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RDER SUMMARY" sheetId="1" r:id="rId4"/>
    <sheet name="POLYURETHAN" sheetId="2" r:id="rId5"/>
    <sheet name="WOOD" sheetId="3" r:id="rId6"/>
    <sheet name="POLYESTER" sheetId="4" r:id="rId7"/>
    <sheet name="PLYWOOD" sheetId="5" r:id="rId8"/>
    <sheet name="FIBERGLASS" sheetId="6" r:id="rId9"/>
    <sheet name="ACCESORIES" sheetId="7" r:id="rId10"/>
  </sheets>
</workbook>
</file>

<file path=xl/sharedStrings.xml><?xml version="1.0" encoding="utf-8"?>
<sst xmlns="http://schemas.openxmlformats.org/spreadsheetml/2006/main" uniqueCount="603">
  <si>
    <t xml:space="preserve">ANATOMIC s.r.o Na stráni 122, Žilinská Lehota, Žilina, 01001, Slovakia, info@anatomic.sk                      </t>
  </si>
  <si>
    <r>
      <rPr>
        <b val="1"/>
        <u val="single"/>
        <sz val="11"/>
        <color indexed="11"/>
        <rFont val="Calibri"/>
      </rPr>
      <t>anatomic.sk/eshop</t>
    </r>
  </si>
  <si>
    <t>CUSTOMER DATAS</t>
  </si>
  <si>
    <t>Enter your data here</t>
  </si>
  <si>
    <t>NAME</t>
  </si>
  <si>
    <t>ADRESS</t>
  </si>
  <si>
    <t>EMAIL</t>
  </si>
  <si>
    <t>PHONE</t>
  </si>
  <si>
    <t>YOUR ORDER</t>
  </si>
  <si>
    <t>4,5x40</t>
  </si>
  <si>
    <t>10/40</t>
  </si>
  <si>
    <t>10/60</t>
  </si>
  <si>
    <t>10/80</t>
  </si>
  <si>
    <t>10/100</t>
  </si>
  <si>
    <t>10/140</t>
  </si>
  <si>
    <t>SETS</t>
  </si>
  <si>
    <t>HOLDS</t>
  </si>
  <si>
    <t>EUR without VAT</t>
  </si>
  <si>
    <t>EUR incl. VAT</t>
  </si>
  <si>
    <t xml:space="preserve">Polyurethan </t>
  </si>
  <si>
    <t>Polyester Holds</t>
  </si>
  <si>
    <t>Plywood Volumes</t>
  </si>
  <si>
    <t>Fiberglass Volumes</t>
  </si>
  <si>
    <t>TOTAL Holds and Volumes</t>
  </si>
  <si>
    <t>Accesories</t>
  </si>
  <si>
    <t>SUBTOTAL</t>
  </si>
  <si>
    <t>without VAT</t>
  </si>
  <si>
    <t>incl. VAT</t>
  </si>
  <si>
    <t>Discount</t>
  </si>
  <si>
    <t>0</t>
  </si>
  <si>
    <t>TOTAL</t>
  </si>
  <si>
    <t>Selection HOLDS</t>
  </si>
  <si>
    <t>PU HOLDS</t>
  </si>
  <si>
    <t>PE HOLDS</t>
  </si>
  <si>
    <t>by SIZE</t>
  </si>
  <si>
    <t>by COLOR</t>
  </si>
  <si>
    <t>XS</t>
  </si>
  <si>
    <t>RED</t>
  </si>
  <si>
    <t>RAL 3020</t>
  </si>
  <si>
    <t>S</t>
  </si>
  <si>
    <t>BLUE</t>
  </si>
  <si>
    <t>RAL 5017</t>
  </si>
  <si>
    <t>M</t>
  </si>
  <si>
    <t>GREEN</t>
  </si>
  <si>
    <t>RAL 6037</t>
  </si>
  <si>
    <t>L</t>
  </si>
  <si>
    <t>YELLOW</t>
  </si>
  <si>
    <t>RAL 1023</t>
  </si>
  <si>
    <t>XL</t>
  </si>
  <si>
    <t>FLUOR YELLOW</t>
  </si>
  <si>
    <t>XXL</t>
  </si>
  <si>
    <t>FLUOR ORANGE</t>
  </si>
  <si>
    <t>MACRO</t>
  </si>
  <si>
    <t>FLUOR MAGENTA</t>
  </si>
  <si>
    <t>WHITE</t>
  </si>
  <si>
    <t>VIOLET</t>
  </si>
  <si>
    <t>RAL 4006</t>
  </si>
  <si>
    <t>GREY</t>
  </si>
  <si>
    <t>RAL 7037</t>
  </si>
  <si>
    <t>BLACK</t>
  </si>
  <si>
    <t>RAL 9005</t>
  </si>
  <si>
    <t>WEIGHT in KG</t>
  </si>
  <si>
    <t>SELECTION BY SIZE</t>
  </si>
  <si>
    <t>ORDERED SETS</t>
  </si>
  <si>
    <t>TOTAL €</t>
  </si>
  <si>
    <t>TOTAL € with VAT</t>
  </si>
  <si>
    <t>ORDERED HOLDS</t>
  </si>
  <si>
    <t>TOTAL € inc. DISC.</t>
  </si>
  <si>
    <t>BASIC HOLDS INFORMATIONS</t>
  </si>
  <si>
    <t>CHOOSE COLORS FOR SETS</t>
  </si>
  <si>
    <t>SUMMARY</t>
  </si>
  <si>
    <t>NUMBER OF SCREWERS</t>
  </si>
  <si>
    <t>SIZE COUNTING</t>
  </si>
  <si>
    <t>COUNTING HOLDS BY COLOR</t>
  </si>
  <si>
    <t>RANGE</t>
  </si>
  <si>
    <t>Dual Texture</t>
  </si>
  <si>
    <t>NEW</t>
  </si>
  <si>
    <t>MATERIAL</t>
  </si>
  <si>
    <t>NUMBER OF HOLDS IN SET</t>
  </si>
  <si>
    <t>Size</t>
  </si>
  <si>
    <t>WEIGHT</t>
  </si>
  <si>
    <t>PRICE € WITHOUT VAT</t>
  </si>
  <si>
    <t>PRICE € INCL. VAT</t>
  </si>
  <si>
    <t>VIEW SET PICTURE</t>
  </si>
  <si>
    <t>NUMBER OF THE SETS</t>
  </si>
  <si>
    <t>NUMBER OF THE HOLDS</t>
  </si>
  <si>
    <t>TOTAL € WITHOUT VAT</t>
  </si>
  <si>
    <t>TOTAL € INCL. VAT</t>
  </si>
  <si>
    <t>FLUOR. YELLOW</t>
  </si>
  <si>
    <t>FLUOR. ORANGE</t>
  </si>
  <si>
    <t>FLUOR. MAGENTA</t>
  </si>
  <si>
    <t>kg</t>
  </si>
  <si>
    <t>4,5x80</t>
  </si>
  <si>
    <t>AMORS</t>
  </si>
  <si>
    <t>PU RESIN</t>
  </si>
  <si>
    <r>
      <rPr>
        <u val="single"/>
        <sz val="9"/>
        <color indexed="40"/>
        <rFont val="Calibri"/>
      </rPr>
      <t>VIEW</t>
    </r>
  </si>
  <si>
    <r>
      <rPr>
        <sz val="9"/>
        <color indexed="8"/>
        <rFont val="Calibri"/>
      </rPr>
      <t>AMORS</t>
    </r>
  </si>
  <si>
    <t>AMORS 2</t>
  </si>
  <si>
    <r>
      <rPr>
        <sz val="9"/>
        <color indexed="8"/>
        <rFont val="Calibri"/>
      </rPr>
      <t>AMORS 2</t>
    </r>
  </si>
  <si>
    <t>AMORS 2 DUAL</t>
  </si>
  <si>
    <t>DT</t>
  </si>
  <si>
    <r>
      <rPr>
        <sz val="9"/>
        <color indexed="8"/>
        <rFont val="Calibri"/>
      </rPr>
      <t>AMORS 2 DUAL</t>
    </r>
  </si>
  <si>
    <t>AMORS DUAL</t>
  </si>
  <si>
    <r>
      <rPr>
        <sz val="9"/>
        <color indexed="8"/>
        <rFont val="Calibri"/>
      </rPr>
      <t>AMORS DUAL</t>
    </r>
  </si>
  <si>
    <t>HEARTS 2</t>
  </si>
  <si>
    <t>NEW 08-22</t>
  </si>
  <si>
    <r>
      <rPr>
        <sz val="9"/>
        <color indexed="8"/>
        <rFont val="Calibri"/>
      </rPr>
      <t>HEARTS 2</t>
    </r>
  </si>
  <si>
    <t>HEARTS 3 DUAL</t>
  </si>
  <si>
    <t>NEW 10-22</t>
  </si>
  <si>
    <t>XL, XXL</t>
  </si>
  <si>
    <r>
      <rPr>
        <sz val="9"/>
        <color indexed="8"/>
        <rFont val="Calibri"/>
      </rPr>
      <t>HEARTS 3 DUAL</t>
    </r>
  </si>
  <si>
    <t>HEARTS DUAL</t>
  </si>
  <si>
    <t>L, XL</t>
  </si>
  <si>
    <r>
      <rPr>
        <sz val="9"/>
        <color indexed="8"/>
        <rFont val="Calibri"/>
      </rPr>
      <t>HEARTS DUAL</t>
    </r>
  </si>
  <si>
    <t>PALMAS</t>
  </si>
  <si>
    <r>
      <rPr>
        <sz val="9"/>
        <color indexed="8"/>
        <rFont val="Calibri"/>
      </rPr>
      <t>PALMAS</t>
    </r>
  </si>
  <si>
    <t>BEANS</t>
  </si>
  <si>
    <r>
      <rPr>
        <sz val="9"/>
        <color indexed="8"/>
        <rFont val="Calibri"/>
      </rPr>
      <t>BEANS</t>
    </r>
  </si>
  <si>
    <t>BEANS 2</t>
  </si>
  <si>
    <r>
      <rPr>
        <sz val="9"/>
        <color indexed="8"/>
        <rFont val="Calibri"/>
      </rPr>
      <t>BEANS 2</t>
    </r>
  </si>
  <si>
    <t>BEANS 2 DUAL</t>
  </si>
  <si>
    <t>NEW 01-23</t>
  </si>
  <si>
    <r>
      <rPr>
        <sz val="9"/>
        <color indexed="8"/>
        <rFont val="Calibri"/>
      </rPr>
      <t>BEANS 2 DUAL</t>
    </r>
  </si>
  <si>
    <t>BEANS DUAL</t>
  </si>
  <si>
    <r>
      <rPr>
        <sz val="9"/>
        <color indexed="8"/>
        <rFont val="Calibri"/>
      </rPr>
      <t>BEANS DUAL</t>
    </r>
  </si>
  <si>
    <t>TRINSKY</t>
  </si>
  <si>
    <r>
      <rPr>
        <sz val="9"/>
        <color indexed="8"/>
        <rFont val="Calibri"/>
      </rPr>
      <t>TRINSKY</t>
    </r>
  </si>
  <si>
    <t>TRINSKY DUAL</t>
  </si>
  <si>
    <r>
      <rPr>
        <sz val="9"/>
        <color indexed="8"/>
        <rFont val="Calibri"/>
      </rPr>
      <t>TRINSKY DUAL</t>
    </r>
  </si>
  <si>
    <t>BIG BATMAN</t>
  </si>
  <si>
    <r>
      <rPr>
        <sz val="9"/>
        <color indexed="8"/>
        <rFont val="Calibri"/>
      </rPr>
      <t>BIG BATMAN</t>
    </r>
  </si>
  <si>
    <t>BIG BATMAN 2</t>
  </si>
  <si>
    <r>
      <rPr>
        <sz val="9"/>
        <color indexed="8"/>
        <rFont val="Calibri"/>
      </rPr>
      <t>BIG BATMAN 2</t>
    </r>
  </si>
  <si>
    <t>BIG BATMAN 2 DUAL</t>
  </si>
  <si>
    <r>
      <rPr>
        <sz val="9"/>
        <color indexed="8"/>
        <rFont val="Calibri"/>
      </rPr>
      <t>BIG BATMAN 2 DUAL</t>
    </r>
  </si>
  <si>
    <t>BIG BATMAN 3 DUAL</t>
  </si>
  <si>
    <r>
      <rPr>
        <sz val="9"/>
        <color indexed="8"/>
        <rFont val="Calibri"/>
      </rPr>
      <t>BIG BATMAN 3 DUAL</t>
    </r>
  </si>
  <si>
    <t>BIG BATMAN DUAL</t>
  </si>
  <si>
    <t>NEW 12-22</t>
  </si>
  <si>
    <r>
      <rPr>
        <sz val="9"/>
        <color indexed="8"/>
        <rFont val="Calibri"/>
      </rPr>
      <t>BIG BATMAN DUAL</t>
    </r>
  </si>
  <si>
    <t>BLADES</t>
  </si>
  <si>
    <t>BLADE 1 DUAL</t>
  </si>
  <si>
    <t>NEW 08-23</t>
  </si>
  <si>
    <r>
      <rPr>
        <sz val="9"/>
        <color indexed="8"/>
        <rFont val="Calibri"/>
      </rPr>
      <t>BLADE 1 DUAL</t>
    </r>
  </si>
  <si>
    <t>BLADE 2 DUAL</t>
  </si>
  <si>
    <r>
      <rPr>
        <sz val="9"/>
        <color indexed="8"/>
        <rFont val="Calibri"/>
      </rPr>
      <t>BLADE 2 DUAL</t>
    </r>
  </si>
  <si>
    <t>BLADE 3 DUAL</t>
  </si>
  <si>
    <t>new 08-23</t>
  </si>
  <si>
    <r>
      <rPr>
        <sz val="9"/>
        <color indexed="8"/>
        <rFont val="Calibri"/>
      </rPr>
      <t>BLADE 3 DUAL</t>
    </r>
  </si>
  <si>
    <t>BROS</t>
  </si>
  <si>
    <r>
      <rPr>
        <sz val="9"/>
        <color indexed="8"/>
        <rFont val="Calibri"/>
      </rPr>
      <t>BROS</t>
    </r>
  </si>
  <si>
    <t>BROS 2</t>
  </si>
  <si>
    <r>
      <rPr>
        <sz val="9"/>
        <color indexed="8"/>
        <rFont val="Calibri"/>
      </rPr>
      <t>BROS 2</t>
    </r>
  </si>
  <si>
    <t>BROS 2 DUAL</t>
  </si>
  <si>
    <r>
      <rPr>
        <sz val="9"/>
        <color indexed="8"/>
        <rFont val="Calibri"/>
      </rPr>
      <t>BROS 2 DUAL</t>
    </r>
  </si>
  <si>
    <t>BROS 3 DUAL</t>
  </si>
  <si>
    <r>
      <rPr>
        <sz val="9"/>
        <color indexed="8"/>
        <rFont val="Calibri"/>
      </rPr>
      <t>BROS 3 DUAL</t>
    </r>
  </si>
  <si>
    <t>BROS 4</t>
  </si>
  <si>
    <t>new 06-23</t>
  </si>
  <si>
    <r>
      <rPr>
        <sz val="9"/>
        <color indexed="8"/>
        <rFont val="Calibri"/>
      </rPr>
      <t>BROS 4</t>
    </r>
  </si>
  <si>
    <t>BROS 4 DUAL</t>
  </si>
  <si>
    <r>
      <rPr>
        <sz val="9"/>
        <color indexed="8"/>
        <rFont val="Calibri"/>
      </rPr>
      <t>BROS 4 DUAL</t>
    </r>
  </si>
  <si>
    <t>BROS 5 DUAL</t>
  </si>
  <si>
    <t>NEW 01-24</t>
  </si>
  <si>
    <r>
      <rPr>
        <sz val="9"/>
        <color indexed="8"/>
        <rFont val="Calibri"/>
      </rPr>
      <t>BROS 5 DUAL</t>
    </r>
  </si>
  <si>
    <t>BROS DUAL</t>
  </si>
  <si>
    <r>
      <rPr>
        <sz val="9"/>
        <color indexed="8"/>
        <rFont val="Calibri"/>
      </rPr>
      <t>BROS DUAL</t>
    </r>
  </si>
  <si>
    <t>HALONG</t>
  </si>
  <si>
    <r>
      <rPr>
        <sz val="9"/>
        <color indexed="8"/>
        <rFont val="Calibri"/>
      </rPr>
      <t>HALONG</t>
    </r>
  </si>
  <si>
    <t>HALONG 2</t>
  </si>
  <si>
    <r>
      <rPr>
        <sz val="9"/>
        <color indexed="8"/>
        <rFont val="Calibri"/>
      </rPr>
      <t>HALONG 2</t>
    </r>
  </si>
  <si>
    <t>JAMSON</t>
  </si>
  <si>
    <r>
      <rPr>
        <sz val="9"/>
        <color indexed="8"/>
        <rFont val="Calibri"/>
      </rPr>
      <t>JAMSON</t>
    </r>
  </si>
  <si>
    <t>JAMSON 2</t>
  </si>
  <si>
    <r>
      <rPr>
        <sz val="9"/>
        <color indexed="8"/>
        <rFont val="Calibri"/>
      </rPr>
      <t>JAMSON 2</t>
    </r>
  </si>
  <si>
    <t>JAMSON 3</t>
  </si>
  <si>
    <r>
      <rPr>
        <sz val="9"/>
        <color indexed="8"/>
        <rFont val="Calibri"/>
      </rPr>
      <t>JAMSON 3</t>
    </r>
  </si>
  <si>
    <t>NERO</t>
  </si>
  <si>
    <t xml:space="preserve">L </t>
  </si>
  <si>
    <r>
      <rPr>
        <sz val="9"/>
        <color indexed="8"/>
        <rFont val="Calibri"/>
      </rPr>
      <t>NERO</t>
    </r>
  </si>
  <si>
    <t>SKARLET</t>
  </si>
  <si>
    <r>
      <rPr>
        <sz val="9"/>
        <color indexed="8"/>
        <rFont val="Calibri"/>
      </rPr>
      <t>SKARLET</t>
    </r>
  </si>
  <si>
    <t>CRATERS</t>
  </si>
  <si>
    <t>ARENAS</t>
  </si>
  <si>
    <r>
      <rPr>
        <sz val="9"/>
        <color indexed="8"/>
        <rFont val="Calibri"/>
      </rPr>
      <t>ARENAS</t>
    </r>
  </si>
  <si>
    <t>CRATER</t>
  </si>
  <si>
    <r>
      <rPr>
        <sz val="9"/>
        <color indexed="8"/>
        <rFont val="Calibri"/>
      </rPr>
      <t>CRATER</t>
    </r>
  </si>
  <si>
    <t>CRATER DUAL</t>
  </si>
  <si>
    <r>
      <rPr>
        <sz val="9"/>
        <color indexed="8"/>
        <rFont val="Calibri"/>
      </rPr>
      <t>CRATER DUAL</t>
    </r>
  </si>
  <si>
    <t>CRATERS 2</t>
  </si>
  <si>
    <t>NEW 11-22</t>
  </si>
  <si>
    <r>
      <rPr>
        <sz val="9"/>
        <color indexed="8"/>
        <rFont val="Calibri"/>
      </rPr>
      <t>CRATERS 2</t>
    </r>
  </si>
  <si>
    <t>CRATERS 2 DUAL</t>
  </si>
  <si>
    <t>NEW 03-23</t>
  </si>
  <si>
    <r>
      <rPr>
        <sz val="9"/>
        <color indexed="8"/>
        <rFont val="Calibri"/>
      </rPr>
      <t>CRATERS 2 DUAL</t>
    </r>
  </si>
  <si>
    <t>ORBS</t>
  </si>
  <si>
    <r>
      <rPr>
        <sz val="9"/>
        <color indexed="8"/>
        <rFont val="Calibri"/>
      </rPr>
      <t>ORBS</t>
    </r>
  </si>
  <si>
    <t>ORBS 2</t>
  </si>
  <si>
    <t>new 09-23</t>
  </si>
  <si>
    <t>L,XL</t>
  </si>
  <si>
    <r>
      <rPr>
        <sz val="9"/>
        <color indexed="8"/>
        <rFont val="Calibri"/>
      </rPr>
      <t>ORBS 2</t>
    </r>
  </si>
  <si>
    <t>TORNADO</t>
  </si>
  <si>
    <r>
      <rPr>
        <sz val="9"/>
        <color indexed="8"/>
        <rFont val="Calibri"/>
      </rPr>
      <t>TORNADO</t>
    </r>
  </si>
  <si>
    <t>VEZUV</t>
  </si>
  <si>
    <r>
      <rPr>
        <sz val="9"/>
        <color indexed="8"/>
        <rFont val="Calibri"/>
      </rPr>
      <t>VEZUV</t>
    </r>
  </si>
  <si>
    <t>VEZUV DUAL</t>
  </si>
  <si>
    <r>
      <rPr>
        <sz val="9"/>
        <color indexed="8"/>
        <rFont val="Calibri"/>
      </rPr>
      <t>VEZUV DUAL</t>
    </r>
  </si>
  <si>
    <t>VULCANOS</t>
  </si>
  <si>
    <r>
      <rPr>
        <sz val="9"/>
        <color indexed="8"/>
        <rFont val="Calibri"/>
      </rPr>
      <t>VULCANOS</t>
    </r>
  </si>
  <si>
    <t>VULCANOS DUAL</t>
  </si>
  <si>
    <r>
      <rPr>
        <sz val="9"/>
        <color indexed="8"/>
        <rFont val="Calibri"/>
      </rPr>
      <t>VULCANOS DUAL</t>
    </r>
  </si>
  <si>
    <t>EDGES</t>
  </si>
  <si>
    <t>COOKIES DUAL</t>
  </si>
  <si>
    <t>S, M</t>
  </si>
  <si>
    <r>
      <rPr>
        <sz val="9"/>
        <color indexed="8"/>
        <rFont val="Calibri"/>
      </rPr>
      <t>COOKIES DUAL</t>
    </r>
  </si>
  <si>
    <t>HANGERS 2 DUAL</t>
  </si>
  <si>
    <t>NEW 09-22</t>
  </si>
  <si>
    <r>
      <rPr>
        <sz val="9"/>
        <color indexed="8"/>
        <rFont val="Calibri"/>
      </rPr>
      <t>HANGERS 2 DUAL</t>
    </r>
  </si>
  <si>
    <t>INDY</t>
  </si>
  <si>
    <t xml:space="preserve">M, L </t>
  </si>
  <si>
    <r>
      <rPr>
        <sz val="9"/>
        <color indexed="8"/>
        <rFont val="Calibri"/>
      </rPr>
      <t>INDY</t>
    </r>
  </si>
  <si>
    <t>INDY DUAL</t>
  </si>
  <si>
    <r>
      <rPr>
        <sz val="9"/>
        <color indexed="8"/>
        <rFont val="Calibri"/>
      </rPr>
      <t>INDY DUAL</t>
    </r>
  </si>
  <si>
    <t>LONGAHOLIC</t>
  </si>
  <si>
    <r>
      <rPr>
        <sz val="9"/>
        <color indexed="8"/>
        <rFont val="Calibri"/>
      </rPr>
      <t>LONGAHOLIC</t>
    </r>
  </si>
  <si>
    <t>LONGAHOLIC DUAL</t>
  </si>
  <si>
    <r>
      <rPr>
        <sz val="9"/>
        <color indexed="8"/>
        <rFont val="Calibri"/>
      </rPr>
      <t>LONGAHOLIC DUAL</t>
    </r>
  </si>
  <si>
    <t>SABERS</t>
  </si>
  <si>
    <r>
      <rPr>
        <sz val="9"/>
        <color indexed="8"/>
        <rFont val="Calibri"/>
      </rPr>
      <t>SABERS</t>
    </r>
  </si>
  <si>
    <t>SABERS 2</t>
  </si>
  <si>
    <t>M, L</t>
  </si>
  <si>
    <r>
      <rPr>
        <sz val="9"/>
        <color indexed="8"/>
        <rFont val="Calibri"/>
      </rPr>
      <t>SABERS 2</t>
    </r>
  </si>
  <si>
    <t>STICKS</t>
  </si>
  <si>
    <r>
      <rPr>
        <sz val="9"/>
        <color indexed="8"/>
        <rFont val="Calibri"/>
      </rPr>
      <t>STICKS</t>
    </r>
  </si>
  <si>
    <t>XENAS</t>
  </si>
  <si>
    <r>
      <rPr>
        <sz val="9"/>
        <color indexed="8"/>
        <rFont val="Calibri"/>
      </rPr>
      <t>XENAS</t>
    </r>
  </si>
  <si>
    <t>FIRES</t>
  </si>
  <si>
    <t>FIRE 2 DUAL</t>
  </si>
  <si>
    <r>
      <rPr>
        <sz val="9"/>
        <color indexed="8"/>
        <rFont val="Calibri"/>
      </rPr>
      <t>FIRE 2 DUAL</t>
    </r>
  </si>
  <si>
    <t>FIRE 3 DUAL</t>
  </si>
  <si>
    <r>
      <rPr>
        <sz val="9"/>
        <color indexed="8"/>
        <rFont val="Calibri"/>
      </rPr>
      <t>FIRE 3 DUAL</t>
    </r>
  </si>
  <si>
    <t>FIRE 4 DUAL</t>
  </si>
  <si>
    <r>
      <rPr>
        <sz val="9"/>
        <color indexed="8"/>
        <rFont val="Calibri"/>
      </rPr>
      <t>FIRE 4 DUAL</t>
    </r>
  </si>
  <si>
    <t>FIRE DUAL</t>
  </si>
  <si>
    <r>
      <rPr>
        <sz val="9"/>
        <color indexed="8"/>
        <rFont val="Calibri"/>
      </rPr>
      <t>FIRE DUAL</t>
    </r>
  </si>
  <si>
    <t>PANCAKES</t>
  </si>
  <si>
    <t>L, XXL</t>
  </si>
  <si>
    <r>
      <rPr>
        <sz val="9"/>
        <color indexed="8"/>
        <rFont val="Calibri"/>
      </rPr>
      <t>PANCAKES</t>
    </r>
  </si>
  <si>
    <t>PANCAKES 2</t>
  </si>
  <si>
    <r>
      <rPr>
        <sz val="9"/>
        <color indexed="8"/>
        <rFont val="Calibri"/>
      </rPr>
      <t>PANCAKES 2</t>
    </r>
  </si>
  <si>
    <t>PANCAKES 3 DUAL</t>
  </si>
  <si>
    <r>
      <rPr>
        <sz val="9"/>
        <color indexed="8"/>
        <rFont val="Calibri"/>
      </rPr>
      <t>PANCAKES 3 DUAL</t>
    </r>
  </si>
  <si>
    <t>PANCAKES DUAL</t>
  </si>
  <si>
    <r>
      <rPr>
        <sz val="9"/>
        <color indexed="8"/>
        <rFont val="Calibri"/>
      </rPr>
      <t>PANCAKES DUAL</t>
    </r>
  </si>
  <si>
    <t>STEAKS</t>
  </si>
  <si>
    <r>
      <rPr>
        <sz val="9"/>
        <color indexed="8"/>
        <rFont val="Calibri"/>
      </rPr>
      <t>STEAKS</t>
    </r>
  </si>
  <si>
    <t>STEAKS 2</t>
  </si>
  <si>
    <r>
      <rPr>
        <sz val="9"/>
        <color indexed="8"/>
        <rFont val="Calibri"/>
      </rPr>
      <t>STEAKS 2</t>
    </r>
  </si>
  <si>
    <t>GIANTS</t>
  </si>
  <si>
    <t>BANANA</t>
  </si>
  <si>
    <r>
      <rPr>
        <sz val="9"/>
        <color indexed="8"/>
        <rFont val="Calibri"/>
      </rPr>
      <t>BANANA</t>
    </r>
  </si>
  <si>
    <t>BANANA DUAL</t>
  </si>
  <si>
    <r>
      <rPr>
        <sz val="9"/>
        <color indexed="8"/>
        <rFont val="Calibri"/>
      </rPr>
      <t>BANANA DUAL</t>
    </r>
  </si>
  <si>
    <t>CAMEL</t>
  </si>
  <si>
    <r>
      <rPr>
        <sz val="9"/>
        <color indexed="8"/>
        <rFont val="Calibri"/>
      </rPr>
      <t>CAMEL</t>
    </r>
  </si>
  <si>
    <t>CAMEL 2 DUAL</t>
  </si>
  <si>
    <r>
      <rPr>
        <sz val="9"/>
        <color indexed="8"/>
        <rFont val="Calibri"/>
      </rPr>
      <t>CAMEL 2 DUAL</t>
    </r>
  </si>
  <si>
    <t>ENIGMA</t>
  </si>
  <si>
    <r>
      <rPr>
        <sz val="9"/>
        <color indexed="8"/>
        <rFont val="Calibri"/>
      </rPr>
      <t>ENIGMA</t>
    </r>
  </si>
  <si>
    <t>LAMINO 8</t>
  </si>
  <si>
    <t>NEW  07-23</t>
  </si>
  <si>
    <r>
      <rPr>
        <sz val="9"/>
        <color indexed="8"/>
        <rFont val="Calibri"/>
      </rPr>
      <t>LAMINO 8</t>
    </r>
  </si>
  <si>
    <t>LATA DUAL</t>
  </si>
  <si>
    <r>
      <rPr>
        <sz val="9"/>
        <color indexed="8"/>
        <rFont val="Calibri"/>
      </rPr>
      <t>LATA DUAL</t>
    </r>
  </si>
  <si>
    <t>THE BEAST</t>
  </si>
  <si>
    <r>
      <rPr>
        <sz val="9"/>
        <color indexed="8"/>
        <rFont val="Calibri"/>
      </rPr>
      <t>THE BEAST</t>
    </r>
  </si>
  <si>
    <t>THE BEAST 2 DUAL</t>
  </si>
  <si>
    <r>
      <rPr>
        <sz val="9"/>
        <color indexed="8"/>
        <rFont val="Calibri"/>
      </rPr>
      <t>THE BEAST 2 DUAL</t>
    </r>
  </si>
  <si>
    <t>TURBO</t>
  </si>
  <si>
    <r>
      <rPr>
        <sz val="9"/>
        <color indexed="8"/>
        <rFont val="Calibri"/>
      </rPr>
      <t>TURBO</t>
    </r>
  </si>
  <si>
    <t>TURBO DUAL</t>
  </si>
  <si>
    <r>
      <rPr>
        <sz val="9"/>
        <color indexed="8"/>
        <rFont val="Calibri"/>
      </rPr>
      <t>TURBO DUAL</t>
    </r>
  </si>
  <si>
    <t>VIKING DUAL</t>
  </si>
  <si>
    <r>
      <rPr>
        <sz val="9"/>
        <color indexed="8"/>
        <rFont val="Calibri"/>
      </rPr>
      <t>VIKING DUAL</t>
    </r>
  </si>
  <si>
    <t>HATCHES</t>
  </si>
  <si>
    <t>HATCHETS</t>
  </si>
  <si>
    <r>
      <rPr>
        <sz val="9"/>
        <color indexed="8"/>
        <rFont val="Calibri"/>
      </rPr>
      <t>HATCHETS</t>
    </r>
  </si>
  <si>
    <t>HATCHETS 2</t>
  </si>
  <si>
    <r>
      <rPr>
        <sz val="9"/>
        <color indexed="8"/>
        <rFont val="Calibri"/>
      </rPr>
      <t>HATCHETS 2</t>
    </r>
  </si>
  <si>
    <t>HATCHETS 2 DUAL</t>
  </si>
  <si>
    <r>
      <rPr>
        <sz val="9"/>
        <color indexed="8"/>
        <rFont val="Calibri"/>
      </rPr>
      <t>HATCHETS 2 DUAL</t>
    </r>
  </si>
  <si>
    <t>HATCHETS 3 DUAL</t>
  </si>
  <si>
    <r>
      <rPr>
        <sz val="9"/>
        <color indexed="8"/>
        <rFont val="Calibri"/>
      </rPr>
      <t>HATCHETS 3 DUAL</t>
    </r>
  </si>
  <si>
    <t>HATCHETS DUAL</t>
  </si>
  <si>
    <r>
      <rPr>
        <sz val="9"/>
        <color indexed="8"/>
        <rFont val="Calibri"/>
      </rPr>
      <t>HATCHETS DUAL</t>
    </r>
  </si>
  <si>
    <t>HERCULES</t>
  </si>
  <si>
    <r>
      <rPr>
        <sz val="9"/>
        <color indexed="8"/>
        <rFont val="Calibri"/>
      </rPr>
      <t>HERCULES</t>
    </r>
  </si>
  <si>
    <t>HERCULES 2</t>
  </si>
  <si>
    <t>new 11-23</t>
  </si>
  <si>
    <r>
      <rPr>
        <sz val="9"/>
        <color indexed="8"/>
        <rFont val="Calibri"/>
      </rPr>
      <t>HERCULES 2</t>
    </r>
  </si>
  <si>
    <t>HERCULES 3</t>
  </si>
  <si>
    <r>
      <rPr>
        <sz val="9"/>
        <color indexed="8"/>
        <rFont val="Calibri"/>
      </rPr>
      <t>HERCULES 3</t>
    </r>
  </si>
  <si>
    <t>SIGNAL</t>
  </si>
  <si>
    <r>
      <rPr>
        <sz val="9"/>
        <color indexed="8"/>
        <rFont val="Calibri"/>
      </rPr>
      <t>SIGNAL</t>
    </r>
  </si>
  <si>
    <t>JERRY</t>
  </si>
  <si>
    <t>JERRY 2</t>
  </si>
  <si>
    <r>
      <rPr>
        <sz val="9"/>
        <color indexed="8"/>
        <rFont val="Calibri"/>
      </rPr>
      <t>JERRY 2</t>
    </r>
  </si>
  <si>
    <t>JERRY DUAL</t>
  </si>
  <si>
    <r>
      <rPr>
        <sz val="9"/>
        <color indexed="8"/>
        <rFont val="Calibri"/>
      </rPr>
      <t>JERRY DUAL</t>
    </r>
  </si>
  <si>
    <t>JUGS</t>
  </si>
  <si>
    <t>BARBELL - temporarily unavailable</t>
  </si>
  <si>
    <r>
      <rPr>
        <sz val="9"/>
        <color indexed="8"/>
        <rFont val="Calibri"/>
      </rPr>
      <t>BARBELL - temporarily unavailable</t>
    </r>
  </si>
  <si>
    <t>BOWTIE</t>
  </si>
  <si>
    <r>
      <rPr>
        <sz val="9"/>
        <color indexed="8"/>
        <rFont val="Calibri"/>
      </rPr>
      <t>BOWTIE</t>
    </r>
  </si>
  <si>
    <t>CORALS</t>
  </si>
  <si>
    <r>
      <rPr>
        <sz val="9"/>
        <color indexed="8"/>
        <rFont val="Calibri"/>
      </rPr>
      <t>CORALS</t>
    </r>
  </si>
  <si>
    <t>CORALS 2</t>
  </si>
  <si>
    <r>
      <rPr>
        <sz val="9"/>
        <color indexed="8"/>
        <rFont val="Calibri"/>
      </rPr>
      <t>CORALS 2</t>
    </r>
  </si>
  <si>
    <t>CORALS 3</t>
  </si>
  <si>
    <r>
      <rPr>
        <sz val="9"/>
        <color indexed="8"/>
        <rFont val="Calibri"/>
      </rPr>
      <t>CORALS 3</t>
    </r>
  </si>
  <si>
    <t>DOWN CLIMBING HOLD 2</t>
  </si>
  <si>
    <r>
      <rPr>
        <sz val="9"/>
        <color indexed="8"/>
        <rFont val="Calibri"/>
      </rPr>
      <t>DOWN CLIMBING HOLD 2</t>
    </r>
  </si>
  <si>
    <t>FLUBBER</t>
  </si>
  <si>
    <r>
      <rPr>
        <sz val="9"/>
        <color indexed="8"/>
        <rFont val="Calibri"/>
      </rPr>
      <t>FLUBBER</t>
    </r>
  </si>
  <si>
    <t>FROGS</t>
  </si>
  <si>
    <r>
      <rPr>
        <sz val="9"/>
        <color indexed="8"/>
        <rFont val="Calibri"/>
      </rPr>
      <t>FROGS</t>
    </r>
  </si>
  <si>
    <t>HANDLE</t>
  </si>
  <si>
    <r>
      <rPr>
        <sz val="9"/>
        <color indexed="8"/>
        <rFont val="Calibri"/>
      </rPr>
      <t>HANDLE</t>
    </r>
  </si>
  <si>
    <t>HENALU DUAL</t>
  </si>
  <si>
    <r>
      <rPr>
        <sz val="9"/>
        <color indexed="8"/>
        <rFont val="Calibri"/>
      </rPr>
      <t>HENALU DUAL</t>
    </r>
  </si>
  <si>
    <t>NESTS</t>
  </si>
  <si>
    <r>
      <rPr>
        <sz val="9"/>
        <color indexed="8"/>
        <rFont val="Calibri"/>
      </rPr>
      <t>NESTS</t>
    </r>
  </si>
  <si>
    <t>RIPPLE DUAL</t>
  </si>
  <si>
    <r>
      <rPr>
        <sz val="9"/>
        <color indexed="8"/>
        <rFont val="Calibri"/>
      </rPr>
      <t>RIPPLE DUAL</t>
    </r>
  </si>
  <si>
    <t>SPIRIT</t>
  </si>
  <si>
    <r>
      <rPr>
        <sz val="9"/>
        <color indexed="8"/>
        <rFont val="Calibri"/>
      </rPr>
      <t>SPIRIT</t>
    </r>
  </si>
  <si>
    <t>TWO SISTERS</t>
  </si>
  <si>
    <r>
      <rPr>
        <sz val="9"/>
        <color indexed="8"/>
        <rFont val="Calibri"/>
      </rPr>
      <t>TWO SISTERS</t>
    </r>
  </si>
  <si>
    <t>MICRO</t>
  </si>
  <si>
    <t>COOKIES 2</t>
  </si>
  <si>
    <r>
      <rPr>
        <sz val="9"/>
        <color indexed="8"/>
        <rFont val="Calibri"/>
      </rPr>
      <t>COOKIES 2</t>
    </r>
  </si>
  <si>
    <t>COOKIES 3  DUAL</t>
  </si>
  <si>
    <r>
      <rPr>
        <sz val="9"/>
        <color indexed="8"/>
        <rFont val="Calibri"/>
      </rPr>
      <t>COOKIES 3  DUAL</t>
    </r>
  </si>
  <si>
    <t>STEPS 2 DUAL</t>
  </si>
  <si>
    <r>
      <rPr>
        <sz val="9"/>
        <color indexed="8"/>
        <rFont val="Calibri"/>
      </rPr>
      <t>STEPS 2 DUAL</t>
    </r>
  </si>
  <si>
    <t>STEPS DUAL</t>
  </si>
  <si>
    <r>
      <rPr>
        <sz val="9"/>
        <color indexed="8"/>
        <rFont val="Calibri"/>
      </rPr>
      <t>STEPS DUAL</t>
    </r>
  </si>
  <si>
    <t>SCREWERS 2</t>
  </si>
  <si>
    <t>XS, S</t>
  </si>
  <si>
    <r>
      <rPr>
        <sz val="9"/>
        <color indexed="8"/>
        <rFont val="Calibri"/>
      </rPr>
      <t>SCREWERS 2</t>
    </r>
  </si>
  <si>
    <t>SCREWERS 3</t>
  </si>
  <si>
    <t>S,M</t>
  </si>
  <si>
    <r>
      <rPr>
        <sz val="9"/>
        <color indexed="8"/>
        <rFont val="Calibri"/>
      </rPr>
      <t>SCREWERS 3</t>
    </r>
  </si>
  <si>
    <t>SCREWERS 4</t>
  </si>
  <si>
    <r>
      <rPr>
        <sz val="9"/>
        <color indexed="8"/>
        <rFont val="Calibri"/>
      </rPr>
      <t>SCREWERS 4</t>
    </r>
  </si>
  <si>
    <t>STONES 2 DUAL</t>
  </si>
  <si>
    <r>
      <rPr>
        <sz val="9"/>
        <color indexed="8"/>
        <rFont val="Calibri"/>
      </rPr>
      <t>STONES 2 DUAL</t>
    </r>
  </si>
  <si>
    <t>OVALS</t>
  </si>
  <si>
    <r>
      <rPr>
        <sz val="9"/>
        <color indexed="8"/>
        <rFont val="Calibri"/>
      </rPr>
      <t>OVALS</t>
    </r>
  </si>
  <si>
    <t>OVALS 2</t>
  </si>
  <si>
    <r>
      <rPr>
        <sz val="9"/>
        <color indexed="8"/>
        <rFont val="Calibri"/>
      </rPr>
      <t>OVALS 2</t>
    </r>
  </si>
  <si>
    <t>OVALS DUAL</t>
  </si>
  <si>
    <t>L, XL, XXL</t>
  </si>
  <si>
    <r>
      <rPr>
        <sz val="9"/>
        <color indexed="8"/>
        <rFont val="Calibri"/>
      </rPr>
      <t>OVALS DUAL</t>
    </r>
  </si>
  <si>
    <t>SPAGHETTI 4 DUAL</t>
  </si>
  <si>
    <r>
      <rPr>
        <sz val="9"/>
        <color indexed="8"/>
        <rFont val="Calibri"/>
      </rPr>
      <t>SPAGHETTI 4 DUAL</t>
    </r>
  </si>
  <si>
    <t>SURFS</t>
  </si>
  <si>
    <r>
      <rPr>
        <sz val="9"/>
        <color indexed="8"/>
        <rFont val="Calibri"/>
      </rPr>
      <t>SURFS</t>
    </r>
  </si>
  <si>
    <t>SURFS 2</t>
  </si>
  <si>
    <r>
      <rPr>
        <sz val="9"/>
        <color indexed="8"/>
        <rFont val="Calibri"/>
      </rPr>
      <t>SURFS 2</t>
    </r>
  </si>
  <si>
    <t>SURFS 2 DUAL</t>
  </si>
  <si>
    <r>
      <rPr>
        <sz val="9"/>
        <color indexed="8"/>
        <rFont val="Calibri"/>
      </rPr>
      <t>SURFS 2 DUAL</t>
    </r>
  </si>
  <si>
    <t>SPAGHETTI</t>
  </si>
  <si>
    <r>
      <rPr>
        <sz val="9"/>
        <color indexed="8"/>
        <rFont val="Calibri"/>
      </rPr>
      <t>SPAGHETTI</t>
    </r>
  </si>
  <si>
    <t>SPAGHETTI 2</t>
  </si>
  <si>
    <r>
      <rPr>
        <sz val="9"/>
        <color indexed="8"/>
        <rFont val="Calibri"/>
      </rPr>
      <t>SPAGHETTI 2</t>
    </r>
  </si>
  <si>
    <t>SPAGHETTI 3 DUAL</t>
  </si>
  <si>
    <r>
      <rPr>
        <sz val="9"/>
        <color indexed="8"/>
        <rFont val="Calibri"/>
      </rPr>
      <t>SPAGHETTI 3 DUAL</t>
    </r>
  </si>
  <si>
    <t>SPAGHETTI 5</t>
  </si>
  <si>
    <t>M, L, XL</t>
  </si>
  <si>
    <r>
      <rPr>
        <sz val="9"/>
        <color indexed="8"/>
        <rFont val="Calibri"/>
      </rPr>
      <t>SPAGHETTI 5</t>
    </r>
  </si>
  <si>
    <t>SPAGHETTI 5 DUAL</t>
  </si>
  <si>
    <r>
      <rPr>
        <sz val="9"/>
        <color indexed="8"/>
        <rFont val="Calibri"/>
      </rPr>
      <t>SPAGHETTI 5 DUAL</t>
    </r>
  </si>
  <si>
    <t>SPAGHETTI DUAL</t>
  </si>
  <si>
    <r>
      <rPr>
        <sz val="9"/>
        <color indexed="8"/>
        <rFont val="Calibri"/>
      </rPr>
      <t>SPAGHETTI DUAL</t>
    </r>
  </si>
  <si>
    <t>STONES</t>
  </si>
  <si>
    <t>AZURITS</t>
  </si>
  <si>
    <r>
      <rPr>
        <sz val="9"/>
        <color indexed="8"/>
        <rFont val="Calibri"/>
      </rPr>
      <t>AZURITS</t>
    </r>
  </si>
  <si>
    <t>JAMS</t>
  </si>
  <si>
    <r>
      <rPr>
        <sz val="9"/>
        <color indexed="8"/>
        <rFont val="Calibri"/>
      </rPr>
      <t>JAMS</t>
    </r>
  </si>
  <si>
    <t>JAMS 2</t>
  </si>
  <si>
    <t>NEW 04-24</t>
  </si>
  <si>
    <r>
      <rPr>
        <sz val="9"/>
        <color indexed="8"/>
        <rFont val="Calibri"/>
      </rPr>
      <t>JAMS 2</t>
    </r>
  </si>
  <si>
    <t>KIWI</t>
  </si>
  <si>
    <r>
      <rPr>
        <sz val="9"/>
        <color indexed="8"/>
        <rFont val="Calibri"/>
      </rPr>
      <t>KIWI</t>
    </r>
  </si>
  <si>
    <t>SET FOR KIDS 3</t>
  </si>
  <si>
    <r>
      <rPr>
        <sz val="9"/>
        <color indexed="8"/>
        <rFont val="Calibri"/>
      </rPr>
      <t>SET FOR KIDS 3</t>
    </r>
  </si>
  <si>
    <r>
      <rPr>
        <sz val="9"/>
        <color indexed="8"/>
        <rFont val="Calibri"/>
      </rPr>
      <t>STONES</t>
    </r>
  </si>
  <si>
    <t>UFO</t>
  </si>
  <si>
    <t>UFO 1</t>
  </si>
  <si>
    <t>whole smooth</t>
  </si>
  <si>
    <r>
      <rPr>
        <sz val="9"/>
        <color indexed="8"/>
        <rFont val="Calibri"/>
      </rPr>
      <t>UFO 1</t>
    </r>
  </si>
  <si>
    <t>UFO 2</t>
  </si>
  <si>
    <r>
      <rPr>
        <sz val="9"/>
        <color indexed="8"/>
        <rFont val="Calibri"/>
      </rPr>
      <t>UFO 2</t>
    </r>
  </si>
  <si>
    <t>UFO 3</t>
  </si>
  <si>
    <r>
      <rPr>
        <sz val="9"/>
        <color indexed="8"/>
        <rFont val="Calibri"/>
      </rPr>
      <t>UFO 3</t>
    </r>
  </si>
  <si>
    <t>UFO 4</t>
  </si>
  <si>
    <r>
      <rPr>
        <sz val="9"/>
        <color indexed="8"/>
        <rFont val="Calibri"/>
      </rPr>
      <t>UFO 4</t>
    </r>
  </si>
  <si>
    <t>UFO 5</t>
  </si>
  <si>
    <r>
      <rPr>
        <sz val="9"/>
        <color indexed="8"/>
        <rFont val="Calibri"/>
      </rPr>
      <t>UFO 5</t>
    </r>
  </si>
  <si>
    <t>UFO 6</t>
  </si>
  <si>
    <r>
      <rPr>
        <sz val="9"/>
        <color indexed="8"/>
        <rFont val="Calibri"/>
      </rPr>
      <t>UFO 6</t>
    </r>
  </si>
  <si>
    <t>YETI</t>
  </si>
  <si>
    <t>ROLLS 2 DUAL</t>
  </si>
  <si>
    <r>
      <rPr>
        <sz val="9"/>
        <color indexed="8"/>
        <rFont val="Calibri"/>
      </rPr>
      <t>ROLLS 2 DUAL</t>
    </r>
  </si>
  <si>
    <t>ROLLS 3 DUAL</t>
  </si>
  <si>
    <r>
      <rPr>
        <sz val="9"/>
        <color indexed="8"/>
        <rFont val="Calibri"/>
      </rPr>
      <t>ROLLS 3 DUAL</t>
    </r>
  </si>
  <si>
    <t>ROLLS DUAL</t>
  </si>
  <si>
    <r>
      <rPr>
        <sz val="9"/>
        <color indexed="8"/>
        <rFont val="Calibri"/>
      </rPr>
      <t>ROLLS DUAL</t>
    </r>
  </si>
  <si>
    <t>TITANS</t>
  </si>
  <si>
    <r>
      <rPr>
        <sz val="9"/>
        <color indexed="8"/>
        <rFont val="Calibri"/>
      </rPr>
      <t>TITANS</t>
    </r>
  </si>
  <si>
    <r>
      <rPr>
        <sz val="9"/>
        <color indexed="8"/>
        <rFont val="Calibri"/>
      </rPr>
      <t>YETI</t>
    </r>
  </si>
  <si>
    <t>YETI 2 DUAL</t>
  </si>
  <si>
    <r>
      <rPr>
        <sz val="9"/>
        <color indexed="8"/>
        <rFont val="Calibri"/>
      </rPr>
      <t>YETI 2 DUAL</t>
    </r>
  </si>
  <si>
    <t>YETI DUAL</t>
  </si>
  <si>
    <r>
      <rPr>
        <sz val="9"/>
        <color indexed="8"/>
        <rFont val="Calibri"/>
      </rPr>
      <t>YETI DUAL</t>
    </r>
  </si>
  <si>
    <t>UNCLASSIFIED</t>
  </si>
  <si>
    <t>HANGERS DUAL</t>
  </si>
  <si>
    <r>
      <rPr>
        <sz val="9"/>
        <color indexed="8"/>
        <rFont val="Calibri"/>
      </rPr>
      <t>HANGERS DUAL</t>
    </r>
  </si>
  <si>
    <t>PYRAMIDS</t>
  </si>
  <si>
    <r>
      <rPr>
        <sz val="9"/>
        <color indexed="8"/>
        <rFont val="Calibri"/>
      </rPr>
      <t>PYRAMIDS</t>
    </r>
  </si>
  <si>
    <t>TSUNAMIS</t>
  </si>
  <si>
    <r>
      <rPr>
        <sz val="9"/>
        <color indexed="8"/>
        <rFont val="Calibri"/>
      </rPr>
      <t>TSUNAMIS</t>
    </r>
  </si>
  <si>
    <t>TRAINING BOARD</t>
  </si>
  <si>
    <r>
      <rPr>
        <sz val="9"/>
        <color indexed="8"/>
        <rFont val="Calibri"/>
      </rPr>
      <t>TRAINING BOARD</t>
    </r>
  </si>
  <si>
    <t>ORDER FORM</t>
  </si>
  <si>
    <t>ACTAUL DISCOUNT VALUE</t>
  </si>
  <si>
    <r>
      <rPr>
        <b val="1"/>
        <sz val="11"/>
        <color indexed="8"/>
        <rFont val="Calibri"/>
      </rPr>
      <t>0</t>
    </r>
  </si>
  <si>
    <t>TOTAL € without VAT</t>
  </si>
  <si>
    <t>TOTAL eur inc. VAT</t>
  </si>
  <si>
    <r>
      <rPr>
        <u val="single"/>
        <sz val="9"/>
        <color indexed="40"/>
        <rFont val="Calibri"/>
      </rPr>
      <t>www.anatomic.sk/eshop</t>
    </r>
  </si>
  <si>
    <t>TOTAL EUR inc. DISC.</t>
  </si>
  <si>
    <t>WOOD 1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</si>
  <si>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09-22</t>
    </r>
  </si>
  <si>
    <t>Wood</t>
  </si>
  <si>
    <t>XTR</t>
  </si>
  <si>
    <t>xx</t>
  </si>
  <si>
    <r>
      <rPr>
        <sz val="11"/>
        <color indexed="8"/>
        <rFont val="Calibri"/>
      </rPr>
      <t>WOOD 1</t>
    </r>
  </si>
  <si>
    <r>
      <rPr>
        <sz val="11"/>
        <color indexed="8"/>
        <rFont val="Calibri"/>
      </rPr>
      <t>xx</t>
    </r>
  </si>
  <si>
    <t>WOOD 2</t>
  </si>
  <si>
    <r>
      <rPr>
        <sz val="11"/>
        <color indexed="8"/>
        <rFont val="Calibri"/>
      </rPr>
      <t>WOOD 2</t>
    </r>
  </si>
  <si>
    <t>NEWS</t>
  </si>
  <si>
    <t>AXEL</t>
  </si>
  <si>
    <t>PE RESIN</t>
  </si>
  <si>
    <r>
      <rPr>
        <sz val="10"/>
        <color indexed="8"/>
        <rFont val="Calibri"/>
      </rPr>
      <t>AXEL</t>
    </r>
  </si>
  <si>
    <t xml:space="preserve">BEATLE </t>
  </si>
  <si>
    <r>
      <rPr>
        <sz val="10"/>
        <color indexed="8"/>
        <rFont val="Calibri"/>
      </rPr>
      <t xml:space="preserve">BEATLE </t>
    </r>
  </si>
  <si>
    <t>BONES</t>
  </si>
  <si>
    <r>
      <rPr>
        <sz val="10"/>
        <color indexed="8"/>
        <rFont val="Calibri"/>
      </rPr>
      <t>BONES</t>
    </r>
  </si>
  <si>
    <t>BOULDER 1</t>
  </si>
  <si>
    <r>
      <rPr>
        <sz val="10"/>
        <color indexed="8"/>
        <rFont val="Calibri"/>
      </rPr>
      <t>BOULDER 1</t>
    </r>
  </si>
  <si>
    <t>BOULDER 2</t>
  </si>
  <si>
    <r>
      <rPr>
        <sz val="10"/>
        <color indexed="8"/>
        <rFont val="Calibri"/>
      </rPr>
      <t>BOULDER 2</t>
    </r>
  </si>
  <si>
    <t xml:space="preserve">DELTA </t>
  </si>
  <si>
    <r>
      <rPr>
        <sz val="10"/>
        <color indexed="8"/>
        <rFont val="Calibri"/>
      </rPr>
      <t xml:space="preserve">DELTA </t>
    </r>
  </si>
  <si>
    <t>DELTA  2</t>
  </si>
  <si>
    <r>
      <rPr>
        <sz val="10"/>
        <color indexed="8"/>
        <rFont val="Calibri"/>
      </rPr>
      <t>DELTA  2</t>
    </r>
  </si>
  <si>
    <t>EDGES 1</t>
  </si>
  <si>
    <t>XS, S, M</t>
  </si>
  <si>
    <r>
      <rPr>
        <sz val="10"/>
        <color indexed="8"/>
        <rFont val="Calibri"/>
      </rPr>
      <t>EDGES 1</t>
    </r>
  </si>
  <si>
    <t>EDGES 2</t>
  </si>
  <si>
    <r>
      <rPr>
        <sz val="10"/>
        <color indexed="8"/>
        <rFont val="Calibri"/>
      </rPr>
      <t>EDGES 2</t>
    </r>
  </si>
  <si>
    <t xml:space="preserve">FOOTHOLDS </t>
  </si>
  <si>
    <r>
      <rPr>
        <sz val="10"/>
        <color indexed="8"/>
        <rFont val="Calibri"/>
      </rPr>
      <t xml:space="preserve">FOOTHOLDS </t>
    </r>
  </si>
  <si>
    <t>FOOTHOLDS 2</t>
  </si>
  <si>
    <r>
      <rPr>
        <sz val="10"/>
        <color indexed="8"/>
        <rFont val="Calibri"/>
      </rPr>
      <t>FOOTHOLDS 2</t>
    </r>
  </si>
  <si>
    <r>
      <rPr>
        <sz val="10"/>
        <color indexed="8"/>
        <rFont val="Calibri"/>
      </rPr>
      <t>JUGS</t>
    </r>
  </si>
  <si>
    <t>JUGS 2</t>
  </si>
  <si>
    <r>
      <rPr>
        <sz val="10"/>
        <color indexed="8"/>
        <rFont val="Calibri"/>
      </rPr>
      <t>JUGS 2</t>
    </r>
  </si>
  <si>
    <t>MADFOX</t>
  </si>
  <si>
    <r>
      <rPr>
        <sz val="10"/>
        <color indexed="8"/>
        <rFont val="Calibri"/>
      </rPr>
      <t>MADFOX</t>
    </r>
  </si>
  <si>
    <t>MUSHROOMS</t>
  </si>
  <si>
    <r>
      <rPr>
        <sz val="10"/>
        <color indexed="8"/>
        <rFont val="Calibri"/>
      </rPr>
      <t>MUSHROOMS</t>
    </r>
  </si>
  <si>
    <t>MUSHROOMS 2</t>
  </si>
  <si>
    <r>
      <rPr>
        <sz val="10"/>
        <color indexed="8"/>
        <rFont val="Calibri"/>
      </rPr>
      <t>MUSHROOMS 2</t>
    </r>
  </si>
  <si>
    <t>NOSES</t>
  </si>
  <si>
    <r>
      <rPr>
        <sz val="10"/>
        <color indexed="8"/>
        <rFont val="Calibri"/>
      </rPr>
      <t>NOSES</t>
    </r>
  </si>
  <si>
    <t>PASTEL</t>
  </si>
  <si>
    <r>
      <rPr>
        <sz val="10"/>
        <color indexed="8"/>
        <rFont val="Calibri"/>
      </rPr>
      <t>PASTEL</t>
    </r>
  </si>
  <si>
    <t>PINES</t>
  </si>
  <si>
    <r>
      <rPr>
        <sz val="10"/>
        <color indexed="8"/>
        <rFont val="Calibri"/>
      </rPr>
      <t>PINES</t>
    </r>
  </si>
  <si>
    <t>PINES 2</t>
  </si>
  <si>
    <r>
      <rPr>
        <sz val="10"/>
        <color indexed="8"/>
        <rFont val="Calibri"/>
      </rPr>
      <t>PINES 2</t>
    </r>
  </si>
  <si>
    <t>PINES 3</t>
  </si>
  <si>
    <r>
      <rPr>
        <sz val="10"/>
        <color indexed="8"/>
        <rFont val="Calibri"/>
      </rPr>
      <t>PINES 3</t>
    </r>
  </si>
  <si>
    <t>RAZOR/ Žiletky</t>
  </si>
  <si>
    <r>
      <rPr>
        <sz val="10"/>
        <color indexed="8"/>
        <rFont val="Calibri"/>
      </rPr>
      <t>RAZOR/ Žiletky</t>
    </r>
  </si>
  <si>
    <t>RING</t>
  </si>
  <si>
    <r>
      <rPr>
        <sz val="10"/>
        <color indexed="8"/>
        <rFont val="Calibri"/>
      </rPr>
      <t>RING</t>
    </r>
  </si>
  <si>
    <t>RINGS</t>
  </si>
  <si>
    <r>
      <rPr>
        <sz val="10"/>
        <color indexed="8"/>
        <rFont val="Calibri"/>
      </rPr>
      <t>RINGS</t>
    </r>
  </si>
  <si>
    <t xml:space="preserve">Screwers </t>
  </si>
  <si>
    <r>
      <rPr>
        <sz val="10"/>
        <color indexed="8"/>
        <rFont val="Calibri"/>
      </rPr>
      <t xml:space="preserve">Screwers </t>
    </r>
  </si>
  <si>
    <t>SET FOR KIDS</t>
  </si>
  <si>
    <r>
      <rPr>
        <sz val="10"/>
        <color indexed="8"/>
        <rFont val="Calibri"/>
      </rPr>
      <t>SET FOR KIDS</t>
    </r>
  </si>
  <si>
    <t>SET FOR KIDS 2</t>
  </si>
  <si>
    <r>
      <rPr>
        <sz val="10"/>
        <color indexed="8"/>
        <rFont val="Calibri"/>
      </rPr>
      <t>SET FOR KIDS 2</t>
    </r>
  </si>
  <si>
    <t>SLIMKY</t>
  </si>
  <si>
    <r>
      <rPr>
        <sz val="10"/>
        <color indexed="8"/>
        <rFont val="Calibri"/>
      </rPr>
      <t>SLIMKY</t>
    </r>
  </si>
  <si>
    <t>TIDBIT</t>
  </si>
  <si>
    <r>
      <rPr>
        <sz val="10"/>
        <color indexed="8"/>
        <rFont val="Calibri"/>
      </rPr>
      <t>TIDBIT</t>
    </r>
  </si>
  <si>
    <t>TOPS</t>
  </si>
  <si>
    <r>
      <rPr>
        <sz val="10"/>
        <color indexed="8"/>
        <rFont val="Calibri"/>
      </rPr>
      <t>TOPS</t>
    </r>
  </si>
  <si>
    <r>
      <rPr>
        <sz val="10"/>
        <color indexed="8"/>
        <rFont val="Calibri"/>
      </rPr>
      <t>TRAINING BOARD</t>
    </r>
  </si>
  <si>
    <t>MEGA</t>
  </si>
  <si>
    <t>SIZE</t>
  </si>
  <si>
    <t>PCS IN SET</t>
  </si>
  <si>
    <t>APPLE</t>
  </si>
  <si>
    <t>PLYWOOD</t>
  </si>
  <si>
    <t>APPLE 2</t>
  </si>
  <si>
    <t>NEW 04-23</t>
  </si>
  <si>
    <t>APPLE 3</t>
  </si>
  <si>
    <t>BAGUETTE</t>
  </si>
  <si>
    <t>CROISSANT</t>
  </si>
  <si>
    <t>GLOBE</t>
  </si>
  <si>
    <t>HAWAII</t>
  </si>
  <si>
    <t>HIVE</t>
  </si>
  <si>
    <t>IGUANA</t>
  </si>
  <si>
    <t>PARASOL</t>
  </si>
  <si>
    <t>PARASOL 2</t>
  </si>
  <si>
    <t>PARASOL 3</t>
  </si>
  <si>
    <t>PIZZA</t>
  </si>
  <si>
    <t>ROCK</t>
  </si>
  <si>
    <t xml:space="preserve">S </t>
  </si>
  <si>
    <t>SHELL</t>
  </si>
  <si>
    <t>SOLAR 2</t>
  </si>
  <si>
    <t>S+M</t>
  </si>
  <si>
    <t>SOLAR FAT</t>
  </si>
  <si>
    <t>SOLAR SLIM</t>
  </si>
  <si>
    <t>TATRA</t>
  </si>
  <si>
    <t>TENT</t>
  </si>
  <si>
    <t>90°</t>
  </si>
  <si>
    <t xml:space="preserve"> -20°</t>
  </si>
  <si>
    <t>80°</t>
  </si>
  <si>
    <t>50°</t>
  </si>
  <si>
    <t>45°</t>
  </si>
  <si>
    <t>TRIANGEL</t>
  </si>
  <si>
    <t>Mega</t>
  </si>
  <si>
    <t>TRIANGEL SPLIT</t>
  </si>
  <si>
    <t>TRIANGLE</t>
  </si>
  <si>
    <t>TRIANGLE DUO</t>
  </si>
  <si>
    <t>TULIP</t>
  </si>
  <si>
    <t>TULIP + HIVE</t>
  </si>
  <si>
    <t>UMBRELLA</t>
  </si>
  <si>
    <t>UMBRELLA SPLIT</t>
  </si>
  <si>
    <t>VOLUME °20</t>
  </si>
  <si>
    <t>VOLUME °45</t>
  </si>
  <si>
    <t>WAVE LEFT</t>
  </si>
  <si>
    <t>WAVE RIGHT</t>
  </si>
  <si>
    <t>News</t>
  </si>
  <si>
    <t>Weight</t>
  </si>
  <si>
    <t>LAMINO 1</t>
  </si>
  <si>
    <t>FIBERGLASS</t>
  </si>
  <si>
    <t>LAMINO 1 DUAL</t>
  </si>
  <si>
    <t>LAMINO 2</t>
  </si>
  <si>
    <t>LAMINO 2 DUAL</t>
  </si>
  <si>
    <t>LAMINO 3</t>
  </si>
  <si>
    <t>LAMINO 4</t>
  </si>
  <si>
    <t>LAMINO 5</t>
  </si>
  <si>
    <t>LAMINO 6</t>
  </si>
  <si>
    <r>
      <rPr>
        <b val="1"/>
        <sz val="8"/>
        <color indexed="8"/>
        <rFont val="Calibri"/>
      </rPr>
      <t>NEW</t>
    </r>
    <r>
      <rPr>
        <b val="1"/>
        <sz val="10"/>
        <color indexed="8"/>
        <rFont val="Calibri"/>
      </rPr>
      <t xml:space="preserve"> 03-24</t>
    </r>
  </si>
  <si>
    <t>LAMINO 7</t>
  </si>
  <si>
    <t>New 07-23</t>
  </si>
  <si>
    <t>LAMINO Oval</t>
  </si>
  <si>
    <t>LAMINO W</t>
  </si>
  <si>
    <t>LAMINO X</t>
  </si>
  <si>
    <t>LAMINO Y</t>
  </si>
  <si>
    <t>LAMINO Z</t>
  </si>
  <si>
    <t>MOON M1</t>
  </si>
  <si>
    <t>MOON M1 DUAL</t>
  </si>
  <si>
    <t xml:space="preserve">MOON M2 </t>
  </si>
  <si>
    <t>MOON M2 DUAL</t>
  </si>
  <si>
    <t xml:space="preserve">MOON M3 </t>
  </si>
  <si>
    <t>MOON M3 DUAL</t>
  </si>
  <si>
    <t xml:space="preserve">MOON M4 </t>
  </si>
  <si>
    <t>MOON M4 DUAL</t>
  </si>
  <si>
    <t xml:space="preserve">MOON M5 </t>
  </si>
  <si>
    <t>MOON M5 DUAL</t>
  </si>
  <si>
    <t>UNIT</t>
  </si>
  <si>
    <t>qty</t>
  </si>
  <si>
    <t>qty by selection</t>
  </si>
  <si>
    <t>SELF TAPPING SCREW 4x20 TORX</t>
  </si>
  <si>
    <t>pc</t>
  </si>
  <si>
    <r>
      <rPr>
        <b val="1"/>
        <u val="single"/>
        <sz val="9"/>
        <color indexed="40"/>
        <rFont val="Calibri"/>
      </rPr>
      <t>VIEW</t>
    </r>
  </si>
  <si>
    <t>SELF TAPPING SCREW 4,5x40 TORX</t>
  </si>
  <si>
    <t>SELF TAPPING SCREW 4,5x80 TORX</t>
  </si>
  <si>
    <t>SCREW M10x40, DIN 912</t>
  </si>
  <si>
    <t>SCREW M10x60, DIN 912</t>
  </si>
  <si>
    <t>SCREW M10x80, DIN 912</t>
  </si>
  <si>
    <t>SCREW M10x100, DIN 912</t>
  </si>
  <si>
    <t>SCREW M10x140, DIN 912</t>
  </si>
  <si>
    <t>ROUND BASE T-NUT M10</t>
  </si>
  <si>
    <t>IMPACT T-NUT M10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</si>
</sst>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.00&quot; €&quot;"/>
    <numFmt numFmtId="60" formatCode="#,##0&quot; €&quot;"/>
    <numFmt numFmtId="61" formatCode="#,##0.00&quot; &quot;[$SKK];&quot;-&quot;#,##0.00&quot; &quot;[$SKK]"/>
    <numFmt numFmtId="62" formatCode="#,##0.00&quot;  &quot;"/>
    <numFmt numFmtId="63" formatCode="#,##0.000&quot; €&quot;"/>
  </numFmts>
  <fonts count="3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10"/>
      <name val="Calibri"/>
    </font>
    <font>
      <b val="1"/>
      <u val="single"/>
      <sz val="11"/>
      <color indexed="11"/>
      <name val="Calibri"/>
    </font>
    <font>
      <b val="1"/>
      <sz val="11"/>
      <color indexed="8"/>
      <name val="Calibri"/>
    </font>
    <font>
      <b val="1"/>
      <sz val="14"/>
      <color indexed="8"/>
      <name val="Calibri"/>
    </font>
    <font>
      <sz val="8"/>
      <color indexed="8"/>
      <name val="Calibri"/>
    </font>
    <font>
      <b val="1"/>
      <sz val="10"/>
      <color indexed="8"/>
      <name val="Arial"/>
    </font>
    <font>
      <b val="1"/>
      <sz val="11"/>
      <color indexed="11"/>
      <name val="Calibri"/>
    </font>
    <font>
      <b val="1"/>
      <sz val="10"/>
      <color indexed="11"/>
      <name val="Calibri"/>
    </font>
    <font>
      <b val="1"/>
      <sz val="10"/>
      <color indexed="8"/>
      <name val="Calibri"/>
    </font>
    <font>
      <b val="1"/>
      <sz val="12"/>
      <color indexed="8"/>
      <name val="Calibri"/>
    </font>
    <font>
      <sz val="9"/>
      <color indexed="8"/>
      <name val="Calibri"/>
    </font>
    <font>
      <sz val="9"/>
      <color indexed="31"/>
      <name val="Calibri"/>
    </font>
    <font>
      <b val="1"/>
      <sz val="12"/>
      <color indexed="32"/>
      <name val="Calibri"/>
    </font>
    <font>
      <b val="1"/>
      <sz val="11"/>
      <color indexed="32"/>
      <name val="Calibri"/>
    </font>
    <font>
      <b val="1"/>
      <sz val="15"/>
      <color indexed="8"/>
      <name val="Calibri"/>
    </font>
    <font>
      <b val="1"/>
      <sz val="8"/>
      <color indexed="8"/>
      <name val="Calibri"/>
    </font>
    <font>
      <sz val="10"/>
      <color indexed="8"/>
      <name val="Calibri"/>
    </font>
    <font>
      <sz val="11"/>
      <color indexed="31"/>
      <name val="Calibri"/>
    </font>
    <font>
      <b val="1"/>
      <sz val="8"/>
      <color indexed="11"/>
      <name val="Calibri"/>
    </font>
    <font>
      <b val="1"/>
      <sz val="10"/>
      <color indexed="31"/>
      <name val="Arial"/>
    </font>
    <font>
      <b val="1"/>
      <sz val="9"/>
      <color indexed="39"/>
      <name val="Calibri"/>
    </font>
    <font>
      <u val="single"/>
      <sz val="9"/>
      <color indexed="40"/>
      <name val="Calibri"/>
    </font>
    <font>
      <b val="1"/>
      <sz val="9"/>
      <color indexed="11"/>
      <name val="Calibri"/>
    </font>
    <font>
      <b val="1"/>
      <sz val="9"/>
      <color indexed="8"/>
      <name val="Calibri"/>
    </font>
    <font>
      <sz val="11"/>
      <color indexed="32"/>
      <name val="Calibri"/>
    </font>
    <font>
      <b val="1"/>
      <sz val="8"/>
      <color indexed="39"/>
      <name val="Calibri"/>
    </font>
    <font>
      <b val="1"/>
      <sz val="10"/>
      <color indexed="32"/>
      <name val="Arial"/>
    </font>
    <font>
      <sz val="9"/>
      <color indexed="39"/>
      <name val="Calibri"/>
    </font>
    <font>
      <sz val="9"/>
      <color indexed="54"/>
      <name val="Calibri"/>
    </font>
    <font>
      <b val="1"/>
      <sz val="11"/>
      <color indexed="39"/>
      <name val="Calibri"/>
    </font>
    <font>
      <b val="1"/>
      <u val="single"/>
      <sz val="9"/>
      <color indexed="40"/>
      <name val="Calibri"/>
    </font>
  </fonts>
  <fills count="40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indexed="43"/>
        <bgColor auto="1"/>
      </patternFill>
    </fill>
    <fill>
      <patternFill patternType="solid">
        <fgColor indexed="44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6"/>
        <bgColor auto="1"/>
      </patternFill>
    </fill>
    <fill>
      <patternFill patternType="solid">
        <fgColor indexed="47"/>
        <bgColor auto="1"/>
      </patternFill>
    </fill>
    <fill>
      <patternFill patternType="solid">
        <fgColor indexed="48"/>
        <bgColor auto="1"/>
      </patternFill>
    </fill>
    <fill>
      <patternFill patternType="solid">
        <fgColor indexed="49"/>
        <bgColor auto="1"/>
      </patternFill>
    </fill>
    <fill>
      <patternFill patternType="solid">
        <fgColor indexed="51"/>
        <bgColor auto="1"/>
      </patternFill>
    </fill>
    <fill>
      <patternFill patternType="solid">
        <fgColor indexed="52"/>
        <bgColor auto="1"/>
      </patternFill>
    </fill>
    <fill>
      <patternFill patternType="solid">
        <fgColor indexed="53"/>
        <bgColor auto="1"/>
      </patternFill>
    </fill>
    <fill>
      <patternFill patternType="solid">
        <fgColor indexed="55"/>
        <bgColor auto="1"/>
      </patternFill>
    </fill>
  </fills>
  <borders count="1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>
        <color indexed="8"/>
      </right>
      <top style="thin">
        <color indexed="9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9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  <diagonal/>
    </border>
    <border>
      <left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/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hair">
        <color indexed="8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9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hair">
        <color indexed="10"/>
      </right>
      <top style="hair">
        <color indexed="8"/>
      </top>
      <bottom/>
      <diagonal/>
    </border>
    <border>
      <left style="hair">
        <color indexed="10"/>
      </left>
      <right/>
      <top style="hair">
        <color indexed="8"/>
      </top>
      <bottom style="hair">
        <color indexed="10"/>
      </bottom>
      <diagonal/>
    </border>
    <border>
      <left/>
      <right style="thin">
        <color indexed="9"/>
      </right>
      <top style="hair">
        <color indexed="8"/>
      </top>
      <bottom style="hair">
        <color indexed="10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10"/>
      </bottom>
      <diagonal/>
    </border>
    <border>
      <left style="thin">
        <color indexed="9"/>
      </left>
      <right style="hair">
        <color indexed="10"/>
      </right>
      <top/>
      <bottom/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 style="thin">
        <color indexed="9"/>
      </right>
      <top style="hair">
        <color indexed="10"/>
      </top>
      <bottom style="hair">
        <color indexed="10"/>
      </bottom>
      <diagonal/>
    </border>
    <border>
      <left style="thin">
        <color indexed="9"/>
      </left>
      <right style="thin">
        <color indexed="9"/>
      </right>
      <top style="hair">
        <color indexed="10"/>
      </top>
      <bottom style="hair">
        <color indexed="10"/>
      </bottom>
      <diagonal/>
    </border>
    <border>
      <left style="thin">
        <color indexed="9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>
        <color indexed="8"/>
      </right>
      <top>
        <color indexed="8"/>
      </top>
      <bottom>
        <color indexed="8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hair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>
        <color indexed="8"/>
      </left>
      <right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>
        <color indexed="8"/>
      </left>
      <right>
        <color indexed="8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9"/>
      </right>
      <top/>
      <bottom style="hair">
        <color indexed="8"/>
      </bottom>
      <diagonal/>
    </border>
    <border>
      <left style="thin">
        <color indexed="9"/>
      </left>
      <right/>
      <top style="thin">
        <color indexed="9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9"/>
      </bottom>
      <diagonal/>
    </border>
    <border>
      <left>
        <color indexed="8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hair">
        <color indexed="8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9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hair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hair">
        <color indexed="8"/>
      </right>
      <top style="thin">
        <color indexed="9"/>
      </top>
      <bottom/>
      <diagonal/>
    </border>
    <border>
      <left style="thin">
        <color indexed="9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9"/>
      </right>
      <top style="dotted">
        <color indexed="8"/>
      </top>
      <bottom style="dotted">
        <color indexed="8"/>
      </bottom>
      <diagonal/>
    </border>
    <border>
      <left style="thin">
        <color indexed="9"/>
      </left>
      <right style="thin">
        <color indexed="9"/>
      </right>
      <top style="dotted">
        <color indexed="8"/>
      </top>
      <bottom style="dotted">
        <color indexed="8"/>
      </bottom>
      <diagonal/>
    </border>
    <border>
      <left style="thin">
        <color indexed="9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tted">
        <color indexed="8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dotted">
        <color indexed="8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thin">
        <color indexed="9"/>
      </top>
      <bottom style="thin">
        <color indexed="9"/>
      </bottom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/>
      <right style="thin">
        <color indexed="9"/>
      </right>
      <top style="dotted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dotted">
        <color indexed="8"/>
      </top>
      <bottom style="hair">
        <color indexed="8"/>
      </bottom>
      <diagonal/>
    </border>
    <border>
      <left style="thin">
        <color indexed="9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9"/>
      </top>
      <bottom style="hair">
        <color indexed="8"/>
      </bottom>
      <diagonal/>
    </border>
    <border>
      <left/>
      <right style="hair">
        <color indexed="8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50"/>
      </bottom>
      <diagonal/>
    </border>
    <border>
      <left style="hair">
        <color indexed="8"/>
      </left>
      <right style="hair">
        <color indexed="8"/>
      </right>
      <top style="thin">
        <color indexed="9"/>
      </top>
      <bottom style="hair">
        <color indexed="50"/>
      </bottom>
      <diagonal/>
    </border>
    <border>
      <left style="thin">
        <color indexed="9"/>
      </left>
      <right style="hair">
        <color indexed="8"/>
      </right>
      <top style="hair">
        <color indexed="5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50"/>
      </top>
      <bottom style="hair">
        <color indexed="50"/>
      </bottom>
      <diagonal/>
    </border>
    <border>
      <left style="hair">
        <color indexed="8"/>
      </left>
      <right style="hair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5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hair">
        <color indexed="5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50"/>
      </bottom>
      <diagonal/>
    </border>
    <border>
      <left style="thin">
        <color indexed="9"/>
      </left>
      <right style="thin">
        <color indexed="9"/>
      </right>
      <top style="hair">
        <color indexed="50"/>
      </top>
      <bottom style="hair">
        <color indexed="50"/>
      </bottom>
      <diagonal/>
    </border>
    <border>
      <left style="hair">
        <color indexed="8"/>
      </left>
      <right/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9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50"/>
      </bottom>
      <diagonal/>
    </border>
    <border>
      <left style="hair">
        <color indexed="8"/>
      </left>
      <right style="thin">
        <color indexed="9"/>
      </right>
      <top/>
      <bottom style="hair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bottom"/>
    </xf>
    <xf numFmtId="49" fontId="4" fillId="3" borderId="11" applyNumberFormat="1" applyFont="1" applyFill="1" applyBorder="1" applyAlignment="1" applyProtection="0">
      <alignment horizontal="center" vertical="center" wrapText="1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center" wrapText="1"/>
    </xf>
    <xf numFmtId="0" fontId="0" fillId="2" borderId="15" applyNumberFormat="0" applyFont="1" applyFill="1" applyBorder="1" applyAlignment="1" applyProtection="0">
      <alignment vertical="center" wrapText="1"/>
    </xf>
    <xf numFmtId="0" fontId="5" fillId="2" borderId="16" applyNumberFormat="0" applyFont="1" applyFill="1" applyBorder="1" applyAlignment="1" applyProtection="0">
      <alignment horizontal="center" vertical="center" wrapText="1"/>
    </xf>
    <xf numFmtId="0" fontId="0" borderId="17" applyNumberFormat="0" applyFont="1" applyFill="0" applyBorder="1" applyAlignment="1" applyProtection="0">
      <alignment vertical="bottom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7" borderId="18" applyNumberFormat="1" applyFont="1" applyFill="0" applyBorder="1" applyAlignment="1" applyProtection="0">
      <alignment horizontal="center" vertical="bottom"/>
    </xf>
    <xf numFmtId="0" fontId="6" fillId="2" borderId="6" applyNumberFormat="0" applyFont="1" applyFill="1" applyBorder="1" applyAlignment="1" applyProtection="0">
      <alignment vertical="center" wrapText="1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5" fillId="2" borderId="21" applyNumberFormat="1" applyFont="1" applyFill="1" applyBorder="1" applyAlignment="1" applyProtection="0">
      <alignment horizontal="right" vertical="center"/>
    </xf>
    <xf numFmtId="0" fontId="0" fillId="5" borderId="22" applyNumberFormat="0" applyFont="1" applyFill="1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center" wrapText="1"/>
    </xf>
    <xf numFmtId="49" fontId="5" fillId="2" borderId="25" applyNumberFormat="1" applyFont="1" applyFill="1" applyBorder="1" applyAlignment="1" applyProtection="0">
      <alignment horizontal="right" vertical="center"/>
    </xf>
    <xf numFmtId="0" fontId="0" fillId="5" borderId="26" applyNumberFormat="0" applyFont="1" applyFill="1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center" wrapText="1"/>
    </xf>
    <xf numFmtId="0" fontId="0" fillId="5" borderId="26" applyNumberFormat="0" applyFont="1" applyFill="1" applyBorder="1" applyAlignment="1" applyProtection="0">
      <alignment horizontal="center" vertical="bottom"/>
    </xf>
    <xf numFmtId="0" fontId="0" borderId="31" applyNumberFormat="0" applyFont="1" applyFill="0" applyBorder="1" applyAlignment="1" applyProtection="0">
      <alignment vertical="bottom"/>
    </xf>
    <xf numFmtId="49" fontId="5" fillId="2" borderId="32" applyNumberFormat="1" applyFont="1" applyFill="1" applyBorder="1" applyAlignment="1" applyProtection="0">
      <alignment horizontal="right" vertical="center"/>
    </xf>
    <xf numFmtId="0" fontId="0" borderId="33" applyNumberFormat="0" applyFont="1" applyFill="0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49" fontId="6" fillId="4" borderId="37" applyNumberFormat="1" applyFont="1" applyFill="1" applyBorder="1" applyAlignment="1" applyProtection="0">
      <alignment horizontal="center" vertical="center" wrapText="1"/>
    </xf>
    <xf numFmtId="0" fontId="0" borderId="38" applyNumberFormat="0" applyFont="1" applyFill="0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horizontal="center" vertical="center" wrapText="1"/>
    </xf>
    <xf numFmtId="49" fontId="8" fillId="6" borderId="39" applyNumberFormat="1" applyFont="1" applyFill="1" applyBorder="1" applyAlignment="1" applyProtection="0">
      <alignment horizontal="center" vertical="center" wrapText="1"/>
    </xf>
    <xf numFmtId="0" fontId="0" fillId="4" borderId="37" applyNumberFormat="0" applyFont="1" applyFill="1" applyBorder="1" applyAlignment="1" applyProtection="0">
      <alignment horizontal="center" vertical="center" wrapText="1"/>
    </xf>
    <xf numFmtId="0" fontId="0" borderId="40" applyNumberFormat="0" applyFont="1" applyFill="0" applyBorder="1" applyAlignment="1" applyProtection="0">
      <alignment vertical="bottom"/>
    </xf>
    <xf numFmtId="49" fontId="5" fillId="4" borderId="11" applyNumberFormat="1" applyFont="1" applyFill="1" applyBorder="1" applyAlignment="1" applyProtection="0">
      <alignment horizontal="center" vertical="center" wrapText="1"/>
    </xf>
    <xf numFmtId="49" fontId="5" fillId="7" borderId="11" applyNumberFormat="1" applyFont="1" applyFill="1" applyBorder="1" applyAlignment="1" applyProtection="0">
      <alignment horizontal="center" vertical="center" wrapText="1"/>
    </xf>
    <xf numFmtId="0" fontId="5" fillId="2" borderId="7" applyNumberFormat="0" applyFont="1" applyFill="1" applyBorder="1" applyAlignment="1" applyProtection="0">
      <alignment horizontal="center" vertical="center"/>
    </xf>
    <xf numFmtId="1" fontId="0" borderId="41" applyNumberFormat="1" applyFont="1" applyFill="0" applyBorder="1" applyAlignment="1" applyProtection="0">
      <alignment vertical="bottom"/>
    </xf>
    <xf numFmtId="49" fontId="5" fillId="2" borderId="37" applyNumberFormat="1" applyFont="1" applyFill="1" applyBorder="1" applyAlignment="1" applyProtection="0">
      <alignment horizontal="center" vertical="center" wrapText="1"/>
    </xf>
    <xf numFmtId="0" fontId="0" fillId="2" borderId="33" applyNumberFormat="1" applyFont="1" applyFill="1" applyBorder="1" applyAlignment="1" applyProtection="0">
      <alignment horizontal="center" vertical="center" wrapText="1"/>
    </xf>
    <xf numFmtId="0" fontId="0" fillId="2" borderId="37" applyNumberFormat="1" applyFont="1" applyFill="1" applyBorder="1" applyAlignment="1" applyProtection="0">
      <alignment horizontal="center" vertical="center" wrapText="1"/>
    </xf>
    <xf numFmtId="59" fontId="0" fillId="8" borderId="11" applyNumberFormat="1" applyFont="1" applyFill="1" applyBorder="1" applyAlignment="1" applyProtection="0">
      <alignment horizontal="center" vertical="center" wrapText="1"/>
    </xf>
    <xf numFmtId="59" fontId="0" fillId="2" borderId="11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horizontal="right" vertical="center"/>
    </xf>
    <xf numFmtId="60" fontId="0" fillId="2" borderId="7" applyNumberFormat="1" applyFont="1" applyFill="1" applyBorder="1" applyAlignment="1" applyProtection="0">
      <alignment horizontal="left" vertical="center"/>
    </xf>
    <xf numFmtId="9" fontId="0" fillId="2" borderId="7" applyNumberFormat="1" applyFont="1" applyFill="1" applyBorder="1" applyAlignment="1" applyProtection="0">
      <alignment horizontal="center" vertical="center"/>
    </xf>
    <xf numFmtId="49" fontId="5" fillId="5" borderId="37" applyNumberFormat="1" applyFont="1" applyFill="1" applyBorder="1" applyAlignment="1" applyProtection="0">
      <alignment horizontal="center" vertical="center" wrapText="1"/>
    </xf>
    <xf numFmtId="0" fontId="0" fillId="5" borderId="11" applyNumberFormat="1" applyFont="1" applyFill="1" applyBorder="1" applyAlignment="1" applyProtection="0">
      <alignment horizontal="center" vertical="center" wrapText="1"/>
    </xf>
    <xf numFmtId="59" fontId="0" fillId="5" borderId="11" applyNumberFormat="1" applyFont="1" applyFill="1" applyBorder="1" applyAlignment="1" applyProtection="0">
      <alignment horizontal="center" vertical="center" wrapText="1"/>
    </xf>
    <xf numFmtId="49" fontId="5" fillId="4" borderId="37" applyNumberFormat="1" applyFont="1" applyFill="1" applyBorder="1" applyAlignment="1" applyProtection="0">
      <alignment horizontal="center" vertical="center" wrapText="1"/>
    </xf>
    <xf numFmtId="0" fontId="0" fillId="4" borderId="11" applyNumberFormat="1" applyFont="1" applyFill="1" applyBorder="1" applyAlignment="1" applyProtection="0">
      <alignment horizontal="center" vertical="center" wrapText="1"/>
    </xf>
    <xf numFmtId="59" fontId="5" fillId="4" borderId="11" applyNumberFormat="1" applyFont="1" applyFill="1" applyBorder="1" applyAlignment="1" applyProtection="0">
      <alignment horizontal="center" vertical="center" wrapText="1"/>
    </xf>
    <xf numFmtId="59" fontId="0" fillId="4" borderId="11" applyNumberFormat="1" applyFont="1" applyFill="1" applyBorder="1" applyAlignment="1" applyProtection="0">
      <alignment horizontal="center" vertical="center" wrapText="1"/>
    </xf>
    <xf numFmtId="0" fontId="5" fillId="2" borderId="33" applyNumberFormat="0" applyFont="1" applyFill="1" applyBorder="1" applyAlignment="1" applyProtection="0">
      <alignment horizontal="center" vertical="center" wrapText="1"/>
    </xf>
    <xf numFmtId="0" fontId="0" fillId="2" borderId="33" applyNumberFormat="0" applyFont="1" applyFill="1" applyBorder="1" applyAlignment="1" applyProtection="0">
      <alignment horizontal="center" vertical="center" wrapText="1"/>
    </xf>
    <xf numFmtId="0" fontId="0" fillId="2" borderId="37" applyNumberFormat="0" applyFont="1" applyFill="1" applyBorder="1" applyAlignment="1" applyProtection="0">
      <alignment horizontal="center" vertical="center" wrapText="1"/>
    </xf>
    <xf numFmtId="59" fontId="0" fillId="2" borderId="42" applyNumberFormat="1" applyFont="1" applyFill="1" applyBorder="1" applyAlignment="1" applyProtection="0">
      <alignment horizontal="center" vertical="center" wrapText="1"/>
    </xf>
    <xf numFmtId="0" fontId="0" fillId="5" borderId="11" applyNumberFormat="0" applyFont="1" applyFill="1" applyBorder="1" applyAlignment="1" applyProtection="0">
      <alignment horizontal="center" vertical="center" wrapText="1"/>
    </xf>
    <xf numFmtId="59" fontId="0" borderId="43" applyNumberFormat="1" applyFont="1" applyFill="0" applyBorder="1" applyAlignment="1" applyProtection="0">
      <alignment vertical="bottom"/>
    </xf>
    <xf numFmtId="59" fontId="0" borderId="33" applyNumberFormat="1" applyFont="1" applyFill="0" applyBorder="1" applyAlignment="1" applyProtection="0">
      <alignment vertical="bottom"/>
    </xf>
    <xf numFmtId="49" fontId="6" fillId="5" borderId="44" applyNumberFormat="1" applyFont="1" applyFill="1" applyBorder="1" applyAlignment="1" applyProtection="0">
      <alignment horizontal="center" vertical="center"/>
    </xf>
    <xf numFmtId="59" fontId="6" fillId="4" borderId="45" applyNumberFormat="1" applyFont="1" applyFill="1" applyBorder="1" applyAlignment="1" applyProtection="0">
      <alignment horizontal="center" vertical="center" wrapText="1"/>
    </xf>
    <xf numFmtId="59" fontId="6" fillId="4" borderId="46" applyNumberFormat="1" applyFont="1" applyFill="1" applyBorder="1" applyAlignment="1" applyProtection="0">
      <alignment horizontal="center" vertical="center" wrapText="1"/>
    </xf>
    <xf numFmtId="49" fontId="7" fillId="2" borderId="47" applyNumberFormat="1" applyFont="1" applyFill="1" applyBorder="1" applyAlignment="1" applyProtection="0">
      <alignment horizontal="center" vertical="top"/>
    </xf>
    <xf numFmtId="49" fontId="7" fillId="2" borderId="35" applyNumberFormat="1" applyFont="1" applyFill="1" applyBorder="1" applyAlignment="1" applyProtection="0">
      <alignment horizontal="center" vertical="top"/>
    </xf>
    <xf numFmtId="0" fontId="0" fillId="2" borderId="10" applyNumberFormat="0" applyFont="1" applyFill="1" applyBorder="1" applyAlignment="1" applyProtection="0">
      <alignment vertical="center" wrapText="1"/>
    </xf>
    <xf numFmtId="49" fontId="5" fillId="5" borderId="11" applyNumberFormat="1" applyFont="1" applyFill="1" applyBorder="1" applyAlignment="1" applyProtection="0">
      <alignment horizontal="center" vertical="center"/>
    </xf>
    <xf numFmtId="49" fontId="5" fillId="9" borderId="11" applyNumberFormat="1" applyFont="1" applyFill="1" applyBorder="1" applyAlignment="1" applyProtection="0">
      <alignment horizontal="center" vertical="center" wrapText="1"/>
    </xf>
    <xf numFmtId="0" fontId="0" borderId="43" applyNumberFormat="0" applyFont="1" applyFill="0" applyBorder="1" applyAlignment="1" applyProtection="0">
      <alignment vertical="bottom"/>
    </xf>
    <xf numFmtId="0" fontId="0" borderId="48" applyNumberFormat="0" applyFont="1" applyFill="0" applyBorder="1" applyAlignment="1" applyProtection="0">
      <alignment vertical="bottom"/>
    </xf>
    <xf numFmtId="0" fontId="0" borderId="49" applyNumberFormat="0" applyFont="1" applyFill="0" applyBorder="1" applyAlignment="1" applyProtection="0">
      <alignment vertical="bottom"/>
    </xf>
    <xf numFmtId="49" fontId="7" fillId="2" borderId="50" applyNumberFormat="1" applyFont="1" applyFill="1" applyBorder="1" applyAlignment="1" applyProtection="0">
      <alignment horizontal="center" vertical="top"/>
    </xf>
    <xf numFmtId="49" fontId="7" fillId="2" borderId="49" applyNumberFormat="1" applyFont="1" applyFill="1" applyBorder="1" applyAlignment="1" applyProtection="0">
      <alignment horizontal="center" vertical="top"/>
    </xf>
    <xf numFmtId="49" fontId="6" fillId="4" borderId="51" applyNumberFormat="1" applyFont="1" applyFill="1" applyBorder="1" applyAlignment="1" applyProtection="0">
      <alignment horizontal="center" vertical="center" wrapText="1"/>
    </xf>
    <xf numFmtId="0" fontId="0" borderId="52" applyNumberFormat="0" applyFont="1" applyFill="0" applyBorder="1" applyAlignment="1" applyProtection="0">
      <alignment vertical="bottom"/>
    </xf>
    <xf numFmtId="0" fontId="0" borderId="53" applyNumberFormat="0" applyFont="1" applyFill="0" applyBorder="1" applyAlignment="1" applyProtection="0">
      <alignment vertical="bottom"/>
    </xf>
    <xf numFmtId="0" fontId="0" borderId="54" applyNumberFormat="0" applyFont="1" applyFill="0" applyBorder="1" applyAlignment="1" applyProtection="0">
      <alignment vertical="bottom"/>
    </xf>
    <xf numFmtId="49" fontId="5" fillId="5" borderId="55" applyNumberFormat="1" applyFont="1" applyFill="1" applyBorder="1" applyAlignment="1" applyProtection="0">
      <alignment horizontal="center" vertical="center" wrapText="1"/>
    </xf>
    <xf numFmtId="0" fontId="0" fillId="5" borderId="56" applyNumberFormat="1" applyFont="1" applyFill="1" applyBorder="1" applyAlignment="1" applyProtection="0">
      <alignment horizontal="center" vertical="center" wrapText="1"/>
    </xf>
    <xf numFmtId="0" fontId="0" borderId="57" applyNumberFormat="0" applyFont="1" applyFill="0" applyBorder="1" applyAlignment="1" applyProtection="0">
      <alignment vertical="bottom"/>
    </xf>
    <xf numFmtId="0" fontId="0" borderId="58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borderId="59" applyNumberFormat="0" applyFont="1" applyFill="0" applyBorder="1" applyAlignment="1" applyProtection="0">
      <alignment vertical="bottom"/>
    </xf>
    <xf numFmtId="49" fontId="5" fillId="5" borderId="60" applyNumberFormat="1" applyFont="1" applyFill="1" applyBorder="1" applyAlignment="1" applyProtection="0">
      <alignment horizontal="center" vertical="center" wrapText="1"/>
    </xf>
    <xf numFmtId="0" fontId="0" fillId="5" borderId="61" applyNumberFormat="1" applyFont="1" applyFill="1" applyBorder="1" applyAlignment="1" applyProtection="0">
      <alignment horizontal="center" vertical="center" wrapText="1"/>
    </xf>
    <xf numFmtId="0" fontId="0" borderId="62" applyNumberFormat="0" applyFont="1" applyFill="0" applyBorder="1" applyAlignment="1" applyProtection="0">
      <alignment vertical="bottom"/>
    </xf>
    <xf numFmtId="0" fontId="0" borderId="63" applyNumberFormat="0" applyFont="1" applyFill="0" applyBorder="1" applyAlignment="1" applyProtection="0">
      <alignment vertical="bottom"/>
    </xf>
    <xf numFmtId="0" fontId="0" borderId="64" applyNumberFormat="0" applyFont="1" applyFill="0" applyBorder="1" applyAlignment="1" applyProtection="0">
      <alignment vertical="bottom"/>
    </xf>
    <xf numFmtId="49" fontId="5" fillId="4" borderId="65" applyNumberFormat="1" applyFont="1" applyFill="1" applyBorder="1" applyAlignment="1" applyProtection="0">
      <alignment horizontal="center" vertical="center" wrapText="1"/>
    </xf>
    <xf numFmtId="0" fontId="0" borderId="66" applyNumberFormat="0" applyFont="1" applyFill="0" applyBorder="1" applyAlignment="1" applyProtection="0">
      <alignment vertical="bottom"/>
    </xf>
    <xf numFmtId="0" fontId="0" borderId="67" applyNumberFormat="0" applyFont="1" applyFill="0" applyBorder="1" applyAlignment="1" applyProtection="0">
      <alignment vertical="bottom"/>
    </xf>
    <xf numFmtId="49" fontId="5" fillId="4" borderId="60" applyNumberFormat="1" applyFont="1" applyFill="1" applyBorder="1" applyAlignment="1" applyProtection="0">
      <alignment horizontal="center" vertical="center" wrapText="1"/>
    </xf>
    <xf numFmtId="49" fontId="5" fillId="5" borderId="68" applyNumberFormat="1" applyFont="1" applyFill="1" applyBorder="1" applyAlignment="1" applyProtection="0">
      <alignment horizontal="center" vertical="center"/>
    </xf>
    <xf numFmtId="49" fontId="0" fillId="5" borderId="16" applyNumberFormat="1" applyFont="1" applyFill="1" applyBorder="1" applyAlignment="1" applyProtection="0">
      <alignment horizontal="center" vertical="center"/>
    </xf>
    <xf numFmtId="49" fontId="9" fillId="10" borderId="60" applyNumberFormat="1" applyFont="1" applyFill="1" applyBorder="1" applyAlignment="1" applyProtection="0">
      <alignment horizontal="center" vertical="center" wrapText="1"/>
    </xf>
    <xf numFmtId="49" fontId="10" fillId="10" borderId="66" applyNumberFormat="1" applyFont="1" applyFill="1" applyBorder="1" applyAlignment="1" applyProtection="0">
      <alignment horizontal="center" vertical="center" wrapText="1"/>
    </xf>
    <xf numFmtId="49" fontId="0" fillId="5" borderId="69" applyNumberFormat="1" applyFont="1" applyFill="1" applyBorder="1" applyAlignment="1" applyProtection="0">
      <alignment horizontal="center" vertical="center" wrapText="1"/>
    </xf>
    <xf numFmtId="49" fontId="9" fillId="11" borderId="60" applyNumberFormat="1" applyFont="1" applyFill="1" applyBorder="1" applyAlignment="1" applyProtection="0">
      <alignment horizontal="center" vertical="center" wrapText="1"/>
    </xf>
    <xf numFmtId="49" fontId="10" fillId="11" borderId="66" applyNumberFormat="1" applyFont="1" applyFill="1" applyBorder="1" applyAlignment="1" applyProtection="0">
      <alignment horizontal="center" vertical="center" wrapText="1"/>
    </xf>
    <xf numFmtId="49" fontId="9" fillId="12" borderId="60" applyNumberFormat="1" applyFont="1" applyFill="1" applyBorder="1" applyAlignment="1" applyProtection="0">
      <alignment horizontal="center" vertical="center" wrapText="1"/>
    </xf>
    <xf numFmtId="49" fontId="10" fillId="12" borderId="66" applyNumberFormat="1" applyFont="1" applyFill="1" applyBorder="1" applyAlignment="1" applyProtection="0">
      <alignment horizontal="center" vertical="center" wrapText="1"/>
    </xf>
    <xf numFmtId="49" fontId="5" fillId="13" borderId="60" applyNumberFormat="1" applyFont="1" applyFill="1" applyBorder="1" applyAlignment="1" applyProtection="0">
      <alignment horizontal="center" vertical="center" wrapText="1"/>
    </xf>
    <xf numFmtId="49" fontId="11" fillId="13" borderId="66" applyNumberFormat="1" applyFont="1" applyFill="1" applyBorder="1" applyAlignment="1" applyProtection="0">
      <alignment horizontal="center" vertical="center" wrapText="1"/>
    </xf>
    <xf numFmtId="49" fontId="0" fillId="5" borderId="69" applyNumberFormat="1" applyFont="1" applyFill="1" applyBorder="1" applyAlignment="1" applyProtection="0">
      <alignment horizontal="center" vertical="center"/>
    </xf>
    <xf numFmtId="49" fontId="5" fillId="14" borderId="60" applyNumberFormat="1" applyFont="1" applyFill="1" applyBorder="1" applyAlignment="1" applyProtection="0">
      <alignment horizontal="center" vertical="center" wrapText="1"/>
    </xf>
    <xf numFmtId="0" fontId="11" fillId="14" borderId="66" applyNumberFormat="0" applyFont="1" applyFill="1" applyBorder="1" applyAlignment="1" applyProtection="0">
      <alignment horizontal="center" vertical="center" wrapText="1"/>
    </xf>
    <xf numFmtId="49" fontId="5" fillId="15" borderId="60" applyNumberFormat="1" applyFont="1" applyFill="1" applyBorder="1" applyAlignment="1" applyProtection="0">
      <alignment horizontal="center" vertical="center" wrapText="1"/>
    </xf>
    <xf numFmtId="0" fontId="11" fillId="15" borderId="66" applyNumberFormat="0" applyFont="1" applyFill="1" applyBorder="1" applyAlignment="1" applyProtection="0">
      <alignment horizontal="center" vertical="center" wrapText="1"/>
    </xf>
    <xf numFmtId="49" fontId="5" fillId="16" borderId="60" applyNumberFormat="1" applyFont="1" applyFill="1" applyBorder="1" applyAlignment="1" applyProtection="0">
      <alignment horizontal="center" vertical="center" wrapText="1"/>
    </xf>
    <xf numFmtId="0" fontId="11" fillId="16" borderId="66" applyNumberFormat="0" applyFont="1" applyFill="1" applyBorder="1" applyAlignment="1" applyProtection="0">
      <alignment horizontal="center" vertical="center" wrapText="1"/>
    </xf>
    <xf numFmtId="0" fontId="0" borderId="70" applyNumberFormat="0" applyFont="1" applyFill="0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horizontal="center" vertical="center" wrapText="1"/>
    </xf>
    <xf numFmtId="0" fontId="11" fillId="2" borderId="71" applyNumberFormat="0" applyFont="1" applyFill="1" applyBorder="1" applyAlignment="1" applyProtection="0">
      <alignment horizontal="center" vertical="center" wrapText="1"/>
    </xf>
    <xf numFmtId="0" fontId="0" borderId="72" applyNumberFormat="0" applyFont="1" applyFill="0" applyBorder="1" applyAlignment="1" applyProtection="0">
      <alignment vertical="bottom"/>
    </xf>
    <xf numFmtId="49" fontId="9" fillId="17" borderId="60" applyNumberFormat="1" applyFont="1" applyFill="1" applyBorder="1" applyAlignment="1" applyProtection="0">
      <alignment horizontal="center" vertical="center" wrapText="1"/>
    </xf>
    <xf numFmtId="49" fontId="10" fillId="17" borderId="66" applyNumberFormat="1" applyFont="1" applyFill="1" applyBorder="1" applyAlignment="1" applyProtection="0">
      <alignment horizontal="center" vertical="center" wrapText="1"/>
    </xf>
    <xf numFmtId="49" fontId="9" fillId="18" borderId="60" applyNumberFormat="1" applyFont="1" applyFill="1" applyBorder="1" applyAlignment="1" applyProtection="0">
      <alignment horizontal="center" vertical="center" wrapText="1"/>
    </xf>
    <xf numFmtId="49" fontId="10" fillId="18" borderId="66" applyNumberFormat="1" applyFont="1" applyFill="1" applyBorder="1" applyAlignment="1" applyProtection="0">
      <alignment horizontal="center" vertical="center" wrapText="1"/>
    </xf>
    <xf numFmtId="0" fontId="0" borderId="73" applyNumberFormat="0" applyFont="1" applyFill="0" applyBorder="1" applyAlignment="1" applyProtection="0">
      <alignment vertical="bottom"/>
    </xf>
    <xf numFmtId="0" fontId="0" borderId="74" applyNumberFormat="0" applyFont="1" applyFill="0" applyBorder="1" applyAlignment="1" applyProtection="0">
      <alignment vertical="bottom"/>
    </xf>
    <xf numFmtId="0" fontId="0" borderId="75" applyNumberFormat="0" applyFont="1" applyFill="0" applyBorder="1" applyAlignment="1" applyProtection="0">
      <alignment vertical="bottom"/>
    </xf>
    <xf numFmtId="0" fontId="0" borderId="76" applyNumberFormat="0" applyFont="1" applyFill="0" applyBorder="1" applyAlignment="1" applyProtection="0">
      <alignment vertical="bottom"/>
    </xf>
    <xf numFmtId="0" fontId="0" borderId="77" applyNumberFormat="0" applyFont="1" applyFill="0" applyBorder="1" applyAlignment="1" applyProtection="0">
      <alignment vertical="bottom"/>
    </xf>
    <xf numFmtId="49" fontId="9" fillId="19" borderId="78" applyNumberFormat="1" applyFont="1" applyFill="1" applyBorder="1" applyAlignment="1" applyProtection="0">
      <alignment horizontal="center" vertical="center" wrapText="1"/>
    </xf>
    <xf numFmtId="49" fontId="10" fillId="19" borderId="79" applyNumberFormat="1" applyFont="1" applyFill="1" applyBorder="1" applyAlignment="1" applyProtection="0">
      <alignment horizontal="center" vertical="center" wrapText="1"/>
    </xf>
    <xf numFmtId="49" fontId="0" fillId="5" borderId="80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5" fillId="20" borderId="16" applyNumberFormat="1" applyFont="1" applyFill="1" applyBorder="1" applyAlignment="1" applyProtection="0">
      <alignment horizontal="center" vertical="center" wrapText="1"/>
    </xf>
    <xf numFmtId="49" fontId="5" fillId="2" borderId="81" applyNumberFormat="1" applyFont="1" applyFill="1" applyBorder="1" applyAlignment="1" applyProtection="0">
      <alignment horizontal="center" vertical="center" wrapText="1"/>
    </xf>
    <xf numFmtId="0" fontId="0" borderId="82" applyNumberFormat="0" applyFont="1" applyFill="0" applyBorder="1" applyAlignment="1" applyProtection="0">
      <alignment vertical="bottom"/>
    </xf>
    <xf numFmtId="49" fontId="12" fillId="21" borderId="16" applyNumberFormat="1" applyFont="1" applyFill="1" applyBorder="1" applyAlignment="1" applyProtection="0">
      <alignment horizontal="center" vertical="center"/>
    </xf>
    <xf numFmtId="49" fontId="5" fillId="21" borderId="16" applyNumberFormat="1" applyFont="1" applyFill="1" applyBorder="1" applyAlignment="1" applyProtection="0">
      <alignment horizontal="center" vertical="center" wrapText="1"/>
    </xf>
    <xf numFmtId="0" fontId="12" fillId="2" borderId="83" applyNumberFormat="0" applyFont="1" applyFill="1" applyBorder="1" applyAlignment="1" applyProtection="0">
      <alignment vertical="center"/>
    </xf>
    <xf numFmtId="49" fontId="5" fillId="20" borderId="84" applyNumberFormat="1" applyFont="1" applyFill="1" applyBorder="1" applyAlignment="1" applyProtection="0">
      <alignment horizontal="center" vertical="center" wrapText="1"/>
    </xf>
    <xf numFmtId="0" fontId="0" borderId="71" applyNumberFormat="0" applyFont="1" applyFill="0" applyBorder="1" applyAlignment="1" applyProtection="0">
      <alignment vertical="bottom"/>
    </xf>
    <xf numFmtId="0" fontId="5" fillId="20" borderId="84" applyNumberFormat="1" applyFont="1" applyFill="1" applyBorder="1" applyAlignment="1" applyProtection="0">
      <alignment horizontal="center" vertical="center" wrapText="1"/>
    </xf>
    <xf numFmtId="49" fontId="5" fillId="22" borderId="84" applyNumberFormat="1" applyFont="1" applyFill="1" applyBorder="1" applyAlignment="1" applyProtection="0">
      <alignment horizontal="center" vertical="center" wrapText="1"/>
    </xf>
    <xf numFmtId="59" fontId="5" fillId="22" borderId="84" applyNumberFormat="1" applyFont="1" applyFill="1" applyBorder="1" applyAlignment="1" applyProtection="0">
      <alignment horizontal="center" vertical="center" wrapText="1"/>
    </xf>
    <xf numFmtId="49" fontId="5" fillId="8" borderId="84" applyNumberFormat="1" applyFont="1" applyFill="1" applyBorder="1" applyAlignment="1" applyProtection="0">
      <alignment horizontal="center" vertical="center" wrapText="1"/>
    </xf>
    <xf numFmtId="59" fontId="5" fillId="8" borderId="84" applyNumberFormat="1" applyFont="1" applyFill="1" applyBorder="1" applyAlignment="1" applyProtection="0">
      <alignment horizontal="center" vertical="center" wrapText="1"/>
    </xf>
    <xf numFmtId="0" fontId="13" fillId="2" borderId="83" applyNumberFormat="0" applyFont="1" applyFill="1" applyBorder="1" applyAlignment="1" applyProtection="0">
      <alignment vertical="center"/>
    </xf>
    <xf numFmtId="0" fontId="5" fillId="2" borderId="83" applyNumberFormat="0" applyFont="1" applyFill="1" applyBorder="1" applyAlignment="1" applyProtection="0">
      <alignment vertical="center" wrapText="1"/>
    </xf>
    <xf numFmtId="0" fontId="13" borderId="83" applyNumberFormat="0" applyFont="1" applyFill="0" applyBorder="1" applyAlignment="1" applyProtection="0">
      <alignment vertical="bottom"/>
    </xf>
    <xf numFmtId="0" fontId="14" borderId="83" applyNumberFormat="0" applyFont="1" applyFill="0" applyBorder="1" applyAlignment="1" applyProtection="0">
      <alignment horizontal="center" vertical="bottom"/>
    </xf>
    <xf numFmtId="0" fontId="0" borderId="85" applyNumberFormat="0" applyFont="1" applyFill="0" applyBorder="1" applyAlignment="1" applyProtection="0">
      <alignment vertical="bottom"/>
    </xf>
    <xf numFmtId="0" fontId="15" fillId="2" borderId="1" applyNumberFormat="0" applyFont="1" applyFill="1" applyBorder="1" applyAlignment="1" applyProtection="0">
      <alignment vertical="center"/>
    </xf>
    <xf numFmtId="2" fontId="5" fillId="20" borderId="16" applyNumberFormat="1" applyFont="1" applyFill="1" applyBorder="1" applyAlignment="1" applyProtection="0">
      <alignment horizontal="center" vertical="center" wrapText="1"/>
    </xf>
    <xf numFmtId="0" fontId="0" borderId="86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5" fillId="2" borderId="16" applyNumberFormat="1" applyFont="1" applyFill="1" applyBorder="1" applyAlignment="1" applyProtection="0">
      <alignment horizontal="center" vertical="center" wrapText="1"/>
    </xf>
    <xf numFmtId="0" fontId="5" fillId="2" borderId="87" applyNumberFormat="0" applyFont="1" applyFill="1" applyBorder="1" applyAlignment="1" applyProtection="0">
      <alignment vertical="center"/>
    </xf>
    <xf numFmtId="0" fontId="13" fillId="2" borderId="1" applyNumberFormat="0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vertical="center" wrapText="1"/>
    </xf>
    <xf numFmtId="0" fontId="13" borderId="1" applyNumberFormat="0" applyFont="1" applyFill="0" applyBorder="1" applyAlignment="1" applyProtection="0">
      <alignment vertical="bottom"/>
    </xf>
    <xf numFmtId="0" fontId="14" borderId="1" applyNumberFormat="0" applyFont="1" applyFill="0" applyBorder="1" applyAlignment="1" applyProtection="0">
      <alignment horizontal="center" vertical="bottom"/>
    </xf>
    <xf numFmtId="0" fontId="16" fillId="2" borderId="9" applyNumberFormat="0" applyFont="1" applyFill="1" applyBorder="1" applyAlignment="1" applyProtection="0">
      <alignment vertical="center"/>
    </xf>
    <xf numFmtId="0" fontId="16" fillId="2" borderId="1" applyNumberFormat="0" applyFont="1" applyFill="1" applyBorder="1" applyAlignment="1" applyProtection="0">
      <alignment vertical="center"/>
    </xf>
    <xf numFmtId="49" fontId="17" fillId="23" borderId="84" applyNumberFormat="1" applyFont="1" applyFill="1" applyBorder="1" applyAlignment="1" applyProtection="0">
      <alignment horizontal="center" vertical="center" wrapText="1"/>
    </xf>
    <xf numFmtId="49" fontId="17" fillId="24" borderId="84" applyNumberFormat="1" applyFont="1" applyFill="1" applyBorder="1" applyAlignment="1" applyProtection="0">
      <alignment horizontal="center" vertical="center" wrapText="1"/>
    </xf>
    <xf numFmtId="49" fontId="17" fillId="25" borderId="84" applyNumberFormat="1" applyFont="1" applyFill="1" applyBorder="1" applyAlignment="1" applyProtection="0">
      <alignment horizontal="center" vertical="center" wrapText="1"/>
    </xf>
    <xf numFmtId="0" fontId="0" borderId="18" applyNumberFormat="0" applyFont="1" applyFill="0" applyBorder="1" applyAlignment="1" applyProtection="0">
      <alignment vertical="bottom"/>
    </xf>
    <xf numFmtId="0" fontId="13" fillId="2" borderId="40" applyNumberFormat="0" applyFont="1" applyFill="1" applyBorder="1" applyAlignment="1" applyProtection="0">
      <alignment vertical="center"/>
    </xf>
    <xf numFmtId="0" fontId="13" borderId="40" applyNumberFormat="0" applyFont="1" applyFill="0" applyBorder="1" applyAlignment="1" applyProtection="0">
      <alignment vertical="bottom"/>
    </xf>
    <xf numFmtId="0" fontId="14" borderId="40" applyNumberFormat="0" applyFont="1" applyFill="0" applyBorder="1" applyAlignment="1" applyProtection="0">
      <alignment horizontal="center" vertical="bottom"/>
    </xf>
    <xf numFmtId="49" fontId="0" fillId="26" borderId="11" applyNumberFormat="1" applyFont="1" applyFill="1" applyBorder="1" applyAlignment="1" applyProtection="0">
      <alignment horizontal="center" vertical="center"/>
    </xf>
    <xf numFmtId="49" fontId="0" fillId="26" borderId="88" applyNumberFormat="1" applyFont="1" applyFill="1" applyBorder="1" applyAlignment="1" applyProtection="0">
      <alignment horizontal="center" vertical="center"/>
    </xf>
    <xf numFmtId="0" fontId="0" borderId="89" applyNumberFormat="0" applyFont="1" applyFill="0" applyBorder="1" applyAlignment="1" applyProtection="0">
      <alignment vertical="bottom"/>
    </xf>
    <xf numFmtId="49" fontId="5" fillId="23" borderId="90" applyNumberFormat="1" applyFont="1" applyFill="1" applyBorder="1" applyAlignment="1" applyProtection="0">
      <alignment horizontal="center" vertical="center" wrapText="1"/>
    </xf>
    <xf numFmtId="49" fontId="5" fillId="23" borderId="91" applyNumberFormat="1" applyFont="1" applyFill="1" applyBorder="1" applyAlignment="1" applyProtection="0">
      <alignment horizontal="center" vertical="center" wrapText="1"/>
    </xf>
    <xf numFmtId="49" fontId="18" fillId="23" borderId="91" applyNumberFormat="1" applyFont="1" applyFill="1" applyBorder="1" applyAlignment="1" applyProtection="0">
      <alignment horizontal="center" vertical="center" wrapText="1"/>
    </xf>
    <xf numFmtId="49" fontId="11" fillId="23" borderId="91" applyNumberFormat="1" applyFont="1" applyFill="1" applyBorder="1" applyAlignment="1" applyProtection="0">
      <alignment horizontal="center" vertical="center" wrapText="1"/>
    </xf>
    <xf numFmtId="0" fontId="9" fillId="10" borderId="16" applyNumberFormat="1" applyFont="1" applyFill="1" applyBorder="1" applyAlignment="1" applyProtection="0">
      <alignment horizontal="center" vertical="center" wrapText="1"/>
    </xf>
    <xf numFmtId="0" fontId="9" fillId="11" borderId="16" applyNumberFormat="1" applyFont="1" applyFill="1" applyBorder="1" applyAlignment="1" applyProtection="0">
      <alignment horizontal="center" vertical="center" wrapText="1"/>
    </xf>
    <xf numFmtId="0" fontId="9" fillId="12" borderId="16" applyNumberFormat="1" applyFont="1" applyFill="1" applyBorder="1" applyAlignment="1" applyProtection="0">
      <alignment horizontal="center" vertical="center" wrapText="1"/>
    </xf>
    <xf numFmtId="0" fontId="5" fillId="13" borderId="16" applyNumberFormat="1" applyFont="1" applyFill="1" applyBorder="1" applyAlignment="1" applyProtection="0">
      <alignment horizontal="center" vertical="center" wrapText="1"/>
    </xf>
    <xf numFmtId="0" fontId="5" fillId="14" borderId="16" applyNumberFormat="1" applyFont="1" applyFill="1" applyBorder="1" applyAlignment="1" applyProtection="0">
      <alignment horizontal="center" vertical="center" wrapText="1"/>
    </xf>
    <xf numFmtId="0" fontId="5" fillId="15" borderId="16" applyNumberFormat="1" applyFont="1" applyFill="1" applyBorder="1" applyAlignment="1" applyProtection="0">
      <alignment horizontal="center" vertical="center" wrapText="1"/>
    </xf>
    <xf numFmtId="0" fontId="5" fillId="16" borderId="16" applyNumberFormat="1" applyFont="1" applyFill="1" applyBorder="1" applyAlignment="1" applyProtection="0">
      <alignment horizontal="center" vertical="center" wrapText="1"/>
    </xf>
    <xf numFmtId="0" fontId="9" fillId="17" borderId="16" applyNumberFormat="1" applyFont="1" applyFill="1" applyBorder="1" applyAlignment="1" applyProtection="0">
      <alignment horizontal="center" vertical="center" wrapText="1"/>
    </xf>
    <xf numFmtId="0" fontId="9" fillId="18" borderId="16" applyNumberFormat="1" applyFont="1" applyFill="1" applyBorder="1" applyAlignment="1" applyProtection="0">
      <alignment horizontal="center" vertical="center" wrapText="1"/>
    </xf>
    <xf numFmtId="0" fontId="9" fillId="19" borderId="16" applyNumberFormat="1" applyFont="1" applyFill="1" applyBorder="1" applyAlignment="1" applyProtection="0">
      <alignment horizontal="center" vertical="center" wrapText="1"/>
    </xf>
    <xf numFmtId="49" fontId="11" fillId="25" borderId="91" applyNumberFormat="1" applyFont="1" applyFill="1" applyBorder="1" applyAlignment="1" applyProtection="0">
      <alignment horizontal="center" vertical="center" wrapText="1"/>
    </xf>
    <xf numFmtId="49" fontId="19" fillId="25" borderId="91" applyNumberFormat="1" applyFont="1" applyFill="1" applyBorder="1" applyAlignment="1" applyProtection="0">
      <alignment horizontal="center" vertical="center" wrapText="1"/>
    </xf>
    <xf numFmtId="0" fontId="0" borderId="83" applyNumberFormat="0" applyFont="1" applyFill="0" applyBorder="1" applyAlignment="1" applyProtection="0">
      <alignment vertical="bottom"/>
    </xf>
    <xf numFmtId="0" fontId="0" borderId="92" applyNumberFormat="0" applyFont="1" applyFill="0" applyBorder="1" applyAlignment="1" applyProtection="0">
      <alignment vertical="bottom"/>
    </xf>
    <xf numFmtId="0" fontId="20" borderId="1" applyNumberFormat="1" applyFont="1" applyFill="0" applyBorder="1" applyAlignment="1" applyProtection="0">
      <alignment vertical="bottom"/>
    </xf>
    <xf numFmtId="0" fontId="20" borderId="93" applyNumberFormat="1" applyFont="1" applyFill="0" applyBorder="1" applyAlignment="1" applyProtection="0">
      <alignment vertical="bottom"/>
    </xf>
    <xf numFmtId="0" fontId="9" fillId="19" borderId="84" applyNumberFormat="1" applyFont="1" applyFill="1" applyBorder="1" applyAlignment="1" applyProtection="0">
      <alignment horizontal="center" vertical="center" wrapText="1"/>
    </xf>
    <xf numFmtId="0" fontId="5" fillId="23" borderId="94" applyNumberFormat="0" applyFont="1" applyFill="1" applyBorder="1" applyAlignment="1" applyProtection="0">
      <alignment horizontal="center" vertical="center" wrapText="1"/>
    </xf>
    <xf numFmtId="0" fontId="5" fillId="23" borderId="95" applyNumberFormat="0" applyFont="1" applyFill="1" applyBorder="1" applyAlignment="1" applyProtection="0">
      <alignment horizontal="center" vertical="center" wrapText="1"/>
    </xf>
    <xf numFmtId="0" fontId="18" fillId="23" borderId="95" applyNumberFormat="0" applyFont="1" applyFill="1" applyBorder="1" applyAlignment="1" applyProtection="0">
      <alignment horizontal="center" vertical="center" wrapText="1"/>
    </xf>
    <xf numFmtId="0" fontId="11" fillId="23" borderId="95" applyNumberFormat="0" applyFont="1" applyFill="1" applyBorder="1" applyAlignment="1" applyProtection="0">
      <alignment horizontal="center" vertical="center" wrapText="1"/>
    </xf>
    <xf numFmtId="49" fontId="21" fillId="10" borderId="16" applyNumberFormat="1" applyFont="1" applyFill="1" applyBorder="1" applyAlignment="1" applyProtection="0">
      <alignment horizontal="center" vertical="center" wrapText="1"/>
    </xf>
    <xf numFmtId="49" fontId="21" fillId="11" borderId="16" applyNumberFormat="1" applyFont="1" applyFill="1" applyBorder="1" applyAlignment="1" applyProtection="0">
      <alignment horizontal="center" vertical="center" wrapText="1"/>
    </xf>
    <xf numFmtId="49" fontId="21" fillId="12" borderId="16" applyNumberFormat="1" applyFont="1" applyFill="1" applyBorder="1" applyAlignment="1" applyProtection="0">
      <alignment horizontal="center" vertical="center" wrapText="1"/>
    </xf>
    <xf numFmtId="49" fontId="18" fillId="13" borderId="16" applyNumberFormat="1" applyFont="1" applyFill="1" applyBorder="1" applyAlignment="1" applyProtection="0">
      <alignment horizontal="center" vertical="center" wrapText="1"/>
    </xf>
    <xf numFmtId="0" fontId="18" fillId="14" borderId="16" applyNumberFormat="0" applyFont="1" applyFill="1" applyBorder="1" applyAlignment="1" applyProtection="0">
      <alignment horizontal="center" vertical="center" wrapText="1"/>
    </xf>
    <xf numFmtId="0" fontId="18" fillId="15" borderId="16" applyNumberFormat="0" applyFont="1" applyFill="1" applyBorder="1" applyAlignment="1" applyProtection="0">
      <alignment horizontal="center" vertical="center" wrapText="1"/>
    </xf>
    <xf numFmtId="0" fontId="18" fillId="16" borderId="16" applyNumberFormat="0" applyFont="1" applyFill="1" applyBorder="1" applyAlignment="1" applyProtection="0">
      <alignment horizontal="center" vertical="center" wrapText="1"/>
    </xf>
    <xf numFmtId="0" fontId="18" fillId="2" borderId="16" applyNumberFormat="0" applyFont="1" applyFill="1" applyBorder="1" applyAlignment="1" applyProtection="0">
      <alignment horizontal="center" vertical="center" wrapText="1"/>
    </xf>
    <xf numFmtId="49" fontId="21" fillId="17" borderId="16" applyNumberFormat="1" applyFont="1" applyFill="1" applyBorder="1" applyAlignment="1" applyProtection="0">
      <alignment horizontal="center" vertical="center" wrapText="1"/>
    </xf>
    <xf numFmtId="49" fontId="21" fillId="18" borderId="16" applyNumberFormat="1" applyFont="1" applyFill="1" applyBorder="1" applyAlignment="1" applyProtection="0">
      <alignment horizontal="center" vertical="center" wrapText="1"/>
    </xf>
    <xf numFmtId="49" fontId="21" fillId="19" borderId="16" applyNumberFormat="1" applyFont="1" applyFill="1" applyBorder="1" applyAlignment="1" applyProtection="0">
      <alignment horizontal="center" vertical="center" wrapText="1"/>
    </xf>
    <xf numFmtId="0" fontId="11" fillId="25" borderId="95" applyNumberFormat="0" applyFont="1" applyFill="1" applyBorder="1" applyAlignment="1" applyProtection="0">
      <alignment horizontal="center" vertical="center" wrapText="1"/>
    </xf>
    <xf numFmtId="0" fontId="19" fillId="25" borderId="95" applyNumberFormat="0" applyFont="1" applyFill="1" applyBorder="1" applyAlignment="1" applyProtection="0">
      <alignment horizontal="center" vertical="center" wrapText="1"/>
    </xf>
    <xf numFmtId="0" fontId="0" borderId="96" applyNumberFormat="0" applyFont="1" applyFill="0" applyBorder="1" applyAlignment="1" applyProtection="0">
      <alignment vertical="bottom"/>
    </xf>
    <xf numFmtId="0" fontId="20" borderId="9" applyNumberFormat="0" applyFont="1" applyFill="0" applyBorder="1" applyAlignment="1" applyProtection="0">
      <alignment vertical="bottom"/>
    </xf>
    <xf numFmtId="0" fontId="20" borderId="97" applyNumberFormat="0" applyFont="1" applyFill="0" applyBorder="1" applyAlignment="1" applyProtection="0">
      <alignment vertical="bottom"/>
    </xf>
    <xf numFmtId="0" fontId="9" fillId="10" borderId="16" applyNumberFormat="0" applyFont="1" applyFill="1" applyBorder="1" applyAlignment="1" applyProtection="0">
      <alignment horizontal="center" vertical="center" wrapText="1"/>
    </xf>
    <xf numFmtId="0" fontId="9" fillId="11" borderId="16" applyNumberFormat="0" applyFont="1" applyFill="1" applyBorder="1" applyAlignment="1" applyProtection="0">
      <alignment horizontal="center" vertical="center" wrapText="1"/>
    </xf>
    <xf numFmtId="0" fontId="9" fillId="12" borderId="16" applyNumberFormat="0" applyFont="1" applyFill="1" applyBorder="1" applyAlignment="1" applyProtection="0">
      <alignment horizontal="center" vertical="center" wrapText="1"/>
    </xf>
    <xf numFmtId="0" fontId="5" fillId="13" borderId="16" applyNumberFormat="0" applyFont="1" applyFill="1" applyBorder="1" applyAlignment="1" applyProtection="0">
      <alignment horizontal="center" vertical="center" wrapText="1"/>
    </xf>
    <xf numFmtId="0" fontId="5" fillId="14" borderId="16" applyNumberFormat="0" applyFont="1" applyFill="1" applyBorder="1" applyAlignment="1" applyProtection="0">
      <alignment horizontal="center" vertical="center" wrapText="1"/>
    </xf>
    <xf numFmtId="0" fontId="5" fillId="15" borderId="16" applyNumberFormat="0" applyFont="1" applyFill="1" applyBorder="1" applyAlignment="1" applyProtection="0">
      <alignment horizontal="center" vertical="center" wrapText="1"/>
    </xf>
    <xf numFmtId="0" fontId="5" fillId="16" borderId="16" applyNumberFormat="0" applyFont="1" applyFill="1" applyBorder="1" applyAlignment="1" applyProtection="0">
      <alignment horizontal="center" vertical="center" wrapText="1"/>
    </xf>
    <xf numFmtId="0" fontId="9" fillId="17" borderId="16" applyNumberFormat="0" applyFont="1" applyFill="1" applyBorder="1" applyAlignment="1" applyProtection="0">
      <alignment horizontal="center" vertical="center" wrapText="1"/>
    </xf>
    <xf numFmtId="0" fontId="9" fillId="18" borderId="16" applyNumberFormat="0" applyFont="1" applyFill="1" applyBorder="1" applyAlignment="1" applyProtection="0">
      <alignment horizontal="center" vertical="center" wrapText="1"/>
    </xf>
    <xf numFmtId="0" fontId="9" fillId="19" borderId="84" applyNumberFormat="0" applyFont="1" applyFill="1" applyBorder="1" applyAlignment="1" applyProtection="0">
      <alignment horizontal="center" vertical="center" wrapText="1"/>
    </xf>
    <xf numFmtId="0" fontId="5" fillId="23" borderId="98" applyNumberFormat="0" applyFont="1" applyFill="1" applyBorder="1" applyAlignment="1" applyProtection="0">
      <alignment horizontal="center" vertical="center" wrapText="1"/>
    </xf>
    <xf numFmtId="0" fontId="5" fillId="23" borderId="99" applyNumberFormat="0" applyFont="1" applyFill="1" applyBorder="1" applyAlignment="1" applyProtection="0">
      <alignment horizontal="center" vertical="center" wrapText="1"/>
    </xf>
    <xf numFmtId="0" fontId="18" fillId="23" borderId="99" applyNumberFormat="0" applyFont="1" applyFill="1" applyBorder="1" applyAlignment="1" applyProtection="0">
      <alignment horizontal="center" vertical="center" wrapText="1"/>
    </xf>
    <xf numFmtId="0" fontId="11" fillId="23" borderId="99" applyNumberFormat="0" applyFont="1" applyFill="1" applyBorder="1" applyAlignment="1" applyProtection="0">
      <alignment horizontal="center" vertical="center" wrapText="1"/>
    </xf>
    <xf numFmtId="49" fontId="5" fillId="2" borderId="16" applyNumberFormat="1" applyFont="1" applyFill="1" applyBorder="1" applyAlignment="1" applyProtection="0">
      <alignment horizontal="center" vertical="center" wrapText="1"/>
    </xf>
    <xf numFmtId="0" fontId="11" fillId="25" borderId="99" applyNumberFormat="0" applyFont="1" applyFill="1" applyBorder="1" applyAlignment="1" applyProtection="0">
      <alignment horizontal="center" vertical="center" wrapText="1"/>
    </xf>
    <xf numFmtId="0" fontId="19" fillId="25" borderId="100" applyNumberFormat="0" applyFont="1" applyFill="1" applyBorder="1" applyAlignment="1" applyProtection="0">
      <alignment horizontal="center" vertical="center" wrapText="1"/>
    </xf>
    <xf numFmtId="49" fontId="14" borderId="40" applyNumberFormat="1" applyFont="1" applyFill="0" applyBorder="1" applyAlignment="1" applyProtection="0">
      <alignment horizontal="center" vertical="bottom"/>
    </xf>
    <xf numFmtId="49" fontId="8" fillId="6" borderId="11" applyNumberFormat="1" applyFont="1" applyFill="1" applyBorder="1" applyAlignment="1" applyProtection="0">
      <alignment horizontal="center" vertical="center" wrapText="1"/>
    </xf>
    <xf numFmtId="49" fontId="22" fillId="6" borderId="11" applyNumberFormat="1" applyFont="1" applyFill="1" applyBorder="1" applyAlignment="1" applyProtection="0">
      <alignment horizontal="center" vertical="center" wrapText="1"/>
    </xf>
    <xf numFmtId="49" fontId="8" fillId="2" borderId="40" applyNumberFormat="1" applyFont="1" applyFill="1" applyBorder="1" applyAlignment="1" applyProtection="0">
      <alignment horizontal="center" vertical="center" wrapText="1"/>
    </xf>
    <xf numFmtId="49" fontId="22" fillId="6" borderId="101" applyNumberFormat="1" applyFont="1" applyFill="1" applyBorder="1" applyAlignment="1" applyProtection="0">
      <alignment horizontal="center" vertical="center" wrapText="1"/>
    </xf>
    <xf numFmtId="49" fontId="0" fillId="2" borderId="102" applyNumberFormat="1" applyFont="1" applyFill="1" applyBorder="1" applyAlignment="1" applyProtection="0">
      <alignment horizontal="center" vertical="center" wrapText="1"/>
    </xf>
    <xf numFmtId="49" fontId="0" fillId="2" borderId="81" applyNumberFormat="1" applyFont="1" applyFill="1" applyBorder="1" applyAlignment="1" applyProtection="0">
      <alignment horizontal="center" vertical="center" wrapText="1"/>
    </xf>
    <xf numFmtId="49" fontId="5" fillId="27" borderId="84" applyNumberFormat="1" applyFont="1" applyFill="1" applyBorder="1" applyAlignment="1" applyProtection="0">
      <alignment horizontal="center" vertical="center" wrapText="1"/>
    </xf>
    <xf numFmtId="49" fontId="5" fillId="28" borderId="66" applyNumberFormat="1" applyFont="1" applyFill="1" applyBorder="1" applyAlignment="1" applyProtection="0">
      <alignment horizontal="left" vertical="center"/>
    </xf>
    <xf numFmtId="0" fontId="5" fillId="28" borderId="16" applyNumberFormat="0" applyFont="1" applyFill="1" applyBorder="1" applyAlignment="1" applyProtection="0">
      <alignment horizontal="left" vertical="center"/>
    </xf>
    <xf numFmtId="0" fontId="23" fillId="28" borderId="16" applyNumberFormat="0" applyFont="1" applyFill="1" applyBorder="1" applyAlignment="1" applyProtection="0">
      <alignment horizontal="center" vertical="center"/>
    </xf>
    <xf numFmtId="49" fontId="18" fillId="28" borderId="16" applyNumberFormat="1" applyFont="1" applyFill="1" applyBorder="1" applyAlignment="1" applyProtection="0">
      <alignment horizontal="center" vertical="center"/>
    </xf>
    <xf numFmtId="0" fontId="5" fillId="27" borderId="16" applyNumberFormat="1" applyFont="1" applyFill="1" applyBorder="1" applyAlignment="1" applyProtection="0">
      <alignment horizontal="center" vertical="center"/>
    </xf>
    <xf numFmtId="49" fontId="5" fillId="27" borderId="16" applyNumberFormat="1" applyFont="1" applyFill="1" applyBorder="1" applyAlignment="1" applyProtection="0">
      <alignment horizontal="center" vertical="center"/>
    </xf>
    <xf numFmtId="0" fontId="0" fillId="27" borderId="16" applyNumberFormat="1" applyFont="1" applyFill="1" applyBorder="1" applyAlignment="1" applyProtection="0">
      <alignment horizontal="center" vertical="bottom"/>
    </xf>
    <xf numFmtId="59" fontId="5" fillId="28" borderId="16" applyNumberFormat="1" applyFont="1" applyFill="1" applyBorder="1" applyAlignment="1" applyProtection="0">
      <alignment horizontal="center" vertical="center"/>
    </xf>
    <xf numFmtId="49" fontId="24" fillId="28" borderId="16" applyNumberFormat="1" applyFont="1" applyFill="1" applyBorder="1" applyAlignment="1" applyProtection="0">
      <alignment horizontal="center" vertical="center"/>
    </xf>
    <xf numFmtId="0" fontId="9" fillId="2" borderId="16" applyNumberFormat="0" applyFont="1" applyFill="1" applyBorder="1" applyAlignment="1" applyProtection="0">
      <alignment horizontal="center" vertical="center"/>
    </xf>
    <xf numFmtId="0" fontId="5" fillId="2" borderId="16" applyNumberFormat="0" applyFont="1" applyFill="1" applyBorder="1" applyAlignment="1" applyProtection="0">
      <alignment horizontal="center" vertical="center"/>
    </xf>
    <xf numFmtId="49" fontId="5" fillId="25" borderId="16" applyNumberFormat="1" applyFont="1" applyFill="1" applyBorder="1" applyAlignment="1" applyProtection="0">
      <alignment horizontal="center" vertical="center"/>
    </xf>
    <xf numFmtId="49" fontId="0" fillId="25" borderId="16" applyNumberFormat="1" applyFont="1" applyFill="1" applyBorder="1" applyAlignment="1" applyProtection="0">
      <alignment horizontal="center" vertical="center"/>
    </xf>
    <xf numFmtId="0" fontId="13" fillId="2" borderId="83" applyNumberFormat="1" applyFont="1" applyFill="1" applyBorder="1" applyAlignment="1" applyProtection="0">
      <alignment vertical="center"/>
    </xf>
    <xf numFmtId="49" fontId="0" borderId="83" applyNumberFormat="1" applyFont="1" applyFill="0" applyBorder="1" applyAlignment="1" applyProtection="0">
      <alignment vertical="bottom"/>
    </xf>
    <xf numFmtId="49" fontId="13" borderId="83" applyNumberFormat="1" applyFont="1" applyFill="0" applyBorder="1" applyAlignment="1" applyProtection="0">
      <alignment horizontal="left" vertical="bottom"/>
    </xf>
    <xf numFmtId="2" fontId="14" borderId="83" applyNumberFormat="1" applyFont="1" applyFill="0" applyBorder="1" applyAlignment="1" applyProtection="0">
      <alignment horizontal="center" vertical="bottom"/>
    </xf>
    <xf numFmtId="0" fontId="0" borderId="92" applyNumberFormat="1" applyFont="1" applyFill="0" applyBorder="1" applyAlignment="1" applyProtection="0">
      <alignment vertical="bottom"/>
    </xf>
    <xf numFmtId="0" fontId="0" borderId="35" applyNumberFormat="1" applyFont="1" applyFill="0" applyBorder="1" applyAlignment="1" applyProtection="0">
      <alignment vertical="bottom"/>
    </xf>
    <xf numFmtId="49" fontId="0" borderId="35" applyNumberFormat="1" applyFont="1" applyFill="0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horizontal="center" vertical="center"/>
    </xf>
    <xf numFmtId="0" fontId="0" fillId="2" borderId="35" applyNumberFormat="1" applyFont="1" applyFill="1" applyBorder="1" applyAlignment="1" applyProtection="0">
      <alignment horizontal="center" vertical="center"/>
    </xf>
    <xf numFmtId="0" fontId="16" fillId="2" borderId="1" applyNumberFormat="1" applyFont="1" applyFill="1" applyBorder="1" applyAlignment="1" applyProtection="0">
      <alignment horizontal="center" vertical="center"/>
    </xf>
    <xf numFmtId="0" fontId="0" borderId="85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center"/>
    </xf>
    <xf numFmtId="0" fontId="0" fillId="2" borderId="1" applyNumberFormat="1" applyFont="1" applyFill="1" applyBorder="1" applyAlignment="1" applyProtection="0">
      <alignment horizontal="center" vertical="center"/>
    </xf>
    <xf numFmtId="49" fontId="25" fillId="29" borderId="16" applyNumberFormat="1" applyFont="1" applyFill="1" applyBorder="1" applyAlignment="1" applyProtection="0">
      <alignment horizontal="center" vertical="center"/>
    </xf>
    <xf numFmtId="49" fontId="26" fillId="28" borderId="16" applyNumberFormat="1" applyFont="1" applyFill="1" applyBorder="1" applyAlignment="1" applyProtection="0">
      <alignment horizontal="center" vertical="center"/>
    </xf>
    <xf numFmtId="0" fontId="26" fillId="28" borderId="16" applyNumberFormat="0" applyFont="1" applyFill="1" applyBorder="1" applyAlignment="1" applyProtection="0">
      <alignment horizontal="left" vertical="center"/>
    </xf>
    <xf numFmtId="49" fontId="25" fillId="19" borderId="16" applyNumberFormat="1" applyFont="1" applyFill="1" applyBorder="1" applyAlignment="1" applyProtection="0">
      <alignment horizontal="center" vertical="center"/>
    </xf>
    <xf numFmtId="49" fontId="5" fillId="27" borderId="16" applyNumberFormat="1" applyFont="1" applyFill="1" applyBorder="1" applyAlignment="1" applyProtection="0">
      <alignment horizontal="center" vertical="center" wrapText="1"/>
    </xf>
    <xf numFmtId="49" fontId="5" fillId="28" borderId="16" applyNumberFormat="1" applyFont="1" applyFill="1" applyBorder="1" applyAlignment="1" applyProtection="0">
      <alignment horizontal="left" vertical="center"/>
    </xf>
    <xf numFmtId="0" fontId="25" fillId="29" borderId="16" applyNumberFormat="0" applyFont="1" applyFill="1" applyBorder="1" applyAlignment="1" applyProtection="0">
      <alignment horizontal="center" vertical="center"/>
    </xf>
    <xf numFmtId="0" fontId="26" fillId="28" borderId="16" applyNumberFormat="0" applyFont="1" applyFill="1" applyBorder="1" applyAlignment="1" applyProtection="0">
      <alignment horizontal="center" vertical="center"/>
    </xf>
    <xf numFmtId="0" fontId="25" fillId="28" borderId="16" applyNumberFormat="0" applyFont="1" applyFill="1" applyBorder="1" applyAlignment="1" applyProtection="0">
      <alignment horizontal="center" vertical="center"/>
    </xf>
    <xf numFmtId="49" fontId="26" fillId="30" borderId="16" applyNumberFormat="1" applyFont="1" applyFill="1" applyBorder="1" applyAlignment="1" applyProtection="0">
      <alignment horizontal="center" vertical="center"/>
    </xf>
    <xf numFmtId="49" fontId="5" fillId="31" borderId="84" applyNumberFormat="1" applyFont="1" applyFill="1" applyBorder="1" applyAlignment="1" applyProtection="0">
      <alignment horizontal="center" vertical="center" wrapText="1"/>
    </xf>
    <xf numFmtId="49" fontId="5" fillId="31" borderId="66" applyNumberFormat="1" applyFont="1" applyFill="1" applyBorder="1" applyAlignment="1" applyProtection="0">
      <alignment horizontal="left" vertical="center"/>
    </xf>
    <xf numFmtId="0" fontId="5" fillId="31" borderId="16" applyNumberFormat="0" applyFont="1" applyFill="1" applyBorder="1" applyAlignment="1" applyProtection="0">
      <alignment horizontal="left" vertical="center"/>
    </xf>
    <xf numFmtId="0" fontId="18" fillId="31" borderId="16" applyNumberFormat="0" applyFont="1" applyFill="1" applyBorder="1" applyAlignment="1" applyProtection="0">
      <alignment horizontal="center" vertical="center"/>
    </xf>
    <xf numFmtId="49" fontId="18" fillId="31" borderId="16" applyNumberFormat="1" applyFont="1" applyFill="1" applyBorder="1" applyAlignment="1" applyProtection="0">
      <alignment horizontal="center" vertical="center"/>
    </xf>
    <xf numFmtId="0" fontId="5" fillId="31" borderId="16" applyNumberFormat="1" applyFont="1" applyFill="1" applyBorder="1" applyAlignment="1" applyProtection="0">
      <alignment horizontal="center" vertical="center"/>
    </xf>
    <xf numFmtId="49" fontId="5" fillId="31" borderId="16" applyNumberFormat="1" applyFont="1" applyFill="1" applyBorder="1" applyAlignment="1" applyProtection="0">
      <alignment horizontal="center" vertical="center"/>
    </xf>
    <xf numFmtId="0" fontId="0" fillId="31" borderId="16" applyNumberFormat="1" applyFont="1" applyFill="1" applyBorder="1" applyAlignment="1" applyProtection="0">
      <alignment horizontal="center" vertical="bottom"/>
    </xf>
    <xf numFmtId="59" fontId="5" fillId="31" borderId="16" applyNumberFormat="1" applyFont="1" applyFill="1" applyBorder="1" applyAlignment="1" applyProtection="0">
      <alignment horizontal="center" vertical="center"/>
    </xf>
    <xf numFmtId="49" fontId="24" fillId="31" borderId="16" applyNumberFormat="1" applyFont="1" applyFill="1" applyBorder="1" applyAlignment="1" applyProtection="0">
      <alignment horizontal="center" vertical="center"/>
    </xf>
    <xf numFmtId="59" fontId="0" borderId="1" applyNumberFormat="1" applyFont="1" applyFill="0" applyBorder="1" applyAlignment="1" applyProtection="0">
      <alignment vertical="bottom"/>
    </xf>
    <xf numFmtId="49" fontId="25" fillId="32" borderId="16" applyNumberFormat="1" applyFont="1" applyFill="1" applyBorder="1" applyAlignment="1" applyProtection="0">
      <alignment horizontal="center" vertical="center"/>
    </xf>
    <xf numFmtId="49" fontId="5" fillId="14" borderId="66" applyNumberFormat="1" applyFont="1" applyFill="1" applyBorder="1" applyAlignment="1" applyProtection="0">
      <alignment horizontal="left" vertical="center"/>
    </xf>
    <xf numFmtId="49" fontId="13" fillId="14" borderId="16" applyNumberFormat="1" applyFont="1" applyFill="1" applyBorder="1" applyAlignment="1" applyProtection="0">
      <alignment horizontal="center" vertical="bottom"/>
    </xf>
    <xf numFmtId="0" fontId="19" fillId="27" borderId="16" applyNumberFormat="1" applyFont="1" applyFill="1" applyBorder="1" applyAlignment="1" applyProtection="0">
      <alignment horizontal="center" vertical="bottom"/>
    </xf>
    <xf numFmtId="0" fontId="5" fillId="28" borderId="84" applyNumberFormat="0" applyFont="1" applyFill="1" applyBorder="1" applyAlignment="1" applyProtection="0">
      <alignment horizontal="center" vertical="center"/>
    </xf>
    <xf numFmtId="49" fontId="5" fillId="33" borderId="66" applyNumberFormat="1" applyFont="1" applyFill="1" applyBorder="1" applyAlignment="1" applyProtection="0">
      <alignment horizontal="left" vertical="center"/>
    </xf>
    <xf numFmtId="0" fontId="5" fillId="33" borderId="16" applyNumberFormat="0" applyFont="1" applyFill="1" applyBorder="1" applyAlignment="1" applyProtection="0">
      <alignment horizontal="left" vertical="center"/>
    </xf>
    <xf numFmtId="0" fontId="23" fillId="33" borderId="16" applyNumberFormat="0" applyFont="1" applyFill="1" applyBorder="1" applyAlignment="1" applyProtection="0">
      <alignment horizontal="center" vertical="center"/>
    </xf>
    <xf numFmtId="49" fontId="18" fillId="33" borderId="16" applyNumberFormat="1" applyFont="1" applyFill="1" applyBorder="1" applyAlignment="1" applyProtection="0">
      <alignment horizontal="center" vertical="center"/>
    </xf>
    <xf numFmtId="0" fontId="5" fillId="28" borderId="16" applyNumberFormat="1" applyFont="1" applyFill="1" applyBorder="1" applyAlignment="1" applyProtection="0">
      <alignment horizontal="center" vertical="center"/>
    </xf>
    <xf numFmtId="49" fontId="5" fillId="28" borderId="16" applyNumberFormat="1" applyFont="1" applyFill="1" applyBorder="1" applyAlignment="1" applyProtection="0">
      <alignment horizontal="center" vertical="center"/>
    </xf>
    <xf numFmtId="0" fontId="0" fillId="28" borderId="16" applyNumberFormat="1" applyFont="1" applyFill="1" applyBorder="1" applyAlignment="1" applyProtection="0">
      <alignment horizontal="center" vertical="bottom"/>
    </xf>
    <xf numFmtId="49" fontId="24" fillId="33" borderId="16" applyNumberFormat="1" applyFont="1" applyFill="1" applyBorder="1" applyAlignment="1" applyProtection="0">
      <alignment horizontal="center" vertical="center"/>
    </xf>
    <xf numFmtId="0" fontId="27" borderId="63" applyNumberFormat="0" applyFont="1" applyFill="0" applyBorder="1" applyAlignment="1" applyProtection="0">
      <alignment vertical="bottom"/>
    </xf>
    <xf numFmtId="0" fontId="13" borderId="1" applyNumberFormat="0" applyFont="1" applyFill="0" applyBorder="1" applyAlignment="1" applyProtection="0">
      <alignment horizontal="center" vertical="bottom"/>
    </xf>
    <xf numFmtId="0" fontId="20" borderId="1" applyNumberFormat="0" applyFont="1" applyFill="0" applyBorder="1" applyAlignment="1" applyProtection="0">
      <alignment vertical="bottom"/>
    </xf>
    <xf numFmtId="0" fontId="27" borderId="1" applyNumberFormat="0" applyFont="1" applyFill="0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center" wrapText="1"/>
    </xf>
    <xf numFmtId="0" fontId="0" borderId="93" applyNumberFormat="0" applyFont="1" applyFill="0" applyBorder="1" applyAlignment="1" applyProtection="0">
      <alignment vertical="bottom"/>
    </xf>
    <xf numFmtId="49" fontId="12" fillId="2" borderId="103" applyNumberFormat="1" applyFont="1" applyFill="1" applyBorder="1" applyAlignment="1" applyProtection="0">
      <alignment horizontal="center" vertical="center" wrapText="1"/>
    </xf>
    <xf numFmtId="0" fontId="0" borderId="104" applyNumberFormat="0" applyFont="1" applyFill="0" applyBorder="1" applyAlignment="1" applyProtection="0">
      <alignment vertical="bottom"/>
    </xf>
    <xf numFmtId="49" fontId="5" fillId="27" borderId="105" applyNumberFormat="1" applyFont="1" applyFill="1" applyBorder="1" applyAlignment="1" applyProtection="0">
      <alignment horizontal="center" vertical="center" wrapText="1"/>
    </xf>
    <xf numFmtId="0" fontId="0" borderId="106" applyNumberFormat="0" applyFont="1" applyFill="0" applyBorder="1" applyAlignment="1" applyProtection="0">
      <alignment vertical="bottom"/>
    </xf>
    <xf numFmtId="0" fontId="0" borderId="107" applyNumberFormat="0" applyFont="1" applyFill="0" applyBorder="1" applyAlignment="1" applyProtection="0">
      <alignment vertical="bottom"/>
    </xf>
    <xf numFmtId="0" fontId="0" borderId="108" applyNumberFormat="0" applyFont="1" applyFill="0" applyBorder="1" applyAlignment="1" applyProtection="0">
      <alignment vertical="bottom"/>
    </xf>
    <xf numFmtId="0" fontId="5" fillId="2" borderId="109" applyNumberFormat="0" applyFont="1" applyFill="1" applyBorder="1" applyAlignment="1" applyProtection="0">
      <alignment horizontal="center" vertical="center" wrapText="1"/>
    </xf>
    <xf numFmtId="49" fontId="5" fillId="14" borderId="84" applyNumberFormat="1" applyFont="1" applyFill="1" applyBorder="1" applyAlignment="1" applyProtection="0">
      <alignment horizontal="center" vertical="center" wrapText="1"/>
    </xf>
    <xf numFmtId="0" fontId="0" fillId="14" borderId="84" applyNumberFormat="1" applyFont="1" applyFill="1" applyBorder="1" applyAlignment="1" applyProtection="0">
      <alignment horizontal="center" vertical="center" wrapText="1"/>
    </xf>
    <xf numFmtId="0" fontId="5" fillId="2" borderId="82" applyNumberFormat="0" applyFont="1" applyFill="1" applyBorder="1" applyAlignment="1" applyProtection="0">
      <alignment vertical="center" wrapText="1"/>
    </xf>
    <xf numFmtId="0" fontId="0" borderId="110" applyNumberFormat="0" applyFont="1" applyFill="0" applyBorder="1" applyAlignment="1" applyProtection="0">
      <alignment vertical="bottom"/>
    </xf>
    <xf numFmtId="49" fontId="0" fillId="27" borderId="105" applyNumberFormat="1" applyFont="1" applyFill="1" applyBorder="1" applyAlignment="1" applyProtection="0">
      <alignment horizontal="center" vertical="center" wrapText="1"/>
    </xf>
    <xf numFmtId="0" fontId="5" fillId="14" borderId="84" applyNumberFormat="1" applyFont="1" applyFill="1" applyBorder="1" applyAlignment="1" applyProtection="0">
      <alignment horizontal="center" vertical="center" wrapText="1"/>
    </xf>
    <xf numFmtId="0" fontId="5" fillId="2" borderId="93" applyNumberFormat="0" applyFont="1" applyFill="1" applyBorder="1" applyAlignment="1" applyProtection="0">
      <alignment vertical="center" wrapText="1"/>
    </xf>
    <xf numFmtId="0" fontId="0" borderId="111" applyNumberFormat="0" applyFont="1" applyFill="0" applyBorder="1" applyAlignment="1" applyProtection="0">
      <alignment vertical="bottom"/>
    </xf>
    <xf numFmtId="2" fontId="5" fillId="14" borderId="84" applyNumberFormat="1" applyFont="1" applyFill="1" applyBorder="1" applyAlignment="1" applyProtection="0">
      <alignment horizontal="center" vertical="center" wrapText="1"/>
    </xf>
    <xf numFmtId="49" fontId="5" fillId="34" borderId="84" applyNumberFormat="1" applyFont="1" applyFill="1" applyBorder="1" applyAlignment="1" applyProtection="0">
      <alignment horizontal="center" vertical="center" wrapText="1"/>
    </xf>
    <xf numFmtId="2" fontId="5" fillId="34" borderId="112" applyNumberFormat="1" applyFont="1" applyFill="1" applyBorder="1" applyAlignment="1" applyProtection="0">
      <alignment horizontal="center" vertical="center" wrapText="1"/>
    </xf>
    <xf numFmtId="0" fontId="5" fillId="2" borderId="113" applyNumberFormat="0" applyFont="1" applyFill="1" applyBorder="1" applyAlignment="1" applyProtection="0">
      <alignment vertical="center" wrapText="1"/>
    </xf>
    <xf numFmtId="49" fontId="24" fillId="2" borderId="103" applyNumberFormat="1" applyFont="1" applyFill="1" applyBorder="1" applyAlignment="1" applyProtection="0">
      <alignment horizontal="center" vertical="center" wrapText="1"/>
    </xf>
    <xf numFmtId="49" fontId="0" fillId="27" borderId="114" applyNumberFormat="1" applyFont="1" applyFill="1" applyBorder="1" applyAlignment="1" applyProtection="0">
      <alignment horizontal="center" vertical="center" wrapText="1"/>
    </xf>
    <xf numFmtId="0" fontId="0" borderId="115" applyNumberFormat="0" applyFont="1" applyFill="0" applyBorder="1" applyAlignment="1" applyProtection="0">
      <alignment vertical="bottom"/>
    </xf>
    <xf numFmtId="0" fontId="0" borderId="116" applyNumberFormat="0" applyFont="1" applyFill="0" applyBorder="1" applyAlignment="1" applyProtection="0">
      <alignment vertical="bottom"/>
    </xf>
    <xf numFmtId="0" fontId="0" borderId="117" applyNumberFormat="0" applyFont="1" applyFill="0" applyBorder="1" applyAlignment="1" applyProtection="0">
      <alignment vertical="bottom"/>
    </xf>
    <xf numFmtId="0" fontId="5" fillId="2" borderId="118" applyNumberFormat="0" applyFont="1" applyFill="1" applyBorder="1" applyAlignment="1" applyProtection="0">
      <alignment horizontal="center" vertical="center" wrapText="1"/>
    </xf>
    <xf numFmtId="2" fontId="5" fillId="34" borderId="100" applyNumberFormat="1" applyFont="1" applyFill="1" applyBorder="1" applyAlignment="1" applyProtection="0">
      <alignment horizontal="center" vertical="center" wrapText="1"/>
    </xf>
    <xf numFmtId="0" fontId="5" fillId="2" borderId="119" applyNumberFormat="0" applyFont="1" applyFill="1" applyBorder="1" applyAlignment="1" applyProtection="0">
      <alignment vertical="center" wrapText="1"/>
    </xf>
    <xf numFmtId="49" fontId="17" fillId="35" borderId="84" applyNumberFormat="1" applyFont="1" applyFill="1" applyBorder="1" applyAlignment="1" applyProtection="0">
      <alignment horizontal="center" vertical="center" wrapText="1"/>
    </xf>
    <xf numFmtId="49" fontId="5" fillId="23" borderId="91" applyNumberFormat="1" applyFont="1" applyFill="1" applyBorder="1" applyAlignment="1" applyProtection="0">
      <alignment vertical="center" wrapText="1"/>
    </xf>
    <xf numFmtId="0" fontId="5" fillId="23" borderId="91" applyNumberFormat="0" applyFont="1" applyFill="1" applyBorder="1" applyAlignment="1" applyProtection="0">
      <alignment horizontal="center" vertical="center" wrapText="1"/>
    </xf>
    <xf numFmtId="49" fontId="5" fillId="23" borderId="16" applyNumberFormat="1" applyFont="1" applyFill="1" applyBorder="1" applyAlignment="1" applyProtection="0">
      <alignment horizontal="center" vertical="center" wrapText="1"/>
    </xf>
    <xf numFmtId="49" fontId="5" fillId="2" borderId="102" applyNumberFormat="1" applyFont="1" applyFill="1" applyBorder="1" applyAlignment="1" applyProtection="0">
      <alignment horizontal="center" vertical="center" wrapText="1"/>
    </xf>
    <xf numFmtId="49" fontId="5" fillId="35" borderId="91" applyNumberFormat="1" applyFont="1" applyFill="1" applyBorder="1" applyAlignment="1" applyProtection="0">
      <alignment horizontal="center" vertical="center" wrapText="1"/>
    </xf>
    <xf numFmtId="49" fontId="0" fillId="35" borderId="91" applyNumberFormat="1" applyFont="1" applyFill="1" applyBorder="1" applyAlignment="1" applyProtection="0">
      <alignment horizontal="center" vertical="center" wrapText="1"/>
    </xf>
    <xf numFmtId="0" fontId="0" borderId="120" applyNumberFormat="0" applyFont="1" applyFill="0" applyBorder="1" applyAlignment="1" applyProtection="0">
      <alignment vertical="bottom"/>
    </xf>
    <xf numFmtId="0" fontId="5" fillId="23" borderId="121" applyNumberFormat="0" applyFont="1" applyFill="1" applyBorder="1" applyAlignment="1" applyProtection="0">
      <alignment vertical="center" wrapText="1"/>
    </xf>
    <xf numFmtId="0" fontId="0" borderId="99" applyNumberFormat="0" applyFont="1" applyFill="0" applyBorder="1" applyAlignment="1" applyProtection="0">
      <alignment vertical="bottom"/>
    </xf>
    <xf numFmtId="0" fontId="5" fillId="23" borderId="16" applyNumberFormat="0" applyFont="1" applyFill="1" applyBorder="1" applyAlignment="1" applyProtection="0">
      <alignment horizontal="center" vertical="center" wrapText="1"/>
    </xf>
    <xf numFmtId="0" fontId="0" borderId="87" applyNumberFormat="0" applyFont="1" applyFill="0" applyBorder="1" applyAlignment="1" applyProtection="0">
      <alignment vertical="bottom"/>
    </xf>
    <xf numFmtId="0" fontId="0" borderId="122" applyNumberFormat="0" applyFont="1" applyFill="0" applyBorder="1" applyAlignment="1" applyProtection="0">
      <alignment vertical="bottom"/>
    </xf>
    <xf numFmtId="49" fontId="8" fillId="6" borderId="95" applyNumberFormat="1" applyFont="1" applyFill="1" applyBorder="1" applyAlignment="1" applyProtection="0">
      <alignment horizontal="center" vertical="center" wrapText="1"/>
    </xf>
    <xf numFmtId="49" fontId="5" fillId="36" borderId="123" applyNumberFormat="1" applyFont="1" applyFill="1" applyBorder="1" applyAlignment="1" applyProtection="0">
      <alignment vertical="bottom"/>
    </xf>
    <xf numFmtId="49" fontId="26" fillId="37" borderId="16" applyNumberFormat="1" applyFont="1" applyFill="1" applyBorder="1" applyAlignment="1" applyProtection="0">
      <alignment horizontal="center" vertical="center"/>
    </xf>
    <xf numFmtId="49" fontId="18" fillId="36" borderId="16" applyNumberFormat="1" applyFont="1" applyFill="1" applyBorder="1" applyAlignment="1" applyProtection="0">
      <alignment horizontal="center" vertical="center"/>
    </xf>
    <xf numFmtId="0" fontId="5" fillId="35" borderId="16" applyNumberFormat="1" applyFont="1" applyFill="1" applyBorder="1" applyAlignment="1" applyProtection="0">
      <alignment horizontal="center" vertical="center"/>
    </xf>
    <xf numFmtId="49" fontId="5" fillId="35" borderId="16" applyNumberFormat="1" applyFont="1" applyFill="1" applyBorder="1" applyAlignment="1" applyProtection="0">
      <alignment horizontal="center" vertical="center"/>
    </xf>
    <xf numFmtId="49" fontId="0" fillId="36" borderId="16" applyNumberFormat="1" applyFont="1" applyFill="1" applyBorder="1" applyAlignment="1" applyProtection="0">
      <alignment horizontal="center" vertical="bottom"/>
    </xf>
    <xf numFmtId="2" fontId="5" fillId="36" borderId="16" applyNumberFormat="1" applyFont="1" applyFill="1" applyBorder="1" applyAlignment="1" applyProtection="0">
      <alignment horizontal="center" vertical="center"/>
    </xf>
    <xf numFmtId="49" fontId="24" fillId="36" borderId="16" applyNumberFormat="1" applyFont="1" applyFill="1" applyBorder="1" applyAlignment="1" applyProtection="0">
      <alignment horizontal="center" vertical="center"/>
    </xf>
    <xf numFmtId="49" fontId="0" fillId="35" borderId="16" applyNumberFormat="1" applyFont="1" applyFill="1" applyBorder="1" applyAlignment="1" applyProtection="0">
      <alignment horizontal="center" vertical="center"/>
    </xf>
    <xf numFmtId="0" fontId="0" borderId="83" applyNumberFormat="1" applyFont="1" applyFill="0" applyBorder="1" applyAlignment="1" applyProtection="0">
      <alignment vertical="bottom"/>
    </xf>
    <xf numFmtId="49" fontId="0" borderId="124" applyNumberFormat="1" applyFont="1" applyFill="0" applyBorder="1" applyAlignment="1" applyProtection="0">
      <alignment horizontal="left" vertical="bottom"/>
    </xf>
    <xf numFmtId="49" fontId="0" borderId="124" applyNumberFormat="1" applyFont="1" applyFill="0" applyBorder="1" applyAlignment="1" applyProtection="0">
      <alignment horizontal="center" vertical="bottom"/>
    </xf>
    <xf numFmtId="0" fontId="0" borderId="125" applyNumberFormat="1" applyFont="1" applyFill="0" applyBorder="1" applyAlignment="1" applyProtection="0">
      <alignment vertical="bottom"/>
    </xf>
    <xf numFmtId="49" fontId="0" borderId="125" applyNumberFormat="1" applyFont="1" applyFill="0" applyBorder="1" applyAlignment="1" applyProtection="0">
      <alignment vertical="bottom"/>
    </xf>
    <xf numFmtId="49" fontId="5" fillId="36" borderId="16" applyNumberFormat="1" applyFont="1" applyFill="1" applyBorder="1" applyAlignment="1" applyProtection="0">
      <alignment horizontal="left" vertical="center"/>
    </xf>
    <xf numFmtId="0" fontId="5" fillId="36" borderId="16" applyNumberFormat="0" applyFont="1" applyFill="1" applyBorder="1" applyAlignment="1" applyProtection="0">
      <alignment horizontal="left" vertical="center"/>
    </xf>
    <xf numFmtId="0" fontId="28" fillId="36" borderId="16" applyNumberFormat="0" applyFont="1" applyFill="1" applyBorder="1" applyAlignment="1" applyProtection="0">
      <alignment horizontal="center" vertical="center"/>
    </xf>
    <xf numFmtId="0" fontId="18" fillId="36" borderId="16" applyNumberFormat="0" applyFont="1" applyFill="1" applyBorder="1" applyAlignment="1" applyProtection="0">
      <alignment horizontal="center" vertical="center"/>
    </xf>
    <xf numFmtId="0" fontId="5" fillId="35" borderId="16" applyNumberFormat="0" applyFont="1" applyFill="1" applyBorder="1" applyAlignment="1" applyProtection="0">
      <alignment horizontal="center" vertical="center"/>
    </xf>
    <xf numFmtId="0" fontId="0" fillId="36" borderId="16" applyNumberFormat="0" applyFont="1" applyFill="1" applyBorder="1" applyAlignment="1" applyProtection="0">
      <alignment horizontal="center" vertical="bottom"/>
    </xf>
    <xf numFmtId="0" fontId="24" fillId="36" borderId="16" applyNumberFormat="0" applyFont="1" applyFill="1" applyBorder="1" applyAlignment="1" applyProtection="0">
      <alignment horizontal="center" vertical="center"/>
    </xf>
    <xf numFmtId="61" fontId="0" borderId="124" applyNumberFormat="1" applyFont="1" applyFill="0" applyBorder="1" applyAlignment="1" applyProtection="0">
      <alignment horizontal="left" vertical="bottom"/>
    </xf>
    <xf numFmtId="0" fontId="0" borderId="124" applyNumberFormat="1" applyFont="1" applyFill="0" applyBorder="1" applyAlignment="1" applyProtection="0">
      <alignment horizontal="center" vertical="bottom"/>
    </xf>
    <xf numFmtId="0" fontId="5" fillId="2" borderId="63" applyNumberFormat="0" applyFont="1" applyFill="1" applyBorder="1" applyAlignment="1" applyProtection="0">
      <alignment horizontal="center" vertical="center"/>
    </xf>
    <xf numFmtId="2" fontId="5" fillId="2" borderId="63" applyNumberFormat="1" applyFont="1" applyFill="1" applyBorder="1" applyAlignment="1" applyProtection="0">
      <alignment horizontal="center" vertical="center"/>
    </xf>
    <xf numFmtId="0" fontId="0" borderId="126" applyNumberFormat="0" applyFont="1" applyFill="0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center" vertical="center"/>
    </xf>
    <xf numFmtId="2" fontId="5" fillId="2" borderId="1" applyNumberFormat="1" applyFont="1" applyFill="1" applyBorder="1" applyAlignment="1" applyProtection="0">
      <alignment horizontal="center" vertical="center"/>
    </xf>
    <xf numFmtId="49" fontId="8" fillId="6" borderId="40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0" fontId="5" fillId="20" borderId="16" applyNumberFormat="1" applyFont="1" applyFill="1" applyBorder="1" applyAlignment="1" applyProtection="0">
      <alignment horizontal="center" vertical="center" wrapText="1"/>
    </xf>
    <xf numFmtId="49" fontId="5" fillId="21" borderId="84" applyNumberFormat="1" applyFont="1" applyFill="1" applyBorder="1" applyAlignment="1" applyProtection="0">
      <alignment horizontal="center" vertical="center" wrapText="1"/>
    </xf>
    <xf numFmtId="59" fontId="5" fillId="21" borderId="84" applyNumberFormat="1" applyFont="1" applyFill="1" applyBorder="1" applyAlignment="1" applyProtection="0">
      <alignment horizontal="center" vertical="center" wrapText="1"/>
    </xf>
    <xf numFmtId="0" fontId="5" fillId="2" borderId="85" applyNumberFormat="0" applyFont="1" applyFill="1" applyBorder="1" applyAlignment="1" applyProtection="0">
      <alignment vertical="center" wrapText="1"/>
    </xf>
    <xf numFmtId="0" fontId="19" borderId="1" applyNumberFormat="0" applyFont="1" applyFill="0" applyBorder="1" applyAlignment="1" applyProtection="0">
      <alignment horizontal="left" vertical="bottom"/>
    </xf>
    <xf numFmtId="49" fontId="17" fillId="23" borderId="18" applyNumberFormat="1" applyFont="1" applyFill="1" applyBorder="1" applyAlignment="1" applyProtection="0">
      <alignment horizontal="center" vertical="center" wrapText="1"/>
    </xf>
    <xf numFmtId="0" fontId="19" borderId="10" applyNumberFormat="0" applyFont="1" applyFill="0" applyBorder="1" applyAlignment="1" applyProtection="0">
      <alignment horizontal="left" vertical="bottom"/>
    </xf>
    <xf numFmtId="0" fontId="9" fillId="10" borderId="20" applyNumberFormat="1" applyFont="1" applyFill="1" applyBorder="1" applyAlignment="1" applyProtection="0">
      <alignment horizontal="center" vertical="center" wrapText="1"/>
    </xf>
    <xf numFmtId="0" fontId="9" fillId="11" borderId="20" applyNumberFormat="1" applyFont="1" applyFill="1" applyBorder="1" applyAlignment="1" applyProtection="0">
      <alignment horizontal="center" vertical="center" wrapText="1"/>
    </xf>
    <xf numFmtId="0" fontId="9" fillId="12" borderId="20" applyNumberFormat="1" applyFont="1" applyFill="1" applyBorder="1" applyAlignment="1" applyProtection="0">
      <alignment horizontal="center" vertical="center" wrapText="1"/>
    </xf>
    <xf numFmtId="0" fontId="9" fillId="17" borderId="20" applyNumberFormat="1" applyFont="1" applyFill="1" applyBorder="1" applyAlignment="1" applyProtection="0">
      <alignment horizontal="center" vertical="center" wrapText="1"/>
    </xf>
    <xf numFmtId="0" fontId="9" fillId="18" borderId="20" applyNumberFormat="1" applyFont="1" applyFill="1" applyBorder="1" applyAlignment="1" applyProtection="0">
      <alignment horizontal="center" vertical="center" wrapText="1"/>
    </xf>
    <xf numFmtId="0" fontId="9" fillId="19" borderId="20" applyNumberFormat="1" applyFont="1" applyFill="1" applyBorder="1" applyAlignment="1" applyProtection="0">
      <alignment horizontal="center" vertical="center" wrapText="1"/>
    </xf>
    <xf numFmtId="0" fontId="9" fillId="10" borderId="20" applyNumberFormat="0" applyFont="1" applyFill="1" applyBorder="1" applyAlignment="1" applyProtection="0">
      <alignment horizontal="center" vertical="center" wrapText="1"/>
    </xf>
    <xf numFmtId="0" fontId="9" fillId="11" borderId="20" applyNumberFormat="0" applyFont="1" applyFill="1" applyBorder="1" applyAlignment="1" applyProtection="0">
      <alignment horizontal="center" vertical="center" wrapText="1"/>
    </xf>
    <xf numFmtId="0" fontId="9" fillId="12" borderId="20" applyNumberFormat="0" applyFont="1" applyFill="1" applyBorder="1" applyAlignment="1" applyProtection="0">
      <alignment horizontal="center" vertical="center" wrapText="1"/>
    </xf>
    <xf numFmtId="0" fontId="9" fillId="17" borderId="20" applyNumberFormat="0" applyFont="1" applyFill="1" applyBorder="1" applyAlignment="1" applyProtection="0">
      <alignment horizontal="center" vertical="center" wrapText="1"/>
    </xf>
    <xf numFmtId="0" fontId="9" fillId="18" borderId="20" applyNumberFormat="0" applyFont="1" applyFill="1" applyBorder="1" applyAlignment="1" applyProtection="0">
      <alignment horizontal="center" vertical="center" wrapText="1"/>
    </xf>
    <xf numFmtId="0" fontId="9" fillId="19" borderId="20" applyNumberFormat="0" applyFont="1" applyFill="1" applyBorder="1" applyAlignment="1" applyProtection="0">
      <alignment horizontal="center" vertical="center" wrapText="1"/>
    </xf>
    <xf numFmtId="0" fontId="19" fillId="25" borderId="99" applyNumberFormat="0" applyFont="1" applyFill="1" applyBorder="1" applyAlignment="1" applyProtection="0">
      <alignment horizontal="center" vertical="center" wrapText="1"/>
    </xf>
    <xf numFmtId="0" fontId="19" borderId="127" applyNumberFormat="0" applyFont="1" applyFill="0" applyBorder="1" applyAlignment="1" applyProtection="0">
      <alignment horizontal="left" vertical="bottom"/>
    </xf>
    <xf numFmtId="49" fontId="5" fillId="26" borderId="128" applyNumberFormat="1" applyFont="1" applyFill="1" applyBorder="1" applyAlignment="1" applyProtection="0">
      <alignment horizontal="left" vertical="center"/>
    </xf>
    <xf numFmtId="0" fontId="28" fillId="26" borderId="16" applyNumberFormat="0" applyFont="1" applyFill="1" applyBorder="1" applyAlignment="1" applyProtection="0">
      <alignment horizontal="center" vertical="center"/>
    </xf>
    <xf numFmtId="49" fontId="18" fillId="26" borderId="16" applyNumberFormat="1" applyFont="1" applyFill="1" applyBorder="1" applyAlignment="1" applyProtection="0">
      <alignment horizontal="center" vertical="center"/>
    </xf>
    <xf numFmtId="0" fontId="5" fillId="38" borderId="16" applyNumberFormat="1" applyFont="1" applyFill="1" applyBorder="1" applyAlignment="1" applyProtection="0">
      <alignment horizontal="center" vertical="center"/>
    </xf>
    <xf numFmtId="49" fontId="5" fillId="38" borderId="16" applyNumberFormat="1" applyFont="1" applyFill="1" applyBorder="1" applyAlignment="1" applyProtection="0">
      <alignment horizontal="center" vertical="center"/>
    </xf>
    <xf numFmtId="0" fontId="0" fillId="38" borderId="16" applyNumberFormat="1" applyFont="1" applyFill="1" applyBorder="1" applyAlignment="1" applyProtection="0">
      <alignment horizontal="center" vertical="bottom"/>
    </xf>
    <xf numFmtId="59" fontId="5" fillId="26" borderId="16" applyNumberFormat="1" applyFont="1" applyFill="1" applyBorder="1" applyAlignment="1" applyProtection="0">
      <alignment horizontal="center" vertical="center"/>
    </xf>
    <xf numFmtId="49" fontId="24" fillId="26" borderId="16" applyNumberFormat="1" applyFont="1" applyFill="1" applyBorder="1" applyAlignment="1" applyProtection="0">
      <alignment horizontal="center" vertical="center"/>
    </xf>
    <xf numFmtId="49" fontId="19" borderId="129" applyNumberFormat="1" applyFont="1" applyFill="0" applyBorder="1" applyAlignment="1" applyProtection="0">
      <alignment horizontal="left" vertical="bottom"/>
    </xf>
    <xf numFmtId="0" fontId="16" fillId="2" borderId="20" applyNumberFormat="1" applyFont="1" applyFill="1" applyBorder="1" applyAlignment="1" applyProtection="0">
      <alignment horizontal="center" vertical="center"/>
    </xf>
    <xf numFmtId="49" fontId="5" fillId="26" borderId="123" applyNumberFormat="1" applyFont="1" applyFill="1" applyBorder="1" applyAlignment="1" applyProtection="0">
      <alignment horizontal="left" vertical="bottom"/>
    </xf>
    <xf numFmtId="0" fontId="5" fillId="26" borderId="16" applyNumberFormat="0" applyFont="1" applyFill="1" applyBorder="1" applyAlignment="1" applyProtection="0">
      <alignment horizontal="left" vertical="center"/>
    </xf>
    <xf numFmtId="49" fontId="5" fillId="26" borderId="16" applyNumberFormat="1" applyFont="1" applyFill="1" applyBorder="1" applyAlignment="1" applyProtection="0">
      <alignment horizontal="left" vertical="center"/>
    </xf>
    <xf numFmtId="0" fontId="19" borderId="126" applyNumberFormat="0" applyFont="1" applyFill="0" applyBorder="1" applyAlignment="1" applyProtection="0">
      <alignment horizontal="left" vertical="bottom"/>
    </xf>
    <xf numFmtId="49" fontId="29" fillId="6" borderId="1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59" fontId="5" fillId="8" borderId="130" applyNumberFormat="1" applyFont="1" applyFill="1" applyBorder="1" applyAlignment="1" applyProtection="0">
      <alignment horizontal="center" vertical="center" wrapText="1"/>
    </xf>
    <xf numFmtId="0" fontId="0" borderId="113" applyNumberFormat="0" applyFont="1" applyFill="0" applyBorder="1" applyAlignment="1" applyProtection="0">
      <alignment vertical="bottom"/>
    </xf>
    <xf numFmtId="0" fontId="0" fillId="2" borderId="16" applyNumberFormat="1" applyFont="1" applyFill="1" applyBorder="1" applyAlignment="1" applyProtection="0">
      <alignment horizontal="center" vertical="center" wrapText="1"/>
    </xf>
    <xf numFmtId="59" fontId="5" fillId="8" borderId="100" applyNumberFormat="1" applyFont="1" applyFill="1" applyBorder="1" applyAlignment="1" applyProtection="0">
      <alignment horizontal="center" vertical="center" wrapText="1"/>
    </xf>
    <xf numFmtId="49" fontId="8" fillId="6" borderId="131" applyNumberFormat="1" applyFont="1" applyFill="1" applyBorder="1" applyAlignment="1" applyProtection="0">
      <alignment horizontal="center" vertical="center" wrapText="1"/>
    </xf>
    <xf numFmtId="49" fontId="8" fillId="2" borderId="132" applyNumberFormat="1" applyFont="1" applyFill="1" applyBorder="1" applyAlignment="1" applyProtection="0">
      <alignment horizontal="center" vertical="center" wrapText="1"/>
    </xf>
    <xf numFmtId="49" fontId="5" fillId="35" borderId="91" applyNumberFormat="1" applyFont="1" applyFill="1" applyBorder="1" applyAlignment="1" applyProtection="0">
      <alignment horizontal="left" vertical="center"/>
    </xf>
    <xf numFmtId="49" fontId="11" fillId="35" borderId="16" applyNumberFormat="1" applyFont="1" applyFill="1" applyBorder="1" applyAlignment="1" applyProtection="0">
      <alignment horizontal="center" vertical="center"/>
    </xf>
    <xf numFmtId="0" fontId="30" fillId="35" borderId="16" applyNumberFormat="0" applyFont="1" applyFill="1" applyBorder="1" applyAlignment="1" applyProtection="0">
      <alignment horizontal="center" vertical="center"/>
    </xf>
    <xf numFmtId="49" fontId="18" fillId="35" borderId="16" applyNumberFormat="1" applyFont="1" applyFill="1" applyBorder="1" applyAlignment="1" applyProtection="0">
      <alignment horizontal="center" vertical="center"/>
    </xf>
    <xf numFmtId="59" fontId="5" fillId="35" borderId="16" applyNumberFormat="1" applyFont="1" applyFill="1" applyBorder="1" applyAlignment="1" applyProtection="0">
      <alignment horizontal="center" vertical="center"/>
    </xf>
    <xf numFmtId="49" fontId="24" fillId="35" borderId="91" applyNumberFormat="1" applyFont="1" applyFill="1" applyBorder="1" applyAlignment="1" applyProtection="0">
      <alignment horizontal="center" vertical="center"/>
    </xf>
    <xf numFmtId="0" fontId="0" borderId="133" applyNumberFormat="1" applyFont="1" applyFill="0" applyBorder="1" applyAlignment="1" applyProtection="0">
      <alignment horizontal="center" vertical="bottom"/>
    </xf>
    <xf numFmtId="0" fontId="0" borderId="133" applyNumberFormat="0" applyFont="1" applyFill="0" applyBorder="1" applyAlignment="1" applyProtection="0">
      <alignment vertical="bottom"/>
    </xf>
    <xf numFmtId="49" fontId="0" borderId="133" applyNumberFormat="1" applyFont="1" applyFill="0" applyBorder="1" applyAlignment="1" applyProtection="0">
      <alignment vertical="bottom"/>
    </xf>
    <xf numFmtId="0" fontId="0" borderId="125" applyNumberFormat="0" applyFont="1" applyFill="0" applyBorder="1" applyAlignment="1" applyProtection="0">
      <alignment vertical="bottom"/>
    </xf>
    <xf numFmtId="0" fontId="0" fillId="2" borderId="125" applyNumberFormat="1" applyFont="1" applyFill="1" applyBorder="1" applyAlignment="1" applyProtection="0">
      <alignment horizontal="center" vertical="center"/>
    </xf>
    <xf numFmtId="0" fontId="0" fillId="2" borderId="125" applyNumberFormat="0" applyFont="1" applyFill="1" applyBorder="1" applyAlignment="1" applyProtection="0">
      <alignment horizontal="center" vertical="center"/>
    </xf>
    <xf numFmtId="0" fontId="5" fillId="35" borderId="95" applyNumberFormat="0" applyFont="1" applyFill="1" applyBorder="1" applyAlignment="1" applyProtection="0">
      <alignment horizontal="left" vertical="center"/>
    </xf>
    <xf numFmtId="0" fontId="24" fillId="35" borderId="95" applyNumberFormat="0" applyFont="1" applyFill="1" applyBorder="1" applyAlignment="1" applyProtection="0">
      <alignment horizontal="center" vertical="center"/>
    </xf>
    <xf numFmtId="0" fontId="0" fillId="2" borderId="83" applyNumberFormat="0" applyFont="1" applyFill="1" applyBorder="1" applyAlignment="1" applyProtection="0">
      <alignment horizontal="center" vertical="center"/>
    </xf>
    <xf numFmtId="0" fontId="0" fillId="2" borderId="83" applyNumberFormat="1" applyFont="1" applyFill="1" applyBorder="1" applyAlignment="1" applyProtection="0">
      <alignment horizontal="center" vertical="center"/>
    </xf>
    <xf numFmtId="0" fontId="5" fillId="35" borderId="99" applyNumberFormat="0" applyFont="1" applyFill="1" applyBorder="1" applyAlignment="1" applyProtection="0">
      <alignment horizontal="left" vertical="center"/>
    </xf>
    <xf numFmtId="0" fontId="24" fillId="35" borderId="99" applyNumberFormat="0" applyFont="1" applyFill="1" applyBorder="1" applyAlignment="1" applyProtection="0">
      <alignment horizontal="center" vertical="center"/>
    </xf>
    <xf numFmtId="49" fontId="7" fillId="35" borderId="16" applyNumberFormat="1" applyFont="1" applyFill="1" applyBorder="1" applyAlignment="1" applyProtection="0">
      <alignment horizontal="center" vertical="center"/>
    </xf>
    <xf numFmtId="0" fontId="7" fillId="35" borderId="16" applyNumberFormat="0" applyFont="1" applyFill="1" applyBorder="1" applyAlignment="1" applyProtection="0">
      <alignment horizontal="center" vertical="center"/>
    </xf>
    <xf numFmtId="49" fontId="24" fillId="35" borderId="16" applyNumberFormat="1" applyFont="1" applyFill="1" applyBorder="1" applyAlignment="1" applyProtection="0">
      <alignment horizontal="center" vertical="center"/>
    </xf>
    <xf numFmtId="49" fontId="5" fillId="35" borderId="16" applyNumberFormat="1" applyFont="1" applyFill="1" applyBorder="1" applyAlignment="1" applyProtection="0">
      <alignment horizontal="left" vertical="center"/>
    </xf>
    <xf numFmtId="0" fontId="31" fillId="35" borderId="16" applyNumberFormat="0" applyFont="1" applyFill="1" applyBorder="1" applyAlignment="1" applyProtection="0">
      <alignment horizontal="center" vertical="center"/>
    </xf>
    <xf numFmtId="0" fontId="24" fillId="35" borderId="91" applyNumberFormat="0" applyFont="1" applyFill="1" applyBorder="1" applyAlignment="1" applyProtection="0">
      <alignment horizontal="center" vertical="center"/>
    </xf>
    <xf numFmtId="0" fontId="5" fillId="35" borderId="16" applyNumberFormat="0" applyFont="1" applyFill="1" applyBorder="1" applyAlignment="1" applyProtection="0">
      <alignment horizontal="left" vertical="center"/>
    </xf>
    <xf numFmtId="49" fontId="8" fillId="2" borderId="133" applyNumberFormat="1" applyFont="1" applyFill="1" applyBorder="1" applyAlignment="1" applyProtection="0">
      <alignment horizontal="center" vertical="center" wrapText="1"/>
    </xf>
    <xf numFmtId="1" fontId="0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5" fillId="2" borderId="81" applyNumberFormat="0" applyFont="1" applyFill="1" applyBorder="1" applyAlignment="1" applyProtection="0">
      <alignment horizontal="center" vertical="center" wrapText="1"/>
    </xf>
    <xf numFmtId="49" fontId="26" fillId="35" borderId="16" applyNumberFormat="1" applyFont="1" applyFill="1" applyBorder="1" applyAlignment="1" applyProtection="0">
      <alignment horizontal="center" vertical="center"/>
    </xf>
    <xf numFmtId="62" fontId="5" fillId="35" borderId="16" applyNumberFormat="1" applyFont="1" applyFill="1" applyBorder="1" applyAlignment="1" applyProtection="0">
      <alignment horizontal="center" vertical="center"/>
    </xf>
    <xf numFmtId="49" fontId="9" fillId="39" borderId="16" applyNumberFormat="1" applyFont="1" applyFill="1" applyBorder="1" applyAlignment="1" applyProtection="0">
      <alignment horizontal="center" vertical="center"/>
    </xf>
    <xf numFmtId="49" fontId="26" fillId="14" borderId="16" applyNumberFormat="1" applyFont="1" applyFill="1" applyBorder="1" applyAlignment="1" applyProtection="0">
      <alignment horizontal="center" vertical="center"/>
    </xf>
    <xf numFmtId="62" fontId="5" fillId="28" borderId="16" applyNumberFormat="1" applyFont="1" applyFill="1" applyBorder="1" applyAlignment="1" applyProtection="0">
      <alignment horizontal="center" vertical="center"/>
    </xf>
    <xf numFmtId="0" fontId="32" fillId="35" borderId="16" applyNumberFormat="0" applyFont="1" applyFill="1" applyBorder="1" applyAlignment="1" applyProtection="0">
      <alignment horizontal="center" vertical="center"/>
    </xf>
    <xf numFmtId="0" fontId="24" fillId="35" borderId="16" applyNumberFormat="0" applyFont="1" applyFill="1" applyBorder="1" applyAlignment="1" applyProtection="0">
      <alignment horizontal="center" vertical="center"/>
    </xf>
    <xf numFmtId="62" fontId="0" borderId="63" applyNumberFormat="1" applyFont="1" applyFill="0" applyBorder="1" applyAlignment="1" applyProtection="0">
      <alignment vertical="bottom"/>
    </xf>
    <xf numFmtId="0" fontId="0" borderId="134" applyNumberFormat="0" applyFont="1" applyFill="0" applyBorder="1" applyAlignment="1" applyProtection="0">
      <alignment vertical="bottom"/>
    </xf>
    <xf numFmtId="0" fontId="0" borderId="129" applyNumberFormat="1" applyFont="1" applyFill="0" applyBorder="1" applyAlignment="1" applyProtection="0">
      <alignment horizontal="center" vertical="bottom"/>
    </xf>
    <xf numFmtId="49" fontId="0" borderId="129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5" fillId="20" borderId="16" applyNumberFormat="0" applyFont="1" applyFill="1" applyBorder="1" applyAlignment="1" applyProtection="0">
      <alignment horizontal="center" vertical="center" wrapText="1"/>
    </xf>
    <xf numFmtId="0" fontId="5" fillId="22" borderId="66" applyNumberFormat="0" applyFont="1" applyFill="1" applyBorder="1" applyAlignment="1" applyProtection="0">
      <alignment horizontal="center" vertical="center" wrapText="1"/>
    </xf>
    <xf numFmtId="2" fontId="5" fillId="22" borderId="16" applyNumberFormat="1" applyFont="1" applyFill="1" applyBorder="1" applyAlignment="1" applyProtection="0">
      <alignment vertical="center" wrapText="1"/>
    </xf>
    <xf numFmtId="59" fontId="5" fillId="8" borderId="96" applyNumberFormat="1" applyFont="1" applyFill="1" applyBorder="1" applyAlignment="1" applyProtection="0">
      <alignment horizontal="center" vertical="center" wrapText="1"/>
    </xf>
    <xf numFmtId="0" fontId="5" fillId="22" borderId="84" applyNumberFormat="0" applyFont="1" applyFill="1" applyBorder="1" applyAlignment="1" applyProtection="0">
      <alignment horizontal="center" vertical="center" wrapText="1"/>
    </xf>
    <xf numFmtId="0" fontId="5" fillId="8" borderId="84" applyNumberFormat="0" applyFont="1" applyFill="1" applyBorder="1" applyAlignment="1" applyProtection="0">
      <alignment horizontal="center" vertical="center" wrapText="1"/>
    </xf>
    <xf numFmtId="59" fontId="5" fillId="8" borderId="135" applyNumberFormat="1" applyFont="1" applyFill="1" applyBorder="1" applyAlignment="1" applyProtection="0">
      <alignment horizontal="center" vertical="center" wrapText="1"/>
    </xf>
    <xf numFmtId="49" fontId="5" fillId="23" borderId="71" applyNumberFormat="1" applyFont="1" applyFill="1" applyBorder="1" applyAlignment="1" applyProtection="0">
      <alignment horizontal="center" vertical="center" wrapText="1"/>
    </xf>
    <xf numFmtId="63" fontId="5" fillId="25" borderId="16" applyNumberFormat="1" applyFont="1" applyFill="1" applyBorder="1" applyAlignment="1" applyProtection="0">
      <alignment horizontal="center" vertical="center"/>
    </xf>
    <xf numFmtId="49" fontId="33" fillId="25" borderId="16" applyNumberFormat="1" applyFont="1" applyFill="1" applyBorder="1" applyAlignment="1" applyProtection="0">
      <alignment horizontal="center" vertical="center"/>
    </xf>
    <xf numFmtId="49" fontId="11" fillId="25" borderId="99" applyNumberFormat="1" applyFont="1" applyFill="1" applyBorder="1" applyAlignment="1" applyProtection="0">
      <alignment horizontal="center" vertical="center" wrapText="1"/>
    </xf>
    <xf numFmtId="49" fontId="5" fillId="2" borderId="16" applyNumberFormat="1" applyFont="1" applyFill="1" applyBorder="1" applyAlignment="1" applyProtection="0">
      <alignment horizontal="center" vertical="center"/>
    </xf>
    <xf numFmtId="49" fontId="11" fillId="25" borderId="16" applyNumberFormat="1" applyFont="1" applyFill="1" applyBorder="1" applyAlignment="1" applyProtection="0">
      <alignment horizontal="center" vertical="center" wrapText="1"/>
    </xf>
    <xf numFmtId="0" fontId="33" fillId="25" borderId="16" applyNumberFormat="0" applyFont="1" applyFill="1" applyBorder="1" applyAlignment="1" applyProtection="0">
      <alignment horizontal="center" vertical="center"/>
    </xf>
    <xf numFmtId="49" fontId="5" fillId="25" borderId="91" applyNumberFormat="1" applyFont="1" applyFill="1" applyBorder="1" applyAlignment="1" applyProtection="0">
      <alignment horizontal="center" vertical="center"/>
    </xf>
    <xf numFmtId="63" fontId="5" fillId="25" borderId="91" applyNumberFormat="1" applyFont="1" applyFill="1" applyBorder="1" applyAlignment="1" applyProtection="0">
      <alignment horizontal="center" vertical="center"/>
    </xf>
    <xf numFmtId="49" fontId="33" fillId="25" borderId="91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33">
    <dxf>
      <fill>
        <patternFill patternType="solid">
          <fgColor indexed="41"/>
          <bgColor indexed="19"/>
        </patternFill>
      </fill>
    </dxf>
    <dxf>
      <fill>
        <patternFill patternType="solid">
          <fgColor indexed="41"/>
          <bgColor indexed="20"/>
        </patternFill>
      </fill>
    </dxf>
    <dxf>
      <fill>
        <patternFill patternType="solid">
          <fgColor indexed="41"/>
          <bgColor indexed="21"/>
        </patternFill>
      </fill>
    </dxf>
    <dxf>
      <fill>
        <patternFill patternType="solid">
          <fgColor indexed="41"/>
          <bgColor indexed="22"/>
        </patternFill>
      </fill>
    </dxf>
    <dxf>
      <fill>
        <patternFill patternType="solid">
          <fgColor indexed="41"/>
          <bgColor indexed="23"/>
        </patternFill>
      </fill>
    </dxf>
    <dxf>
      <fill>
        <patternFill patternType="solid">
          <fgColor indexed="41"/>
          <bgColor indexed="24"/>
        </patternFill>
      </fill>
    </dxf>
    <dxf>
      <fill>
        <patternFill patternType="solid">
          <fgColor indexed="41"/>
          <bgColor indexed="25"/>
        </patternFill>
      </fill>
    </dxf>
    <dxf>
      <fill>
        <patternFill patternType="solid">
          <fgColor indexed="41"/>
          <bgColor indexed="26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8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fgColor indexed="41"/>
          <bgColor indexed="19"/>
        </patternFill>
      </fill>
    </dxf>
    <dxf>
      <fill>
        <patternFill patternType="solid">
          <fgColor indexed="41"/>
          <bgColor indexed="20"/>
        </patternFill>
      </fill>
    </dxf>
    <dxf>
      <fill>
        <patternFill patternType="solid">
          <fgColor indexed="41"/>
          <bgColor indexed="21"/>
        </patternFill>
      </fill>
    </dxf>
    <dxf>
      <fill>
        <patternFill patternType="solid">
          <fgColor indexed="41"/>
          <bgColor indexed="26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8"/>
        </patternFill>
      </fill>
    </dxf>
    <dxf>
      <font>
        <color rgb="ffff0000"/>
      </font>
    </dxf>
    <dxf>
      <fill>
        <patternFill patternType="solid">
          <fgColor indexed="41"/>
          <bgColor indexed="19"/>
        </patternFill>
      </fill>
    </dxf>
    <dxf>
      <fill>
        <patternFill patternType="solid">
          <fgColor indexed="41"/>
          <bgColor indexed="20"/>
        </patternFill>
      </fill>
    </dxf>
    <dxf>
      <fill>
        <patternFill patternType="solid">
          <fgColor indexed="41"/>
          <bgColor indexed="21"/>
        </patternFill>
      </fill>
    </dxf>
    <dxf>
      <fill>
        <patternFill patternType="solid">
          <fgColor indexed="41"/>
          <bgColor indexed="22"/>
        </patternFill>
      </fill>
    </dxf>
    <dxf>
      <fill>
        <patternFill patternType="solid">
          <fgColor indexed="41"/>
          <bgColor indexed="26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8"/>
        </patternFill>
      </fill>
    </dxf>
    <dxf>
      <fill>
        <patternFill patternType="solid">
          <fgColor indexed="41"/>
          <bgColor indexed="19"/>
        </patternFill>
      </fill>
    </dxf>
    <dxf>
      <fill>
        <patternFill patternType="solid">
          <fgColor indexed="41"/>
          <bgColor indexed="20"/>
        </patternFill>
      </fill>
    </dxf>
    <dxf>
      <fill>
        <patternFill patternType="solid">
          <fgColor indexed="41"/>
          <bgColor indexed="21"/>
        </patternFill>
      </fill>
    </dxf>
    <dxf>
      <fill>
        <patternFill patternType="solid">
          <fgColor indexed="41"/>
          <bgColor indexed="22"/>
        </patternFill>
      </fill>
    </dxf>
    <dxf>
      <fill>
        <patternFill patternType="solid">
          <fgColor indexed="41"/>
          <bgColor indexed="26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1c8"/>
      <rgbColor rgb="ffffffff"/>
      <rgbColor rgb="ff4bacc6"/>
      <rgbColor rgb="ff4dd0e1"/>
      <rgbColor rgb="ffe0f7fa"/>
      <rgbColor rgb="ffffffcc"/>
      <rgbColor rgb="ffc6d9f0"/>
      <rgbColor rgb="ffeaf1dd"/>
      <rgbColor rgb="ffa2e8f1"/>
      <rgbColor rgb="ffbb1e10"/>
      <rgbColor rgb="ff005b8c"/>
      <rgbColor rgb="ff008b29"/>
      <rgbColor rgb="fff7b500"/>
      <rgbColor rgb="ffffff00"/>
      <rgbColor rgb="ffff5733"/>
      <rgbColor rgb="ffff19ff"/>
      <rgbColor rgb="ff903373"/>
      <rgbColor rgb="ff7a7b7a"/>
      <rgbColor rgb="fff2dbdb"/>
      <rgbColor rgb="ffdaeef3"/>
      <rgbColor rgb="ffb6dde8"/>
      <rgbColor rgb="ff00b0f0"/>
      <rgbColor rgb="ff4f81bd"/>
      <rgbColor rgb="fffde9d9"/>
      <rgbColor rgb="fffbd4b4"/>
      <rgbColor rgb="ffe5dfec"/>
      <rgbColor rgb="ffd8d8d8"/>
      <rgbColor rgb="ffdbe5f1"/>
      <rgbColor rgb="ffb8cce4"/>
      <rgbColor rgb="ffff0000"/>
      <rgbColor rgb="ff0000ff"/>
      <rgbColor rgb="00000000"/>
      <rgbColor rgb="ff7b7a7b"/>
      <rgbColor rgb="ff366092"/>
      <rgbColor rgb="ffb2a1c7"/>
      <rgbColor rgb="ffea9999"/>
      <rgbColor rgb="ff7030a0"/>
      <rgbColor rgb="ff95b3d7"/>
      <rgbColor rgb="ffffc000"/>
      <rgbColor rgb="ffddd9c3"/>
      <rgbColor rgb="ff008080"/>
      <rgbColor rgb="ffc4bd97"/>
      <rgbColor rgb="ffe5b8b7"/>
      <rgbColor rgb="fff2f2f2"/>
      <rgbColor rgb="ff00b050"/>
      <rgbColor rgb="ff4944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304800</xdr:colOff>
      <xdr:row>0</xdr:row>
      <xdr:rowOff>38100</xdr:rowOff>
    </xdr:from>
    <xdr:to>
      <xdr:col>2</xdr:col>
      <xdr:colOff>69850</xdr:colOff>
      <xdr:row>2</xdr:row>
      <xdr:rowOff>66675</xdr:rowOff>
    </xdr:to>
    <xdr:pic>
      <xdr:nvPicPr>
        <xdr:cNvPr id="2" name="image2.png" descr="image2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04800" y="38100"/>
          <a:ext cx="1428750" cy="17335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904875</xdr:colOff>
      <xdr:row>0</xdr:row>
      <xdr:rowOff>38100</xdr:rowOff>
    </xdr:from>
    <xdr:to>
      <xdr:col>5</xdr:col>
      <xdr:colOff>876300</xdr:colOff>
      <xdr:row>1</xdr:row>
      <xdr:rowOff>1447800</xdr:rowOff>
    </xdr:to>
    <xdr:pic>
      <xdr:nvPicPr>
        <xdr:cNvPr id="3" name="image1.png" descr="image1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2568575" y="38100"/>
          <a:ext cx="4162425" cy="15906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552450</xdr:colOff>
      <xdr:row>1</xdr:row>
      <xdr:rowOff>28575</xdr:rowOff>
    </xdr:from>
    <xdr:to>
      <xdr:col>1</xdr:col>
      <xdr:colOff>650875</xdr:colOff>
      <xdr:row>2</xdr:row>
      <xdr:rowOff>104775</xdr:rowOff>
    </xdr:to>
    <xdr:pic>
      <xdr:nvPicPr>
        <xdr:cNvPr id="5" name="image3.jpg" descr="image3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52450" y="333375"/>
          <a:ext cx="1228725" cy="381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" TargetMode="External"/><Relationship Id="rId2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produkt/amors-climbing-holds/" TargetMode="External"/><Relationship Id="rId2" Type="http://schemas.openxmlformats.org/officeDocument/2006/relationships/hyperlink" Target="https://www.anatomic.sk/eshop/produkt/amors-2-climbing-holds/" TargetMode="External"/><Relationship Id="rId3" Type="http://schemas.openxmlformats.org/officeDocument/2006/relationships/hyperlink" Target="https://www.anatomic.sk/eshop/produkt/climbing-holds-amors-2-dual/" TargetMode="External"/><Relationship Id="rId4" Type="http://schemas.openxmlformats.org/officeDocument/2006/relationships/hyperlink" Target="https://www.anatomic.sk/eshop/produkt/amors-dual-climbing-holds/" TargetMode="External"/><Relationship Id="rId5" Type="http://schemas.openxmlformats.org/officeDocument/2006/relationships/hyperlink" Target="https://www.anatomic.sk/eshop/produkt/hearts-2-climbing-holds/" TargetMode="External"/><Relationship Id="rId6" Type="http://schemas.openxmlformats.org/officeDocument/2006/relationships/hyperlink" Target="https://www.anatomic.sk/eshop/produkt/hearts-3-dual-holds/" TargetMode="External"/><Relationship Id="rId7" Type="http://schemas.openxmlformats.org/officeDocument/2006/relationships/hyperlink" Target="https://www.anatomic.sk/eshop/produkt/hearts-dual-holds/" TargetMode="External"/><Relationship Id="rId8" Type="http://schemas.openxmlformats.org/officeDocument/2006/relationships/hyperlink" Target="https://www.anatomic.sk/eshop/produkt/palmas-climbing-holds/" TargetMode="External"/><Relationship Id="rId9" Type="http://schemas.openxmlformats.org/officeDocument/2006/relationships/hyperlink" Target="https://www.anatomic.sk/eshop/produkt/beans-climbing-holds/" TargetMode="External"/><Relationship Id="rId10" Type="http://schemas.openxmlformats.org/officeDocument/2006/relationships/hyperlink" Target="https://www.anatomic.sk/eshop/produkt/beans-2-climbing-holds/" TargetMode="External"/><Relationship Id="rId11" Type="http://schemas.openxmlformats.org/officeDocument/2006/relationships/hyperlink" Target="https://www.anatomic.sk/eshop/produkt/beans-2-dual-2/" TargetMode="External"/><Relationship Id="rId12" Type="http://schemas.openxmlformats.org/officeDocument/2006/relationships/hyperlink" Target="https://www.anatomic.sk/eshop/produkt/beans-dual-texture/" TargetMode="External"/><Relationship Id="rId13" Type="http://schemas.openxmlformats.org/officeDocument/2006/relationships/hyperlink" Target="https://www.anatomic.sk/eshop/produkt/trinsky/" TargetMode="External"/><Relationship Id="rId14" Type="http://schemas.openxmlformats.org/officeDocument/2006/relationships/hyperlink" Target="https://www.anatomic.sk/eshop/produkt/trinsky-dual-2/" TargetMode="External"/><Relationship Id="rId15" Type="http://schemas.openxmlformats.org/officeDocument/2006/relationships/hyperlink" Target="https://www.anatomic.sk/eshop/produkt/big-batman-climbing-holds/" TargetMode="External"/><Relationship Id="rId16" Type="http://schemas.openxmlformats.org/officeDocument/2006/relationships/hyperlink" Target="https://www.anatomic.sk/eshop/produkt/big-batman-holds/" TargetMode="External"/><Relationship Id="rId17" Type="http://schemas.openxmlformats.org/officeDocument/2006/relationships/hyperlink" Target="https://www.anatomic.sk/eshop/produkt/big-batman-2-dual-2/" TargetMode="External"/><Relationship Id="rId18" Type="http://schemas.openxmlformats.org/officeDocument/2006/relationships/hyperlink" Target="https://www.anatomic.sk/eshop/produkt/big-batman-3-dual-holds/" TargetMode="External"/><Relationship Id="rId19" Type="http://schemas.openxmlformats.org/officeDocument/2006/relationships/hyperlink" Target="https://www.anatomic.sk/eshop/produkt/big-batman-dual/" TargetMode="External"/><Relationship Id="rId20" Type="http://schemas.openxmlformats.org/officeDocument/2006/relationships/hyperlink" Target="https://www.anatomic.sk/eshop/produkt/blade-1-dual/" TargetMode="External"/><Relationship Id="rId21" Type="http://schemas.openxmlformats.org/officeDocument/2006/relationships/hyperlink" Target="https://www.anatomic.sk/eshop/produkt/blade-2-dual-climbing-hold/" TargetMode="External"/><Relationship Id="rId22" Type="http://schemas.openxmlformats.org/officeDocument/2006/relationships/hyperlink" Target="https://www.anatomic.sk/eshop/produkt/blade-3-dual/" TargetMode="External"/><Relationship Id="rId23" Type="http://schemas.openxmlformats.org/officeDocument/2006/relationships/hyperlink" Target="https://www.anatomic.sk/eshop/produkt/bros-climbing-holds/" TargetMode="External"/><Relationship Id="rId24" Type="http://schemas.openxmlformats.org/officeDocument/2006/relationships/hyperlink" Target="https://www.anatomic.sk/eshop/produkt/bros-2-climbing-holds/" TargetMode="External"/><Relationship Id="rId25" Type="http://schemas.openxmlformats.org/officeDocument/2006/relationships/hyperlink" Target="https://www.anatomic.sk/eshop/produkt/bros-2-dual-texture/" TargetMode="External"/><Relationship Id="rId26" Type="http://schemas.openxmlformats.org/officeDocument/2006/relationships/hyperlink" Target="https://www.anatomic.sk/eshop/produkt/bros-3-dual-holds/" TargetMode="External"/><Relationship Id="rId27" Type="http://schemas.openxmlformats.org/officeDocument/2006/relationships/hyperlink" Target="https://www.anatomic.sk/eshop/produkt/bros-4-holds/" TargetMode="External"/><Relationship Id="rId28" Type="http://schemas.openxmlformats.org/officeDocument/2006/relationships/hyperlink" Target="https://www.anatomic.sk/eshop/produkt/bros-4-dual-holds/" TargetMode="External"/><Relationship Id="rId29" Type="http://schemas.openxmlformats.org/officeDocument/2006/relationships/hyperlink" Target="https://www.anatomic.sk/eshop/produkt/bros-5-dual-holds/" TargetMode="External"/><Relationship Id="rId30" Type="http://schemas.openxmlformats.org/officeDocument/2006/relationships/hyperlink" Target="https://www.anatomic.sk/eshop/produkt/bros-holds-dual-texture/" TargetMode="External"/><Relationship Id="rId31" Type="http://schemas.openxmlformats.org/officeDocument/2006/relationships/hyperlink" Target="https://www.anatomic.sk/eshop/produkt/halong-climbing-holds/" TargetMode="External"/><Relationship Id="rId32" Type="http://schemas.openxmlformats.org/officeDocument/2006/relationships/hyperlink" Target="https://www.anatomic.sk/eshop/produkt/halong-2-holds/" TargetMode="External"/><Relationship Id="rId33" Type="http://schemas.openxmlformats.org/officeDocument/2006/relationships/hyperlink" Target="https://www.anatomic.sk/eshop/produkt/jamson-climbing-hold/" TargetMode="External"/><Relationship Id="rId34" Type="http://schemas.openxmlformats.org/officeDocument/2006/relationships/hyperlink" Target="https://www.anatomic.sk/eshop/produkt/jamson-2-climbing-hold/" TargetMode="External"/><Relationship Id="rId35" Type="http://schemas.openxmlformats.org/officeDocument/2006/relationships/hyperlink" Target="https://www.anatomic.sk/eshop/produkt/climbing-hold-jamson-3/" TargetMode="External"/><Relationship Id="rId36" Type="http://schemas.openxmlformats.org/officeDocument/2006/relationships/hyperlink" Target="https://www.anatomic.sk/eshop/produkt/nero-climbing-holds/" TargetMode="External"/><Relationship Id="rId37" Type="http://schemas.openxmlformats.org/officeDocument/2006/relationships/hyperlink" Target="https://www.anatomic.sk/eshop/produkt/skarlet-climbing-hold/" TargetMode="External"/><Relationship Id="rId38" Type="http://schemas.openxmlformats.org/officeDocument/2006/relationships/hyperlink" Target="https://www.anatomic.sk/eshop/produkt/arenas-climbing-holds/" TargetMode="External"/><Relationship Id="rId39" Type="http://schemas.openxmlformats.org/officeDocument/2006/relationships/hyperlink" Target="https://www.anatomic.sk/eshop/produkt/crater-hold/" TargetMode="External"/><Relationship Id="rId40" Type="http://schemas.openxmlformats.org/officeDocument/2006/relationships/hyperlink" Target="https://www.anatomic.sk/eshop/produkt/crater-dual-climbing-hold/" TargetMode="External"/><Relationship Id="rId41" Type="http://schemas.openxmlformats.org/officeDocument/2006/relationships/hyperlink" Target="https://www.anatomic.sk/eshop/produkt/craters-2-holds/" TargetMode="External"/><Relationship Id="rId42" Type="http://schemas.openxmlformats.org/officeDocument/2006/relationships/hyperlink" Target="https://www.anatomic.sk/eshop/produkt/craters-climbing-holds/" TargetMode="External"/><Relationship Id="rId43" Type="http://schemas.openxmlformats.org/officeDocument/2006/relationships/hyperlink" Target="https://www.anatomic.sk/eshop/produkt/orbs-climbing-holds/" TargetMode="External"/><Relationship Id="rId44" Type="http://schemas.openxmlformats.org/officeDocument/2006/relationships/hyperlink" Target="https://www.anatomic.sk/eshop/produkt/holds-orbs-2/" TargetMode="External"/><Relationship Id="rId45" Type="http://schemas.openxmlformats.org/officeDocument/2006/relationships/hyperlink" Target="https://www.anatomic.sk/eshop/produkt/tornado-climbing-hold/" TargetMode="External"/><Relationship Id="rId46" Type="http://schemas.openxmlformats.org/officeDocument/2006/relationships/hyperlink" Target="https://www.anatomic.sk/eshop/produkt/vezuv-2/" TargetMode="External"/><Relationship Id="rId47" Type="http://schemas.openxmlformats.org/officeDocument/2006/relationships/hyperlink" Target="https://www.anatomic.sk/eshop/produkt/vezuv-dual-2/" TargetMode="External"/><Relationship Id="rId48" Type="http://schemas.openxmlformats.org/officeDocument/2006/relationships/hyperlink" Target="https://www.anatomic.sk/eshop/produkt/vulcanos-2/" TargetMode="External"/><Relationship Id="rId49" Type="http://schemas.openxmlformats.org/officeDocument/2006/relationships/hyperlink" Target="https://www.anatomic.sk/eshop/produkt/vulcanos-dual-climbing-holds/" TargetMode="External"/><Relationship Id="rId50" Type="http://schemas.openxmlformats.org/officeDocument/2006/relationships/hyperlink" Target="https://www.anatomic.sk/eshop/produkt/cookies-dual-climbing-holds/" TargetMode="External"/><Relationship Id="rId51" Type="http://schemas.openxmlformats.org/officeDocument/2006/relationships/hyperlink" Target="https://www.anatomic.sk/eshop/produkt/hangers-climbing-holds-2/" TargetMode="External"/><Relationship Id="rId52" Type="http://schemas.openxmlformats.org/officeDocument/2006/relationships/hyperlink" Target="https://www.anatomic.sk/eshop/produkt/indy-2/" TargetMode="External"/><Relationship Id="rId53" Type="http://schemas.openxmlformats.org/officeDocument/2006/relationships/hyperlink" Target="https://www.anatomic.sk/eshop/produkt/indy-dual-2/" TargetMode="External"/><Relationship Id="rId54" Type="http://schemas.openxmlformats.org/officeDocument/2006/relationships/hyperlink" Target="https://www.anatomic.sk/eshop/produkt/longaholic-2/" TargetMode="External"/><Relationship Id="rId55" Type="http://schemas.openxmlformats.org/officeDocument/2006/relationships/hyperlink" Target="https://www.anatomic.sk/eshop/produkt/longaholic-dual-2/" TargetMode="External"/><Relationship Id="rId56" Type="http://schemas.openxmlformats.org/officeDocument/2006/relationships/hyperlink" Target="https://www.anatomic.sk/eshop/produkt/sabers/" TargetMode="External"/><Relationship Id="rId57" Type="http://schemas.openxmlformats.org/officeDocument/2006/relationships/hyperlink" Target="https://www.anatomic.sk/eshop/produkt/sabers-2-climbing-holds/" TargetMode="External"/><Relationship Id="rId58" Type="http://schemas.openxmlformats.org/officeDocument/2006/relationships/hyperlink" Target="https://www.anatomic.sk/eshop/produkt/sticks/" TargetMode="External"/><Relationship Id="rId59" Type="http://schemas.openxmlformats.org/officeDocument/2006/relationships/hyperlink" Target="https://www.anatomic.sk/eshop/produkt/xenas-climbing-holds/" TargetMode="External"/><Relationship Id="rId60" Type="http://schemas.openxmlformats.org/officeDocument/2006/relationships/hyperlink" Target="https://www.anatomic.sk/eshop/produkt/fire-2-climbing-holds/" TargetMode="External"/><Relationship Id="rId61" Type="http://schemas.openxmlformats.org/officeDocument/2006/relationships/hyperlink" Target="https://www.anatomic.sk/eshop/produkt/fire-3-climbing-holds/" TargetMode="External"/><Relationship Id="rId62" Type="http://schemas.openxmlformats.org/officeDocument/2006/relationships/hyperlink" Target="https://www.anatomic.sk/eshop/produkt/fire-4/" TargetMode="External"/><Relationship Id="rId63" Type="http://schemas.openxmlformats.org/officeDocument/2006/relationships/hyperlink" Target="https://www.anatomic.sk/eshop/produkt/fire-climbing-holds/" TargetMode="External"/><Relationship Id="rId64" Type="http://schemas.openxmlformats.org/officeDocument/2006/relationships/hyperlink" Target="https://www.anatomic.sk/eshop/produkt/pancakes-holds/" TargetMode="External"/><Relationship Id="rId65" Type="http://schemas.openxmlformats.org/officeDocument/2006/relationships/hyperlink" Target="https://www.anatomic.sk/eshop/produkt/pancakes-2-holds/" TargetMode="External"/><Relationship Id="rId66" Type="http://schemas.openxmlformats.org/officeDocument/2006/relationships/hyperlink" Target="https://www.anatomic.sk/eshop/produkt/pancakes-3-dual-holds/" TargetMode="External"/><Relationship Id="rId67" Type="http://schemas.openxmlformats.org/officeDocument/2006/relationships/hyperlink" Target="https://www.anatomic.sk/eshop/produkt/pancakes-dual-holds/" TargetMode="External"/><Relationship Id="rId68" Type="http://schemas.openxmlformats.org/officeDocument/2006/relationships/hyperlink" Target="https://www.anatomic.sk/eshop/produkt/steaks/" TargetMode="External"/><Relationship Id="rId69" Type="http://schemas.openxmlformats.org/officeDocument/2006/relationships/hyperlink" Target="https://www.anatomic.sk/eshop/produkt/steaks-2-holds/" TargetMode="External"/><Relationship Id="rId70" Type="http://schemas.openxmlformats.org/officeDocument/2006/relationships/hyperlink" Target="https://www.anatomic.sk/eshop/produkt/banana-2/" TargetMode="External"/><Relationship Id="rId71" Type="http://schemas.openxmlformats.org/officeDocument/2006/relationships/hyperlink" Target="https://www.anatomic.sk/eshop/produkt/banana-dual/" TargetMode="External"/><Relationship Id="rId72" Type="http://schemas.openxmlformats.org/officeDocument/2006/relationships/hyperlink" Target="https://www.anatomic.sk/eshop/produkt/camel-macro-chyt/" TargetMode="External"/><Relationship Id="rId73" Type="http://schemas.openxmlformats.org/officeDocument/2006/relationships/hyperlink" Target="https://www.anatomic.sk/eshop/produkt/camel-2-dual-climbing-hold/" TargetMode="External"/><Relationship Id="rId74" Type="http://schemas.openxmlformats.org/officeDocument/2006/relationships/hyperlink" Target="https://www.anatomic.sk/eshop/produkt/enigma-climbing-hold/" TargetMode="External"/><Relationship Id="rId75" Type="http://schemas.openxmlformats.org/officeDocument/2006/relationships/hyperlink" Target="https://www.anatomic.sk/eshop/produkt/lamino-6-pu-hold/" TargetMode="External"/><Relationship Id="rId76" Type="http://schemas.openxmlformats.org/officeDocument/2006/relationships/hyperlink" Target="https://www.anatomic.sk/eshop/produkt/lata-dual-2/" TargetMode="External"/><Relationship Id="rId77" Type="http://schemas.openxmlformats.org/officeDocument/2006/relationships/hyperlink" Target="https://www.anatomic.sk/eshop/produkt/the-beast-climbing-hold/" TargetMode="External"/><Relationship Id="rId78" Type="http://schemas.openxmlformats.org/officeDocument/2006/relationships/hyperlink" Target="https://www.anatomic.sk/eshop/produkt/beast-2-hold/" TargetMode="External"/><Relationship Id="rId79" Type="http://schemas.openxmlformats.org/officeDocument/2006/relationships/hyperlink" Target="https://www.anatomic.sk/eshop/produkt/turbo/" TargetMode="External"/><Relationship Id="rId80" Type="http://schemas.openxmlformats.org/officeDocument/2006/relationships/hyperlink" Target="https://www.anatomic.sk/eshop/produkt/turbo-hold-xrt-dual-texture/" TargetMode="External"/><Relationship Id="rId81" Type="http://schemas.openxmlformats.org/officeDocument/2006/relationships/hyperlink" Target="https://www.anatomic.sk/eshop/produkt/viking-dual/" TargetMode="External"/><Relationship Id="rId82" Type="http://schemas.openxmlformats.org/officeDocument/2006/relationships/hyperlink" Target="https://www.anatomic.sk/eshop/produkt/hatchets-holds/" TargetMode="External"/><Relationship Id="rId83" Type="http://schemas.openxmlformats.org/officeDocument/2006/relationships/hyperlink" Target="https://www.anatomic.sk/eshop/produkt/hatchets-2-climbing-holds/" TargetMode="External"/><Relationship Id="rId84" Type="http://schemas.openxmlformats.org/officeDocument/2006/relationships/hyperlink" Target="https://www.anatomic.sk/eshop/produkt/hatchets-2-dual-holds/" TargetMode="External"/><Relationship Id="rId85" Type="http://schemas.openxmlformats.org/officeDocument/2006/relationships/hyperlink" Target="https://www.anatomic.sk/eshop/produkt/hatchets-3-dual-holds/" TargetMode="External"/><Relationship Id="rId86" Type="http://schemas.openxmlformats.org/officeDocument/2006/relationships/hyperlink" Target="https://www.anatomic.sk/eshop/produkt/hatchets-dual/" TargetMode="External"/><Relationship Id="rId87" Type="http://schemas.openxmlformats.org/officeDocument/2006/relationships/hyperlink" Target="https://www.anatomic.sk/eshop/produkt/hercules-2/" TargetMode="External"/><Relationship Id="rId88" Type="http://schemas.openxmlformats.org/officeDocument/2006/relationships/hyperlink" Target="https://www.anatomic.sk/eshop/produkt/hercules-2-climbing-hold/" TargetMode="External"/><Relationship Id="rId89" Type="http://schemas.openxmlformats.org/officeDocument/2006/relationships/hyperlink" Target="https://www.anatomic.sk/eshop/produkt/hercules-3-climbing-holds/" TargetMode="External"/><Relationship Id="rId90" Type="http://schemas.openxmlformats.org/officeDocument/2006/relationships/hyperlink" Target="https://www.anatomic.sk/eshop/produkt/signal-climbing-holds/" TargetMode="External"/><Relationship Id="rId91" Type="http://schemas.openxmlformats.org/officeDocument/2006/relationships/hyperlink" Target="https://www.anatomic.sk/eshop/produkt/jerry-2-holds/" TargetMode="External"/><Relationship Id="rId92" Type="http://schemas.openxmlformats.org/officeDocument/2006/relationships/hyperlink" Target="https://www.anatomic.sk/eshop/produkt/jerry-dual-2/" TargetMode="External"/><Relationship Id="rId93" Type="http://schemas.openxmlformats.org/officeDocument/2006/relationships/hyperlink" Target="https://www.anatomic.sk/eshop/produkt/barbell-climbing-hold/" TargetMode="External"/><Relationship Id="rId94" Type="http://schemas.openxmlformats.org/officeDocument/2006/relationships/hyperlink" Target="https://www.anatomic.sk/eshop/produkt/bowtie-climbing-hold/" TargetMode="External"/><Relationship Id="rId95" Type="http://schemas.openxmlformats.org/officeDocument/2006/relationships/hyperlink" Target="https://www.anatomic.sk/eshop/produkt/corals-climbing-holds/" TargetMode="External"/><Relationship Id="rId96" Type="http://schemas.openxmlformats.org/officeDocument/2006/relationships/hyperlink" Target="https://www.anatomic.sk/eshop/produkt/corals-2-holds/" TargetMode="External"/><Relationship Id="rId97" Type="http://schemas.openxmlformats.org/officeDocument/2006/relationships/hyperlink" Target="https://www.anatomic.sk/eshop/produkt/holds-corals-3/" TargetMode="External"/><Relationship Id="rId98" Type="http://schemas.openxmlformats.org/officeDocument/2006/relationships/hyperlink" Target="https://www.anatomic.sk/eshop/produkt/down-climbing-hold-2-3/" TargetMode="External"/><Relationship Id="rId99" Type="http://schemas.openxmlformats.org/officeDocument/2006/relationships/hyperlink" Target="https://www.anatomic.sk/eshop/produkt/flubber-2/" TargetMode="External"/><Relationship Id="rId100" Type="http://schemas.openxmlformats.org/officeDocument/2006/relationships/hyperlink" Target="https://www.anatomic.sk/eshop/produkt/frogs-climbing-holds/" TargetMode="External"/><Relationship Id="rId101" Type="http://schemas.openxmlformats.org/officeDocument/2006/relationships/hyperlink" Target="https://www.anatomic.sk/eshop/produkt/handle/" TargetMode="External"/><Relationship Id="rId102" Type="http://schemas.openxmlformats.org/officeDocument/2006/relationships/hyperlink" Target="https://www.anatomic.sk/eshop/produkt/henalu-dual-hold/" TargetMode="External"/><Relationship Id="rId103" Type="http://schemas.openxmlformats.org/officeDocument/2006/relationships/hyperlink" Target="https://www.anatomic.sk/eshop/produkt/nests-climbing-holds/" TargetMode="External"/><Relationship Id="rId104" Type="http://schemas.openxmlformats.org/officeDocument/2006/relationships/hyperlink" Target="https://www.anatomic.sk/eshop/produkt/hold-ripple-dual/" TargetMode="External"/><Relationship Id="rId105" Type="http://schemas.openxmlformats.org/officeDocument/2006/relationships/hyperlink" Target="https://www.anatomic.sk/eshop/produkt/spirit-climbing-hold/" TargetMode="External"/><Relationship Id="rId106" Type="http://schemas.openxmlformats.org/officeDocument/2006/relationships/hyperlink" Target="https://www.anatomic.sk/eshop/produkt/two-sisters-climbing-holds/" TargetMode="External"/><Relationship Id="rId107" Type="http://schemas.openxmlformats.org/officeDocument/2006/relationships/hyperlink" Target="https://www.anatomic.sk/eshop/produkt/cookies-2-3/" TargetMode="External"/><Relationship Id="rId108" Type="http://schemas.openxmlformats.org/officeDocument/2006/relationships/hyperlink" Target="https://www.anatomic.sk/eshop/produkt/cookies-3-dual-holds/" TargetMode="External"/><Relationship Id="rId109" Type="http://schemas.openxmlformats.org/officeDocument/2006/relationships/hyperlink" Target="https://www.anatomic.sk/eshop/produkt/steps-2-dual/" TargetMode="External"/><Relationship Id="rId110" Type="http://schemas.openxmlformats.org/officeDocument/2006/relationships/hyperlink" Target="https://www.anatomic.sk/eshop/produkt/steps-dual-holds/" TargetMode="External"/><Relationship Id="rId111" Type="http://schemas.openxmlformats.org/officeDocument/2006/relationships/hyperlink" Target="https://www.anatomic.sk/eshop/produkt/screwers-2-2/" TargetMode="External"/><Relationship Id="rId112" Type="http://schemas.openxmlformats.org/officeDocument/2006/relationships/hyperlink" Target="https://www.anatomic.sk/eshop/produkt/screwers-3/" TargetMode="External"/><Relationship Id="rId113" Type="http://schemas.openxmlformats.org/officeDocument/2006/relationships/hyperlink" Target="https://www.anatomic.sk/eshop/produkt/screwers-4/" TargetMode="External"/><Relationship Id="rId114" Type="http://schemas.openxmlformats.org/officeDocument/2006/relationships/hyperlink" Target="https://www.anatomic.sk/eshop/produkt/stones-2-dual-2/" TargetMode="External"/><Relationship Id="rId115" Type="http://schemas.openxmlformats.org/officeDocument/2006/relationships/hyperlink" Target="https://www.anatomic.sk/eshop/produkt/ovals/" TargetMode="External"/><Relationship Id="rId116" Type="http://schemas.openxmlformats.org/officeDocument/2006/relationships/hyperlink" Target="https://www.anatomic.sk/eshop/produkt/holds-ovals-2/" TargetMode="External"/><Relationship Id="rId117" Type="http://schemas.openxmlformats.org/officeDocument/2006/relationships/hyperlink" Target="https://www.anatomic.sk/eshop/produkt/ovals-dual/" TargetMode="External"/><Relationship Id="rId118" Type="http://schemas.openxmlformats.org/officeDocument/2006/relationships/hyperlink" Target="https://www.anatomic.sk/eshop/produkt/spaghetti-4-dual-holds/" TargetMode="External"/><Relationship Id="rId119" Type="http://schemas.openxmlformats.org/officeDocument/2006/relationships/hyperlink" Target="https://www.anatomic.sk/eshop/produkt/surfs-climbing-holds/" TargetMode="External"/><Relationship Id="rId120" Type="http://schemas.openxmlformats.org/officeDocument/2006/relationships/hyperlink" Target="https://www.anatomic.sk/eshop/produkt/surfs-2-climbing-holds/" TargetMode="External"/><Relationship Id="rId121" Type="http://schemas.openxmlformats.org/officeDocument/2006/relationships/hyperlink" Target="https://www.anatomic.sk/eshop/produkt/surfs-2-dual-holds/" TargetMode="External"/><Relationship Id="rId122" Type="http://schemas.openxmlformats.org/officeDocument/2006/relationships/hyperlink" Target="https://www.anatomic.sk/eshop/produkt/spaghetti-climbing-holds/" TargetMode="External"/><Relationship Id="rId123" Type="http://schemas.openxmlformats.org/officeDocument/2006/relationships/hyperlink" Target="https://www.anatomic.sk/eshop/produkt/spaghetti-2-climbing-holds/" TargetMode="External"/><Relationship Id="rId124" Type="http://schemas.openxmlformats.org/officeDocument/2006/relationships/hyperlink" Target="https://www.anatomic.sk/eshop/produkt/spaghetti-3-dual-2/" TargetMode="External"/><Relationship Id="rId125" Type="http://schemas.openxmlformats.org/officeDocument/2006/relationships/hyperlink" Target="https://www.anatomic.sk/eshop/produkt/spaghetti-5-holds/" TargetMode="External"/><Relationship Id="rId126" Type="http://schemas.openxmlformats.org/officeDocument/2006/relationships/hyperlink" Target="https://www.anatomic.sk/eshop/produkt/spaghetti-5-dual-2/" TargetMode="External"/><Relationship Id="rId127" Type="http://schemas.openxmlformats.org/officeDocument/2006/relationships/hyperlink" Target="https://www.anatomic.sk/eshop/produkt/holds-spaghetti-dual/" TargetMode="External"/><Relationship Id="rId128" Type="http://schemas.openxmlformats.org/officeDocument/2006/relationships/hyperlink" Target="https://www.anatomic.sk/eshop/produkt/azurits-holds/" TargetMode="External"/><Relationship Id="rId129" Type="http://schemas.openxmlformats.org/officeDocument/2006/relationships/hyperlink" Target="https://www.anatomic.sk/eshop/produkt/jams-climbing-holds/" TargetMode="External"/><Relationship Id="rId130" Type="http://schemas.openxmlformats.org/officeDocument/2006/relationships/hyperlink" Target="https://www.anatomic.sk/eshop/produkt/jams-2-holds/" TargetMode="External"/><Relationship Id="rId131" Type="http://schemas.openxmlformats.org/officeDocument/2006/relationships/hyperlink" Target="https://www.anatomic.sk/eshop/produkt/kiwi-2/" TargetMode="External"/><Relationship Id="rId132" Type="http://schemas.openxmlformats.org/officeDocument/2006/relationships/hyperlink" Target="https://www.anatomic.sk/eshop/produkt/climbing-holds-for-kids/" TargetMode="External"/><Relationship Id="rId133" Type="http://schemas.openxmlformats.org/officeDocument/2006/relationships/hyperlink" Target="https://www.anatomic.sk/eshop/produkt/stones-2/" TargetMode="External"/><Relationship Id="rId134" Type="http://schemas.openxmlformats.org/officeDocument/2006/relationships/hyperlink" Target="https://www.anatomic.sk/eshop/produkt/ufo-1-climbing-hold/" TargetMode="External"/><Relationship Id="rId135" Type="http://schemas.openxmlformats.org/officeDocument/2006/relationships/hyperlink" Target="https://www.anatomic.sk/eshop/produkt/ufo-2-hold/" TargetMode="External"/><Relationship Id="rId136" Type="http://schemas.openxmlformats.org/officeDocument/2006/relationships/hyperlink" Target="https://www.anatomic.sk/eshop/produkt/ufo-3-hold/" TargetMode="External"/><Relationship Id="rId137" Type="http://schemas.openxmlformats.org/officeDocument/2006/relationships/hyperlink" Target="https://www.anatomic.sk/eshop/produkt/ufo-4-climbing-hold/" TargetMode="External"/><Relationship Id="rId138" Type="http://schemas.openxmlformats.org/officeDocument/2006/relationships/hyperlink" Target="https://www.anatomic.sk/eshop/produkt/ufo-5-climbing-hold/" TargetMode="External"/><Relationship Id="rId139" Type="http://schemas.openxmlformats.org/officeDocument/2006/relationships/hyperlink" Target="https://www.anatomic.sk/eshop/produkt/ufo-6-hold/" TargetMode="External"/><Relationship Id="rId140" Type="http://schemas.openxmlformats.org/officeDocument/2006/relationships/hyperlink" Target="https://www.anatomic.sk/eshop/produkt/holds-rolls-2-dual/" TargetMode="External"/><Relationship Id="rId141" Type="http://schemas.openxmlformats.org/officeDocument/2006/relationships/hyperlink" Target="https://www.anatomic.sk/eshop/produkt/rolls-3-dual/" TargetMode="External"/><Relationship Id="rId142" Type="http://schemas.openxmlformats.org/officeDocument/2006/relationships/hyperlink" Target="https://www.anatomic.sk/eshop/produkt/rolls-holds/" TargetMode="External"/><Relationship Id="rId143" Type="http://schemas.openxmlformats.org/officeDocument/2006/relationships/hyperlink" Target="https://www.anatomic.sk/eshop/produkt/titans-climbing-holds/" TargetMode="External"/><Relationship Id="rId144" Type="http://schemas.openxmlformats.org/officeDocument/2006/relationships/hyperlink" Target="https://www.anatomic.sk/eshop/produkt/yeti-climbing-holds/" TargetMode="External"/><Relationship Id="rId145" Type="http://schemas.openxmlformats.org/officeDocument/2006/relationships/hyperlink" Target="https://www.anatomic.sk/eshop/produkt/yeti-2-dual-holds/" TargetMode="External"/><Relationship Id="rId146" Type="http://schemas.openxmlformats.org/officeDocument/2006/relationships/hyperlink" Target="https://www.anatomic.sk/eshop/produkt/yeti-climbing-holds-dual/" TargetMode="External"/><Relationship Id="rId147" Type="http://schemas.openxmlformats.org/officeDocument/2006/relationships/hyperlink" Target="https://www.anatomic.sk/eshop/produkt/hangers-climbing-holds/" TargetMode="External"/><Relationship Id="rId148" Type="http://schemas.openxmlformats.org/officeDocument/2006/relationships/hyperlink" Target="https://www.anatomic.sk/eshop/produkt/pyramids-climbing-holds/" TargetMode="External"/><Relationship Id="rId149" Type="http://schemas.openxmlformats.org/officeDocument/2006/relationships/hyperlink" Target="https://www.anatomic.sk/eshop/produkt/tsunamis-climbing-holds-2/" TargetMode="External"/><Relationship Id="rId150" Type="http://schemas.openxmlformats.org/officeDocument/2006/relationships/hyperlink" Target="https://www.anatomic.sk/eshop/produkt/training-board-2-climbing/" TargetMode="Externa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shop.anatomic.sk/" TargetMode="External"/><Relationship Id="rId2" Type="http://schemas.openxmlformats.org/officeDocument/2006/relationships/hyperlink" Target="https://www.anatomic.sk/eshop/produkt/climbing-hold-wood-1/" TargetMode="External"/><Relationship Id="rId3" Type="http://schemas.openxmlformats.org/officeDocument/2006/relationships/hyperlink" Target="https://www.anatomic.sk/eshop/produkt/climbing-holds-wood-2/" TargetMode="External"/><Relationship Id="rId4" Type="http://schemas.openxmlformats.org/officeDocument/2006/relationships/drawing" Target="../drawings/drawing2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produkt/axel-climbing-holds/" TargetMode="External"/><Relationship Id="rId2" Type="http://schemas.openxmlformats.org/officeDocument/2006/relationships/hyperlink" Target="https://www.anatomic.sk/eshop/produkt/beatle/" TargetMode="External"/><Relationship Id="rId3" Type="http://schemas.openxmlformats.org/officeDocument/2006/relationships/hyperlink" Target="https://www.anatomic.sk/eshop/produkt/bones-2/" TargetMode="External"/><Relationship Id="rId4" Type="http://schemas.openxmlformats.org/officeDocument/2006/relationships/hyperlink" Target="https://www.anatomic.sk/eshop/produkt/boulder-1-2/" TargetMode="External"/><Relationship Id="rId5" Type="http://schemas.openxmlformats.org/officeDocument/2006/relationships/hyperlink" Target="https://www.anatomic.sk/eshop/produkt/boulder-holds-2/" TargetMode="External"/><Relationship Id="rId6" Type="http://schemas.openxmlformats.org/officeDocument/2006/relationships/hyperlink" Target="https://www.anatomic.sk/eshop/produkt/delta-2/" TargetMode="External"/><Relationship Id="rId7" Type="http://schemas.openxmlformats.org/officeDocument/2006/relationships/hyperlink" Target="https://www.anatomic.sk/eshop/produkt/delta-2-holds/" TargetMode="External"/><Relationship Id="rId8" Type="http://schemas.openxmlformats.org/officeDocument/2006/relationships/hyperlink" Target="https://www.anatomic.sk/eshop/produkt/edges-3/" TargetMode="External"/><Relationship Id="rId9" Type="http://schemas.openxmlformats.org/officeDocument/2006/relationships/hyperlink" Target="https://www.anatomic.sk/eshop/produkt/edges-2-holds/" TargetMode="External"/><Relationship Id="rId10" Type="http://schemas.openxmlformats.org/officeDocument/2006/relationships/hyperlink" Target="https://www.anatomic.sk/eshop/produkt/footholds-1-2/" TargetMode="External"/><Relationship Id="rId11" Type="http://schemas.openxmlformats.org/officeDocument/2006/relationships/hyperlink" Target="https://www.anatomic.sk/eshop/produkt/footholds-2-1/" TargetMode="External"/><Relationship Id="rId12" Type="http://schemas.openxmlformats.org/officeDocument/2006/relationships/hyperlink" Target="https://www.anatomic.sk/eshop/produkt/jugs-holds/" TargetMode="External"/><Relationship Id="rId13" Type="http://schemas.openxmlformats.org/officeDocument/2006/relationships/hyperlink" Target="https://www.anatomic.sk/eshop/produkt/jugs-2-holds/" TargetMode="External"/><Relationship Id="rId14" Type="http://schemas.openxmlformats.org/officeDocument/2006/relationships/hyperlink" Target="https://www.anatomic.sk/eshop/produkt/madlow-2/" TargetMode="External"/><Relationship Id="rId15" Type="http://schemas.openxmlformats.org/officeDocument/2006/relationships/hyperlink" Target="https://www.anatomic.sk/eshop/produkt/mushrooms-climbing-holds/" TargetMode="External"/><Relationship Id="rId16" Type="http://schemas.openxmlformats.org/officeDocument/2006/relationships/hyperlink" Target="https://www.anatomic.sk/eshop/produkt/mushrooms-2-climbing-holds/" TargetMode="External"/><Relationship Id="rId17" Type="http://schemas.openxmlformats.org/officeDocument/2006/relationships/hyperlink" Target="https://www.anatomic.sk/eshop/produkt/noses/" TargetMode="External"/><Relationship Id="rId18" Type="http://schemas.openxmlformats.org/officeDocument/2006/relationships/hyperlink" Target="https://www.anatomic.sk/eshop/produkt/pastel-climbing-holds/" TargetMode="External"/><Relationship Id="rId19" Type="http://schemas.openxmlformats.org/officeDocument/2006/relationships/hyperlink" Target="https://www.anatomic.sk/eshop/produkt/pines-climbing-holds/" TargetMode="External"/><Relationship Id="rId20" Type="http://schemas.openxmlformats.org/officeDocument/2006/relationships/hyperlink" Target="https://www.anatomic.sk/eshop/produkt/pines-2-climbing-holds/" TargetMode="External"/><Relationship Id="rId21" Type="http://schemas.openxmlformats.org/officeDocument/2006/relationships/hyperlink" Target="https://www.anatomic.sk/eshop/produkt/pines-3/" TargetMode="External"/><Relationship Id="rId22" Type="http://schemas.openxmlformats.org/officeDocument/2006/relationships/hyperlink" Target="https://www.anatomic.sk/eshop/produkt/razors/" TargetMode="External"/><Relationship Id="rId23" Type="http://schemas.openxmlformats.org/officeDocument/2006/relationships/hyperlink" Target="https://www.anatomic.sk/eshop/produkt/ring-2/" TargetMode="External"/><Relationship Id="rId24" Type="http://schemas.openxmlformats.org/officeDocument/2006/relationships/hyperlink" Target="https://www.anatomic.sk/eshop/produkt/rings-2/" TargetMode="External"/><Relationship Id="rId25" Type="http://schemas.openxmlformats.org/officeDocument/2006/relationships/hyperlink" Target="https://www.anatomic.sk/eshop/produkt/screwers-1-2/" TargetMode="External"/><Relationship Id="rId26" Type="http://schemas.openxmlformats.org/officeDocument/2006/relationships/hyperlink" Target="https://www.anatomic.sk/eshop/produkt/juggies-for-kids/" TargetMode="External"/><Relationship Id="rId27" Type="http://schemas.openxmlformats.org/officeDocument/2006/relationships/hyperlink" Target="https://www.anatomic.sk/eshop/produkt/set-for-kids-2-2/" TargetMode="External"/><Relationship Id="rId28" Type="http://schemas.openxmlformats.org/officeDocument/2006/relationships/hyperlink" Target="https://www.anatomic.sk/eshop/produkt/slims/" TargetMode="External"/><Relationship Id="rId29" Type="http://schemas.openxmlformats.org/officeDocument/2006/relationships/hyperlink" Target="https://www.anatomic.sk/eshop/produkt/tidbit-climbing-holds/" TargetMode="External"/><Relationship Id="rId30" Type="http://schemas.openxmlformats.org/officeDocument/2006/relationships/hyperlink" Target="https://www.anatomic.sk/eshop/produkt/tops-2/" TargetMode="External"/><Relationship Id="rId31" Type="http://schemas.openxmlformats.org/officeDocument/2006/relationships/hyperlink" Target="https://www.anatomic.sk/eshop/produkt/training-board/" TargetMode="Externa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produkt/climbing-volume-apple/" TargetMode="External"/><Relationship Id="rId2" Type="http://schemas.openxmlformats.org/officeDocument/2006/relationships/hyperlink" Target="https://www.anatomic.sk/eshop/produkt/volume-apple-2/" TargetMode="External"/><Relationship Id="rId3" Type="http://schemas.openxmlformats.org/officeDocument/2006/relationships/hyperlink" Target="https://www.anatomic.sk/eshop/produkt/volume-apple-3/" TargetMode="External"/><Relationship Id="rId4" Type="http://schemas.openxmlformats.org/officeDocument/2006/relationships/hyperlink" Target="https://www.anatomic.sk/eshop/produkt/climbing-volume-baguette/" TargetMode="External"/><Relationship Id="rId5" Type="http://schemas.openxmlformats.org/officeDocument/2006/relationships/hyperlink" Target="https://www.anatomic.sk/eshop/produkt/climbing-volume-croissant/" TargetMode="External"/><Relationship Id="rId6" Type="http://schemas.openxmlformats.org/officeDocument/2006/relationships/hyperlink" Target="https://www.anatomic.sk/eshop/produkt/climbing-volume-globe/" TargetMode="External"/><Relationship Id="rId7" Type="http://schemas.openxmlformats.org/officeDocument/2006/relationships/hyperlink" Target="https://www.anatomic.sk/eshop/produkt/climbing-volume-hawaii/" TargetMode="External"/><Relationship Id="rId8" Type="http://schemas.openxmlformats.org/officeDocument/2006/relationships/hyperlink" Target="https://www.anatomic.sk/eshop/produkt/climbing-volume-hive/" TargetMode="External"/><Relationship Id="rId9" Type="http://schemas.openxmlformats.org/officeDocument/2006/relationships/hyperlink" Target="https://www.anatomic.sk/eshop/produkt/plywood-volume-iguana/" TargetMode="External"/><Relationship Id="rId10" Type="http://schemas.openxmlformats.org/officeDocument/2006/relationships/hyperlink" Target="https://www.anatomic.sk/eshop/produkt/climbing-volume-parasol/" TargetMode="External"/><Relationship Id="rId11" Type="http://schemas.openxmlformats.org/officeDocument/2006/relationships/hyperlink" Target="https://www.anatomic.sk/eshop/produkt/volume-parasol-2/" TargetMode="External"/><Relationship Id="rId12" Type="http://schemas.openxmlformats.org/officeDocument/2006/relationships/hyperlink" Target="https://www.anatomic.sk/eshop/produkt/volume-parasol-3/" TargetMode="External"/><Relationship Id="rId13" Type="http://schemas.openxmlformats.org/officeDocument/2006/relationships/hyperlink" Target="https://www.anatomic.sk/eshop/produkt/volume-pizza/" TargetMode="External"/><Relationship Id="rId14" Type="http://schemas.openxmlformats.org/officeDocument/2006/relationships/hyperlink" Target="https://www.anatomic.sk/eshop/produkt/volume-big-rock/" TargetMode="External"/><Relationship Id="rId15" Type="http://schemas.openxmlformats.org/officeDocument/2006/relationships/hyperlink" Target="https://www.anatomic.sk/eshop/produkt/climbing-volume-shell/" TargetMode="External"/><Relationship Id="rId16" Type="http://schemas.openxmlformats.org/officeDocument/2006/relationships/hyperlink" Target="https://www.anatomic.sk/eshop/produkt/volume-solar-2/" TargetMode="External"/><Relationship Id="rId17" Type="http://schemas.openxmlformats.org/officeDocument/2006/relationships/hyperlink" Target="https://www.anatomic.sk/eshop/produkt/climbing-volume-solar/" TargetMode="External"/><Relationship Id="rId18" Type="http://schemas.openxmlformats.org/officeDocument/2006/relationships/hyperlink" Target="https://www.anatomic.sk/eshop/produkt/volume-solar-slim/" TargetMode="External"/><Relationship Id="rId19" Type="http://schemas.openxmlformats.org/officeDocument/2006/relationships/hyperlink" Target="https://www.anatomic.sk/eshop/produkt/climbing-volume-tatra/" TargetMode="External"/><Relationship Id="rId20" Type="http://schemas.openxmlformats.org/officeDocument/2006/relationships/hyperlink" Target="https://www.anatomic.sk/eshop/produkt/volume-tent-90/" TargetMode="External"/><Relationship Id="rId21" Type="http://schemas.openxmlformats.org/officeDocument/2006/relationships/hyperlink" Target="https://www.anatomic.sk/eshop/produkt/volume-tent-20/" TargetMode="External"/><Relationship Id="rId22" Type="http://schemas.openxmlformats.org/officeDocument/2006/relationships/hyperlink" Target="https://www.anatomic.sk/eshop/produkt/volume-tent-80/" TargetMode="External"/><Relationship Id="rId23" Type="http://schemas.openxmlformats.org/officeDocument/2006/relationships/hyperlink" Target="https://www.anatomic.sk/eshop/produkt/climbing-volume-tent/" TargetMode="External"/><Relationship Id="rId24" Type="http://schemas.openxmlformats.org/officeDocument/2006/relationships/hyperlink" Target="https://www.anatomic.sk/eshop/produkt/volume-tent-45/" TargetMode="External"/><Relationship Id="rId25" Type="http://schemas.openxmlformats.org/officeDocument/2006/relationships/hyperlink" Target="https://www.anatomic.sk/eshop/produkt/volume-triangel-mega/" TargetMode="External"/><Relationship Id="rId26" Type="http://schemas.openxmlformats.org/officeDocument/2006/relationships/hyperlink" Target="https://www.anatomic.sk/eshop/produkt/volume-mega-split/" TargetMode="External"/><Relationship Id="rId27" Type="http://schemas.openxmlformats.org/officeDocument/2006/relationships/hyperlink" Target="https://www.anatomic.sk/eshop/produkt/volume-big-triangle-2/" TargetMode="External"/><Relationship Id="rId28" Type="http://schemas.openxmlformats.org/officeDocument/2006/relationships/hyperlink" Target="https://www.anatomic.sk/eshop/produkt/triangle-duo/" TargetMode="External"/><Relationship Id="rId29" Type="http://schemas.openxmlformats.org/officeDocument/2006/relationships/hyperlink" Target="https://www.anatomic.sk/eshop/produkt/climbing-volume-tulip/" TargetMode="External"/><Relationship Id="rId30" Type="http://schemas.openxmlformats.org/officeDocument/2006/relationships/hyperlink" Target="https://www.anatomic.sk/eshop/produkt/climbing-volume-tulip-hive/" TargetMode="External"/><Relationship Id="rId31" Type="http://schemas.openxmlformats.org/officeDocument/2006/relationships/hyperlink" Target="https://www.anatomic.sk/eshop/produkt/climbing-volume-mega-umbrella/" TargetMode="External"/><Relationship Id="rId32" Type="http://schemas.openxmlformats.org/officeDocument/2006/relationships/hyperlink" Target="https://www.anatomic.sk/eshop/produkt/volume-mega-umbrella-split/" TargetMode="External"/><Relationship Id="rId33" Type="http://schemas.openxmlformats.org/officeDocument/2006/relationships/hyperlink" Target="https://www.anatomic.sk/eshop/produkt/plywood-volume-l-20/" TargetMode="External"/><Relationship Id="rId34" Type="http://schemas.openxmlformats.org/officeDocument/2006/relationships/hyperlink" Target="https://www.anatomic.sk/eshop/produkt/volume-27/" TargetMode="External"/><Relationship Id="rId35" Type="http://schemas.openxmlformats.org/officeDocument/2006/relationships/hyperlink" Target="https://www.anatomic.sk/eshop/produkt/volume-wave-left/" TargetMode="External"/><Relationship Id="rId36" Type="http://schemas.openxmlformats.org/officeDocument/2006/relationships/hyperlink" Target="https://www.anatomic.sk/eshop/produkt/volume-wave-right/" TargetMode="Externa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produkt/climbing-volume-lamino-1/" TargetMode="External"/><Relationship Id="rId2" Type="http://schemas.openxmlformats.org/officeDocument/2006/relationships/hyperlink" Target="https://www.anatomic.sk/eshop/produkt/lamino-1-dual/" TargetMode="External"/><Relationship Id="rId3" Type="http://schemas.openxmlformats.org/officeDocument/2006/relationships/hyperlink" Target="https://www.anatomic.sk/eshop/produkt/volume-lamino-2/" TargetMode="External"/><Relationship Id="rId4" Type="http://schemas.openxmlformats.org/officeDocument/2006/relationships/hyperlink" Target="https://www.anatomic.sk/eshop/produkt/volume-lamino-2-dual/" TargetMode="External"/><Relationship Id="rId5" Type="http://schemas.openxmlformats.org/officeDocument/2006/relationships/hyperlink" Target="https://www.anatomic.sk/eshop/produkt/volume-lamino-3/" TargetMode="External"/><Relationship Id="rId6" Type="http://schemas.openxmlformats.org/officeDocument/2006/relationships/hyperlink" Target="https://www.anatomic.sk/eshop/produkt/volume-lamino-4/" TargetMode="External"/><Relationship Id="rId7" Type="http://schemas.openxmlformats.org/officeDocument/2006/relationships/hyperlink" Target="https://www.anatomic.sk/eshop/produkt/volume-lamino-5/" TargetMode="External"/><Relationship Id="rId8" Type="http://schemas.openxmlformats.org/officeDocument/2006/relationships/hyperlink" Target="https://www.anatomic.sk/eshop/produkt/volume-lamino-6/" TargetMode="External"/><Relationship Id="rId9" Type="http://schemas.openxmlformats.org/officeDocument/2006/relationships/hyperlink" Target="https://www.anatomic.sk/eshop/produkt/volume-lamino-7/" TargetMode="External"/><Relationship Id="rId10" Type="http://schemas.openxmlformats.org/officeDocument/2006/relationships/hyperlink" Target="https://www.anatomic.sk/eshop/produkt/lamino-6-pu-hold/" TargetMode="External"/><Relationship Id="rId11" Type="http://schemas.openxmlformats.org/officeDocument/2006/relationships/hyperlink" Target="https://www.anatomic.sk/eshop/produkt/lamino-oval-2/" TargetMode="External"/><Relationship Id="rId12" Type="http://schemas.openxmlformats.org/officeDocument/2006/relationships/hyperlink" Target="https://www.anatomic.sk/eshop/produkt/volume-lamino-w/" TargetMode="External"/><Relationship Id="rId13" Type="http://schemas.openxmlformats.org/officeDocument/2006/relationships/hyperlink" Target="https://www.anatomic.sk/eshop/produkt/lamino-x/" TargetMode="External"/><Relationship Id="rId14" Type="http://schemas.openxmlformats.org/officeDocument/2006/relationships/hyperlink" Target="https://www.anatomic.sk/eshop/produkt/volume-lamino-y/" TargetMode="External"/><Relationship Id="rId15" Type="http://schemas.openxmlformats.org/officeDocument/2006/relationships/hyperlink" Target="https://www.anatomic.sk/eshop/produkt/volume-lamino-z/" TargetMode="External"/><Relationship Id="rId16" Type="http://schemas.openxmlformats.org/officeDocument/2006/relationships/hyperlink" Target="https://www.anatomic.sk/eshop/produkt/volume-lamino-moon/" TargetMode="External"/><Relationship Id="rId17" Type="http://schemas.openxmlformats.org/officeDocument/2006/relationships/hyperlink" Target="https://www.anatomic.sk/eshop/produkt/moon-m1-dual-2/" TargetMode="External"/><Relationship Id="rId18" Type="http://schemas.openxmlformats.org/officeDocument/2006/relationships/hyperlink" Target="https://www.anatomic.sk/eshop/produkt/moon-m2-2/" TargetMode="External"/><Relationship Id="rId19" Type="http://schemas.openxmlformats.org/officeDocument/2006/relationships/hyperlink" Target="https://www.anatomic.sk/eshop/produkt/volume-moon-h18-dual/" TargetMode="External"/><Relationship Id="rId20" Type="http://schemas.openxmlformats.org/officeDocument/2006/relationships/hyperlink" Target="https://www.anatomic.sk/eshop/produkt/moon-m3-dual-2/" TargetMode="External"/><Relationship Id="rId21" Type="http://schemas.openxmlformats.org/officeDocument/2006/relationships/hyperlink" Target="https://www.anatomic.sk/eshop/produkt/volume-moon-m4-dual/" TargetMode="External"/><Relationship Id="rId22" Type="http://schemas.openxmlformats.org/officeDocument/2006/relationships/hyperlink" Target="https://www.anatomic.sk/eshop/produkt/volume-moon-h11-dual/" TargetMode="Externa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www.anatomic.sk/eshop/produkt/wood-screw-45x18/" TargetMode="External"/><Relationship Id="rId2" Type="http://schemas.openxmlformats.org/officeDocument/2006/relationships/hyperlink" Target="https://www.anatomic.sk/eshop/produkt/wood-screw-45x40/" TargetMode="External"/><Relationship Id="rId3" Type="http://schemas.openxmlformats.org/officeDocument/2006/relationships/hyperlink" Target="https://www.anatomic.sk/eshop/produkt/screw-45x80-torx/" TargetMode="External"/><Relationship Id="rId4" Type="http://schemas.openxmlformats.org/officeDocument/2006/relationships/hyperlink" Target="https://www.anatomic.sk/eshop/produkt/allan-screw-1040/" TargetMode="External"/><Relationship Id="rId5" Type="http://schemas.openxmlformats.org/officeDocument/2006/relationships/hyperlink" Target="https://www.anatomic.sk/eshop/produkt/allan-screw-1060/" TargetMode="External"/><Relationship Id="rId6" Type="http://schemas.openxmlformats.org/officeDocument/2006/relationships/hyperlink" Target="https://www.anatomic.sk/eshop/produkt/allan-screw-1080/" TargetMode="External"/><Relationship Id="rId7" Type="http://schemas.openxmlformats.org/officeDocument/2006/relationships/hyperlink" Target="https://www.anatomic.sk/eshop/produkt/round-base-t-nut-with-holes/" TargetMode="External"/><Relationship Id="rId8" Type="http://schemas.openxmlformats.org/officeDocument/2006/relationships/hyperlink" Target="https://www.anatomic.sk/eshop/produkt/round-base-t-nut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43"/>
  <sheetViews>
    <sheetView workbookViewId="0" showGridLines="0" defaultGridColor="1"/>
  </sheetViews>
  <sheetFormatPr defaultColWidth="14.5" defaultRowHeight="15" customHeight="1" outlineLevelRow="0" outlineLevelCol="0"/>
  <cols>
    <col min="1" max="1" width="12.6719" style="1" customWidth="1"/>
    <col min="2" max="2" width="9.17188" style="1" customWidth="1"/>
    <col min="3" max="6" width="18.3516" style="1" customWidth="1"/>
    <col min="7" max="7" width="3.85156" style="1" customWidth="1"/>
    <col min="8" max="8" width="5.5" style="1" customWidth="1"/>
    <col min="9" max="10" width="8.67188" style="1" customWidth="1"/>
    <col min="11" max="11" width="3" style="1" customWidth="1"/>
    <col min="12" max="17" hidden="1" width="14.5" style="1" customWidth="1"/>
    <col min="18" max="18" width="14.5" style="1" customWidth="1"/>
    <col min="19" max="16384" width="14.5" style="1" customWidth="1"/>
  </cols>
  <sheetData>
    <row r="1" ht="14.25" customHeight="1">
      <c r="A1" s="2"/>
      <c r="B1" s="2"/>
      <c r="C1" s="2"/>
      <c r="D1" s="2"/>
      <c r="E1" s="2"/>
      <c r="F1" s="2"/>
      <c r="G1" s="3"/>
      <c r="H1" s="4"/>
      <c r="I1" s="4"/>
      <c r="J1" s="4"/>
      <c r="K1" s="4"/>
      <c r="L1" s="5"/>
      <c r="M1" s="5"/>
      <c r="N1" s="5"/>
      <c r="O1" s="5"/>
      <c r="P1" s="5"/>
      <c r="Q1" s="5"/>
      <c r="R1" s="6"/>
    </row>
    <row r="2" ht="120" customHeight="1">
      <c r="A2" s="2"/>
      <c r="B2" s="2"/>
      <c r="C2" s="2"/>
      <c r="D2" s="2"/>
      <c r="E2" s="2"/>
      <c r="F2" s="2"/>
      <c r="G2" s="7"/>
      <c r="H2" s="8"/>
      <c r="I2" s="8"/>
      <c r="J2" s="8"/>
      <c r="K2" s="8"/>
      <c r="L2" s="5"/>
      <c r="M2" s="5"/>
      <c r="N2" s="5"/>
      <c r="O2" s="5"/>
      <c r="P2" s="5"/>
      <c r="Q2" s="5"/>
      <c r="R2" s="9"/>
    </row>
    <row r="3" ht="14.25" customHeight="1">
      <c r="A3" s="2"/>
      <c r="B3" s="2"/>
      <c r="C3" s="2"/>
      <c r="D3" s="2"/>
      <c r="E3" s="2"/>
      <c r="F3" s="10"/>
      <c r="G3" s="7"/>
      <c r="H3" s="8"/>
      <c r="I3" s="8"/>
      <c r="J3" s="8"/>
      <c r="K3" s="8"/>
      <c r="L3" s="5"/>
      <c r="M3" s="5"/>
      <c r="N3" s="5"/>
      <c r="O3" s="5"/>
      <c r="P3" s="5"/>
      <c r="Q3" s="5"/>
      <c r="R3" s="9"/>
    </row>
    <row r="4" ht="15.75" customHeight="1">
      <c r="A4" t="s" s="11">
        <v>0</v>
      </c>
      <c r="B4" s="2"/>
      <c r="C4" s="2"/>
      <c r="D4" s="2"/>
      <c r="E4" s="12"/>
      <c r="F4" t="s" s="13">
        <v>1</v>
      </c>
      <c r="G4" s="14"/>
      <c r="H4" s="8"/>
      <c r="I4" s="8"/>
      <c r="J4" s="8"/>
      <c r="K4" s="8"/>
      <c r="L4" s="5"/>
      <c r="M4" s="5"/>
      <c r="N4" s="5"/>
      <c r="O4" s="5"/>
      <c r="P4" s="5"/>
      <c r="Q4" s="5"/>
      <c r="R4" s="9"/>
    </row>
    <row r="5" ht="14.25" customHeight="1">
      <c r="A5" s="2"/>
      <c r="B5" s="2"/>
      <c r="C5" s="2"/>
      <c r="D5" s="2"/>
      <c r="E5" s="2"/>
      <c r="F5" s="15"/>
      <c r="G5" s="7"/>
      <c r="H5" s="8"/>
      <c r="I5" s="8"/>
      <c r="J5" s="8"/>
      <c r="K5" s="8"/>
      <c r="L5" s="5"/>
      <c r="M5" s="5"/>
      <c r="N5" s="5"/>
      <c r="O5" s="5"/>
      <c r="P5" s="5"/>
      <c r="Q5" s="5"/>
      <c r="R5" s="9"/>
    </row>
    <row r="6" ht="12.75" customHeight="1">
      <c r="A6" s="16"/>
      <c r="B6" s="16"/>
      <c r="C6" s="16"/>
      <c r="D6" s="16"/>
      <c r="E6" s="17"/>
      <c r="F6" s="18"/>
      <c r="G6" s="19"/>
      <c r="H6" s="8"/>
      <c r="I6" s="8"/>
      <c r="J6" s="8"/>
      <c r="K6" s="8"/>
      <c r="L6" s="5"/>
      <c r="M6" s="5"/>
      <c r="N6" s="5"/>
      <c r="O6" s="5"/>
      <c r="P6" s="5"/>
      <c r="Q6" s="5"/>
      <c r="R6" s="9"/>
    </row>
    <row r="7" ht="26.25" customHeight="1">
      <c r="A7" t="s" s="20">
        <v>2</v>
      </c>
      <c r="B7" s="21"/>
      <c r="C7" s="22"/>
      <c r="D7" s="22"/>
      <c r="E7" s="22"/>
      <c r="F7" s="22"/>
      <c r="G7" s="7"/>
      <c r="H7" s="8"/>
      <c r="I7" s="8"/>
      <c r="J7" s="8"/>
      <c r="K7" s="8"/>
      <c r="L7" s="5"/>
      <c r="M7" s="5"/>
      <c r="N7" s="5"/>
      <c r="O7" s="5"/>
      <c r="P7" s="5"/>
      <c r="Q7" s="5"/>
      <c r="R7" s="9"/>
    </row>
    <row r="8" ht="12.75" customHeight="1">
      <c r="A8" t="s" s="23">
        <v>3</v>
      </c>
      <c r="B8" s="21"/>
      <c r="C8" s="22"/>
      <c r="D8" s="22"/>
      <c r="E8" s="22"/>
      <c r="F8" s="22"/>
      <c r="G8" s="24"/>
      <c r="H8" s="25"/>
      <c r="I8" s="25"/>
      <c r="J8" s="25"/>
      <c r="K8" s="25"/>
      <c r="L8" s="5"/>
      <c r="M8" s="5"/>
      <c r="N8" s="5"/>
      <c r="O8" s="5"/>
      <c r="P8" s="5"/>
      <c r="Q8" s="5"/>
      <c r="R8" s="26"/>
    </row>
    <row r="9" ht="14.25" customHeight="1">
      <c r="A9" t="s" s="27">
        <v>4</v>
      </c>
      <c r="B9" s="28"/>
      <c r="C9" s="29"/>
      <c r="D9" s="30"/>
      <c r="E9" s="30"/>
      <c r="F9" s="30"/>
      <c r="G9" s="31"/>
      <c r="H9" s="25"/>
      <c r="I9" s="25"/>
      <c r="J9" s="25"/>
      <c r="K9" s="25"/>
      <c r="L9" s="5"/>
      <c r="M9" s="5"/>
      <c r="N9" s="5"/>
      <c r="O9" s="5"/>
      <c r="P9" s="5"/>
      <c r="Q9" s="5"/>
      <c r="R9" s="26"/>
    </row>
    <row r="10" ht="14.25" customHeight="1">
      <c r="A10" t="s" s="32">
        <v>5</v>
      </c>
      <c r="B10" s="33"/>
      <c r="C10" s="34"/>
      <c r="D10" s="35"/>
      <c r="E10" s="35"/>
      <c r="F10" s="36"/>
      <c r="G10" s="37"/>
      <c r="H10" s="25"/>
      <c r="I10" s="25"/>
      <c r="J10" s="25"/>
      <c r="K10" s="25"/>
      <c r="L10" s="5"/>
      <c r="M10" s="5"/>
      <c r="N10" s="5"/>
      <c r="O10" s="5"/>
      <c r="P10" s="5"/>
      <c r="Q10" s="5"/>
      <c r="R10" s="26"/>
    </row>
    <row r="11" ht="14.25" customHeight="1">
      <c r="A11" t="s" s="32">
        <v>6</v>
      </c>
      <c r="B11" s="38"/>
      <c r="C11" s="39"/>
      <c r="D11" t="s" s="40">
        <v>7</v>
      </c>
      <c r="E11" s="38"/>
      <c r="F11" s="39"/>
      <c r="G11" s="37"/>
      <c r="H11" s="25"/>
      <c r="I11" s="25"/>
      <c r="J11" s="25"/>
      <c r="K11" s="25"/>
      <c r="L11" s="5"/>
      <c r="M11" s="5"/>
      <c r="N11" s="5"/>
      <c r="O11" s="5"/>
      <c r="P11" s="5"/>
      <c r="Q11" s="5"/>
      <c r="R11" s="26"/>
    </row>
    <row r="12" ht="14.25" customHeight="1">
      <c r="A12" s="41"/>
      <c r="B12" s="42"/>
      <c r="C12" s="42"/>
      <c r="D12" s="43"/>
      <c r="E12" s="42"/>
      <c r="F12" s="42"/>
      <c r="G12" s="31"/>
      <c r="H12" s="25"/>
      <c r="I12" s="25"/>
      <c r="J12" s="25"/>
      <c r="K12" s="25"/>
      <c r="L12" s="44"/>
      <c r="M12" s="44"/>
      <c r="N12" s="44"/>
      <c r="O12" s="44"/>
      <c r="P12" s="44"/>
      <c r="Q12" s="44"/>
      <c r="R12" s="26"/>
    </row>
    <row r="13" ht="21" customHeight="1">
      <c r="A13" t="s" s="45">
        <v>8</v>
      </c>
      <c r="B13" s="46"/>
      <c r="C13" s="10"/>
      <c r="D13" s="10"/>
      <c r="E13" s="10"/>
      <c r="F13" s="10"/>
      <c r="G13" s="7"/>
      <c r="H13" s="47"/>
      <c r="I13" s="8"/>
      <c r="J13" s="8"/>
      <c r="K13" s="25"/>
      <c r="L13" t="s" s="48">
        <v>9</v>
      </c>
      <c r="M13" t="s" s="48">
        <v>10</v>
      </c>
      <c r="N13" t="s" s="48">
        <v>11</v>
      </c>
      <c r="O13" t="s" s="48">
        <v>12</v>
      </c>
      <c r="P13" t="s" s="48">
        <v>13</v>
      </c>
      <c r="Q13" t="s" s="48">
        <v>14</v>
      </c>
      <c r="R13" s="26"/>
    </row>
    <row r="14" ht="19.5" customHeight="1">
      <c r="A14" s="49"/>
      <c r="B14" s="50"/>
      <c r="C14" t="s" s="51">
        <v>15</v>
      </c>
      <c r="D14" t="s" s="51">
        <v>16</v>
      </c>
      <c r="E14" t="s" s="52">
        <v>17</v>
      </c>
      <c r="F14" t="s" s="51">
        <v>18</v>
      </c>
      <c r="G14" s="14"/>
      <c r="H14" s="53"/>
      <c r="I14" s="8"/>
      <c r="J14" s="53"/>
      <c r="K14" s="25"/>
      <c r="L14" s="54"/>
      <c r="M14" s="54"/>
      <c r="N14" s="54"/>
      <c r="O14" s="54"/>
      <c r="P14" s="54"/>
      <c r="Q14" s="54"/>
      <c r="R14" s="26"/>
    </row>
    <row r="15" ht="24" customHeight="1">
      <c r="A15" t="s" s="55">
        <v>19</v>
      </c>
      <c r="B15" s="46"/>
      <c r="C15" s="56">
        <f>'POLYURETHAN'!O1</f>
        <v>0</v>
      </c>
      <c r="D15" s="57">
        <f>'POLYURETHAN'!O2</f>
        <v>0</v>
      </c>
      <c r="E15" s="58">
        <f>'POLYURETHAN'!T1</f>
        <v>0</v>
      </c>
      <c r="F15" s="59">
        <f>'POLYURETHAN'!Y1</f>
        <v>0</v>
      </c>
      <c r="G15" s="14"/>
      <c r="H15" s="60"/>
      <c r="I15" s="61"/>
      <c r="J15" s="62"/>
      <c r="K15" s="25"/>
      <c r="L15" s="5"/>
      <c r="M15" s="5"/>
      <c r="N15" s="5"/>
      <c r="O15" s="5"/>
      <c r="P15" s="5"/>
      <c r="Q15" s="5"/>
      <c r="R15" s="26"/>
    </row>
    <row r="16" ht="24" customHeight="1">
      <c r="A16" t="s" s="63">
        <v>20</v>
      </c>
      <c r="B16" s="50"/>
      <c r="C16" s="64">
        <f>'POLYESTER'!K1</f>
        <v>0</v>
      </c>
      <c r="D16" s="64">
        <f>'POLYESTER'!K2</f>
        <v>0</v>
      </c>
      <c r="E16" s="58">
        <f>'POLYESTER'!N1</f>
        <v>0</v>
      </c>
      <c r="F16" s="65">
        <f>'POLYESTER'!R1</f>
        <v>0</v>
      </c>
      <c r="G16" s="14"/>
      <c r="H16" s="60"/>
      <c r="I16" s="61"/>
      <c r="J16" s="62"/>
      <c r="K16" s="25"/>
      <c r="L16" s="5"/>
      <c r="M16" s="5"/>
      <c r="N16" s="5"/>
      <c r="O16" s="5"/>
      <c r="P16" s="5"/>
      <c r="Q16" s="5"/>
      <c r="R16" s="26"/>
    </row>
    <row r="17" ht="24" customHeight="1">
      <c r="A17" t="s" s="63">
        <v>21</v>
      </c>
      <c r="B17" s="46"/>
      <c r="C17" s="56">
        <f>'PLYWOOD'!K1</f>
        <v>0</v>
      </c>
      <c r="D17" s="57">
        <f>'PLYWOOD'!K2</f>
        <v>0</v>
      </c>
      <c r="E17" s="58">
        <f>'PLYWOOD'!P1</f>
        <v>0</v>
      </c>
      <c r="F17" s="59">
        <f>'PLYWOOD'!T1</f>
        <v>0</v>
      </c>
      <c r="G17" s="14"/>
      <c r="H17" s="60"/>
      <c r="I17" s="61"/>
      <c r="J17" s="62"/>
      <c r="K17" s="25"/>
      <c r="L17" s="5"/>
      <c r="M17" s="5"/>
      <c r="N17" s="5"/>
      <c r="O17" s="5"/>
      <c r="P17" s="5"/>
      <c r="Q17" s="5"/>
      <c r="R17" s="26"/>
    </row>
    <row r="18" ht="24" customHeight="1">
      <c r="A18" t="s" s="55">
        <v>22</v>
      </c>
      <c r="B18" s="50"/>
      <c r="C18" s="64">
        <f>'FIBERGLASS'!K1</f>
        <v>0</v>
      </c>
      <c r="D18" s="64">
        <f>'FIBERGLASS'!K2</f>
        <v>0</v>
      </c>
      <c r="E18" s="58">
        <f>'FIBERGLASS'!P1</f>
        <v>0</v>
      </c>
      <c r="F18" s="65">
        <f>'FIBERGLASS'!T1</f>
        <v>0</v>
      </c>
      <c r="G18" s="14"/>
      <c r="H18" s="60"/>
      <c r="I18" s="61"/>
      <c r="J18" s="62"/>
      <c r="K18" s="25"/>
      <c r="L18" s="5"/>
      <c r="M18" s="5"/>
      <c r="N18" s="5"/>
      <c r="O18" s="5"/>
      <c r="P18" s="5"/>
      <c r="Q18" s="5"/>
      <c r="R18" s="26"/>
    </row>
    <row r="19" ht="33.75" customHeight="1">
      <c r="A19" t="s" s="66">
        <v>23</v>
      </c>
      <c r="B19" s="50"/>
      <c r="C19" s="67">
        <f>SUM(C15:C18)</f>
        <v>0</v>
      </c>
      <c r="D19" s="67">
        <f>SUM(D15:D18)</f>
        <v>0</v>
      </c>
      <c r="E19" s="68">
        <f>SUM(E15:E18)</f>
        <v>0</v>
      </c>
      <c r="F19" s="69">
        <f>SUM(F15:F18)</f>
        <v>0</v>
      </c>
      <c r="G19" s="14"/>
      <c r="H19" s="60"/>
      <c r="I19" s="61"/>
      <c r="J19" s="62"/>
      <c r="K19" s="25"/>
      <c r="L19" s="5"/>
      <c r="M19" s="5"/>
      <c r="N19" s="5"/>
      <c r="O19" s="5"/>
      <c r="P19" s="5"/>
      <c r="Q19" s="5"/>
      <c r="R19" s="26"/>
    </row>
    <row r="20" ht="24.75" customHeight="1">
      <c r="A20" s="70"/>
      <c r="B20" s="2"/>
      <c r="C20" s="71"/>
      <c r="D20" s="72"/>
      <c r="E20" s="58"/>
      <c r="F20" s="73"/>
      <c r="G20" s="7"/>
      <c r="H20" s="60"/>
      <c r="I20" s="61"/>
      <c r="J20" s="62"/>
      <c r="K20" s="25"/>
      <c r="L20" s="5"/>
      <c r="M20" s="5"/>
      <c r="N20" s="5"/>
      <c r="O20" s="5"/>
      <c r="P20" s="5"/>
      <c r="Q20" s="5"/>
      <c r="R20" s="26"/>
    </row>
    <row r="21" ht="25.5" customHeight="1">
      <c r="A21" t="s" s="63">
        <v>24</v>
      </c>
      <c r="B21" s="50"/>
      <c r="C21" s="74"/>
      <c r="D21" s="64">
        <f>SUM('ACCESORIES'!F4:F13)</f>
        <v>0</v>
      </c>
      <c r="E21" s="58">
        <f>'ACCESORIES'!D1</f>
        <v>0</v>
      </c>
      <c r="F21" s="65">
        <f>'ACCESORIES'!I1</f>
        <v>0</v>
      </c>
      <c r="G21" s="14"/>
      <c r="H21" s="60"/>
      <c r="I21" s="61"/>
      <c r="J21" s="62"/>
      <c r="K21" s="25"/>
      <c r="L21" s="5"/>
      <c r="M21" s="5"/>
      <c r="N21" s="5"/>
      <c r="O21" s="5"/>
      <c r="P21" s="5"/>
      <c r="Q21" s="5"/>
      <c r="R21" s="26"/>
    </row>
    <row r="22" ht="25.5" customHeight="1">
      <c r="A22" s="43"/>
      <c r="B22" s="2"/>
      <c r="C22" s="43"/>
      <c r="D22" s="41"/>
      <c r="E22" s="75"/>
      <c r="F22" s="76"/>
      <c r="G22" s="7"/>
      <c r="H22" s="60"/>
      <c r="I22" s="61"/>
      <c r="J22" s="62"/>
      <c r="K22" s="25"/>
      <c r="L22" s="5"/>
      <c r="M22" s="5"/>
      <c r="N22" s="5"/>
      <c r="O22" s="5"/>
      <c r="P22" s="5"/>
      <c r="Q22" s="5"/>
      <c r="R22" s="26"/>
    </row>
    <row r="23" ht="27" customHeight="1">
      <c r="A23" s="2"/>
      <c r="B23" s="2"/>
      <c r="C23" s="12"/>
      <c r="D23" t="s" s="77">
        <v>25</v>
      </c>
      <c r="E23" s="78">
        <f>SUM(E19:E21)</f>
        <v>0</v>
      </c>
      <c r="F23" s="79">
        <f>SUM(F19:F21)</f>
        <v>0</v>
      </c>
      <c r="G23" s="14"/>
      <c r="H23" s="25"/>
      <c r="I23" s="25"/>
      <c r="J23" s="25"/>
      <c r="K23" s="25"/>
      <c r="L23" s="5"/>
      <c r="M23" s="5"/>
      <c r="N23" s="5"/>
      <c r="O23" s="5"/>
      <c r="P23" s="5"/>
      <c r="Q23" s="5"/>
      <c r="R23" s="26"/>
    </row>
    <row r="24" ht="19.5" customHeight="1">
      <c r="A24" s="2"/>
      <c r="B24" s="2"/>
      <c r="C24" s="2"/>
      <c r="D24" s="41"/>
      <c r="E24" t="s" s="80">
        <v>26</v>
      </c>
      <c r="F24" t="s" s="81">
        <v>27</v>
      </c>
      <c r="G24" s="7"/>
      <c r="H24" s="8"/>
      <c r="I24" s="8"/>
      <c r="J24" s="8"/>
      <c r="K24" s="8"/>
      <c r="L24" s="5"/>
      <c r="M24" s="5"/>
      <c r="N24" s="5"/>
      <c r="O24" s="5"/>
      <c r="P24" s="5"/>
      <c r="Q24" s="5"/>
      <c r="R24" s="9"/>
    </row>
    <row r="25" ht="18.75" customHeight="1">
      <c r="A25" s="2"/>
      <c r="B25" s="2"/>
      <c r="C25" s="82"/>
      <c r="D25" t="s" s="83">
        <v>28</v>
      </c>
      <c r="E25" t="s" s="84">
        <f>IF(E23&gt;=10000,J22,IF(E23&gt;=7500,J21,IF(E23&gt;=5000,J20,IF(E23&gt;=3000,J19,IF(E23&gt;=2000,J18,IF(E23&gt;=1500,J17,IF(E23&gt;=1000,J16,IF(E23&gt;=500,J15,"0"))))))))</f>
        <v>29</v>
      </c>
      <c r="F25" s="46"/>
      <c r="G25" s="7"/>
      <c r="H25" s="8"/>
      <c r="I25" s="8"/>
      <c r="J25" s="8"/>
      <c r="K25" s="8"/>
      <c r="L25" s="5"/>
      <c r="M25" s="5"/>
      <c r="N25" s="5"/>
      <c r="O25" s="5"/>
      <c r="P25" s="5"/>
      <c r="Q25" s="5"/>
      <c r="R25" s="9"/>
    </row>
    <row r="26" ht="13.5" customHeight="1">
      <c r="A26" s="2"/>
      <c r="B26" s="2"/>
      <c r="C26" s="2"/>
      <c r="D26" s="41"/>
      <c r="E26" s="85"/>
      <c r="F26" s="10"/>
      <c r="G26" s="7"/>
      <c r="H26" s="8"/>
      <c r="I26" s="8"/>
      <c r="J26" s="8"/>
      <c r="K26" s="8"/>
      <c r="L26" s="5"/>
      <c r="M26" s="5"/>
      <c r="N26" s="5"/>
      <c r="O26" s="5"/>
      <c r="P26" s="5"/>
      <c r="Q26" s="5"/>
      <c r="R26" s="9"/>
    </row>
    <row r="27" ht="39.75" customHeight="1">
      <c r="A27" s="2"/>
      <c r="B27" s="2"/>
      <c r="C27" s="12"/>
      <c r="D27" t="s" s="77">
        <v>30</v>
      </c>
      <c r="E27" s="78">
        <f>(1-E25)*E23</f>
        <v>0</v>
      </c>
      <c r="F27" s="79">
        <f>(1-E25)*F23</f>
        <v>0</v>
      </c>
      <c r="G27" s="14"/>
      <c r="H27" s="8"/>
      <c r="I27" s="8"/>
      <c r="J27" s="8"/>
      <c r="K27" s="8"/>
      <c r="L27" s="5"/>
      <c r="M27" s="5"/>
      <c r="N27" s="5"/>
      <c r="O27" s="5"/>
      <c r="P27" s="5"/>
      <c r="Q27" s="5"/>
      <c r="R27" s="9"/>
    </row>
    <row r="28" ht="42.75" customHeight="1">
      <c r="A28" s="86"/>
      <c r="B28" s="86"/>
      <c r="C28" s="86"/>
      <c r="D28" s="87"/>
      <c r="E28" t="s" s="88">
        <v>26</v>
      </c>
      <c r="F28" t="s" s="89">
        <v>27</v>
      </c>
      <c r="G28" s="7"/>
      <c r="H28" s="8"/>
      <c r="I28" s="8"/>
      <c r="J28" s="8"/>
      <c r="K28" s="8"/>
      <c r="L28" s="5"/>
      <c r="M28" s="5"/>
      <c r="N28" s="5"/>
      <c r="O28" s="5"/>
      <c r="P28" s="5"/>
      <c r="Q28" s="5"/>
      <c r="R28" s="9"/>
    </row>
    <row r="29" ht="22.5" customHeight="1">
      <c r="A29" t="s" s="90">
        <v>31</v>
      </c>
      <c r="B29" s="91"/>
      <c r="C29" s="92"/>
      <c r="D29" s="93"/>
      <c r="E29" t="s" s="94">
        <v>32</v>
      </c>
      <c r="F29" s="95">
        <f>D15</f>
        <v>0</v>
      </c>
      <c r="G29" s="96"/>
      <c r="H29" s="8"/>
      <c r="I29" s="8"/>
      <c r="J29" s="8"/>
      <c r="K29" s="8"/>
      <c r="L29" s="5"/>
      <c r="M29" s="5"/>
      <c r="N29" s="5"/>
      <c r="O29" s="5"/>
      <c r="P29" s="5"/>
      <c r="Q29" s="5"/>
      <c r="R29" s="9"/>
    </row>
    <row r="30" ht="22.5" customHeight="1">
      <c r="A30" s="97"/>
      <c r="B30" s="98"/>
      <c r="C30" s="98"/>
      <c r="D30" s="99"/>
      <c r="E30" t="s" s="100">
        <v>33</v>
      </c>
      <c r="F30" s="101">
        <f>D16</f>
        <v>0</v>
      </c>
      <c r="G30" s="96"/>
      <c r="H30" s="8"/>
      <c r="I30" s="8"/>
      <c r="J30" s="8"/>
      <c r="K30" s="8"/>
      <c r="L30" s="5"/>
      <c r="M30" s="5"/>
      <c r="N30" s="5"/>
      <c r="O30" s="5"/>
      <c r="P30" s="5"/>
      <c r="Q30" s="5"/>
      <c r="R30" s="9"/>
    </row>
    <row r="31" ht="8" customHeight="1">
      <c r="A31" s="102"/>
      <c r="B31" s="22"/>
      <c r="C31" s="103"/>
      <c r="D31" s="22"/>
      <c r="E31" s="22"/>
      <c r="F31" s="104"/>
      <c r="G31" s="96"/>
      <c r="H31" s="8"/>
      <c r="I31" s="8"/>
      <c r="J31" s="8"/>
      <c r="K31" s="8"/>
      <c r="L31" s="5"/>
      <c r="M31" s="5"/>
      <c r="N31" s="5"/>
      <c r="O31" s="5"/>
      <c r="P31" s="5"/>
      <c r="Q31" s="5"/>
      <c r="R31" s="9"/>
    </row>
    <row r="32" ht="22.5" customHeight="1">
      <c r="A32" t="s" s="105">
        <v>34</v>
      </c>
      <c r="B32" s="106"/>
      <c r="C32" s="107"/>
      <c r="D32" t="s" s="108">
        <v>35</v>
      </c>
      <c r="E32" s="21"/>
      <c r="F32" s="104"/>
      <c r="G32" s="96"/>
      <c r="H32" s="8"/>
      <c r="I32" s="8"/>
      <c r="J32" s="8"/>
      <c r="K32" s="8"/>
      <c r="L32" s="5"/>
      <c r="M32" s="5"/>
      <c r="N32" s="5"/>
      <c r="O32" s="5"/>
      <c r="P32" s="5"/>
      <c r="Q32" s="5"/>
      <c r="R32" s="9"/>
    </row>
    <row r="33" ht="21" customHeight="1">
      <c r="A33" t="s" s="109">
        <v>36</v>
      </c>
      <c r="B33" t="s" s="110">
        <f>IF(SUM('POLYURETHAN'!D2+'POLYESTER'!D2)=0,"",SUM('POLYURETHAN'!D2+'POLYESTER'!D2))</f>
      </c>
      <c r="C33" s="107"/>
      <c r="D33" t="s" s="111">
        <v>37</v>
      </c>
      <c r="E33" t="s" s="112">
        <v>38</v>
      </c>
      <c r="F33" t="s" s="113">
        <f>IF(SUM('POLYURETHAN'!L4+'POLYESTER'!J4)=0,"",(SUM('POLYURETHAN'!L4+'POLYESTER'!J4)))</f>
      </c>
      <c r="G33" s="96"/>
      <c r="H33" s="8"/>
      <c r="I33" s="8"/>
      <c r="J33" s="8"/>
      <c r="K33" s="8"/>
      <c r="L33" s="5"/>
      <c r="M33" s="5"/>
      <c r="N33" s="5"/>
      <c r="O33" s="5"/>
      <c r="P33" s="5"/>
      <c r="Q33" s="5"/>
      <c r="R33" s="9"/>
    </row>
    <row r="34" ht="21" customHeight="1">
      <c r="A34" t="s" s="109">
        <v>39</v>
      </c>
      <c r="B34" t="s" s="110">
        <f>IF(SUM('POLYURETHAN'!E2+'POLYESTER'!E2)=0,"",SUM('POLYURETHAN'!E2+'POLYESTER'!E2))</f>
      </c>
      <c r="C34" s="107"/>
      <c r="D34" t="s" s="114">
        <v>40</v>
      </c>
      <c r="E34" t="s" s="115">
        <v>41</v>
      </c>
      <c r="F34" t="s" s="113">
        <f>IF('POLYURETHAN'!M4+'POLYESTER'!K4=0,"",'POLYURETHAN'!M4+'POLYESTER'!K4)</f>
      </c>
      <c r="G34" s="96"/>
      <c r="H34" s="8"/>
      <c r="I34" s="8"/>
      <c r="J34" s="8"/>
      <c r="K34" s="8"/>
      <c r="L34" s="5"/>
      <c r="M34" s="5"/>
      <c r="N34" s="5"/>
      <c r="O34" s="5"/>
      <c r="P34" s="5"/>
      <c r="Q34" s="5"/>
      <c r="R34" s="9"/>
    </row>
    <row r="35" ht="21" customHeight="1">
      <c r="A35" t="s" s="109">
        <v>42</v>
      </c>
      <c r="B35" t="s" s="110">
        <f>IF(SUM('POLYURETHAN'!F2+'POLYESTER'!F2)=0,"",(SUM('POLYURETHAN'!F2+'POLYESTER'!F2)))</f>
      </c>
      <c r="C35" s="107"/>
      <c r="D35" t="s" s="116">
        <v>43</v>
      </c>
      <c r="E35" t="s" s="117">
        <v>44</v>
      </c>
      <c r="F35" t="s" s="113">
        <f>IF(SUM('POLYURETHAN'!N4+'POLYESTER'!L4)=0,"",(SUM('POLYURETHAN'!N4+'POLYESTER'!L4)))</f>
      </c>
      <c r="G35" s="96"/>
      <c r="H35" s="8"/>
      <c r="I35" s="8"/>
      <c r="J35" s="8"/>
      <c r="K35" s="8"/>
      <c r="L35" s="5"/>
      <c r="M35" s="5"/>
      <c r="N35" s="5"/>
      <c r="O35" s="5"/>
      <c r="P35" s="5"/>
      <c r="Q35" s="5"/>
      <c r="R35" s="9"/>
    </row>
    <row r="36" ht="21" customHeight="1">
      <c r="A36" t="s" s="109">
        <v>45</v>
      </c>
      <c r="B36" t="s" s="110">
        <f>IF(SUM('POLYURETHAN'!G2+'POLYESTER'!G2)=0,"",(SUM('POLYURETHAN'!G2+'POLYESTER'!G2)))</f>
      </c>
      <c r="C36" s="107"/>
      <c r="D36" t="s" s="118">
        <v>46</v>
      </c>
      <c r="E36" t="s" s="119">
        <v>47</v>
      </c>
      <c r="F36" t="s" s="120">
        <f>IF(SUM('POLYURETHAN'!O4)=0,"",(SUM('POLYURETHAN'!O4)))</f>
      </c>
      <c r="G36" s="96"/>
      <c r="H36" s="8"/>
      <c r="I36" s="8"/>
      <c r="J36" s="8"/>
      <c r="K36" s="8"/>
      <c r="L36" s="5"/>
      <c r="M36" s="5"/>
      <c r="N36" s="5"/>
      <c r="O36" s="5"/>
      <c r="P36" s="5"/>
      <c r="Q36" s="5"/>
      <c r="R36" s="9"/>
    </row>
    <row r="37" ht="21" customHeight="1">
      <c r="A37" t="s" s="109">
        <v>48</v>
      </c>
      <c r="B37" t="s" s="110">
        <f>IF(SUM('POLYURETHAN'!H2+'POLYESTER'!H2)=0,"",(SUM('POLYURETHAN'!H2+'POLYESTER'!H2)))</f>
      </c>
      <c r="C37" s="107"/>
      <c r="D37" t="s" s="121">
        <v>49</v>
      </c>
      <c r="E37" s="122"/>
      <c r="F37" t="s" s="120">
        <f>IF('POLYURETHAN'!P4=0,"",'POLYURETHAN'!P4)</f>
      </c>
      <c r="G37" s="96"/>
      <c r="H37" s="8"/>
      <c r="I37" s="8"/>
      <c r="J37" s="8"/>
      <c r="K37" s="8"/>
      <c r="L37" s="5"/>
      <c r="M37" s="5"/>
      <c r="N37" s="5"/>
      <c r="O37" s="5"/>
      <c r="P37" s="5"/>
      <c r="Q37" s="5"/>
      <c r="R37" s="9"/>
    </row>
    <row r="38" ht="21" customHeight="1">
      <c r="A38" t="s" s="109">
        <v>50</v>
      </c>
      <c r="B38" t="s" s="110">
        <f>IF(SUM('POLYURETHAN'!I2+'POLYESTER'!I2)=0,"",(SUM('POLYURETHAN'!I2+'POLYESTER'!I2)))</f>
      </c>
      <c r="C38" s="107"/>
      <c r="D38" t="s" s="123">
        <v>51</v>
      </c>
      <c r="E38" s="124"/>
      <c r="F38" t="s" s="120">
        <f>IF('POLYURETHAN'!Q4=0,"",('POLYURETHAN'!Q4))</f>
      </c>
      <c r="G38" s="96"/>
      <c r="H38" s="8"/>
      <c r="I38" s="8"/>
      <c r="J38" s="8"/>
      <c r="K38" s="8"/>
      <c r="L38" s="5"/>
      <c r="M38" s="5"/>
      <c r="N38" s="5"/>
      <c r="O38" s="5"/>
      <c r="P38" s="5"/>
      <c r="Q38" s="5"/>
      <c r="R38" s="9"/>
    </row>
    <row r="39" ht="21" customHeight="1">
      <c r="A39" t="s" s="109">
        <v>52</v>
      </c>
      <c r="B39" t="s" s="110">
        <f>IF('POLYURETHAN'!J2=0,"",'POLYURETHAN'!J2)</f>
      </c>
      <c r="C39" s="107"/>
      <c r="D39" t="s" s="125">
        <v>53</v>
      </c>
      <c r="E39" s="126"/>
      <c r="F39" t="s" s="120">
        <f>IF('POLYURETHAN'!R4=0,"",'POLYURETHAN'!R4)</f>
      </c>
      <c r="G39" s="96"/>
      <c r="H39" s="8"/>
      <c r="I39" s="8"/>
      <c r="J39" s="8"/>
      <c r="K39" s="8"/>
      <c r="L39" s="5"/>
      <c r="M39" s="5"/>
      <c r="N39" s="5"/>
      <c r="O39" s="5"/>
      <c r="P39" s="5"/>
      <c r="Q39" s="5"/>
      <c r="R39" s="9"/>
    </row>
    <row r="40" ht="21" customHeight="1">
      <c r="A40" s="127"/>
      <c r="B40" s="103"/>
      <c r="C40" s="2"/>
      <c r="D40" t="s" s="128">
        <v>54</v>
      </c>
      <c r="E40" s="129"/>
      <c r="F40" t="s" s="120">
        <f>IF('POLYURETHAN'!S4=0,"",('POLYURETHAN'!S4))</f>
      </c>
      <c r="G40" s="96"/>
      <c r="H40" s="8"/>
      <c r="I40" s="8"/>
      <c r="J40" s="8"/>
      <c r="K40" s="8"/>
      <c r="L40" s="5"/>
      <c r="M40" s="5"/>
      <c r="N40" s="5"/>
      <c r="O40" s="5"/>
      <c r="P40" s="5"/>
      <c r="Q40" s="5"/>
      <c r="R40" s="9"/>
    </row>
    <row r="41" ht="21" customHeight="1">
      <c r="A41" s="130"/>
      <c r="B41" s="2"/>
      <c r="C41" s="12"/>
      <c r="D41" t="s" s="131">
        <v>55</v>
      </c>
      <c r="E41" t="s" s="132">
        <v>56</v>
      </c>
      <c r="F41" t="s" s="120">
        <f>IF(SUM('POLYURETHAN'!T4+'POLYESTER'!M4)=0,"",(SUM('POLYURETHAN'!T4+'POLYESTER'!M4)))</f>
      </c>
      <c r="G41" s="96"/>
      <c r="H41" s="8"/>
      <c r="I41" s="8"/>
      <c r="J41" s="8"/>
      <c r="K41" s="8"/>
      <c r="L41" s="5"/>
      <c r="M41" s="5"/>
      <c r="N41" s="5"/>
      <c r="O41" s="5"/>
      <c r="P41" s="5"/>
      <c r="Q41" s="5"/>
      <c r="R41" s="9"/>
    </row>
    <row r="42" ht="21" customHeight="1">
      <c r="A42" s="130"/>
      <c r="B42" s="2"/>
      <c r="C42" s="12"/>
      <c r="D42" t="s" s="133">
        <v>57</v>
      </c>
      <c r="E42" t="s" s="134">
        <v>58</v>
      </c>
      <c r="F42" t="s" s="120">
        <f>IF('POLYURETHAN'!U4+'POLYESTER'!N4=0,"",('POLYURETHAN'!U4+'POLYESTER'!N4))</f>
      </c>
      <c r="G42" s="135"/>
      <c r="H42" s="136"/>
      <c r="I42" s="136"/>
      <c r="J42" s="136"/>
      <c r="K42" s="136"/>
      <c r="L42" s="5"/>
      <c r="M42" s="5"/>
      <c r="N42" s="5"/>
      <c r="O42" s="5"/>
      <c r="P42" s="5"/>
      <c r="Q42" s="5"/>
      <c r="R42" s="137"/>
    </row>
    <row r="43" ht="21" customHeight="1">
      <c r="A43" s="138"/>
      <c r="B43" s="86"/>
      <c r="C43" s="139"/>
      <c r="D43" t="s" s="140">
        <v>59</v>
      </c>
      <c r="E43" t="s" s="141">
        <v>60</v>
      </c>
      <c r="F43" t="s" s="142">
        <f>IF('POLYURETHAN'!V4+'POLYESTER'!O4=0,"",('POLYURETHAN'!V4+'POLYESTER'!O4))</f>
      </c>
      <c r="G43" s="13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mergeCells count="23">
    <mergeCell ref="A4:E5"/>
    <mergeCell ref="F4:F5"/>
    <mergeCell ref="A7:F7"/>
    <mergeCell ref="A8:F8"/>
    <mergeCell ref="B9:F9"/>
    <mergeCell ref="B10:F10"/>
    <mergeCell ref="B11:C11"/>
    <mergeCell ref="E11:F11"/>
    <mergeCell ref="A13:F13"/>
    <mergeCell ref="H13:J13"/>
    <mergeCell ref="A14:B14"/>
    <mergeCell ref="H14:I14"/>
    <mergeCell ref="A15:B15"/>
    <mergeCell ref="A16:B16"/>
    <mergeCell ref="A32:B32"/>
    <mergeCell ref="D32:F32"/>
    <mergeCell ref="A17:B17"/>
    <mergeCell ref="A18:B18"/>
    <mergeCell ref="A19:B19"/>
    <mergeCell ref="A20:B20"/>
    <mergeCell ref="A21:B21"/>
    <mergeCell ref="E25:F25"/>
    <mergeCell ref="A29:D30"/>
  </mergeCells>
  <hyperlinks>
    <hyperlink ref="F4" r:id="rId1" location="" tooltip="" display="anatomic.sk/eshop"/>
  </hyperlinks>
  <pageMargins left="0.7" right="0.7" top="0.75" bottom="0.7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X356"/>
  <sheetViews>
    <sheetView workbookViewId="0" showGridLines="0" defaultGridColor="1"/>
  </sheetViews>
  <sheetFormatPr defaultColWidth="14.5" defaultRowHeight="15" customHeight="1" outlineLevelRow="0" outlineLevelCol="0"/>
  <cols>
    <col min="1" max="1" width="13.6719" style="143" customWidth="1"/>
    <col min="2" max="2" width="21.3516" style="143" customWidth="1"/>
    <col min="3" max="3" width="7" style="143" customWidth="1"/>
    <col min="4" max="4" width="10.5" style="143" customWidth="1"/>
    <col min="5" max="11" width="10" style="143" customWidth="1"/>
    <col min="12" max="19" width="9" style="143" customWidth="1"/>
    <col min="20" max="20" width="10" style="143" customWidth="1"/>
    <col min="21" max="22" width="9" style="143" customWidth="1"/>
    <col min="23" max="23" width="8" style="143" customWidth="1"/>
    <col min="24" max="24" width="10.3516" style="143" customWidth="1"/>
    <col min="25" max="25" width="12.3516" style="143" customWidth="1"/>
    <col min="26" max="26" width="11.8516" style="143" customWidth="1"/>
    <col min="27" max="30" hidden="1" width="14.5" style="143" customWidth="1"/>
    <col min="31" max="31" width="9" style="143" customWidth="1"/>
    <col min="32" max="32" width="9.35156" style="143" customWidth="1"/>
    <col min="33" max="37" width="7.5" style="143" customWidth="1"/>
    <col min="38" max="38" width="2.5" style="143" customWidth="1"/>
    <col min="39" max="45" width="7.5" style="143" customWidth="1"/>
    <col min="46" max="46" hidden="1" width="14.5" style="143" customWidth="1"/>
    <col min="47" max="53" width="7.67188" style="143" customWidth="1"/>
    <col min="54" max="54" width="1.35156" style="143" customWidth="1"/>
    <col min="55" max="61" width="7.67188" style="143" customWidth="1"/>
    <col min="62" max="62" hidden="1" width="14.5" style="143" customWidth="1"/>
    <col min="63" max="63" width="8.5" style="143" customWidth="1"/>
    <col min="64" max="73" width="8" style="143" customWidth="1"/>
    <col min="74" max="76" width="14.5" style="143" customWidth="1"/>
    <col min="77" max="16384" width="14.5" style="143" customWidth="1"/>
  </cols>
  <sheetData>
    <row r="1" ht="24" customHeight="1">
      <c r="A1" t="s" s="144">
        <v>61</v>
      </c>
      <c r="B1" t="s" s="145">
        <v>62</v>
      </c>
      <c r="C1" s="146"/>
      <c r="D1" t="s" s="147">
        <v>36</v>
      </c>
      <c r="E1" t="s" s="147">
        <v>39</v>
      </c>
      <c r="F1" t="s" s="147">
        <v>42</v>
      </c>
      <c r="G1" t="s" s="147">
        <v>45</v>
      </c>
      <c r="H1" t="s" s="147">
        <v>48</v>
      </c>
      <c r="I1" t="s" s="147">
        <v>50</v>
      </c>
      <c r="J1" t="s" s="148">
        <v>52</v>
      </c>
      <c r="K1" s="149"/>
      <c r="L1" t="s" s="150">
        <v>63</v>
      </c>
      <c r="M1" s="21"/>
      <c r="N1" s="151"/>
      <c r="O1" s="152">
        <f>SUM(W7:W156)</f>
        <v>0</v>
      </c>
      <c r="P1" s="106"/>
      <c r="Q1" t="s" s="153">
        <v>64</v>
      </c>
      <c r="R1" s="21"/>
      <c r="S1" s="151"/>
      <c r="T1" s="154">
        <f>SUM(Y7:Y156)</f>
        <v>0</v>
      </c>
      <c r="U1" s="21"/>
      <c r="V1" s="151"/>
      <c r="W1" t="s" s="155">
        <v>65</v>
      </c>
      <c r="X1" s="106"/>
      <c r="Y1" s="156">
        <f>SUM(Z7:Z156)</f>
        <v>0</v>
      </c>
      <c r="Z1" s="106"/>
      <c r="AA1" s="157"/>
      <c r="AB1" s="158"/>
      <c r="AC1" s="159"/>
      <c r="AD1" s="160"/>
      <c r="AE1" s="16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2"/>
      <c r="BV1" s="2"/>
      <c r="BW1" s="2"/>
      <c r="BX1" s="2"/>
    </row>
    <row r="2" ht="24" customHeight="1">
      <c r="A2" s="163">
        <f>SUM(AB7:AB156)</f>
        <v>0</v>
      </c>
      <c r="B2" s="164"/>
      <c r="C2" s="165"/>
      <c r="D2" s="166">
        <f>BC4</f>
        <v>0</v>
      </c>
      <c r="E2" s="166">
        <f>BD4</f>
        <v>0</v>
      </c>
      <c r="F2" s="166">
        <f>BE4</f>
        <v>0</v>
      </c>
      <c r="G2" s="166">
        <f>BF4</f>
        <v>0</v>
      </c>
      <c r="H2" s="166">
        <f>BG4</f>
        <v>0</v>
      </c>
      <c r="I2" s="166">
        <f>BH4</f>
        <v>0</v>
      </c>
      <c r="J2" s="166">
        <f>BI4</f>
        <v>0</v>
      </c>
      <c r="K2" s="167"/>
      <c r="L2" t="s" s="150">
        <v>66</v>
      </c>
      <c r="M2" s="21"/>
      <c r="N2" s="151"/>
      <c r="O2" s="152">
        <f>SUM(X7:X156)</f>
        <v>0</v>
      </c>
      <c r="P2" s="106"/>
      <c r="Q2" t="s" s="153">
        <v>67</v>
      </c>
      <c r="R2" s="21"/>
      <c r="S2" s="151"/>
      <c r="T2" s="154">
        <v>0</v>
      </c>
      <c r="U2" s="21"/>
      <c r="V2" s="151"/>
      <c r="W2" t="s" s="155">
        <v>67</v>
      </c>
      <c r="X2" s="106"/>
      <c r="Y2" s="156">
        <v>0</v>
      </c>
      <c r="Z2" s="21"/>
      <c r="AA2" s="168"/>
      <c r="AB2" s="169"/>
      <c r="AC2" s="170"/>
      <c r="AD2" s="171"/>
      <c r="AE2" s="1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72"/>
      <c r="BL2" s="173"/>
      <c r="BM2" s="173"/>
      <c r="BN2" s="173"/>
      <c r="BO2" s="173"/>
      <c r="BP2" s="173"/>
      <c r="BQ2" s="173"/>
      <c r="BR2" s="173"/>
      <c r="BS2" s="173"/>
      <c r="BT2" s="173"/>
      <c r="BU2" s="2"/>
      <c r="BV2" s="2"/>
      <c r="BW2" s="2"/>
      <c r="BX2" s="2"/>
    </row>
    <row r="3" ht="24.75" customHeight="1">
      <c r="A3" t="s" s="174">
        <v>68</v>
      </c>
      <c r="B3" s="21"/>
      <c r="C3" s="22"/>
      <c r="D3" s="22"/>
      <c r="E3" s="22"/>
      <c r="F3" s="22"/>
      <c r="G3" s="22"/>
      <c r="H3" s="22"/>
      <c r="I3" s="22"/>
      <c r="J3" s="22"/>
      <c r="K3" s="151"/>
      <c r="L3" t="s" s="175">
        <v>69</v>
      </c>
      <c r="M3" s="21"/>
      <c r="N3" s="22"/>
      <c r="O3" s="22"/>
      <c r="P3" s="22"/>
      <c r="Q3" s="22"/>
      <c r="R3" s="22"/>
      <c r="S3" s="22"/>
      <c r="T3" s="22"/>
      <c r="U3" s="22"/>
      <c r="V3" s="151"/>
      <c r="W3" t="s" s="176">
        <v>70</v>
      </c>
      <c r="X3" s="21"/>
      <c r="Y3" s="22"/>
      <c r="Z3" s="177"/>
      <c r="AA3" s="178"/>
      <c r="AB3" s="50"/>
      <c r="AC3" s="179"/>
      <c r="AD3" s="180"/>
      <c r="AE3" t="s" s="181">
        <v>71</v>
      </c>
      <c r="AF3" s="46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12"/>
      <c r="AT3" s="50"/>
      <c r="AU3" t="s" s="181">
        <v>72</v>
      </c>
      <c r="AV3" s="46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2"/>
      <c r="BJ3" s="50"/>
      <c r="BK3" t="s" s="182">
        <v>73</v>
      </c>
      <c r="BL3" s="183"/>
      <c r="BM3" s="98"/>
      <c r="BN3" s="98"/>
      <c r="BO3" s="98"/>
      <c r="BP3" s="98"/>
      <c r="BQ3" s="98"/>
      <c r="BR3" s="98"/>
      <c r="BS3" s="98"/>
      <c r="BT3" s="98"/>
      <c r="BU3" s="98"/>
      <c r="BV3" s="2"/>
      <c r="BW3" s="2"/>
      <c r="BX3" s="2"/>
    </row>
    <row r="4" ht="24.75" customHeight="1">
      <c r="A4" t="s" s="184">
        <v>74</v>
      </c>
      <c r="B4" t="s" s="185">
        <v>4</v>
      </c>
      <c r="C4" t="s" s="185">
        <v>75</v>
      </c>
      <c r="D4" t="s" s="185">
        <v>76</v>
      </c>
      <c r="E4" t="s" s="186">
        <v>77</v>
      </c>
      <c r="F4" t="s" s="187">
        <v>78</v>
      </c>
      <c r="G4" t="s" s="185">
        <v>79</v>
      </c>
      <c r="H4" t="s" s="187">
        <v>80</v>
      </c>
      <c r="I4" t="s" s="187">
        <v>81</v>
      </c>
      <c r="J4" t="s" s="187">
        <v>82</v>
      </c>
      <c r="K4" t="s" s="187">
        <v>83</v>
      </c>
      <c r="L4" s="188">
        <f>SUM(BK7:BK156)</f>
        <v>0</v>
      </c>
      <c r="M4" s="189">
        <f>SUM(BL7:BL156)</f>
        <v>0</v>
      </c>
      <c r="N4" s="190">
        <f>SUM(BM7:BM156)</f>
        <v>0</v>
      </c>
      <c r="O4" s="191">
        <f>SUM(BN7:BN156)</f>
        <v>0</v>
      </c>
      <c r="P4" s="192">
        <f>SUM(BO7:BO156)</f>
        <v>0</v>
      </c>
      <c r="Q4" s="193">
        <f>SUM(BP7:BP156)</f>
        <v>0</v>
      </c>
      <c r="R4" s="194">
        <f>SUM(BQ7:BQ156)</f>
        <v>0</v>
      </c>
      <c r="S4" s="166">
        <f>SUM(BR7:BR156)</f>
        <v>0</v>
      </c>
      <c r="T4" s="195">
        <f>SUM(BS7:BS156)</f>
        <v>0</v>
      </c>
      <c r="U4" s="196">
        <f>SUM(BT7:BT156)</f>
        <v>0</v>
      </c>
      <c r="V4" s="197">
        <f>SUM(BU7:BU156)</f>
        <v>0</v>
      </c>
      <c r="W4" t="s" s="198">
        <v>84</v>
      </c>
      <c r="X4" t="s" s="198">
        <v>85</v>
      </c>
      <c r="Y4" t="s" s="198">
        <v>86</v>
      </c>
      <c r="Z4" t="s" s="199">
        <v>87</v>
      </c>
      <c r="AA4" s="157"/>
      <c r="AB4" s="200"/>
      <c r="AC4" s="159"/>
      <c r="AD4" s="160"/>
      <c r="AE4" s="201"/>
      <c r="AF4" s="2"/>
      <c r="AG4" s="2"/>
      <c r="AH4" s="2"/>
      <c r="AI4" s="2"/>
      <c r="AJ4" s="2"/>
      <c r="AK4" s="2"/>
      <c r="AL4" s="2"/>
      <c r="AM4" s="202">
        <f>SUM(AM7:AM156)</f>
        <v>0</v>
      </c>
      <c r="AN4" s="202">
        <f>SUM(AN7:AN156)</f>
        <v>0</v>
      </c>
      <c r="AO4" s="202">
        <f>SUM(AO7:AO156)</f>
        <v>0</v>
      </c>
      <c r="AP4" s="202">
        <f>SUM(AP7:AP156)</f>
        <v>0</v>
      </c>
      <c r="AQ4" s="202">
        <f>SUM(AQ7:AQ156)</f>
        <v>0</v>
      </c>
      <c r="AR4" s="202">
        <f>SUM(AR7:AR156)</f>
        <v>0</v>
      </c>
      <c r="AS4" s="202">
        <f>SUM(AS7:AS156)</f>
        <v>0</v>
      </c>
      <c r="AT4" s="2"/>
      <c r="AU4" s="43"/>
      <c r="AV4" s="2"/>
      <c r="AW4" s="2"/>
      <c r="AX4" s="2"/>
      <c r="AY4" s="2"/>
      <c r="AZ4" s="2"/>
      <c r="BA4" s="2"/>
      <c r="BB4" s="2"/>
      <c r="BC4" s="202">
        <f>SUM(BC7:BC156)</f>
        <v>0</v>
      </c>
      <c r="BD4" s="202">
        <f>SUM(BD7:BD156)</f>
        <v>0</v>
      </c>
      <c r="BE4" s="202">
        <f>SUM(BE7:BE156)</f>
        <v>0</v>
      </c>
      <c r="BF4" s="202">
        <f>SUM(BF7:BF156)</f>
        <v>0</v>
      </c>
      <c r="BG4" s="202">
        <f>SUM(BG7:BG156)</f>
        <v>0</v>
      </c>
      <c r="BH4" s="202">
        <f>SUM(BH7:BH156)</f>
        <v>0</v>
      </c>
      <c r="BI4" s="203">
        <f>SUM(BI7:BI156)</f>
        <v>0</v>
      </c>
      <c r="BJ4" s="200"/>
      <c r="BK4" s="188">
        <f>SUM(BK7:BK156)</f>
        <v>0</v>
      </c>
      <c r="BL4" s="189">
        <f>SUM(BL7:BL156)</f>
        <v>0</v>
      </c>
      <c r="BM4" s="190">
        <f>SUM(BM7:BM156)</f>
        <v>0</v>
      </c>
      <c r="BN4" s="191">
        <f>SUM(BN7:BN156)</f>
        <v>0</v>
      </c>
      <c r="BO4" s="192">
        <f>SUM(BO7:BO156)</f>
        <v>0</v>
      </c>
      <c r="BP4" s="193">
        <f>SUM(BP7:BP156)</f>
        <v>0</v>
      </c>
      <c r="BQ4" s="194">
        <f>SUM(BQ7:BQ156)</f>
        <v>0</v>
      </c>
      <c r="BR4" s="166">
        <f>SUM(BR7:BR156)</f>
        <v>0</v>
      </c>
      <c r="BS4" s="195">
        <f>SUM(BS7:BS156)</f>
        <v>0</v>
      </c>
      <c r="BT4" s="196">
        <f>SUM(BT7:BT156)</f>
        <v>0</v>
      </c>
      <c r="BU4" s="204">
        <f>SUM(BU7:BU156)</f>
        <v>0</v>
      </c>
      <c r="BV4" s="46"/>
      <c r="BW4" s="2"/>
      <c r="BX4" s="2"/>
    </row>
    <row r="5" ht="9.75" customHeight="1">
      <c r="A5" s="205"/>
      <c r="B5" s="206"/>
      <c r="C5" s="206"/>
      <c r="D5" s="206"/>
      <c r="E5" s="207"/>
      <c r="F5" s="208"/>
      <c r="G5" s="206"/>
      <c r="H5" s="208"/>
      <c r="I5" s="208"/>
      <c r="J5" s="208"/>
      <c r="K5" s="208"/>
      <c r="L5" t="s" s="209">
        <v>38</v>
      </c>
      <c r="M5" t="s" s="210">
        <v>41</v>
      </c>
      <c r="N5" t="s" s="211">
        <v>44</v>
      </c>
      <c r="O5" t="s" s="212">
        <v>47</v>
      </c>
      <c r="P5" s="213"/>
      <c r="Q5" s="214"/>
      <c r="R5" s="215"/>
      <c r="S5" s="216"/>
      <c r="T5" t="s" s="217">
        <v>56</v>
      </c>
      <c r="U5" t="s" s="218">
        <v>58</v>
      </c>
      <c r="V5" t="s" s="219">
        <v>60</v>
      </c>
      <c r="W5" s="220"/>
      <c r="X5" s="220"/>
      <c r="Y5" s="220"/>
      <c r="Z5" s="221"/>
      <c r="AA5" s="157"/>
      <c r="AB5" s="200"/>
      <c r="AC5" s="159"/>
      <c r="AD5" s="160"/>
      <c r="AE5" s="222"/>
      <c r="AF5" s="10"/>
      <c r="AG5" s="10"/>
      <c r="AH5" s="10"/>
      <c r="AI5" s="10"/>
      <c r="AJ5" s="10"/>
      <c r="AK5" s="10"/>
      <c r="AL5" s="2"/>
      <c r="AM5" s="223"/>
      <c r="AN5" s="223"/>
      <c r="AO5" s="223"/>
      <c r="AP5" s="223"/>
      <c r="AQ5" s="223"/>
      <c r="AR5" s="223"/>
      <c r="AS5" s="223"/>
      <c r="AT5" s="2"/>
      <c r="AU5" s="10"/>
      <c r="AV5" s="10"/>
      <c r="AW5" s="10"/>
      <c r="AX5" s="10"/>
      <c r="AY5" s="10"/>
      <c r="AZ5" s="10"/>
      <c r="BA5" s="10"/>
      <c r="BB5" s="2"/>
      <c r="BC5" s="223"/>
      <c r="BD5" s="223"/>
      <c r="BE5" s="223"/>
      <c r="BF5" s="223"/>
      <c r="BG5" s="223"/>
      <c r="BH5" s="223"/>
      <c r="BI5" s="224"/>
      <c r="BJ5" s="200"/>
      <c r="BK5" s="225"/>
      <c r="BL5" s="226"/>
      <c r="BM5" s="227"/>
      <c r="BN5" s="228"/>
      <c r="BO5" s="229"/>
      <c r="BP5" s="230"/>
      <c r="BQ5" s="231"/>
      <c r="BR5" s="18"/>
      <c r="BS5" s="232"/>
      <c r="BT5" s="233"/>
      <c r="BU5" s="234"/>
      <c r="BV5" s="46"/>
      <c r="BW5" s="2"/>
      <c r="BX5" s="2"/>
    </row>
    <row r="6" ht="45" customHeight="1">
      <c r="A6" s="235"/>
      <c r="B6" s="236"/>
      <c r="C6" s="236"/>
      <c r="D6" s="236"/>
      <c r="E6" s="237"/>
      <c r="F6" s="238"/>
      <c r="G6" s="236"/>
      <c r="H6" s="238"/>
      <c r="I6" s="238"/>
      <c r="J6" s="238"/>
      <c r="K6" s="238"/>
      <c r="L6" t="s" s="239">
        <v>37</v>
      </c>
      <c r="M6" t="s" s="239">
        <v>40</v>
      </c>
      <c r="N6" t="s" s="239">
        <v>43</v>
      </c>
      <c r="O6" t="s" s="239">
        <v>46</v>
      </c>
      <c r="P6" t="s" s="239">
        <v>88</v>
      </c>
      <c r="Q6" t="s" s="239">
        <v>89</v>
      </c>
      <c r="R6" t="s" s="239">
        <v>90</v>
      </c>
      <c r="S6" t="s" s="239">
        <v>54</v>
      </c>
      <c r="T6" t="s" s="239">
        <v>55</v>
      </c>
      <c r="U6" t="s" s="239">
        <v>57</v>
      </c>
      <c r="V6" t="s" s="239">
        <v>59</v>
      </c>
      <c r="W6" s="240"/>
      <c r="X6" s="240"/>
      <c r="Y6" s="240"/>
      <c r="Z6" s="241"/>
      <c r="AA6" s="178"/>
      <c r="AB6" s="50"/>
      <c r="AC6" s="179"/>
      <c r="AD6" t="s" s="242">
        <v>91</v>
      </c>
      <c r="AE6" t="s" s="243">
        <v>9</v>
      </c>
      <c r="AF6" t="s" s="243">
        <v>92</v>
      </c>
      <c r="AG6" t="s" s="243">
        <v>10</v>
      </c>
      <c r="AH6" t="s" s="243">
        <v>11</v>
      </c>
      <c r="AI6" t="s" s="243">
        <v>12</v>
      </c>
      <c r="AJ6" t="s" s="243">
        <v>13</v>
      </c>
      <c r="AK6" t="s" s="243">
        <v>14</v>
      </c>
      <c r="AL6" s="50"/>
      <c r="AM6" t="s" s="244">
        <v>9</v>
      </c>
      <c r="AN6" t="s" s="244">
        <v>92</v>
      </c>
      <c r="AO6" t="s" s="244">
        <v>10</v>
      </c>
      <c r="AP6" t="s" s="244">
        <v>11</v>
      </c>
      <c r="AQ6" t="s" s="244">
        <v>12</v>
      </c>
      <c r="AR6" t="s" s="244">
        <v>13</v>
      </c>
      <c r="AS6" t="s" s="244">
        <v>14</v>
      </c>
      <c r="AT6" s="245"/>
      <c r="AU6" t="s" s="243">
        <v>36</v>
      </c>
      <c r="AV6" t="s" s="243">
        <v>39</v>
      </c>
      <c r="AW6" t="s" s="243">
        <v>42</v>
      </c>
      <c r="AX6" t="s" s="243">
        <v>45</v>
      </c>
      <c r="AY6" t="s" s="243">
        <v>48</v>
      </c>
      <c r="AZ6" t="s" s="243">
        <v>50</v>
      </c>
      <c r="BA6" t="s" s="243">
        <v>52</v>
      </c>
      <c r="BB6" s="50"/>
      <c r="BC6" t="s" s="244">
        <v>36</v>
      </c>
      <c r="BD6" t="s" s="244">
        <v>39</v>
      </c>
      <c r="BE6" t="s" s="244">
        <v>42</v>
      </c>
      <c r="BF6" t="s" s="244">
        <v>45</v>
      </c>
      <c r="BG6" t="s" s="244">
        <v>48</v>
      </c>
      <c r="BH6" t="s" s="244">
        <v>50</v>
      </c>
      <c r="BI6" t="s" s="246">
        <v>52</v>
      </c>
      <c r="BJ6" s="200"/>
      <c r="BK6" t="s" s="247">
        <v>37</v>
      </c>
      <c r="BL6" t="s" s="247">
        <v>40</v>
      </c>
      <c r="BM6" t="s" s="247">
        <v>43</v>
      </c>
      <c r="BN6" t="s" s="247">
        <v>46</v>
      </c>
      <c r="BO6" t="s" s="247">
        <v>88</v>
      </c>
      <c r="BP6" t="s" s="247">
        <v>89</v>
      </c>
      <c r="BQ6" t="s" s="247">
        <v>90</v>
      </c>
      <c r="BR6" t="s" s="247">
        <v>54</v>
      </c>
      <c r="BS6" t="s" s="247">
        <v>55</v>
      </c>
      <c r="BT6" t="s" s="247">
        <v>57</v>
      </c>
      <c r="BU6" t="s" s="248">
        <v>59</v>
      </c>
      <c r="BV6" s="2"/>
      <c r="BW6" s="2"/>
      <c r="BX6" s="2"/>
    </row>
    <row r="7" ht="15" customHeight="1">
      <c r="A7" t="s" s="249">
        <v>93</v>
      </c>
      <c r="B7" t="s" s="250">
        <v>93</v>
      </c>
      <c r="C7" s="251"/>
      <c r="D7" s="252"/>
      <c r="E7" t="s" s="253">
        <v>94</v>
      </c>
      <c r="F7" s="254">
        <v>2</v>
      </c>
      <c r="G7" t="s" s="255">
        <v>50</v>
      </c>
      <c r="H7" s="256">
        <v>3.71</v>
      </c>
      <c r="I7" s="257">
        <v>121.125</v>
      </c>
      <c r="J7" s="257">
        <f>I7*1.2</f>
        <v>145.35</v>
      </c>
      <c r="K7" t="s" s="258">
        <v>95</v>
      </c>
      <c r="L7" s="259"/>
      <c r="M7" s="259"/>
      <c r="N7" s="259"/>
      <c r="O7" s="260"/>
      <c r="P7" s="260"/>
      <c r="Q7" s="259"/>
      <c r="R7" s="260"/>
      <c r="S7" s="260"/>
      <c r="T7" s="259"/>
      <c r="U7" s="259"/>
      <c r="V7" s="259"/>
      <c r="W7" t="s" s="261">
        <f>IF(SUM(L7:V7)=0,"",SUM(L7:V7))</f>
      </c>
      <c r="X7" t="s" s="261">
        <f>IF(W7="","",(W7*F7))</f>
      </c>
      <c r="Y7" t="s" s="261">
        <f>IF(W7="","",(W7*I7))</f>
      </c>
      <c r="Z7" t="s" s="262">
        <f>IF(W7="","",(W7*J7))</f>
      </c>
      <c r="AA7" s="263">
        <v>1</v>
      </c>
      <c r="AB7" t="s" s="264">
        <f>_xlfn.IFERROR(W7*H7,"")</f>
      </c>
      <c r="AC7" t="s" s="265">
        <f>B7</f>
        <v>96</v>
      </c>
      <c r="AD7" s="266">
        <f>H7</f>
        <v>3.71</v>
      </c>
      <c r="AE7" s="267">
        <v>14</v>
      </c>
      <c r="AF7" s="268">
        <v>0</v>
      </c>
      <c r="AG7" s="268">
        <v>0</v>
      </c>
      <c r="AH7" s="268">
        <v>0</v>
      </c>
      <c r="AI7" s="268">
        <v>0</v>
      </c>
      <c r="AJ7" s="268">
        <v>0</v>
      </c>
      <c r="AK7" s="268">
        <v>0</v>
      </c>
      <c r="AL7" s="2"/>
      <c r="AM7" t="s" s="269">
        <f>IF(W7="","",(W7*AE7))</f>
      </c>
      <c r="AN7" t="s" s="269">
        <f>IF(X7="","",(X7*AF7))</f>
      </c>
      <c r="AO7" t="s" s="269">
        <f>IF(W7="","",(W7*AG7))</f>
      </c>
      <c r="AP7" t="s" s="269">
        <f>IF(W7="","",(W7*AH7))</f>
      </c>
      <c r="AQ7" t="s" s="269">
        <f>IF(W7="","",(W7*AI7))</f>
      </c>
      <c r="AR7" t="s" s="269">
        <f>IF(W7="","",(W7*AJ7))</f>
      </c>
      <c r="AS7" t="s" s="269">
        <f>IF(W7="","",(W7*AK7))</f>
      </c>
      <c r="AT7" s="2"/>
      <c r="AU7" s="270"/>
      <c r="AV7" s="270"/>
      <c r="AW7" s="270"/>
      <c r="AX7" s="270"/>
      <c r="AY7" s="270"/>
      <c r="AZ7" s="271">
        <v>2</v>
      </c>
      <c r="BA7" s="270"/>
      <c r="BB7" s="2"/>
      <c r="BC7" t="s" s="269">
        <f>_xlfn.IFERROR((AU7*W7),"")</f>
      </c>
      <c r="BD7" t="s" s="269">
        <f>_xlfn.IFERROR((AV7*W7),"")</f>
      </c>
      <c r="BE7" t="s" s="269">
        <f>_xlfn.IFERROR((AW7*W7),"")</f>
      </c>
      <c r="BF7" t="s" s="269">
        <f>_xlfn.IFERROR((AX7*W7),"")</f>
      </c>
      <c r="BG7" t="s" s="269">
        <f>_xlfn.IFERROR((AY7*W7),"")</f>
      </c>
      <c r="BH7" t="s" s="269">
        <f>_xlfn.IFERROR((AZ7*W7),"")</f>
      </c>
      <c r="BI7" t="s" s="269">
        <f>_xlfn.IFERROR((BA7*W7),"")</f>
      </c>
      <c r="BJ7" s="2"/>
      <c r="BK7" s="272">
        <f>L7*F7</f>
        <v>0</v>
      </c>
      <c r="BL7" s="272">
        <f>M7*F7</f>
        <v>0</v>
      </c>
      <c r="BM7" s="272">
        <f>N7*F7</f>
        <v>0</v>
      </c>
      <c r="BN7" s="272">
        <f>O7*F7</f>
        <v>0</v>
      </c>
      <c r="BO7" s="272">
        <f>P7*F7</f>
        <v>0</v>
      </c>
      <c r="BP7" s="272">
        <f>Q7*F7</f>
        <v>0</v>
      </c>
      <c r="BQ7" s="272">
        <f>R7*F7</f>
        <v>0</v>
      </c>
      <c r="BR7" s="272">
        <f>S7*F7</f>
        <v>0</v>
      </c>
      <c r="BS7" s="272">
        <f>T7*F7</f>
        <v>0</v>
      </c>
      <c r="BT7" s="272">
        <f>U7*F7</f>
        <v>0</v>
      </c>
      <c r="BU7" s="272">
        <f>V7*F7</f>
        <v>0</v>
      </c>
      <c r="BV7" s="2"/>
      <c r="BW7" s="2"/>
      <c r="BX7" s="2"/>
    </row>
    <row r="8" ht="15" customHeight="1">
      <c r="A8" t="s" s="249">
        <v>93</v>
      </c>
      <c r="B8" t="s" s="250">
        <v>97</v>
      </c>
      <c r="C8" s="251"/>
      <c r="D8" s="252"/>
      <c r="E8" t="s" s="253">
        <v>94</v>
      </c>
      <c r="F8" s="254">
        <v>2</v>
      </c>
      <c r="G8" t="s" s="255">
        <v>50</v>
      </c>
      <c r="H8" s="256">
        <v>3.25</v>
      </c>
      <c r="I8" s="257">
        <v>106.083333333333</v>
      </c>
      <c r="J8" s="257">
        <f>I8*1.2</f>
        <v>127.3</v>
      </c>
      <c r="K8" t="s" s="258">
        <v>95</v>
      </c>
      <c r="L8" s="259"/>
      <c r="M8" s="259"/>
      <c r="N8" s="259"/>
      <c r="O8" s="260"/>
      <c r="P8" s="260"/>
      <c r="Q8" s="259"/>
      <c r="R8" s="260"/>
      <c r="S8" s="260"/>
      <c r="T8" s="259"/>
      <c r="U8" s="259"/>
      <c r="V8" s="259"/>
      <c r="W8" t="s" s="261">
        <f>IF(SUM(L8:V8)=0,"",SUM(L8:V8))</f>
      </c>
      <c r="X8" t="s" s="261">
        <f>IF(W8="","",(W8*F8))</f>
      </c>
      <c r="Y8" t="s" s="261">
        <f>IF(W8="","",(W8*I8))</f>
      </c>
      <c r="Z8" t="s" s="262">
        <f>IF(W8="","",(W8*J8))</f>
      </c>
      <c r="AA8" s="263">
        <v>2</v>
      </c>
      <c r="AB8" t="s" s="264">
        <f>_xlfn.IFERROR(W8*H8,"")</f>
      </c>
      <c r="AC8" t="s" s="265">
        <f>B8</f>
        <v>98</v>
      </c>
      <c r="AD8" s="266">
        <f>H8</f>
        <v>3.25</v>
      </c>
      <c r="AE8" s="273">
        <v>12</v>
      </c>
      <c r="AF8" s="274">
        <v>0</v>
      </c>
      <c r="AG8" s="274">
        <v>0</v>
      </c>
      <c r="AH8" s="274">
        <v>0</v>
      </c>
      <c r="AI8" s="274">
        <v>0</v>
      </c>
      <c r="AJ8" s="274">
        <v>0</v>
      </c>
      <c r="AK8" s="274">
        <v>0</v>
      </c>
      <c r="AL8" s="2"/>
      <c r="AM8" t="s" s="275">
        <f>IF(W8="","",(W8*AE8))</f>
      </c>
      <c r="AN8" t="s" s="275">
        <f>IF(X8="","",(X8*AF8))</f>
      </c>
      <c r="AO8" t="s" s="275">
        <f>IF(W8="","",(W8*AG8))</f>
      </c>
      <c r="AP8" t="s" s="275">
        <f>IF(W8="","",(W8*AH8))</f>
      </c>
      <c r="AQ8" t="s" s="275">
        <f>IF(W8="","",(W8*AI8))</f>
      </c>
      <c r="AR8" t="s" s="275">
        <f>IF(W8="","",(W8*AJ8))</f>
      </c>
      <c r="AS8" t="s" s="275">
        <f>IF(W8="","",(W8*AK8))</f>
      </c>
      <c r="AT8" s="2"/>
      <c r="AU8" s="276"/>
      <c r="AV8" s="276"/>
      <c r="AW8" s="276"/>
      <c r="AX8" s="276"/>
      <c r="AY8" s="276"/>
      <c r="AZ8" s="277">
        <v>2</v>
      </c>
      <c r="BA8" s="276"/>
      <c r="BB8" s="2"/>
      <c r="BC8" t="s" s="275">
        <f>_xlfn.IFERROR((AU8*W8),"")</f>
      </c>
      <c r="BD8" t="s" s="275">
        <f>_xlfn.IFERROR((AV8*W8),"")</f>
      </c>
      <c r="BE8" t="s" s="275">
        <f>_xlfn.IFERROR((AW8*W8),"")</f>
      </c>
      <c r="BF8" t="s" s="275">
        <f>_xlfn.IFERROR((AX8*W8),"")</f>
      </c>
      <c r="BG8" t="s" s="275">
        <f>_xlfn.IFERROR((AY8*W8),"")</f>
      </c>
      <c r="BH8" t="s" s="275">
        <f>_xlfn.IFERROR((AZ8*W8),"")</f>
      </c>
      <c r="BI8" t="s" s="275">
        <f>_xlfn.IFERROR((BA8*W8),"")</f>
      </c>
      <c r="BJ8" s="2"/>
      <c r="BK8" s="272">
        <f>L8*F8</f>
        <v>0</v>
      </c>
      <c r="BL8" s="272">
        <f>M8*F8</f>
        <v>0</v>
      </c>
      <c r="BM8" s="272">
        <f>N8*F8</f>
        <v>0</v>
      </c>
      <c r="BN8" s="272">
        <f>O8*F8</f>
        <v>0</v>
      </c>
      <c r="BO8" s="272">
        <f>P8*F8</f>
        <v>0</v>
      </c>
      <c r="BP8" s="272">
        <f>Q8*F8</f>
        <v>0</v>
      </c>
      <c r="BQ8" s="272">
        <f>R8*F8</f>
        <v>0</v>
      </c>
      <c r="BR8" s="272">
        <f>S8*F8</f>
        <v>0</v>
      </c>
      <c r="BS8" s="272">
        <f>T8*F8</f>
        <v>0</v>
      </c>
      <c r="BT8" s="272">
        <f>U8*F8</f>
        <v>0</v>
      </c>
      <c r="BU8" s="272">
        <f>V8*F8</f>
        <v>0</v>
      </c>
      <c r="BV8" s="2"/>
      <c r="BW8" s="2"/>
      <c r="BX8" s="2"/>
    </row>
    <row r="9" ht="15" customHeight="1">
      <c r="A9" t="s" s="249">
        <v>93</v>
      </c>
      <c r="B9" t="s" s="250">
        <v>99</v>
      </c>
      <c r="C9" t="s" s="278">
        <v>100</v>
      </c>
      <c r="D9" s="252"/>
      <c r="E9" t="s" s="253">
        <v>94</v>
      </c>
      <c r="F9" s="254">
        <v>2</v>
      </c>
      <c r="G9" t="s" s="255">
        <v>50</v>
      </c>
      <c r="H9" s="256">
        <v>3.25</v>
      </c>
      <c r="I9" s="257">
        <v>114.791666666667</v>
      </c>
      <c r="J9" s="257">
        <f>I9*1.2</f>
        <v>137.75</v>
      </c>
      <c r="K9" t="s" s="258">
        <v>95</v>
      </c>
      <c r="L9" s="259"/>
      <c r="M9" s="259"/>
      <c r="N9" s="259"/>
      <c r="O9" s="260"/>
      <c r="P9" s="260"/>
      <c r="Q9" s="259"/>
      <c r="R9" s="260"/>
      <c r="S9" s="260"/>
      <c r="T9" s="259"/>
      <c r="U9" s="259"/>
      <c r="V9" s="259"/>
      <c r="W9" t="s" s="261">
        <f>IF(SUM(L9:V9)=0,"",SUM(L9:V9))</f>
      </c>
      <c r="X9" t="s" s="261">
        <f>IF(W9="","",(W9*F9))</f>
      </c>
      <c r="Y9" t="s" s="261">
        <f>IF(W9="","",(W9*I9))</f>
      </c>
      <c r="Z9" t="s" s="262">
        <f>IF(W9="","",(W9*J9))</f>
      </c>
      <c r="AA9" s="263">
        <v>3</v>
      </c>
      <c r="AB9" t="s" s="264">
        <f>_xlfn.IFERROR(W9*H9,"")</f>
      </c>
      <c r="AC9" t="s" s="265">
        <f>B9</f>
        <v>101</v>
      </c>
      <c r="AD9" s="266">
        <f>H9</f>
        <v>3.25</v>
      </c>
      <c r="AE9" s="273">
        <v>12</v>
      </c>
      <c r="AF9" s="274">
        <v>0</v>
      </c>
      <c r="AG9" s="274">
        <v>0</v>
      </c>
      <c r="AH9" s="274">
        <v>0</v>
      </c>
      <c r="AI9" s="274">
        <v>0</v>
      </c>
      <c r="AJ9" s="274">
        <v>0</v>
      </c>
      <c r="AK9" s="274">
        <v>0</v>
      </c>
      <c r="AL9" s="2"/>
      <c r="AM9" t="s" s="275">
        <f>IF(W9="","",(W9*AE9))</f>
      </c>
      <c r="AN9" t="s" s="275">
        <f>IF(X9="","",(X9*AF9))</f>
      </c>
      <c r="AO9" t="s" s="275">
        <f>IF(W9="","",(W9*AG9))</f>
      </c>
      <c r="AP9" t="s" s="275">
        <f>IF(W9="","",(W9*AH9))</f>
      </c>
      <c r="AQ9" t="s" s="275">
        <f>IF(W9="","",(W9*AI9))</f>
      </c>
      <c r="AR9" t="s" s="275">
        <f>IF(W9="","",(W9*AJ9))</f>
      </c>
      <c r="AS9" t="s" s="275">
        <f>IF(W9="","",(W9*AK9))</f>
      </c>
      <c r="AT9" s="2"/>
      <c r="AU9" s="276"/>
      <c r="AV9" s="276"/>
      <c r="AW9" s="276"/>
      <c r="AX9" s="276"/>
      <c r="AY9" s="276"/>
      <c r="AZ9" s="277">
        <v>2</v>
      </c>
      <c r="BA9" s="276"/>
      <c r="BB9" s="2"/>
      <c r="BC9" t="s" s="275">
        <f>_xlfn.IFERROR((AU9*W9),"")</f>
      </c>
      <c r="BD9" t="s" s="275">
        <f>_xlfn.IFERROR((AV9*W9),"")</f>
      </c>
      <c r="BE9" t="s" s="275">
        <f>_xlfn.IFERROR((AW9*W9),"")</f>
      </c>
      <c r="BF9" t="s" s="275">
        <f>_xlfn.IFERROR((AX9*W9),"")</f>
      </c>
      <c r="BG9" t="s" s="275">
        <f>_xlfn.IFERROR((AY9*W9),"")</f>
      </c>
      <c r="BH9" t="s" s="275">
        <f>_xlfn.IFERROR((AZ9*W9),"")</f>
      </c>
      <c r="BI9" t="s" s="275">
        <f>_xlfn.IFERROR((BA9*W9),"")</f>
      </c>
      <c r="BJ9" s="2"/>
      <c r="BK9" s="272">
        <f>L9*F9</f>
        <v>0</v>
      </c>
      <c r="BL9" s="272">
        <f>M9*F9</f>
        <v>0</v>
      </c>
      <c r="BM9" s="272">
        <f>N9*F9</f>
        <v>0</v>
      </c>
      <c r="BN9" s="272">
        <f>O9*F9</f>
        <v>0</v>
      </c>
      <c r="BO9" s="272">
        <f>P9*F9</f>
        <v>0</v>
      </c>
      <c r="BP9" s="272">
        <f>Q9*F9</f>
        <v>0</v>
      </c>
      <c r="BQ9" s="272">
        <f>R9*F9</f>
        <v>0</v>
      </c>
      <c r="BR9" s="272">
        <f>S9*F9</f>
        <v>0</v>
      </c>
      <c r="BS9" s="272">
        <f>T9*F9</f>
        <v>0</v>
      </c>
      <c r="BT9" s="272">
        <f>U9*F9</f>
        <v>0</v>
      </c>
      <c r="BU9" s="272">
        <f>V9*F9</f>
        <v>0</v>
      </c>
      <c r="BV9" s="2"/>
      <c r="BW9" s="2"/>
      <c r="BX9" s="2"/>
    </row>
    <row r="10" ht="15" customHeight="1">
      <c r="A10" t="s" s="249">
        <v>93</v>
      </c>
      <c r="B10" t="s" s="250">
        <v>102</v>
      </c>
      <c r="C10" t="s" s="278">
        <v>100</v>
      </c>
      <c r="D10" s="252"/>
      <c r="E10" t="s" s="253">
        <v>94</v>
      </c>
      <c r="F10" s="254">
        <v>2</v>
      </c>
      <c r="G10" t="s" s="255">
        <v>50</v>
      </c>
      <c r="H10" s="256">
        <v>3.71</v>
      </c>
      <c r="I10" s="257">
        <v>132.208333333333</v>
      </c>
      <c r="J10" s="257">
        <f>I10*1.2</f>
        <v>158.65</v>
      </c>
      <c r="K10" t="s" s="258">
        <v>95</v>
      </c>
      <c r="L10" s="259"/>
      <c r="M10" s="259"/>
      <c r="N10" s="259"/>
      <c r="O10" s="260"/>
      <c r="P10" s="260"/>
      <c r="Q10" s="259"/>
      <c r="R10" s="260"/>
      <c r="S10" s="260"/>
      <c r="T10" s="259"/>
      <c r="U10" s="259"/>
      <c r="V10" s="259"/>
      <c r="W10" t="s" s="261">
        <f>IF(SUM(L10:V10)=0,"",SUM(L10:V10))</f>
      </c>
      <c r="X10" t="s" s="261">
        <f>IF(W10="","",(W10*F10))</f>
      </c>
      <c r="Y10" t="s" s="261">
        <f>IF(W10="","",(W10*I10))</f>
      </c>
      <c r="Z10" t="s" s="262">
        <f>IF(W10="","",(W10*J10))</f>
      </c>
      <c r="AA10" s="263">
        <v>4</v>
      </c>
      <c r="AB10" t="s" s="264">
        <f>_xlfn.IFERROR(W10*H10,"")</f>
      </c>
      <c r="AC10" t="s" s="265">
        <f>B10</f>
        <v>103</v>
      </c>
      <c r="AD10" s="266">
        <f>H10</f>
        <v>3.71</v>
      </c>
      <c r="AE10" s="273">
        <v>14</v>
      </c>
      <c r="AF10" s="274">
        <v>0</v>
      </c>
      <c r="AG10" s="274">
        <v>0</v>
      </c>
      <c r="AH10" s="274">
        <v>0</v>
      </c>
      <c r="AI10" s="274">
        <v>0</v>
      </c>
      <c r="AJ10" s="274">
        <v>0</v>
      </c>
      <c r="AK10" s="274">
        <v>0</v>
      </c>
      <c r="AL10" s="2"/>
      <c r="AM10" t="s" s="275">
        <f>IF(W10="","",(W10*AE10))</f>
      </c>
      <c r="AN10" t="s" s="275">
        <f>IF(X10="","",(X10*AF10))</f>
      </c>
      <c r="AO10" t="s" s="275">
        <f>IF(W10="","",(W10*AG10))</f>
      </c>
      <c r="AP10" t="s" s="275">
        <f>IF(W10="","",(W10*AH10))</f>
      </c>
      <c r="AQ10" t="s" s="275">
        <f>IF(W10="","",(W10*AI10))</f>
      </c>
      <c r="AR10" t="s" s="275">
        <f>IF(W10="","",(W10*AJ10))</f>
      </c>
      <c r="AS10" t="s" s="275">
        <f>IF(W10="","",(W10*AK10))</f>
      </c>
      <c r="AT10" s="2"/>
      <c r="AU10" s="276"/>
      <c r="AV10" s="276"/>
      <c r="AW10" s="276"/>
      <c r="AX10" s="276"/>
      <c r="AY10" s="276"/>
      <c r="AZ10" s="277">
        <v>2</v>
      </c>
      <c r="BA10" s="276"/>
      <c r="BB10" s="2"/>
      <c r="BC10" t="s" s="275">
        <f>_xlfn.IFERROR((AU10*W10),"")</f>
      </c>
      <c r="BD10" t="s" s="275">
        <f>_xlfn.IFERROR((AV10*W10),"")</f>
      </c>
      <c r="BE10" t="s" s="275">
        <f>_xlfn.IFERROR((AW10*W10),"")</f>
      </c>
      <c r="BF10" t="s" s="275">
        <f>_xlfn.IFERROR((AX10*W10),"")</f>
      </c>
      <c r="BG10" t="s" s="275">
        <f>_xlfn.IFERROR((AY10*W10),"")</f>
      </c>
      <c r="BH10" t="s" s="275">
        <f>_xlfn.IFERROR((AZ10*W10),"")</f>
      </c>
      <c r="BI10" t="s" s="275">
        <f>_xlfn.IFERROR((BA10*W10),"")</f>
      </c>
      <c r="BJ10" s="2"/>
      <c r="BK10" s="272">
        <f>L10*F10</f>
        <v>0</v>
      </c>
      <c r="BL10" s="272">
        <f>M10*F10</f>
        <v>0</v>
      </c>
      <c r="BM10" s="272">
        <f>N10*F10</f>
        <v>0</v>
      </c>
      <c r="BN10" s="272">
        <f>O10*F10</f>
        <v>0</v>
      </c>
      <c r="BO10" s="272">
        <f>P10*F10</f>
        <v>0</v>
      </c>
      <c r="BP10" s="272">
        <f>Q10*F10</f>
        <v>0</v>
      </c>
      <c r="BQ10" s="272">
        <f>R10*F10</f>
        <v>0</v>
      </c>
      <c r="BR10" s="272">
        <f>S10*F10</f>
        <v>0</v>
      </c>
      <c r="BS10" s="272">
        <f>T10*F10</f>
        <v>0</v>
      </c>
      <c r="BT10" s="272">
        <f>U10*F10</f>
        <v>0</v>
      </c>
      <c r="BU10" s="272">
        <f>V10*F10</f>
        <v>0</v>
      </c>
      <c r="BV10" s="2"/>
      <c r="BW10" s="2"/>
      <c r="BX10" s="2"/>
    </row>
    <row r="11" ht="15" customHeight="1">
      <c r="A11" t="s" s="249">
        <v>93</v>
      </c>
      <c r="B11" t="s" s="250">
        <v>104</v>
      </c>
      <c r="C11" s="251"/>
      <c r="D11" t="s" s="279">
        <v>105</v>
      </c>
      <c r="E11" t="s" s="253">
        <v>94</v>
      </c>
      <c r="F11" s="254">
        <v>2</v>
      </c>
      <c r="G11" t="s" s="255">
        <v>48</v>
      </c>
      <c r="H11" s="256">
        <v>1.5</v>
      </c>
      <c r="I11" s="257">
        <v>62.5416666666667</v>
      </c>
      <c r="J11" s="257">
        <f>I11*1.2</f>
        <v>75.05</v>
      </c>
      <c r="K11" t="s" s="258">
        <v>95</v>
      </c>
      <c r="L11" s="259"/>
      <c r="M11" s="259"/>
      <c r="N11" s="259"/>
      <c r="O11" s="260"/>
      <c r="P11" s="260"/>
      <c r="Q11" s="259"/>
      <c r="R11" s="260"/>
      <c r="S11" s="260"/>
      <c r="T11" s="259"/>
      <c r="U11" s="259"/>
      <c r="V11" s="259"/>
      <c r="W11" t="s" s="261">
        <f>IF(SUM(L11:V11)=0,"",SUM(L11:V11))</f>
      </c>
      <c r="X11" t="s" s="261">
        <f>IF(W11="","",(W11*F11))</f>
      </c>
      <c r="Y11" t="s" s="261">
        <f>IF(W11="","",(W11*I11))</f>
      </c>
      <c r="Z11" t="s" s="262">
        <f>IF(W11="","",(W11*J11))</f>
      </c>
      <c r="AA11" s="263">
        <v>5</v>
      </c>
      <c r="AB11" t="s" s="264">
        <f>_xlfn.IFERROR(W11*H11,"")</f>
      </c>
      <c r="AC11" t="s" s="265">
        <f>B11</f>
        <v>106</v>
      </c>
      <c r="AD11" s="266">
        <f>H11</f>
        <v>1.5</v>
      </c>
      <c r="AE11" s="273">
        <v>7</v>
      </c>
      <c r="AF11" s="274">
        <v>0</v>
      </c>
      <c r="AG11" s="274">
        <v>0</v>
      </c>
      <c r="AH11" s="274">
        <v>2</v>
      </c>
      <c r="AI11" s="274">
        <v>0</v>
      </c>
      <c r="AJ11" s="274">
        <v>0</v>
      </c>
      <c r="AK11" s="274">
        <v>0</v>
      </c>
      <c r="AL11" s="2"/>
      <c r="AM11" t="s" s="275">
        <f>IF(W11="","",(W11*AE11))</f>
      </c>
      <c r="AN11" t="s" s="275">
        <f>IF(X11="","",(X11*AF11))</f>
      </c>
      <c r="AO11" t="s" s="275">
        <f>IF(W11="","",(W11*AG11))</f>
      </c>
      <c r="AP11" t="s" s="275">
        <f>IF(W11="","",(W11*AH11))</f>
      </c>
      <c r="AQ11" t="s" s="275">
        <f>IF(W11="","",(W11*AI11))</f>
      </c>
      <c r="AR11" t="s" s="275">
        <f>IF(W11="","",(W11*AJ11))</f>
      </c>
      <c r="AS11" t="s" s="275">
        <f>IF(W11="","",(W11*AK11))</f>
      </c>
      <c r="AT11" s="2"/>
      <c r="AU11" s="276"/>
      <c r="AV11" s="276"/>
      <c r="AW11" s="276"/>
      <c r="AX11" s="276"/>
      <c r="AY11" s="277">
        <v>2</v>
      </c>
      <c r="AZ11" s="276"/>
      <c r="BA11" s="276"/>
      <c r="BB11" s="2"/>
      <c r="BC11" t="s" s="275">
        <f>_xlfn.IFERROR((AU11*W11),"")</f>
      </c>
      <c r="BD11" t="s" s="275">
        <f>_xlfn.IFERROR((AV11*W11),"")</f>
      </c>
      <c r="BE11" t="s" s="275">
        <f>_xlfn.IFERROR((AW11*W11),"")</f>
      </c>
      <c r="BF11" t="s" s="275">
        <f>_xlfn.IFERROR((AX11*W11),"")</f>
      </c>
      <c r="BG11" t="s" s="275">
        <f>_xlfn.IFERROR((AY11*W11),"")</f>
      </c>
      <c r="BH11" t="s" s="275">
        <f>_xlfn.IFERROR((AZ11*W11),"")</f>
      </c>
      <c r="BI11" t="s" s="275">
        <f>_xlfn.IFERROR((BA11*W11),"")</f>
      </c>
      <c r="BJ11" s="2"/>
      <c r="BK11" s="272">
        <f>L11*F11</f>
        <v>0</v>
      </c>
      <c r="BL11" s="272">
        <f>M11*F11</f>
        <v>0</v>
      </c>
      <c r="BM11" s="272">
        <f>N11*F11</f>
        <v>0</v>
      </c>
      <c r="BN11" s="272">
        <f>O11*F11</f>
        <v>0</v>
      </c>
      <c r="BO11" s="272">
        <f>P11*F11</f>
        <v>0</v>
      </c>
      <c r="BP11" s="272">
        <f>Q11*F11</f>
        <v>0</v>
      </c>
      <c r="BQ11" s="272">
        <f>R11*F11</f>
        <v>0</v>
      </c>
      <c r="BR11" s="272">
        <f>S11*F11</f>
        <v>0</v>
      </c>
      <c r="BS11" s="272">
        <f>T11*F11</f>
        <v>0</v>
      </c>
      <c r="BT11" s="272">
        <f>U11*F11</f>
        <v>0</v>
      </c>
      <c r="BU11" s="272">
        <f>V11*F11</f>
        <v>0</v>
      </c>
      <c r="BV11" s="2"/>
      <c r="BW11" s="2"/>
      <c r="BX11" s="2"/>
    </row>
    <row r="12" ht="15" customHeight="1">
      <c r="A12" t="s" s="249">
        <v>93</v>
      </c>
      <c r="B12" t="s" s="250">
        <v>107</v>
      </c>
      <c r="C12" t="s" s="278">
        <v>100</v>
      </c>
      <c r="D12" t="s" s="279">
        <v>108</v>
      </c>
      <c r="E12" t="s" s="253">
        <v>94</v>
      </c>
      <c r="F12" s="254">
        <v>2</v>
      </c>
      <c r="G12" t="s" s="255">
        <v>109</v>
      </c>
      <c r="H12" s="256">
        <v>2.195</v>
      </c>
      <c r="I12" s="257">
        <v>91.0416666666667</v>
      </c>
      <c r="J12" s="257">
        <f>I12*1.2</f>
        <v>109.25</v>
      </c>
      <c r="K12" t="s" s="258">
        <v>95</v>
      </c>
      <c r="L12" s="259"/>
      <c r="M12" s="259"/>
      <c r="N12" s="259"/>
      <c r="O12" s="260"/>
      <c r="P12" s="260"/>
      <c r="Q12" s="259"/>
      <c r="R12" s="260"/>
      <c r="S12" s="260"/>
      <c r="T12" s="259"/>
      <c r="U12" s="259"/>
      <c r="V12" s="259"/>
      <c r="W12" t="s" s="261">
        <f>IF(SUM(L12:V12)=0,"",SUM(L12:V12))</f>
      </c>
      <c r="X12" t="s" s="261">
        <f>IF(W12="","",(W12*F12))</f>
      </c>
      <c r="Y12" t="s" s="261">
        <f>IF(W12="","",(W12*I12))</f>
      </c>
      <c r="Z12" t="s" s="262">
        <f>IF(W12="","",(W12*J12))</f>
      </c>
      <c r="AA12" s="263">
        <v>6</v>
      </c>
      <c r="AB12" t="s" s="264">
        <f>_xlfn.IFERROR(W12*H12,"")</f>
      </c>
      <c r="AC12" t="s" s="265">
        <f>B12</f>
        <v>110</v>
      </c>
      <c r="AD12" s="266">
        <f>H12</f>
        <v>2.195</v>
      </c>
      <c r="AE12" s="273">
        <v>8</v>
      </c>
      <c r="AF12" s="274">
        <v>0</v>
      </c>
      <c r="AG12" s="274">
        <v>0</v>
      </c>
      <c r="AH12" s="274">
        <v>2</v>
      </c>
      <c r="AI12" s="274">
        <v>0</v>
      </c>
      <c r="AJ12" s="274">
        <v>0</v>
      </c>
      <c r="AK12" s="274">
        <v>0</v>
      </c>
      <c r="AL12" s="2"/>
      <c r="AM12" t="s" s="275">
        <f>IF(W12="","",(W12*AE12))</f>
      </c>
      <c r="AN12" t="s" s="275">
        <f>IF(X12="","",(X12*AF12))</f>
      </c>
      <c r="AO12" t="s" s="275">
        <f>IF(W12="","",(W12*AG12))</f>
      </c>
      <c r="AP12" t="s" s="275">
        <f>IF(W12="","",(W12*AH12))</f>
      </c>
      <c r="AQ12" t="s" s="275">
        <f>IF(W12="","",(W12*AI12))</f>
      </c>
      <c r="AR12" t="s" s="275">
        <f>IF(W12="","",(W12*AJ12))</f>
      </c>
      <c r="AS12" t="s" s="275">
        <f>IF(W12="","",(W12*AK12))</f>
      </c>
      <c r="AT12" s="2"/>
      <c r="AU12" s="276"/>
      <c r="AV12" s="276"/>
      <c r="AW12" s="276"/>
      <c r="AX12" s="276"/>
      <c r="AY12" s="277">
        <v>1</v>
      </c>
      <c r="AZ12" s="277">
        <v>1</v>
      </c>
      <c r="BA12" s="276"/>
      <c r="BB12" s="2"/>
      <c r="BC12" t="s" s="275">
        <f>_xlfn.IFERROR((AU12*W12),"")</f>
      </c>
      <c r="BD12" t="s" s="275">
        <f>_xlfn.IFERROR((AV12*W12),"")</f>
      </c>
      <c r="BE12" t="s" s="275">
        <f>_xlfn.IFERROR((AW12*W12),"")</f>
      </c>
      <c r="BF12" t="s" s="275">
        <f>_xlfn.IFERROR((AX12*W12),"")</f>
      </c>
      <c r="BG12" t="s" s="275">
        <f>_xlfn.IFERROR((AY12*W12),"")</f>
      </c>
      <c r="BH12" t="s" s="275">
        <f>_xlfn.IFERROR((AZ12*W12),"")</f>
      </c>
      <c r="BI12" t="s" s="275">
        <f>_xlfn.IFERROR((BA12*W12),"")</f>
      </c>
      <c r="BJ12" s="2"/>
      <c r="BK12" s="272">
        <f>L12*F12</f>
        <v>0</v>
      </c>
      <c r="BL12" s="272">
        <f>M12*F12</f>
        <v>0</v>
      </c>
      <c r="BM12" s="272">
        <f>N12*F12</f>
        <v>0</v>
      </c>
      <c r="BN12" s="272">
        <f>O12*F12</f>
        <v>0</v>
      </c>
      <c r="BO12" s="272">
        <f>P12*F12</f>
        <v>0</v>
      </c>
      <c r="BP12" s="272">
        <f>Q12*F12</f>
        <v>0</v>
      </c>
      <c r="BQ12" s="272">
        <f>R12*F12</f>
        <v>0</v>
      </c>
      <c r="BR12" s="272">
        <f>S12*F12</f>
        <v>0</v>
      </c>
      <c r="BS12" s="272">
        <f>T12*F12</f>
        <v>0</v>
      </c>
      <c r="BT12" s="272">
        <f>U12*F12</f>
        <v>0</v>
      </c>
      <c r="BU12" s="272">
        <f>V12*F12</f>
        <v>0</v>
      </c>
      <c r="BV12" s="2"/>
      <c r="BW12" s="2"/>
      <c r="BX12" s="2"/>
    </row>
    <row r="13" ht="15" customHeight="1">
      <c r="A13" t="s" s="249">
        <v>93</v>
      </c>
      <c r="B13" t="s" s="250">
        <v>111</v>
      </c>
      <c r="C13" t="s" s="278">
        <v>100</v>
      </c>
      <c r="D13" s="280"/>
      <c r="E13" t="s" s="253">
        <v>94</v>
      </c>
      <c r="F13" s="254">
        <v>2</v>
      </c>
      <c r="G13" t="s" s="255">
        <v>112</v>
      </c>
      <c r="H13" s="256">
        <v>0.5</v>
      </c>
      <c r="I13" s="257">
        <v>40.38</v>
      </c>
      <c r="J13" s="257">
        <f>I13*1.2</f>
        <v>48.456</v>
      </c>
      <c r="K13" t="s" s="258">
        <v>95</v>
      </c>
      <c r="L13" s="259"/>
      <c r="M13" s="259"/>
      <c r="N13" s="259"/>
      <c r="O13" s="260"/>
      <c r="P13" s="260"/>
      <c r="Q13" s="259"/>
      <c r="R13" s="260"/>
      <c r="S13" s="260"/>
      <c r="T13" s="259"/>
      <c r="U13" s="259"/>
      <c r="V13" s="259"/>
      <c r="W13" t="s" s="261">
        <f>IF(SUM(L13:V13)=0,"",SUM(L13:V13))</f>
      </c>
      <c r="X13" t="s" s="261">
        <f>IF(W13="","",(W13*F13))</f>
      </c>
      <c r="Y13" t="s" s="261">
        <f>IF(W13="","",(W13*I13))</f>
      </c>
      <c r="Z13" t="s" s="262">
        <f>IF(W13="","",(W13*J13))</f>
      </c>
      <c r="AA13" s="263">
        <v>7</v>
      </c>
      <c r="AB13" t="s" s="264">
        <f>_xlfn.IFERROR(W13*H13,"")</f>
      </c>
      <c r="AC13" t="s" s="265">
        <f>B13</f>
        <v>113</v>
      </c>
      <c r="AD13" s="266">
        <f>H13</f>
        <v>0.5</v>
      </c>
      <c r="AE13" s="273">
        <v>4</v>
      </c>
      <c r="AF13" s="274">
        <v>0</v>
      </c>
      <c r="AG13" s="274">
        <v>0</v>
      </c>
      <c r="AH13" s="274">
        <v>0</v>
      </c>
      <c r="AI13" s="274">
        <v>0</v>
      </c>
      <c r="AJ13" s="274">
        <v>0</v>
      </c>
      <c r="AK13" s="274">
        <v>0</v>
      </c>
      <c r="AL13" s="2"/>
      <c r="AM13" t="s" s="275">
        <f>IF(W13="","",(W13*AE13))</f>
      </c>
      <c r="AN13" t="s" s="275">
        <f>IF(X13="","",(X13*AF13))</f>
      </c>
      <c r="AO13" t="s" s="275">
        <f>IF(W13="","",(W13*AG13))</f>
      </c>
      <c r="AP13" t="s" s="275">
        <f>IF(W13="","",(W13*AH13))</f>
      </c>
      <c r="AQ13" t="s" s="275">
        <f>IF(W13="","",(W13*AI13))</f>
      </c>
      <c r="AR13" t="s" s="275">
        <f>IF(W13="","",(W13*AJ13))</f>
      </c>
      <c r="AS13" t="s" s="275">
        <f>IF(W13="","",(W13*AK13))</f>
      </c>
      <c r="AT13" s="2"/>
      <c r="AU13" s="276"/>
      <c r="AV13" s="276"/>
      <c r="AW13" s="276"/>
      <c r="AX13" s="277">
        <v>1</v>
      </c>
      <c r="AY13" s="277">
        <v>1</v>
      </c>
      <c r="AZ13" s="276"/>
      <c r="BA13" s="276"/>
      <c r="BB13" s="2"/>
      <c r="BC13" t="s" s="275">
        <f>_xlfn.IFERROR((AU13*W13),"")</f>
      </c>
      <c r="BD13" t="s" s="275">
        <f>_xlfn.IFERROR((AV13*W13),"")</f>
      </c>
      <c r="BE13" t="s" s="275">
        <f>_xlfn.IFERROR((AW13*W13),"")</f>
      </c>
      <c r="BF13" t="s" s="275">
        <f>_xlfn.IFERROR((AX13*W13),"")</f>
      </c>
      <c r="BG13" t="s" s="275">
        <f>_xlfn.IFERROR((AY13*W13),"")</f>
      </c>
      <c r="BH13" t="s" s="275">
        <f>_xlfn.IFERROR((AZ13*W13),"")</f>
      </c>
      <c r="BI13" t="s" s="275">
        <f>_xlfn.IFERROR((BA13*W13),"")</f>
      </c>
      <c r="BJ13" s="2"/>
      <c r="BK13" s="272">
        <f>L13*F13</f>
        <v>0</v>
      </c>
      <c r="BL13" s="272">
        <f>M13*F13</f>
        <v>0</v>
      </c>
      <c r="BM13" s="272">
        <f>N13*F13</f>
        <v>0</v>
      </c>
      <c r="BN13" s="272">
        <f>O13*F13</f>
        <v>0</v>
      </c>
      <c r="BO13" s="272">
        <f>P13*F13</f>
        <v>0</v>
      </c>
      <c r="BP13" s="272">
        <f>Q13*F13</f>
        <v>0</v>
      </c>
      <c r="BQ13" s="272">
        <f>R13*F13</f>
        <v>0</v>
      </c>
      <c r="BR13" s="272">
        <f>S13*F13</f>
        <v>0</v>
      </c>
      <c r="BS13" s="272">
        <f>T13*F13</f>
        <v>0</v>
      </c>
      <c r="BT13" s="272">
        <f>U13*F13</f>
        <v>0</v>
      </c>
      <c r="BU13" s="272">
        <f>V13*F13</f>
        <v>0</v>
      </c>
      <c r="BV13" s="2"/>
      <c r="BW13" s="2"/>
      <c r="BX13" s="2"/>
    </row>
    <row r="14" ht="15" customHeight="1">
      <c r="A14" t="s" s="249">
        <v>93</v>
      </c>
      <c r="B14" t="s" s="250">
        <v>114</v>
      </c>
      <c r="C14" s="251"/>
      <c r="D14" s="252"/>
      <c r="E14" t="s" s="253">
        <v>94</v>
      </c>
      <c r="F14" s="254">
        <v>3</v>
      </c>
      <c r="G14" t="s" s="255">
        <v>112</v>
      </c>
      <c r="H14" s="256">
        <v>3.13</v>
      </c>
      <c r="I14" s="257">
        <v>102.916666666667</v>
      </c>
      <c r="J14" s="257">
        <f>I14*1.2</f>
        <v>123.5</v>
      </c>
      <c r="K14" t="s" s="258">
        <v>95</v>
      </c>
      <c r="L14" s="259"/>
      <c r="M14" s="259"/>
      <c r="N14" s="259"/>
      <c r="O14" s="260"/>
      <c r="P14" s="260"/>
      <c r="Q14" s="259"/>
      <c r="R14" s="260"/>
      <c r="S14" s="260"/>
      <c r="T14" s="259"/>
      <c r="U14" s="259"/>
      <c r="V14" s="259"/>
      <c r="W14" t="s" s="261">
        <f>IF(SUM(L14:V14)=0,"",SUM(L14:V14))</f>
      </c>
      <c r="X14" t="s" s="261">
        <f>IF(W14="","",(W14*F14))</f>
      </c>
      <c r="Y14" t="s" s="261">
        <f>IF(W14="","",(W14*I14))</f>
      </c>
      <c r="Z14" t="s" s="262">
        <f>IF(W14="","",(W14*J14))</f>
      </c>
      <c r="AA14" s="263">
        <v>8</v>
      </c>
      <c r="AB14" t="s" s="264">
        <f>_xlfn.IFERROR(W14*H14,"")</f>
      </c>
      <c r="AC14" t="s" s="265">
        <f>B14</f>
        <v>115</v>
      </c>
      <c r="AD14" s="266">
        <f>H14</f>
        <v>3.13</v>
      </c>
      <c r="AE14" s="273">
        <v>13</v>
      </c>
      <c r="AF14" s="274">
        <v>0</v>
      </c>
      <c r="AG14" s="274">
        <v>0</v>
      </c>
      <c r="AH14" s="274">
        <v>0</v>
      </c>
      <c r="AI14" s="274">
        <v>0</v>
      </c>
      <c r="AJ14" s="274">
        <v>0</v>
      </c>
      <c r="AK14" s="274">
        <v>0</v>
      </c>
      <c r="AL14" s="2"/>
      <c r="AM14" t="s" s="275">
        <f>IF(W14="","",(W14*AE14))</f>
      </c>
      <c r="AN14" t="s" s="275">
        <f>IF(X14="","",(X14*AF14))</f>
      </c>
      <c r="AO14" t="s" s="275">
        <f>IF(W14="","",(W14*AG14))</f>
      </c>
      <c r="AP14" t="s" s="275">
        <f>IF(W14="","",(W14*AH14))</f>
      </c>
      <c r="AQ14" t="s" s="275">
        <f>IF(W14="","",(W14*AI14))</f>
      </c>
      <c r="AR14" t="s" s="275">
        <f>IF(W14="","",(W14*AJ14))</f>
      </c>
      <c r="AS14" t="s" s="275">
        <f>IF(W14="","",(W14*AK14))</f>
      </c>
      <c r="AT14" s="2"/>
      <c r="AU14" s="276"/>
      <c r="AV14" s="276"/>
      <c r="AW14" s="276"/>
      <c r="AX14" s="277">
        <v>1</v>
      </c>
      <c r="AY14" s="277">
        <v>2</v>
      </c>
      <c r="AZ14" s="276"/>
      <c r="BA14" s="276"/>
      <c r="BB14" s="2"/>
      <c r="BC14" t="s" s="275">
        <f>_xlfn.IFERROR((AU14*W14),"")</f>
      </c>
      <c r="BD14" t="s" s="275">
        <f>_xlfn.IFERROR((AV14*W14),"")</f>
      </c>
      <c r="BE14" t="s" s="275">
        <f>_xlfn.IFERROR((AW14*W14),"")</f>
      </c>
      <c r="BF14" t="s" s="275">
        <f>_xlfn.IFERROR((AX14*W14),"")</f>
      </c>
      <c r="BG14" t="s" s="275">
        <f>_xlfn.IFERROR((AY14*W14),"")</f>
      </c>
      <c r="BH14" t="s" s="275">
        <f>_xlfn.IFERROR((AZ14*W14),"")</f>
      </c>
      <c r="BI14" t="s" s="275">
        <f>_xlfn.IFERROR((BA14*W14),"")</f>
      </c>
      <c r="BJ14" s="2"/>
      <c r="BK14" s="272">
        <f>L14*F14</f>
        <v>0</v>
      </c>
      <c r="BL14" s="272">
        <f>M14*F14</f>
        <v>0</v>
      </c>
      <c r="BM14" s="272">
        <f>N14*F14</f>
        <v>0</v>
      </c>
      <c r="BN14" s="272">
        <f>O14*F14</f>
        <v>0</v>
      </c>
      <c r="BO14" s="272">
        <f>P14*F14</f>
        <v>0</v>
      </c>
      <c r="BP14" s="272">
        <f>Q14*F14</f>
        <v>0</v>
      </c>
      <c r="BQ14" s="272">
        <f>R14*F14</f>
        <v>0</v>
      </c>
      <c r="BR14" s="272">
        <f>S14*F14</f>
        <v>0</v>
      </c>
      <c r="BS14" s="272">
        <f>T14*F14</f>
        <v>0</v>
      </c>
      <c r="BT14" s="272">
        <f>U14*F14</f>
        <v>0</v>
      </c>
      <c r="BU14" s="272">
        <f>V14*F14</f>
        <v>0</v>
      </c>
      <c r="BV14" s="2"/>
      <c r="BW14" s="2"/>
      <c r="BX14" s="2"/>
    </row>
    <row r="15" ht="15" customHeight="1">
      <c r="A15" t="s" s="249">
        <v>116</v>
      </c>
      <c r="B15" t="s" s="250">
        <v>116</v>
      </c>
      <c r="C15" s="251"/>
      <c r="D15" s="252"/>
      <c r="E15" t="s" s="253">
        <v>94</v>
      </c>
      <c r="F15" s="254">
        <v>5</v>
      </c>
      <c r="G15" t="s" s="255">
        <v>112</v>
      </c>
      <c r="H15" s="256">
        <v>2.3</v>
      </c>
      <c r="I15" s="257">
        <v>76.7916666666667</v>
      </c>
      <c r="J15" s="257">
        <f>I15*1.2</f>
        <v>92.15000000000001</v>
      </c>
      <c r="K15" t="s" s="258">
        <v>95</v>
      </c>
      <c r="L15" s="259"/>
      <c r="M15" s="259"/>
      <c r="N15" s="259"/>
      <c r="O15" s="260"/>
      <c r="P15" s="260"/>
      <c r="Q15" s="259"/>
      <c r="R15" s="260"/>
      <c r="S15" s="260"/>
      <c r="T15" s="259"/>
      <c r="U15" s="259"/>
      <c r="V15" s="259"/>
      <c r="W15" t="s" s="261">
        <f>IF(SUM(L15:V15)=0,"",SUM(L15:V15))</f>
      </c>
      <c r="X15" t="s" s="261">
        <f>IF(W15="","",(W15*F15))</f>
      </c>
      <c r="Y15" t="s" s="261">
        <f>IF(W15="","",(W15*I15))</f>
      </c>
      <c r="Z15" t="s" s="262">
        <f>IF(W15="","",(W15*J15))</f>
      </c>
      <c r="AA15" s="263">
        <v>9</v>
      </c>
      <c r="AB15" t="s" s="264">
        <f>_xlfn.IFERROR(W15*H15,"")</f>
      </c>
      <c r="AC15" t="s" s="265">
        <f>B15</f>
        <v>117</v>
      </c>
      <c r="AD15" s="266">
        <f>H15</f>
        <v>2.3</v>
      </c>
      <c r="AE15" s="273">
        <v>19</v>
      </c>
      <c r="AF15" s="274">
        <v>0</v>
      </c>
      <c r="AG15" s="274">
        <v>0</v>
      </c>
      <c r="AH15" s="274">
        <v>0</v>
      </c>
      <c r="AI15" s="274">
        <v>0</v>
      </c>
      <c r="AJ15" s="274">
        <v>0</v>
      </c>
      <c r="AK15" s="274">
        <v>0</v>
      </c>
      <c r="AL15" s="2"/>
      <c r="AM15" t="s" s="275">
        <f>IF(W15="","",(W15*AE15))</f>
      </c>
      <c r="AN15" t="s" s="275">
        <f>IF(X15="","",(X15*AF15))</f>
      </c>
      <c r="AO15" t="s" s="275">
        <f>IF(W15="","",(W15*AG15))</f>
      </c>
      <c r="AP15" t="s" s="275">
        <f>IF(W15="","",(W15*AH15))</f>
      </c>
      <c r="AQ15" t="s" s="275">
        <f>IF(W15="","",(W15*AI15))</f>
      </c>
      <c r="AR15" t="s" s="275">
        <f>IF(W15="","",(W15*AJ15))</f>
      </c>
      <c r="AS15" t="s" s="275">
        <f>IF(W15="","",(W15*AK15))</f>
      </c>
      <c r="AT15" s="2"/>
      <c r="AU15" s="276"/>
      <c r="AV15" s="276"/>
      <c r="AW15" s="276"/>
      <c r="AX15" s="277">
        <v>3</v>
      </c>
      <c r="AY15" s="277">
        <v>2</v>
      </c>
      <c r="AZ15" s="276"/>
      <c r="BA15" s="276"/>
      <c r="BB15" s="2"/>
      <c r="BC15" t="s" s="275">
        <f>_xlfn.IFERROR((AU15*W15),"")</f>
      </c>
      <c r="BD15" t="s" s="275">
        <f>_xlfn.IFERROR((AV15*W15),"")</f>
      </c>
      <c r="BE15" t="s" s="275">
        <f>_xlfn.IFERROR((AW15*W15),"")</f>
      </c>
      <c r="BF15" t="s" s="275">
        <f>_xlfn.IFERROR((AX15*W15),"")</f>
      </c>
      <c r="BG15" t="s" s="275">
        <f>_xlfn.IFERROR((AY15*W15),"")</f>
      </c>
      <c r="BH15" t="s" s="275">
        <f>_xlfn.IFERROR((AZ15*W15),"")</f>
      </c>
      <c r="BI15" t="s" s="275">
        <f>_xlfn.IFERROR((BA15*W15),"")</f>
      </c>
      <c r="BJ15" s="2"/>
      <c r="BK15" s="272">
        <f>L15*F15</f>
        <v>0</v>
      </c>
      <c r="BL15" s="272">
        <f>M15*F15</f>
        <v>0</v>
      </c>
      <c r="BM15" s="272">
        <f>N15*F15</f>
        <v>0</v>
      </c>
      <c r="BN15" s="272">
        <f>O15*F15</f>
        <v>0</v>
      </c>
      <c r="BO15" s="272">
        <f>P15*F15</f>
        <v>0</v>
      </c>
      <c r="BP15" s="272">
        <f>Q15*F15</f>
        <v>0</v>
      </c>
      <c r="BQ15" s="272">
        <f>R15*F15</f>
        <v>0</v>
      </c>
      <c r="BR15" s="272">
        <f>S15*F15</f>
        <v>0</v>
      </c>
      <c r="BS15" s="272">
        <f>T15*F15</f>
        <v>0</v>
      </c>
      <c r="BT15" s="272">
        <f>U15*F15</f>
        <v>0</v>
      </c>
      <c r="BU15" s="272">
        <f>V15*F15</f>
        <v>0</v>
      </c>
      <c r="BV15" s="2"/>
      <c r="BW15" s="2"/>
      <c r="BX15" s="2"/>
    </row>
    <row r="16" ht="15" customHeight="1">
      <c r="A16" t="s" s="249">
        <v>116</v>
      </c>
      <c r="B16" t="s" s="250">
        <v>118</v>
      </c>
      <c r="C16" s="251"/>
      <c r="D16" t="s" s="279">
        <v>105</v>
      </c>
      <c r="E16" t="s" s="253">
        <v>94</v>
      </c>
      <c r="F16" s="254">
        <v>4</v>
      </c>
      <c r="G16" t="s" s="255">
        <v>112</v>
      </c>
      <c r="H16" s="256">
        <v>1.2</v>
      </c>
      <c r="I16" s="257">
        <v>54.625</v>
      </c>
      <c r="J16" s="257">
        <f>I16*1.2</f>
        <v>65.55</v>
      </c>
      <c r="K16" t="s" s="258">
        <v>95</v>
      </c>
      <c r="L16" s="259"/>
      <c r="M16" s="259"/>
      <c r="N16" s="259"/>
      <c r="O16" s="260"/>
      <c r="P16" s="260"/>
      <c r="Q16" s="259"/>
      <c r="R16" s="260"/>
      <c r="S16" s="260"/>
      <c r="T16" s="259"/>
      <c r="U16" s="259"/>
      <c r="V16" s="259"/>
      <c r="W16" t="s" s="261">
        <f>IF(SUM(L16:V16)=0,"",SUM(L16:V16))</f>
      </c>
      <c r="X16" t="s" s="261">
        <f>IF(W16="","",(W16*F16))</f>
      </c>
      <c r="Y16" t="s" s="261">
        <f>IF(W16="","",(W16*I16))</f>
      </c>
      <c r="Z16" t="s" s="262">
        <f>IF(W16="","",(W16*J16))</f>
      </c>
      <c r="AA16" s="263">
        <v>10</v>
      </c>
      <c r="AB16" t="s" s="264">
        <f>_xlfn.IFERROR(W16*H16,"")</f>
      </c>
      <c r="AC16" t="s" s="265">
        <f>B16</f>
        <v>119</v>
      </c>
      <c r="AD16" s="266">
        <f>H16</f>
        <v>1.2</v>
      </c>
      <c r="AE16" s="273">
        <v>13</v>
      </c>
      <c r="AF16" s="274">
        <v>0</v>
      </c>
      <c r="AG16" s="274">
        <v>0</v>
      </c>
      <c r="AH16" s="274">
        <v>0</v>
      </c>
      <c r="AI16" s="274">
        <v>0</v>
      </c>
      <c r="AJ16" s="274">
        <v>0</v>
      </c>
      <c r="AK16" s="274">
        <v>0</v>
      </c>
      <c r="AL16" s="2"/>
      <c r="AM16" t="s" s="275">
        <f>IF(W16="","",(W16*AE16))</f>
      </c>
      <c r="AN16" t="s" s="275">
        <f>IF(X16="","",(X16*AF16))</f>
      </c>
      <c r="AO16" t="s" s="275">
        <f>IF(W16="","",(W16*AG16))</f>
      </c>
      <c r="AP16" t="s" s="275">
        <f>IF(W16="","",(W16*AH16))</f>
      </c>
      <c r="AQ16" t="s" s="275">
        <f>IF(W16="","",(W16*AI16))</f>
      </c>
      <c r="AR16" t="s" s="275">
        <f>IF(W16="","",(W16*AJ16))</f>
      </c>
      <c r="AS16" t="s" s="275">
        <f>IF(W16="","",(W16*AK16))</f>
      </c>
      <c r="AT16" s="2"/>
      <c r="AU16" s="276"/>
      <c r="AV16" s="276"/>
      <c r="AW16" s="276"/>
      <c r="AX16" s="277">
        <v>2</v>
      </c>
      <c r="AY16" s="277">
        <v>2</v>
      </c>
      <c r="AZ16" s="276"/>
      <c r="BA16" s="276"/>
      <c r="BB16" s="2"/>
      <c r="BC16" t="s" s="275">
        <f>_xlfn.IFERROR((AU16*W16),"")</f>
      </c>
      <c r="BD16" t="s" s="275">
        <f>_xlfn.IFERROR((AV16*W16),"")</f>
      </c>
      <c r="BE16" t="s" s="275">
        <f>_xlfn.IFERROR((AW16*W16),"")</f>
      </c>
      <c r="BF16" t="s" s="275">
        <f>_xlfn.IFERROR((AX16*W16),"")</f>
      </c>
      <c r="BG16" t="s" s="275">
        <f>_xlfn.IFERROR((AY16*W16),"")</f>
      </c>
      <c r="BH16" t="s" s="275">
        <f>_xlfn.IFERROR((AZ16*W16),"")</f>
      </c>
      <c r="BI16" t="s" s="275">
        <f>_xlfn.IFERROR((BA16*W16),"")</f>
      </c>
      <c r="BJ16" s="2"/>
      <c r="BK16" s="272">
        <f>L16*F16</f>
        <v>0</v>
      </c>
      <c r="BL16" s="272">
        <f>M16*F16</f>
        <v>0</v>
      </c>
      <c r="BM16" s="272">
        <f>N16*F16</f>
        <v>0</v>
      </c>
      <c r="BN16" s="272">
        <f>O16*F16</f>
        <v>0</v>
      </c>
      <c r="BO16" s="272">
        <f>P16*F16</f>
        <v>0</v>
      </c>
      <c r="BP16" s="272">
        <f>Q16*F16</f>
        <v>0</v>
      </c>
      <c r="BQ16" s="272">
        <f>R16*F16</f>
        <v>0</v>
      </c>
      <c r="BR16" s="272">
        <f>S16*F16</f>
        <v>0</v>
      </c>
      <c r="BS16" s="272">
        <f>T16*F16</f>
        <v>0</v>
      </c>
      <c r="BT16" s="272">
        <f>U16*F16</f>
        <v>0</v>
      </c>
      <c r="BU16" s="272">
        <f>V16*F16</f>
        <v>0</v>
      </c>
      <c r="BV16" s="2"/>
      <c r="BW16" s="2"/>
      <c r="BX16" s="2"/>
    </row>
    <row r="17" ht="15" customHeight="1">
      <c r="A17" t="s" s="249">
        <v>116</v>
      </c>
      <c r="B17" t="s" s="250">
        <v>120</v>
      </c>
      <c r="C17" t="s" s="278">
        <v>100</v>
      </c>
      <c r="D17" t="s" s="279">
        <v>121</v>
      </c>
      <c r="E17" t="s" s="253">
        <v>94</v>
      </c>
      <c r="F17" s="254">
        <v>4</v>
      </c>
      <c r="G17" t="s" s="255">
        <v>112</v>
      </c>
      <c r="H17" s="256">
        <v>1.2</v>
      </c>
      <c r="I17" s="257">
        <v>60.1666666666667</v>
      </c>
      <c r="J17" s="257">
        <f>I17*1.2</f>
        <v>72.2</v>
      </c>
      <c r="K17" t="s" s="258">
        <v>95</v>
      </c>
      <c r="L17" s="259"/>
      <c r="M17" s="259"/>
      <c r="N17" s="259"/>
      <c r="O17" s="260"/>
      <c r="P17" s="260"/>
      <c r="Q17" s="259"/>
      <c r="R17" s="260"/>
      <c r="S17" s="260"/>
      <c r="T17" s="259"/>
      <c r="U17" s="259"/>
      <c r="V17" s="259"/>
      <c r="W17" t="s" s="261">
        <f>IF(SUM(L17:V17)=0,"",SUM(L17:V17))</f>
      </c>
      <c r="X17" t="s" s="261">
        <f>IF(W17="","",(W17*F17))</f>
      </c>
      <c r="Y17" t="s" s="261">
        <f>IF(W17="","",(W17*I17))</f>
      </c>
      <c r="Z17" t="s" s="262">
        <f>IF(W17="","",(W17*J17))</f>
      </c>
      <c r="AA17" s="263">
        <v>11</v>
      </c>
      <c r="AB17" t="s" s="264">
        <f>_xlfn.IFERROR(W17*H17,"")</f>
      </c>
      <c r="AC17" t="s" s="265">
        <f>B17</f>
        <v>122</v>
      </c>
      <c r="AD17" s="266">
        <f>H17</f>
        <v>1.2</v>
      </c>
      <c r="AE17" s="273">
        <v>13</v>
      </c>
      <c r="AF17" s="274">
        <v>0</v>
      </c>
      <c r="AG17" s="274">
        <v>0</v>
      </c>
      <c r="AH17" s="274">
        <v>0</v>
      </c>
      <c r="AI17" s="274">
        <v>0</v>
      </c>
      <c r="AJ17" s="274">
        <v>0</v>
      </c>
      <c r="AK17" s="274">
        <v>0</v>
      </c>
      <c r="AL17" s="2"/>
      <c r="AM17" t="s" s="275">
        <f>IF(W17="","",(W17*AE17))</f>
      </c>
      <c r="AN17" t="s" s="275">
        <f>IF(X17="","",(X17*AF17))</f>
      </c>
      <c r="AO17" t="s" s="275">
        <f>IF(W17="","",(W17*AG17))</f>
      </c>
      <c r="AP17" t="s" s="275">
        <f>IF(W17="","",(W17*AH17))</f>
      </c>
      <c r="AQ17" t="s" s="275">
        <f>IF(W17="","",(W17*AI17))</f>
      </c>
      <c r="AR17" t="s" s="275">
        <f>IF(W17="","",(W17*AJ17))</f>
      </c>
      <c r="AS17" t="s" s="275">
        <f>IF(W17="","",(W17*AK17))</f>
      </c>
      <c r="AT17" s="2"/>
      <c r="AU17" s="276"/>
      <c r="AV17" s="276"/>
      <c r="AW17" s="276"/>
      <c r="AX17" s="277">
        <v>2</v>
      </c>
      <c r="AY17" s="277">
        <v>2</v>
      </c>
      <c r="AZ17" s="276"/>
      <c r="BA17" s="276"/>
      <c r="BB17" s="2"/>
      <c r="BC17" t="s" s="275">
        <f>_xlfn.IFERROR((AU17*W17),"")</f>
      </c>
      <c r="BD17" t="s" s="275">
        <f>_xlfn.IFERROR((AV17*W17),"")</f>
      </c>
      <c r="BE17" t="s" s="275">
        <f>_xlfn.IFERROR((AW17*W17),"")</f>
      </c>
      <c r="BF17" t="s" s="275">
        <f>_xlfn.IFERROR((AX17*W17),"")</f>
      </c>
      <c r="BG17" t="s" s="275">
        <f>_xlfn.IFERROR((AY17*W17),"")</f>
      </c>
      <c r="BH17" t="s" s="275">
        <f>_xlfn.IFERROR((AZ17*W17),"")</f>
      </c>
      <c r="BI17" t="s" s="275">
        <f>_xlfn.IFERROR((BA17*W17),"")</f>
      </c>
      <c r="BJ17" s="2"/>
      <c r="BK17" s="272">
        <f>L17*F17</f>
        <v>0</v>
      </c>
      <c r="BL17" s="272">
        <f>M17*F17</f>
        <v>0</v>
      </c>
      <c r="BM17" s="272">
        <f>N17*F17</f>
        <v>0</v>
      </c>
      <c r="BN17" s="272">
        <f>O17*F17</f>
        <v>0</v>
      </c>
      <c r="BO17" s="272">
        <f>P17*F17</f>
        <v>0</v>
      </c>
      <c r="BP17" s="272">
        <f>Q17*F17</f>
        <v>0</v>
      </c>
      <c r="BQ17" s="272">
        <f>R17*F17</f>
        <v>0</v>
      </c>
      <c r="BR17" s="272">
        <f>S17*F17</f>
        <v>0</v>
      </c>
      <c r="BS17" s="272">
        <f>T17*F17</f>
        <v>0</v>
      </c>
      <c r="BT17" s="272">
        <f>U17*F17</f>
        <v>0</v>
      </c>
      <c r="BU17" s="272">
        <f>V17*F17</f>
        <v>0</v>
      </c>
      <c r="BV17" s="2"/>
      <c r="BW17" s="2"/>
      <c r="BX17" s="2"/>
    </row>
    <row r="18" ht="15" customHeight="1">
      <c r="A18" t="s" s="249">
        <v>116</v>
      </c>
      <c r="B18" t="s" s="250">
        <v>123</v>
      </c>
      <c r="C18" t="s" s="278">
        <v>100</v>
      </c>
      <c r="D18" s="252"/>
      <c r="E18" t="s" s="253">
        <v>94</v>
      </c>
      <c r="F18" s="254">
        <v>5</v>
      </c>
      <c r="G18" t="s" s="255">
        <v>112</v>
      </c>
      <c r="H18" s="256">
        <v>2.3</v>
      </c>
      <c r="I18" s="257">
        <v>79.1666666666667</v>
      </c>
      <c r="J18" s="257">
        <f>I18*1.2</f>
        <v>95</v>
      </c>
      <c r="K18" t="s" s="258">
        <v>95</v>
      </c>
      <c r="L18" s="259"/>
      <c r="M18" s="259"/>
      <c r="N18" s="259"/>
      <c r="O18" s="260"/>
      <c r="P18" s="260"/>
      <c r="Q18" s="259"/>
      <c r="R18" s="260"/>
      <c r="S18" s="260"/>
      <c r="T18" s="259"/>
      <c r="U18" s="259"/>
      <c r="V18" s="259"/>
      <c r="W18" t="s" s="261">
        <f>IF(SUM(L18:V18)=0,"",SUM(L18:V18))</f>
      </c>
      <c r="X18" t="s" s="261">
        <f>IF(W18="","",(W18*F18))</f>
      </c>
      <c r="Y18" t="s" s="261">
        <f>IF(W18="","",(W18*I18))</f>
      </c>
      <c r="Z18" t="s" s="262">
        <f>IF(W18="","",(W18*J18))</f>
      </c>
      <c r="AA18" s="263">
        <v>12</v>
      </c>
      <c r="AB18" t="s" s="264">
        <f>_xlfn.IFERROR(W18*H18,"")</f>
      </c>
      <c r="AC18" t="s" s="265">
        <f>B18</f>
        <v>124</v>
      </c>
      <c r="AD18" s="266">
        <f>H18</f>
        <v>2.3</v>
      </c>
      <c r="AE18" s="273">
        <v>19</v>
      </c>
      <c r="AF18" s="274">
        <v>0</v>
      </c>
      <c r="AG18" s="274">
        <v>0</v>
      </c>
      <c r="AH18" s="274">
        <v>0</v>
      </c>
      <c r="AI18" s="274">
        <v>0</v>
      </c>
      <c r="AJ18" s="274">
        <v>0</v>
      </c>
      <c r="AK18" s="274">
        <v>0</v>
      </c>
      <c r="AL18" s="2"/>
      <c r="AM18" t="s" s="275">
        <f>IF(W18="","",(W18*AE18))</f>
      </c>
      <c r="AN18" t="s" s="275">
        <f>IF(X18="","",(X18*AF18))</f>
      </c>
      <c r="AO18" t="s" s="275">
        <f>IF(W18="","",(W18*AG18))</f>
      </c>
      <c r="AP18" t="s" s="275">
        <f>IF(W18="","",(W18*AH18))</f>
      </c>
      <c r="AQ18" t="s" s="275">
        <f>IF(W18="","",(W18*AI18))</f>
      </c>
      <c r="AR18" t="s" s="275">
        <f>IF(W18="","",(W18*AJ18))</f>
      </c>
      <c r="AS18" t="s" s="275">
        <f>IF(W18="","",(W18*AK18))</f>
      </c>
      <c r="AT18" s="2"/>
      <c r="AU18" s="276"/>
      <c r="AV18" s="276"/>
      <c r="AW18" s="276"/>
      <c r="AX18" s="277">
        <v>3</v>
      </c>
      <c r="AY18" s="277">
        <v>2</v>
      </c>
      <c r="AZ18" s="276"/>
      <c r="BA18" s="276"/>
      <c r="BB18" s="2"/>
      <c r="BC18" t="s" s="275">
        <f>_xlfn.IFERROR((AU18*W18),"")</f>
      </c>
      <c r="BD18" t="s" s="275">
        <f>_xlfn.IFERROR((AV18*W18),"")</f>
      </c>
      <c r="BE18" t="s" s="275">
        <f>_xlfn.IFERROR((AW18*W18),"")</f>
      </c>
      <c r="BF18" t="s" s="275">
        <f>_xlfn.IFERROR((AX18*W18),"")</f>
      </c>
      <c r="BG18" t="s" s="275">
        <f>_xlfn.IFERROR((AY18*W18),"")</f>
      </c>
      <c r="BH18" t="s" s="275">
        <f>_xlfn.IFERROR((AZ18*W18),"")</f>
      </c>
      <c r="BI18" t="s" s="275">
        <f>_xlfn.IFERROR((BA18*W18),"")</f>
      </c>
      <c r="BJ18" s="2"/>
      <c r="BK18" s="272">
        <f>L18*F18</f>
        <v>0</v>
      </c>
      <c r="BL18" s="272">
        <f>M18*F18</f>
        <v>0</v>
      </c>
      <c r="BM18" s="272">
        <f>N18*F18</f>
        <v>0</v>
      </c>
      <c r="BN18" s="272">
        <f>O18*F18</f>
        <v>0</v>
      </c>
      <c r="BO18" s="272">
        <f>P18*F18</f>
        <v>0</v>
      </c>
      <c r="BP18" s="272">
        <f>Q18*F18</f>
        <v>0</v>
      </c>
      <c r="BQ18" s="272">
        <f>R18*F18</f>
        <v>0</v>
      </c>
      <c r="BR18" s="272">
        <f>S18*F18</f>
        <v>0</v>
      </c>
      <c r="BS18" s="272">
        <f>T18*F18</f>
        <v>0</v>
      </c>
      <c r="BT18" s="272">
        <f>U18*F18</f>
        <v>0</v>
      </c>
      <c r="BU18" s="272">
        <f>V18*F18</f>
        <v>0</v>
      </c>
      <c r="BV18" s="2"/>
      <c r="BW18" s="2"/>
      <c r="BX18" s="2"/>
    </row>
    <row r="19" ht="15" customHeight="1">
      <c r="A19" t="s" s="249">
        <v>116</v>
      </c>
      <c r="B19" t="s" s="250">
        <v>125</v>
      </c>
      <c r="C19" s="251"/>
      <c r="D19" s="252"/>
      <c r="E19" t="s" s="253">
        <v>94</v>
      </c>
      <c r="F19" s="254">
        <v>3</v>
      </c>
      <c r="G19" t="s" s="255">
        <v>48</v>
      </c>
      <c r="H19" s="256">
        <v>2.168</v>
      </c>
      <c r="I19" s="257">
        <v>72.0416666666667</v>
      </c>
      <c r="J19" s="257">
        <f>I19*1.2</f>
        <v>86.45</v>
      </c>
      <c r="K19" t="s" s="258">
        <v>95</v>
      </c>
      <c r="L19" s="259"/>
      <c r="M19" s="259"/>
      <c r="N19" s="259"/>
      <c r="O19" s="260"/>
      <c r="P19" s="260"/>
      <c r="Q19" s="259"/>
      <c r="R19" s="260"/>
      <c r="S19" s="260"/>
      <c r="T19" s="259"/>
      <c r="U19" s="259"/>
      <c r="V19" s="259"/>
      <c r="W19" t="s" s="261">
        <f>IF(SUM(L19:V19)=0,"",SUM(L19:V19))</f>
      </c>
      <c r="X19" t="s" s="261">
        <f>IF(W19="","",(W19*F19))</f>
      </c>
      <c r="Y19" t="s" s="261">
        <f>IF(W19="","",(W19*I19))</f>
      </c>
      <c r="Z19" t="s" s="262">
        <f>IF(W19="","",(W19*J19))</f>
      </c>
      <c r="AA19" s="263">
        <v>13</v>
      </c>
      <c r="AB19" t="s" s="264">
        <f>_xlfn.IFERROR(W19*H19,"")</f>
      </c>
      <c r="AC19" t="s" s="265">
        <f>B19</f>
        <v>126</v>
      </c>
      <c r="AD19" s="266">
        <f>H19</f>
        <v>2.168</v>
      </c>
      <c r="AE19" s="273">
        <v>11</v>
      </c>
      <c r="AF19" s="274">
        <v>0</v>
      </c>
      <c r="AG19" s="274">
        <v>0</v>
      </c>
      <c r="AH19" s="274">
        <v>0</v>
      </c>
      <c r="AI19" s="274">
        <v>0</v>
      </c>
      <c r="AJ19" s="274">
        <v>0</v>
      </c>
      <c r="AK19" s="274">
        <v>0</v>
      </c>
      <c r="AL19" s="2"/>
      <c r="AM19" t="s" s="275">
        <f>IF(W19="","",(W19*AE19))</f>
      </c>
      <c r="AN19" t="s" s="275">
        <f>IF(X19="","",(X19*AF19))</f>
      </c>
      <c r="AO19" t="s" s="275">
        <f>IF(W19="","",(W19*AG19))</f>
      </c>
      <c r="AP19" t="s" s="275">
        <f>IF(W19="","",(W19*AH19))</f>
      </c>
      <c r="AQ19" t="s" s="275">
        <f>IF(W19="","",(W19*AI19))</f>
      </c>
      <c r="AR19" t="s" s="275">
        <f>IF(W19="","",(W19*AJ19))</f>
      </c>
      <c r="AS19" t="s" s="275">
        <f>IF(W19="","",(W19*AK19))</f>
      </c>
      <c r="AT19" s="2"/>
      <c r="AU19" s="276"/>
      <c r="AV19" s="276"/>
      <c r="AW19" s="276"/>
      <c r="AX19" s="276"/>
      <c r="AY19" s="277">
        <v>3</v>
      </c>
      <c r="AZ19" s="276"/>
      <c r="BA19" s="276"/>
      <c r="BB19" s="2"/>
      <c r="BC19" t="s" s="275">
        <f>_xlfn.IFERROR((AU19*W19),"")</f>
      </c>
      <c r="BD19" t="s" s="275">
        <f>_xlfn.IFERROR((AV19*W19),"")</f>
      </c>
      <c r="BE19" t="s" s="275">
        <f>_xlfn.IFERROR((AW19*W19),"")</f>
      </c>
      <c r="BF19" t="s" s="275">
        <f>_xlfn.IFERROR((AX19*W19),"")</f>
      </c>
      <c r="BG19" t="s" s="275">
        <f>_xlfn.IFERROR((AY19*W19),"")</f>
      </c>
      <c r="BH19" t="s" s="275">
        <f>_xlfn.IFERROR((AZ19*W19),"")</f>
      </c>
      <c r="BI19" t="s" s="275">
        <f>_xlfn.IFERROR((BA19*W19),"")</f>
      </c>
      <c r="BJ19" s="2"/>
      <c r="BK19" s="272">
        <f>L19*F19</f>
        <v>0</v>
      </c>
      <c r="BL19" s="272">
        <f>M19*F19</f>
        <v>0</v>
      </c>
      <c r="BM19" s="272">
        <f>N19*F19</f>
        <v>0</v>
      </c>
      <c r="BN19" s="272">
        <f>O19*F19</f>
        <v>0</v>
      </c>
      <c r="BO19" s="272">
        <f>P19*F19</f>
        <v>0</v>
      </c>
      <c r="BP19" s="272">
        <f>Q19*F19</f>
        <v>0</v>
      </c>
      <c r="BQ19" s="272">
        <f>R19*F19</f>
        <v>0</v>
      </c>
      <c r="BR19" s="272">
        <f>S19*F19</f>
        <v>0</v>
      </c>
      <c r="BS19" s="272">
        <f>T19*F19</f>
        <v>0</v>
      </c>
      <c r="BT19" s="272">
        <f>U19*F19</f>
        <v>0</v>
      </c>
      <c r="BU19" s="272">
        <f>V19*F19</f>
        <v>0</v>
      </c>
      <c r="BV19" s="2"/>
      <c r="BW19" s="2"/>
      <c r="BX19" s="2"/>
    </row>
    <row r="20" ht="15" customHeight="1">
      <c r="A20" t="s" s="249">
        <v>116</v>
      </c>
      <c r="B20" t="s" s="250">
        <v>127</v>
      </c>
      <c r="C20" t="s" s="278">
        <v>100</v>
      </c>
      <c r="D20" s="280"/>
      <c r="E20" t="s" s="253">
        <v>94</v>
      </c>
      <c r="F20" s="254">
        <v>3</v>
      </c>
      <c r="G20" t="s" s="255">
        <v>48</v>
      </c>
      <c r="H20" s="256">
        <v>2.168</v>
      </c>
      <c r="I20" s="257">
        <v>83.9166666666667</v>
      </c>
      <c r="J20" s="257">
        <f>I20*1.2</f>
        <v>100.7</v>
      </c>
      <c r="K20" t="s" s="258">
        <v>95</v>
      </c>
      <c r="L20" s="259"/>
      <c r="M20" s="259"/>
      <c r="N20" s="259"/>
      <c r="O20" s="260"/>
      <c r="P20" s="260"/>
      <c r="Q20" s="259"/>
      <c r="R20" s="260"/>
      <c r="S20" s="260"/>
      <c r="T20" s="259"/>
      <c r="U20" s="259"/>
      <c r="V20" s="259"/>
      <c r="W20" t="s" s="261">
        <f>IF(SUM(L20:V20)=0,"",SUM(L20:V20))</f>
      </c>
      <c r="X20" t="s" s="261">
        <f>IF(W20="","",(W20*F20))</f>
      </c>
      <c r="Y20" t="s" s="261">
        <f>IF(W20="","",(W20*I20))</f>
      </c>
      <c r="Z20" t="s" s="262">
        <f>IF(W20="","",(W20*J20))</f>
      </c>
      <c r="AA20" s="263">
        <v>14</v>
      </c>
      <c r="AB20" t="s" s="264">
        <f>_xlfn.IFERROR(W20*H20,"")</f>
      </c>
      <c r="AC20" t="s" s="265">
        <f>B20</f>
        <v>128</v>
      </c>
      <c r="AD20" s="266">
        <f>H20</f>
        <v>2.168</v>
      </c>
      <c r="AE20" s="273">
        <v>11</v>
      </c>
      <c r="AF20" s="274">
        <v>0</v>
      </c>
      <c r="AG20" s="274">
        <v>0</v>
      </c>
      <c r="AH20" s="274">
        <v>0</v>
      </c>
      <c r="AI20" s="274">
        <v>0</v>
      </c>
      <c r="AJ20" s="274">
        <v>0</v>
      </c>
      <c r="AK20" s="274">
        <v>0</v>
      </c>
      <c r="AL20" s="2"/>
      <c r="AM20" t="s" s="275">
        <f>IF(W20="","",(W20*AE20))</f>
      </c>
      <c r="AN20" t="s" s="275">
        <f>IF(X20="","",(X20*AF20))</f>
      </c>
      <c r="AO20" t="s" s="275">
        <f>IF(W20="","",(W20*AG20))</f>
      </c>
      <c r="AP20" t="s" s="275">
        <f>IF(W20="","",(W20*AH20))</f>
      </c>
      <c r="AQ20" t="s" s="275">
        <f>IF(W20="","",(W20*AI20))</f>
      </c>
      <c r="AR20" t="s" s="275">
        <f>IF(W20="","",(W20*AJ20))</f>
      </c>
      <c r="AS20" t="s" s="275">
        <f>IF(W20="","",(W20*AK20))</f>
      </c>
      <c r="AT20" s="2"/>
      <c r="AU20" s="276"/>
      <c r="AV20" s="276"/>
      <c r="AW20" s="276"/>
      <c r="AX20" s="276"/>
      <c r="AY20" s="277">
        <v>3</v>
      </c>
      <c r="AZ20" s="276"/>
      <c r="BA20" s="276"/>
      <c r="BB20" s="2"/>
      <c r="BC20" t="s" s="275">
        <f>_xlfn.IFERROR((AU20*W20),"")</f>
      </c>
      <c r="BD20" t="s" s="275">
        <f>_xlfn.IFERROR((AV20*W20),"")</f>
      </c>
      <c r="BE20" t="s" s="275">
        <f>_xlfn.IFERROR((AW20*W20),"")</f>
      </c>
      <c r="BF20" t="s" s="275">
        <f>_xlfn.IFERROR((AX20*W20),"")</f>
      </c>
      <c r="BG20" t="s" s="275">
        <f>_xlfn.IFERROR((AY20*W20),"")</f>
      </c>
      <c r="BH20" t="s" s="275">
        <f>_xlfn.IFERROR((AZ20*W20),"")</f>
      </c>
      <c r="BI20" t="s" s="275">
        <f>_xlfn.IFERROR((BA20*W20),"")</f>
      </c>
      <c r="BJ20" s="2"/>
      <c r="BK20" s="272">
        <f>L20*F20</f>
        <v>0</v>
      </c>
      <c r="BL20" s="272">
        <f>M20*F20</f>
        <v>0</v>
      </c>
      <c r="BM20" s="272">
        <f>N20*F20</f>
        <v>0</v>
      </c>
      <c r="BN20" s="272">
        <f>O20*F20</f>
        <v>0</v>
      </c>
      <c r="BO20" s="272">
        <f>P20*F20</f>
        <v>0</v>
      </c>
      <c r="BP20" s="272">
        <f>Q20*F20</f>
        <v>0</v>
      </c>
      <c r="BQ20" s="272">
        <f>R20*F20</f>
        <v>0</v>
      </c>
      <c r="BR20" s="272">
        <f>S20*F20</f>
        <v>0</v>
      </c>
      <c r="BS20" s="272">
        <f>T20*F20</f>
        <v>0</v>
      </c>
      <c r="BT20" s="272">
        <f>U20*F20</f>
        <v>0</v>
      </c>
      <c r="BU20" s="272">
        <f>V20*F20</f>
        <v>0</v>
      </c>
      <c r="BV20" s="2"/>
      <c r="BW20" s="2"/>
      <c r="BX20" s="2"/>
    </row>
    <row r="21" ht="15" customHeight="1">
      <c r="A21" t="s" s="249">
        <v>129</v>
      </c>
      <c r="B21" t="s" s="250">
        <v>129</v>
      </c>
      <c r="C21" s="251"/>
      <c r="D21" s="252"/>
      <c r="E21" t="s" s="253">
        <v>94</v>
      </c>
      <c r="F21" s="254">
        <v>2</v>
      </c>
      <c r="G21" t="s" s="255">
        <v>50</v>
      </c>
      <c r="H21" s="256">
        <v>2.775</v>
      </c>
      <c r="I21" s="257">
        <v>91.8333333333333</v>
      </c>
      <c r="J21" s="257">
        <f>I21*1.2</f>
        <v>110.2</v>
      </c>
      <c r="K21" t="s" s="258">
        <v>95</v>
      </c>
      <c r="L21" s="259"/>
      <c r="M21" s="259"/>
      <c r="N21" s="259"/>
      <c r="O21" s="260"/>
      <c r="P21" s="260"/>
      <c r="Q21" s="259"/>
      <c r="R21" s="260"/>
      <c r="S21" s="260"/>
      <c r="T21" s="259"/>
      <c r="U21" s="259"/>
      <c r="V21" s="259"/>
      <c r="W21" t="s" s="261">
        <f>IF(SUM(L21:V21)=0,"",SUM(L21:V21))</f>
      </c>
      <c r="X21" t="s" s="261">
        <f>IF(W21="","",(W21*F21))</f>
      </c>
      <c r="Y21" t="s" s="261">
        <f>IF(W21="","",(W21*I21))</f>
      </c>
      <c r="Z21" t="s" s="262">
        <f>IF(W21="","",(W21*J21))</f>
      </c>
      <c r="AA21" s="263">
        <v>15</v>
      </c>
      <c r="AB21" t="s" s="264">
        <f>_xlfn.IFERROR(W21*H21,"")</f>
      </c>
      <c r="AC21" t="s" s="265">
        <f>B21</f>
        <v>130</v>
      </c>
      <c r="AD21" s="266">
        <f>H21</f>
        <v>2.775</v>
      </c>
      <c r="AE21" s="273">
        <v>11</v>
      </c>
      <c r="AF21" s="274">
        <v>0</v>
      </c>
      <c r="AG21" s="274">
        <v>0</v>
      </c>
      <c r="AH21" s="274">
        <v>0</v>
      </c>
      <c r="AI21" s="274">
        <v>0</v>
      </c>
      <c r="AJ21" s="274">
        <v>0</v>
      </c>
      <c r="AK21" s="274">
        <v>0</v>
      </c>
      <c r="AL21" s="2"/>
      <c r="AM21" t="s" s="275">
        <f>IF(W21="","",(W21*AE21))</f>
      </c>
      <c r="AN21" t="s" s="275">
        <f>IF(X21="","",(X21*AF21))</f>
      </c>
      <c r="AO21" t="s" s="275">
        <f>IF(W21="","",(W21*AG21))</f>
      </c>
      <c r="AP21" t="s" s="275">
        <f>IF(W21="","",(W21*AH21))</f>
      </c>
      <c r="AQ21" t="s" s="275">
        <f>IF(W21="","",(W21*AI21))</f>
      </c>
      <c r="AR21" t="s" s="275">
        <f>IF(W21="","",(W21*AJ21))</f>
      </c>
      <c r="AS21" t="s" s="275">
        <f>IF(W21="","",(W21*AK21))</f>
      </c>
      <c r="AT21" s="2"/>
      <c r="AU21" s="276"/>
      <c r="AV21" s="276"/>
      <c r="AW21" s="276"/>
      <c r="AX21" s="276"/>
      <c r="AY21" s="276"/>
      <c r="AZ21" s="277">
        <v>2</v>
      </c>
      <c r="BA21" s="276"/>
      <c r="BB21" s="2"/>
      <c r="BC21" t="s" s="275">
        <f>_xlfn.IFERROR((AU21*W21),"")</f>
      </c>
      <c r="BD21" t="s" s="275">
        <f>_xlfn.IFERROR((AV21*W21),"")</f>
      </c>
      <c r="BE21" t="s" s="275">
        <f>_xlfn.IFERROR((AW21*W21),"")</f>
      </c>
      <c r="BF21" t="s" s="275">
        <f>_xlfn.IFERROR((AX21*W21),"")</f>
      </c>
      <c r="BG21" t="s" s="275">
        <f>_xlfn.IFERROR((AY21*W21),"")</f>
      </c>
      <c r="BH21" t="s" s="275">
        <f>_xlfn.IFERROR((AZ21*W21),"")</f>
      </c>
      <c r="BI21" t="s" s="275">
        <f>_xlfn.IFERROR((BA21*W21),"")</f>
      </c>
      <c r="BJ21" s="2"/>
      <c r="BK21" s="272">
        <f>L21*F21</f>
        <v>0</v>
      </c>
      <c r="BL21" s="272">
        <f>M21*F21</f>
        <v>0</v>
      </c>
      <c r="BM21" s="272">
        <f>N21*F21</f>
        <v>0</v>
      </c>
      <c r="BN21" s="272">
        <f>O21*F21</f>
        <v>0</v>
      </c>
      <c r="BO21" s="272">
        <f>P21*F21</f>
        <v>0</v>
      </c>
      <c r="BP21" s="272">
        <f>Q21*F21</f>
        <v>0</v>
      </c>
      <c r="BQ21" s="272">
        <f>R21*F21</f>
        <v>0</v>
      </c>
      <c r="BR21" s="272">
        <f>S21*F21</f>
        <v>0</v>
      </c>
      <c r="BS21" s="272">
        <f>T21*F21</f>
        <v>0</v>
      </c>
      <c r="BT21" s="272">
        <f>U21*F21</f>
        <v>0</v>
      </c>
      <c r="BU21" s="272">
        <f>V21*F21</f>
        <v>0</v>
      </c>
      <c r="BV21" s="2"/>
      <c r="BW21" s="2"/>
      <c r="BX21" s="2"/>
    </row>
    <row r="22" ht="15" customHeight="1">
      <c r="A22" t="s" s="249">
        <v>129</v>
      </c>
      <c r="B22" t="s" s="250">
        <v>131</v>
      </c>
      <c r="C22" s="251"/>
      <c r="D22" s="252"/>
      <c r="E22" t="s" s="253">
        <v>94</v>
      </c>
      <c r="F22" s="254">
        <v>2</v>
      </c>
      <c r="G22" t="s" s="255">
        <v>109</v>
      </c>
      <c r="H22" s="256">
        <v>2.12</v>
      </c>
      <c r="I22" s="257">
        <v>72.8333333333333</v>
      </c>
      <c r="J22" s="257">
        <f>I22*1.2</f>
        <v>87.40000000000001</v>
      </c>
      <c r="K22" t="s" s="258">
        <v>95</v>
      </c>
      <c r="L22" s="259"/>
      <c r="M22" s="259"/>
      <c r="N22" s="259"/>
      <c r="O22" s="260"/>
      <c r="P22" s="260"/>
      <c r="Q22" s="259"/>
      <c r="R22" s="260"/>
      <c r="S22" s="260"/>
      <c r="T22" s="259"/>
      <c r="U22" s="259"/>
      <c r="V22" s="259"/>
      <c r="W22" t="s" s="261">
        <f>IF(SUM(L22:V22)=0,"",SUM(L22:V22))</f>
      </c>
      <c r="X22" t="s" s="261">
        <f>IF(W22="","",(W22*F22))</f>
      </c>
      <c r="Y22" t="s" s="261">
        <f>IF(W22="","",(W22*I22))</f>
      </c>
      <c r="Z22" t="s" s="262">
        <f>IF(W22="","",(W22*J22))</f>
      </c>
      <c r="AA22" s="263">
        <v>16</v>
      </c>
      <c r="AB22" t="s" s="264">
        <f>_xlfn.IFERROR(W22*H22,"")</f>
      </c>
      <c r="AC22" t="s" s="265">
        <f>B22</f>
        <v>132</v>
      </c>
      <c r="AD22" s="266">
        <f>H22</f>
        <v>2.12</v>
      </c>
      <c r="AE22" s="273">
        <v>12</v>
      </c>
      <c r="AF22" s="274">
        <v>0</v>
      </c>
      <c r="AG22" s="274">
        <v>0</v>
      </c>
      <c r="AH22" s="274">
        <v>0</v>
      </c>
      <c r="AI22" s="274">
        <v>0</v>
      </c>
      <c r="AJ22" s="274">
        <v>0</v>
      </c>
      <c r="AK22" s="274">
        <v>0</v>
      </c>
      <c r="AL22" s="2"/>
      <c r="AM22" t="s" s="275">
        <f>IF(W22="","",(W22*AE22))</f>
      </c>
      <c r="AN22" t="s" s="275">
        <f>IF(X22="","",(X22*AF22))</f>
      </c>
      <c r="AO22" t="s" s="275">
        <f>IF(W22="","",(W22*AG22))</f>
      </c>
      <c r="AP22" t="s" s="275">
        <f>IF(W22="","",(W22*AH22))</f>
      </c>
      <c r="AQ22" t="s" s="275">
        <f>IF(W22="","",(W22*AI22))</f>
      </c>
      <c r="AR22" t="s" s="275">
        <f>IF(W22="","",(W22*AJ22))</f>
      </c>
      <c r="AS22" t="s" s="275">
        <f>IF(W22="","",(W22*AK22))</f>
      </c>
      <c r="AT22" s="2"/>
      <c r="AU22" s="276"/>
      <c r="AV22" s="276"/>
      <c r="AW22" s="276"/>
      <c r="AX22" s="276"/>
      <c r="AY22" s="277">
        <v>1</v>
      </c>
      <c r="AZ22" s="277">
        <v>1</v>
      </c>
      <c r="BA22" s="276"/>
      <c r="BB22" s="2"/>
      <c r="BC22" t="s" s="275">
        <f>_xlfn.IFERROR((AU22*W22),"")</f>
      </c>
      <c r="BD22" t="s" s="275">
        <f>_xlfn.IFERROR((AV22*W22),"")</f>
      </c>
      <c r="BE22" t="s" s="275">
        <f>_xlfn.IFERROR((AW22*W22),"")</f>
      </c>
      <c r="BF22" t="s" s="275">
        <f>_xlfn.IFERROR((AX22*W22),"")</f>
      </c>
      <c r="BG22" t="s" s="275">
        <f>_xlfn.IFERROR((AY22*W22),"")</f>
      </c>
      <c r="BH22" t="s" s="275">
        <f>_xlfn.IFERROR((AZ22*W22),"")</f>
      </c>
      <c r="BI22" t="s" s="275">
        <f>_xlfn.IFERROR((BA22*W22),"")</f>
      </c>
      <c r="BJ22" s="2"/>
      <c r="BK22" s="272">
        <f>L22*F22</f>
        <v>0</v>
      </c>
      <c r="BL22" s="272">
        <f>M22*F22</f>
        <v>0</v>
      </c>
      <c r="BM22" s="272">
        <f>N22*F22</f>
        <v>0</v>
      </c>
      <c r="BN22" s="272">
        <f>O22*F22</f>
        <v>0</v>
      </c>
      <c r="BO22" s="272">
        <f>P22*F22</f>
        <v>0</v>
      </c>
      <c r="BP22" s="272">
        <f>Q22*F22</f>
        <v>0</v>
      </c>
      <c r="BQ22" s="272">
        <f>R22*F22</f>
        <v>0</v>
      </c>
      <c r="BR22" s="272">
        <f>S22*F22</f>
        <v>0</v>
      </c>
      <c r="BS22" s="272">
        <f>T22*F22</f>
        <v>0</v>
      </c>
      <c r="BT22" s="272">
        <f>U22*F22</f>
        <v>0</v>
      </c>
      <c r="BU22" s="272">
        <f>V22*F22</f>
        <v>0</v>
      </c>
      <c r="BV22" s="2"/>
      <c r="BW22" s="2"/>
      <c r="BX22" s="2"/>
    </row>
    <row r="23" ht="14.25" customHeight="1">
      <c r="A23" t="s" s="249">
        <v>129</v>
      </c>
      <c r="B23" t="s" s="250">
        <v>133</v>
      </c>
      <c r="C23" t="s" s="278">
        <v>100</v>
      </c>
      <c r="D23" s="252"/>
      <c r="E23" t="s" s="253">
        <v>94</v>
      </c>
      <c r="F23" s="254">
        <v>2</v>
      </c>
      <c r="G23" t="s" s="255">
        <v>109</v>
      </c>
      <c r="H23" s="256">
        <v>1.95</v>
      </c>
      <c r="I23" s="257">
        <v>87.0833333333333</v>
      </c>
      <c r="J23" s="257">
        <f>I23*1.2</f>
        <v>104.5</v>
      </c>
      <c r="K23" t="s" s="258">
        <v>95</v>
      </c>
      <c r="L23" s="259"/>
      <c r="M23" s="259"/>
      <c r="N23" s="259"/>
      <c r="O23" s="260"/>
      <c r="P23" s="260"/>
      <c r="Q23" s="259"/>
      <c r="R23" s="260"/>
      <c r="S23" s="260"/>
      <c r="T23" s="259"/>
      <c r="U23" s="259"/>
      <c r="V23" s="259"/>
      <c r="W23" t="s" s="261">
        <f>IF(SUM(L23:V23)=0,"",SUM(L23:V23))</f>
      </c>
      <c r="X23" t="s" s="261">
        <f>IF(W23="","",(W23*F23))</f>
      </c>
      <c r="Y23" t="s" s="261">
        <f>IF(W23="","",(W23*I23))</f>
      </c>
      <c r="Z23" t="s" s="262">
        <f>IF(W23="","",(W23*J23))</f>
      </c>
      <c r="AA23" s="263">
        <v>17</v>
      </c>
      <c r="AB23" t="s" s="264">
        <f>_xlfn.IFERROR(W23*H23,"")</f>
      </c>
      <c r="AC23" t="s" s="265">
        <f>B23</f>
        <v>134</v>
      </c>
      <c r="AD23" s="266">
        <f>H23</f>
        <v>1.95</v>
      </c>
      <c r="AE23" s="273">
        <v>12</v>
      </c>
      <c r="AF23" s="274">
        <v>0</v>
      </c>
      <c r="AG23" s="274">
        <v>0</v>
      </c>
      <c r="AH23" s="274">
        <v>0</v>
      </c>
      <c r="AI23" s="274">
        <v>0</v>
      </c>
      <c r="AJ23" s="274">
        <v>0</v>
      </c>
      <c r="AK23" s="274">
        <v>0</v>
      </c>
      <c r="AL23" s="2"/>
      <c r="AM23" t="s" s="275">
        <f>IF(W23="","",(W23*AE23))</f>
      </c>
      <c r="AN23" t="s" s="275">
        <f>IF(X23="","",(X23*AF23))</f>
      </c>
      <c r="AO23" t="s" s="275">
        <f>IF(W23="","",(W23*AG23))</f>
      </c>
      <c r="AP23" t="s" s="275">
        <f>IF(W23="","",(W23*AH23))</f>
      </c>
      <c r="AQ23" t="s" s="275">
        <f>IF(W23="","",(W23*AI23))</f>
      </c>
      <c r="AR23" t="s" s="275">
        <f>IF(W23="","",(W23*AJ23))</f>
      </c>
      <c r="AS23" t="s" s="275">
        <f>IF(W23="","",(W23*AK23))</f>
      </c>
      <c r="AT23" s="2"/>
      <c r="AU23" s="276"/>
      <c r="AV23" s="276"/>
      <c r="AW23" s="276"/>
      <c r="AX23" s="276"/>
      <c r="AY23" s="277">
        <v>1</v>
      </c>
      <c r="AZ23" s="277">
        <v>1</v>
      </c>
      <c r="BA23" s="276"/>
      <c r="BB23" s="2"/>
      <c r="BC23" t="s" s="275">
        <f>_xlfn.IFERROR((AU23*W23),"")</f>
      </c>
      <c r="BD23" t="s" s="275">
        <f>_xlfn.IFERROR((AV23*W23),"")</f>
      </c>
      <c r="BE23" t="s" s="275">
        <f>_xlfn.IFERROR((AW23*W23),"")</f>
      </c>
      <c r="BF23" t="s" s="275">
        <f>_xlfn.IFERROR((AX23*W23),"")</f>
      </c>
      <c r="BG23" t="s" s="275">
        <f>_xlfn.IFERROR((AY23*W23),"")</f>
      </c>
      <c r="BH23" t="s" s="275">
        <f>_xlfn.IFERROR((AZ23*W23),"")</f>
      </c>
      <c r="BI23" t="s" s="275">
        <f>_xlfn.IFERROR((BA23*W23),"")</f>
      </c>
      <c r="BJ23" s="2"/>
      <c r="BK23" s="272">
        <f>L23*F23</f>
        <v>0</v>
      </c>
      <c r="BL23" s="272">
        <f>M23*F23</f>
        <v>0</v>
      </c>
      <c r="BM23" s="272">
        <f>N23*F23</f>
        <v>0</v>
      </c>
      <c r="BN23" s="272">
        <f>O23*F23</f>
        <v>0</v>
      </c>
      <c r="BO23" s="272">
        <f>P23*F23</f>
        <v>0</v>
      </c>
      <c r="BP23" s="272">
        <f>Q23*F23</f>
        <v>0</v>
      </c>
      <c r="BQ23" s="272">
        <f>R23*F23</f>
        <v>0</v>
      </c>
      <c r="BR23" s="272">
        <f>S23*F23</f>
        <v>0</v>
      </c>
      <c r="BS23" s="272">
        <f>T23*F23</f>
        <v>0</v>
      </c>
      <c r="BT23" s="272">
        <f>U23*F23</f>
        <v>0</v>
      </c>
      <c r="BU23" s="272">
        <f>V23*F23</f>
        <v>0</v>
      </c>
      <c r="BV23" s="2"/>
      <c r="BW23" s="2"/>
      <c r="BX23" s="2"/>
    </row>
    <row r="24" ht="14.25" customHeight="1">
      <c r="A24" t="s" s="249">
        <v>129</v>
      </c>
      <c r="B24" t="s" s="250">
        <v>135</v>
      </c>
      <c r="C24" t="s" s="278">
        <v>100</v>
      </c>
      <c r="D24" t="s" s="279">
        <v>105</v>
      </c>
      <c r="E24" t="s" s="253">
        <v>94</v>
      </c>
      <c r="F24" s="254">
        <v>2</v>
      </c>
      <c r="G24" t="s" s="255">
        <v>48</v>
      </c>
      <c r="H24" s="256">
        <v>1.51</v>
      </c>
      <c r="I24" s="257">
        <v>79.1666666666667</v>
      </c>
      <c r="J24" s="257">
        <f>I24*1.2</f>
        <v>95</v>
      </c>
      <c r="K24" t="s" s="258">
        <v>95</v>
      </c>
      <c r="L24" s="259"/>
      <c r="M24" s="259"/>
      <c r="N24" s="259"/>
      <c r="O24" s="260"/>
      <c r="P24" s="260"/>
      <c r="Q24" s="259"/>
      <c r="R24" s="260"/>
      <c r="S24" s="260"/>
      <c r="T24" s="259"/>
      <c r="U24" s="259"/>
      <c r="V24" s="259"/>
      <c r="W24" t="s" s="261">
        <f>IF(SUM(L24:V24)=0,"",SUM(L24:V24))</f>
      </c>
      <c r="X24" t="s" s="261">
        <f>IF(W24="","",(W24*F24))</f>
      </c>
      <c r="Y24" t="s" s="261">
        <f>IF(W24="","",(W24*I24))</f>
      </c>
      <c r="Z24" t="s" s="262">
        <f>IF(W24="","",(W24*J24))</f>
      </c>
      <c r="AA24" s="263">
        <v>18</v>
      </c>
      <c r="AB24" t="s" s="264">
        <f>_xlfn.IFERROR(W24*H24,"")</f>
      </c>
      <c r="AC24" t="s" s="265">
        <f>B24</f>
        <v>136</v>
      </c>
      <c r="AD24" s="266">
        <f>H24</f>
        <v>1.51</v>
      </c>
      <c r="AE24" s="273">
        <v>12</v>
      </c>
      <c r="AF24" s="274">
        <v>0</v>
      </c>
      <c r="AG24" s="274">
        <v>0</v>
      </c>
      <c r="AH24" s="274">
        <v>0</v>
      </c>
      <c r="AI24" s="274">
        <v>0</v>
      </c>
      <c r="AJ24" s="274">
        <v>0</v>
      </c>
      <c r="AK24" s="274">
        <v>0</v>
      </c>
      <c r="AL24" s="2"/>
      <c r="AM24" t="s" s="275">
        <f>IF(W24="","",(W24*AE24))</f>
      </c>
      <c r="AN24" t="s" s="275">
        <f>IF(X24="","",(X24*AF24))</f>
      </c>
      <c r="AO24" t="s" s="275">
        <f>IF(W24="","",(W24*AG24))</f>
      </c>
      <c r="AP24" t="s" s="275">
        <f>IF(W24="","",(W24*AH24))</f>
      </c>
      <c r="AQ24" t="s" s="275">
        <f>IF(W24="","",(W24*AI24))</f>
      </c>
      <c r="AR24" t="s" s="275">
        <f>IF(W24="","",(W24*AJ24))</f>
      </c>
      <c r="AS24" t="s" s="275">
        <f>IF(W24="","",(W24*AK24))</f>
      </c>
      <c r="AT24" s="2"/>
      <c r="AU24" s="276"/>
      <c r="AV24" s="276"/>
      <c r="AW24" s="276"/>
      <c r="AX24" s="276"/>
      <c r="AY24" s="277">
        <v>2</v>
      </c>
      <c r="AZ24" s="276"/>
      <c r="BA24" s="276"/>
      <c r="BB24" s="2"/>
      <c r="BC24" t="s" s="275">
        <f>_xlfn.IFERROR((AU24*W24),"")</f>
      </c>
      <c r="BD24" t="s" s="275">
        <f>_xlfn.IFERROR((AV24*W24),"")</f>
      </c>
      <c r="BE24" t="s" s="275">
        <f>_xlfn.IFERROR((AW24*W24),"")</f>
      </c>
      <c r="BF24" t="s" s="275">
        <f>_xlfn.IFERROR((AX24*W24),"")</f>
      </c>
      <c r="BG24" t="s" s="275">
        <f>_xlfn.IFERROR((AY24*W24),"")</f>
      </c>
      <c r="BH24" t="s" s="275">
        <f>_xlfn.IFERROR((AZ24*W24),"")</f>
      </c>
      <c r="BI24" t="s" s="275">
        <f>_xlfn.IFERROR((BA24*W24),"")</f>
      </c>
      <c r="BJ24" s="2"/>
      <c r="BK24" s="272">
        <f>L24*F24</f>
        <v>0</v>
      </c>
      <c r="BL24" s="272">
        <f>M24*F24</f>
        <v>0</v>
      </c>
      <c r="BM24" s="272">
        <f>N24*F24</f>
        <v>0</v>
      </c>
      <c r="BN24" s="272">
        <f>O24*F24</f>
        <v>0</v>
      </c>
      <c r="BO24" s="272">
        <f>P24*F24</f>
        <v>0</v>
      </c>
      <c r="BP24" s="272">
        <f>Q24*F24</f>
        <v>0</v>
      </c>
      <c r="BQ24" s="272">
        <f>R24*F24</f>
        <v>0</v>
      </c>
      <c r="BR24" s="272">
        <f>S24*F24</f>
        <v>0</v>
      </c>
      <c r="BS24" s="272">
        <f>T24*F24</f>
        <v>0</v>
      </c>
      <c r="BT24" s="272">
        <f>U24*F24</f>
        <v>0</v>
      </c>
      <c r="BU24" s="272">
        <f>V24*F24</f>
        <v>0</v>
      </c>
      <c r="BV24" s="2"/>
      <c r="BW24" s="2"/>
      <c r="BX24" s="2"/>
    </row>
    <row r="25" ht="14.25" customHeight="1">
      <c r="A25" t="s" s="249">
        <v>129</v>
      </c>
      <c r="B25" t="s" s="250">
        <v>137</v>
      </c>
      <c r="C25" t="s" s="278">
        <v>100</v>
      </c>
      <c r="D25" t="s" s="279">
        <v>138</v>
      </c>
      <c r="E25" t="s" s="253">
        <v>94</v>
      </c>
      <c r="F25" s="254">
        <v>2</v>
      </c>
      <c r="G25" t="s" s="255">
        <v>50</v>
      </c>
      <c r="H25" s="256">
        <v>2.775</v>
      </c>
      <c r="I25" s="257">
        <v>100.541666666667</v>
      </c>
      <c r="J25" s="257">
        <f>I25*1.2</f>
        <v>120.65</v>
      </c>
      <c r="K25" t="s" s="258">
        <v>95</v>
      </c>
      <c r="L25" s="259"/>
      <c r="M25" s="259"/>
      <c r="N25" s="259"/>
      <c r="O25" s="260"/>
      <c r="P25" s="260"/>
      <c r="Q25" s="259"/>
      <c r="R25" s="260"/>
      <c r="S25" s="260"/>
      <c r="T25" s="259"/>
      <c r="U25" s="259"/>
      <c r="V25" s="259"/>
      <c r="W25" t="s" s="261">
        <f>IF(SUM(L25:V25)=0,"",SUM(L25:V25))</f>
      </c>
      <c r="X25" t="s" s="261">
        <f>IF(W25="","",(W25*F25))</f>
      </c>
      <c r="Y25" t="s" s="261">
        <f>IF(W25="","",(W25*I25))</f>
      </c>
      <c r="Z25" t="s" s="262">
        <f>IF(W25="","",(W25*J25))</f>
      </c>
      <c r="AA25" s="263">
        <v>19</v>
      </c>
      <c r="AB25" t="s" s="264">
        <f>_xlfn.IFERROR(W25*H25,"")</f>
      </c>
      <c r="AC25" t="s" s="265">
        <f>B25</f>
        <v>139</v>
      </c>
      <c r="AD25" s="266">
        <f>H25</f>
        <v>2.775</v>
      </c>
      <c r="AE25" s="273">
        <v>11</v>
      </c>
      <c r="AF25" s="274">
        <v>0</v>
      </c>
      <c r="AG25" s="274">
        <v>0</v>
      </c>
      <c r="AH25" s="274">
        <v>0</v>
      </c>
      <c r="AI25" s="274">
        <v>0</v>
      </c>
      <c r="AJ25" s="274">
        <v>0</v>
      </c>
      <c r="AK25" s="274">
        <v>0</v>
      </c>
      <c r="AL25" s="2"/>
      <c r="AM25" t="s" s="275">
        <f>IF(W25="","",(W25*AE25))</f>
      </c>
      <c r="AN25" t="s" s="275">
        <f>IF(X25="","",(X25*AF25))</f>
      </c>
      <c r="AO25" t="s" s="275">
        <f>IF(W25="","",(W25*AG25))</f>
      </c>
      <c r="AP25" t="s" s="275">
        <f>IF(W25="","",(W25*AH25))</f>
      </c>
      <c r="AQ25" t="s" s="275">
        <f>IF(W25="","",(W25*AI25))</f>
      </c>
      <c r="AR25" t="s" s="275">
        <f>IF(W25="","",(W25*AJ25))</f>
      </c>
      <c r="AS25" t="s" s="275">
        <f>IF(W25="","",(W25*AK25))</f>
      </c>
      <c r="AT25" s="2"/>
      <c r="AU25" s="276"/>
      <c r="AV25" s="276"/>
      <c r="AW25" s="276"/>
      <c r="AX25" s="276"/>
      <c r="AY25" s="276"/>
      <c r="AZ25" s="277">
        <v>2</v>
      </c>
      <c r="BA25" s="276"/>
      <c r="BB25" s="2"/>
      <c r="BC25" t="s" s="275">
        <f>_xlfn.IFERROR((AU25*W25),"")</f>
      </c>
      <c r="BD25" t="s" s="275">
        <f>_xlfn.IFERROR((AV25*W25),"")</f>
      </c>
      <c r="BE25" t="s" s="275">
        <f>_xlfn.IFERROR((AW25*W25),"")</f>
      </c>
      <c r="BF25" t="s" s="275">
        <f>_xlfn.IFERROR((AX25*W25),"")</f>
      </c>
      <c r="BG25" t="s" s="275">
        <f>_xlfn.IFERROR((AY25*W25),"")</f>
      </c>
      <c r="BH25" t="s" s="275">
        <f>_xlfn.IFERROR((AZ25*W25),"")</f>
      </c>
      <c r="BI25" t="s" s="275">
        <f>_xlfn.IFERROR((BA25*W25),"")</f>
      </c>
      <c r="BJ25" s="2"/>
      <c r="BK25" s="272">
        <f>L25*F25</f>
        <v>0</v>
      </c>
      <c r="BL25" s="272">
        <f>M25*F25</f>
        <v>0</v>
      </c>
      <c r="BM25" s="272">
        <f>N25*F25</f>
        <v>0</v>
      </c>
      <c r="BN25" s="272">
        <f>O25*F25</f>
        <v>0</v>
      </c>
      <c r="BO25" s="272">
        <f>P25*F25</f>
        <v>0</v>
      </c>
      <c r="BP25" s="272">
        <f>Q25*F25</f>
        <v>0</v>
      </c>
      <c r="BQ25" s="272">
        <f>R25*F25</f>
        <v>0</v>
      </c>
      <c r="BR25" s="272">
        <f>S25*F25</f>
        <v>0</v>
      </c>
      <c r="BS25" s="272">
        <f>T25*F25</f>
        <v>0</v>
      </c>
      <c r="BT25" s="272">
        <f>U25*F25</f>
        <v>0</v>
      </c>
      <c r="BU25" s="272">
        <f>V25*F25</f>
        <v>0</v>
      </c>
      <c r="BV25" s="2"/>
      <c r="BW25" s="2"/>
      <c r="BX25" s="2"/>
    </row>
    <row r="26" ht="14.25" customHeight="1">
      <c r="A26" t="s" s="249">
        <v>140</v>
      </c>
      <c r="B26" t="s" s="250">
        <v>141</v>
      </c>
      <c r="C26" t="s" s="278">
        <v>100</v>
      </c>
      <c r="D26" t="s" s="279">
        <v>142</v>
      </c>
      <c r="E26" t="s" s="253">
        <v>94</v>
      </c>
      <c r="F26" s="254">
        <v>1</v>
      </c>
      <c r="G26" t="s" s="255">
        <v>52</v>
      </c>
      <c r="H26" s="256">
        <v>2.4</v>
      </c>
      <c r="I26" s="257">
        <v>110.83</v>
      </c>
      <c r="J26" s="257">
        <f>I26*1.2</f>
        <v>132.996</v>
      </c>
      <c r="K26" t="s" s="258">
        <v>95</v>
      </c>
      <c r="L26" s="259"/>
      <c r="M26" s="259"/>
      <c r="N26" s="259"/>
      <c r="O26" s="260"/>
      <c r="P26" s="260"/>
      <c r="Q26" s="259"/>
      <c r="R26" s="260"/>
      <c r="S26" s="260"/>
      <c r="T26" s="259"/>
      <c r="U26" s="259"/>
      <c r="V26" s="259"/>
      <c r="W26" t="s" s="261">
        <f>IF(SUM(L26:V26)=0,"",SUM(L26:V26))</f>
      </c>
      <c r="X26" t="s" s="261">
        <f>IF(W26="","",(W26*F26))</f>
      </c>
      <c r="Y26" t="s" s="261">
        <f>IF(W26="","",(W26*I26))</f>
      </c>
      <c r="Z26" t="s" s="262">
        <f>IF(W26="","",(W26*J26))</f>
      </c>
      <c r="AA26" s="263">
        <v>20</v>
      </c>
      <c r="AB26" t="s" s="264">
        <f>_xlfn.IFERROR(W26*H26,"")</f>
      </c>
      <c r="AC26" t="s" s="265">
        <f>B26</f>
        <v>143</v>
      </c>
      <c r="AD26" s="266">
        <f>H26</f>
        <v>2.4</v>
      </c>
      <c r="AE26" s="273">
        <v>5</v>
      </c>
      <c r="AF26" s="274">
        <v>3</v>
      </c>
      <c r="AG26" s="274">
        <v>0</v>
      </c>
      <c r="AH26" s="274">
        <v>0</v>
      </c>
      <c r="AI26" s="274">
        <v>0</v>
      </c>
      <c r="AJ26" s="274">
        <v>0</v>
      </c>
      <c r="AK26" s="274">
        <v>0</v>
      </c>
      <c r="AL26" s="2"/>
      <c r="AM26" t="s" s="275">
        <f>IF(W26="","",(W26*AE26))</f>
      </c>
      <c r="AN26" t="s" s="275">
        <f>IF(X26="","",(X26*AF26))</f>
      </c>
      <c r="AO26" t="s" s="275">
        <f>IF(W26="","",(W26*AG26))</f>
      </c>
      <c r="AP26" t="s" s="275">
        <f>IF(W26="","",(W26*AH26))</f>
      </c>
      <c r="AQ26" t="s" s="275">
        <f>IF(W26="","",(W26*AI26))</f>
      </c>
      <c r="AR26" t="s" s="275">
        <f>IF(W26="","",(W26*AJ26))</f>
      </c>
      <c r="AS26" t="s" s="275">
        <f>IF(W26="","",(W26*AK26))</f>
      </c>
      <c r="AT26" s="2"/>
      <c r="AU26" s="276"/>
      <c r="AV26" s="276"/>
      <c r="AW26" s="276"/>
      <c r="AX26" s="276"/>
      <c r="AY26" s="276"/>
      <c r="AZ26" s="276"/>
      <c r="BA26" s="277">
        <v>1</v>
      </c>
      <c r="BB26" s="2"/>
      <c r="BC26" t="s" s="275">
        <f>_xlfn.IFERROR((AU26*W26),"")</f>
      </c>
      <c r="BD26" t="s" s="275">
        <f>_xlfn.IFERROR((AV26*W26),"")</f>
      </c>
      <c r="BE26" t="s" s="275">
        <f>_xlfn.IFERROR((AW26*W26),"")</f>
      </c>
      <c r="BF26" t="s" s="275">
        <f>_xlfn.IFERROR((AX26*W26),"")</f>
      </c>
      <c r="BG26" t="s" s="275">
        <f>_xlfn.IFERROR((AY26*W26),"")</f>
      </c>
      <c r="BH26" t="s" s="275">
        <f>_xlfn.IFERROR((AZ26*W26),"")</f>
      </c>
      <c r="BI26" t="s" s="275">
        <f>_xlfn.IFERROR((BA26*W26),"")</f>
      </c>
      <c r="BJ26" s="2"/>
      <c r="BK26" s="272">
        <f>L26*F26</f>
        <v>0</v>
      </c>
      <c r="BL26" s="272">
        <f>M26*F26</f>
        <v>0</v>
      </c>
      <c r="BM26" s="272">
        <f>N26*F26</f>
        <v>0</v>
      </c>
      <c r="BN26" s="272">
        <f>O26*F26</f>
        <v>0</v>
      </c>
      <c r="BO26" s="272">
        <f>P26*F26</f>
        <v>0</v>
      </c>
      <c r="BP26" s="272">
        <f>Q26*F26</f>
        <v>0</v>
      </c>
      <c r="BQ26" s="272">
        <f>R26*F26</f>
        <v>0</v>
      </c>
      <c r="BR26" s="272">
        <f>S26*F26</f>
        <v>0</v>
      </c>
      <c r="BS26" s="272">
        <f>T26*F26</f>
        <v>0</v>
      </c>
      <c r="BT26" s="272">
        <f>U26*F26</f>
        <v>0</v>
      </c>
      <c r="BU26" s="272">
        <f>V26*F26</f>
        <v>0</v>
      </c>
      <c r="BV26" s="2"/>
      <c r="BW26" s="2"/>
      <c r="BX26" s="2"/>
    </row>
    <row r="27" ht="14.25" customHeight="1">
      <c r="A27" t="s" s="249">
        <v>140</v>
      </c>
      <c r="B27" t="s" s="250">
        <v>144</v>
      </c>
      <c r="C27" t="s" s="278">
        <v>100</v>
      </c>
      <c r="D27" t="s" s="279">
        <v>121</v>
      </c>
      <c r="E27" t="s" s="253">
        <v>94</v>
      </c>
      <c r="F27" s="254">
        <v>1</v>
      </c>
      <c r="G27" t="s" s="255">
        <v>52</v>
      </c>
      <c r="H27" s="256">
        <v>3.712</v>
      </c>
      <c r="I27" s="257">
        <v>133</v>
      </c>
      <c r="J27" s="257">
        <f>I27*1.2</f>
        <v>159.6</v>
      </c>
      <c r="K27" t="s" s="258">
        <v>95</v>
      </c>
      <c r="L27" s="259"/>
      <c r="M27" s="259"/>
      <c r="N27" s="259"/>
      <c r="O27" s="260"/>
      <c r="P27" s="260"/>
      <c r="Q27" s="259"/>
      <c r="R27" s="260"/>
      <c r="S27" s="260"/>
      <c r="T27" s="259"/>
      <c r="U27" s="259"/>
      <c r="V27" s="259"/>
      <c r="W27" t="s" s="261">
        <f>IF(SUM(L27:V27)=0,"",SUM(L27:V27))</f>
      </c>
      <c r="X27" t="s" s="261">
        <f>IF(W27="","",(W27*F27))</f>
      </c>
      <c r="Y27" t="s" s="261">
        <f>IF(W27="","",(W27*I27))</f>
      </c>
      <c r="Z27" t="s" s="262">
        <f>IF(W27="","",(W27*J27))</f>
      </c>
      <c r="AA27" s="263">
        <v>21</v>
      </c>
      <c r="AB27" t="s" s="264">
        <f>_xlfn.IFERROR(W27*H27,"")</f>
      </c>
      <c r="AC27" t="s" s="265">
        <f>B27</f>
        <v>145</v>
      </c>
      <c r="AD27" s="266">
        <f>H27</f>
        <v>3.712</v>
      </c>
      <c r="AE27" s="273">
        <v>5</v>
      </c>
      <c r="AF27" s="274">
        <v>2</v>
      </c>
      <c r="AG27" s="274">
        <v>0</v>
      </c>
      <c r="AH27" s="274">
        <v>0</v>
      </c>
      <c r="AI27" s="274">
        <v>0</v>
      </c>
      <c r="AJ27" s="274">
        <v>0</v>
      </c>
      <c r="AK27" s="274">
        <v>0</v>
      </c>
      <c r="AL27" s="2"/>
      <c r="AM27" t="s" s="275">
        <f>IF(W27="","",(W27*AE27))</f>
      </c>
      <c r="AN27" t="s" s="275">
        <f>IF(X27="","",(X27*AF27))</f>
      </c>
      <c r="AO27" t="s" s="275">
        <f>IF(W27="","",(W27*AG27))</f>
      </c>
      <c r="AP27" t="s" s="275">
        <f>IF(W27="","",(W27*AH27))</f>
      </c>
      <c r="AQ27" t="s" s="275">
        <f>IF(W27="","",(W27*AI27))</f>
      </c>
      <c r="AR27" t="s" s="275">
        <f>IF(W27="","",(W27*AJ27))</f>
      </c>
      <c r="AS27" t="s" s="275">
        <f>IF(W27="","",(W27*AK27))</f>
      </c>
      <c r="AT27" s="2"/>
      <c r="AU27" s="276"/>
      <c r="AV27" s="276"/>
      <c r="AW27" s="276"/>
      <c r="AX27" s="276"/>
      <c r="AY27" s="276"/>
      <c r="AZ27" s="276"/>
      <c r="BA27" s="277">
        <v>1</v>
      </c>
      <c r="BB27" s="2"/>
      <c r="BC27" t="s" s="275">
        <f>_xlfn.IFERROR((AU27*W27),"")</f>
      </c>
      <c r="BD27" t="s" s="275">
        <f>_xlfn.IFERROR((AV27*W27),"")</f>
      </c>
      <c r="BE27" t="s" s="275">
        <f>_xlfn.IFERROR((AW27*W27),"")</f>
      </c>
      <c r="BF27" t="s" s="275">
        <f>_xlfn.IFERROR((AX27*W27),"")</f>
      </c>
      <c r="BG27" t="s" s="275">
        <f>_xlfn.IFERROR((AY27*W27),"")</f>
      </c>
      <c r="BH27" t="s" s="275">
        <f>_xlfn.IFERROR((AZ27*W27),"")</f>
      </c>
      <c r="BI27" t="s" s="275">
        <f>_xlfn.IFERROR((BA27*W27),"")</f>
      </c>
      <c r="BJ27" s="2"/>
      <c r="BK27" s="272">
        <f>L27*F27</f>
        <v>0</v>
      </c>
      <c r="BL27" s="272">
        <f>M27*F27</f>
        <v>0</v>
      </c>
      <c r="BM27" s="272">
        <f>N27*F27</f>
        <v>0</v>
      </c>
      <c r="BN27" s="272">
        <f>O27*F27</f>
        <v>0</v>
      </c>
      <c r="BO27" s="272">
        <f>P27*F27</f>
        <v>0</v>
      </c>
      <c r="BP27" s="272">
        <f>Q27*F27</f>
        <v>0</v>
      </c>
      <c r="BQ27" s="272">
        <f>R27*F27</f>
        <v>0</v>
      </c>
      <c r="BR27" s="272">
        <f>S27*F27</f>
        <v>0</v>
      </c>
      <c r="BS27" s="272">
        <f>T27*F27</f>
        <v>0</v>
      </c>
      <c r="BT27" s="272">
        <f>U27*F27</f>
        <v>0</v>
      </c>
      <c r="BU27" s="272">
        <f>V27*F27</f>
        <v>0</v>
      </c>
      <c r="BV27" s="2"/>
      <c r="BW27" s="2"/>
      <c r="BX27" s="2"/>
    </row>
    <row r="28" ht="14.25" customHeight="1">
      <c r="A28" t="s" s="249">
        <v>140</v>
      </c>
      <c r="B28" t="s" s="250">
        <v>146</v>
      </c>
      <c r="C28" t="s" s="278">
        <v>100</v>
      </c>
      <c r="D28" t="s" s="279">
        <v>147</v>
      </c>
      <c r="E28" t="s" s="253">
        <v>94</v>
      </c>
      <c r="F28" s="254">
        <v>1</v>
      </c>
      <c r="G28" t="s" s="255">
        <v>50</v>
      </c>
      <c r="H28" s="256">
        <v>1.4</v>
      </c>
      <c r="I28" s="257">
        <v>64.92</v>
      </c>
      <c r="J28" s="257">
        <f>I28*1.2</f>
        <v>77.904</v>
      </c>
      <c r="K28" t="s" s="258">
        <v>95</v>
      </c>
      <c r="L28" s="259"/>
      <c r="M28" s="259"/>
      <c r="N28" s="259"/>
      <c r="O28" s="260"/>
      <c r="P28" s="260"/>
      <c r="Q28" s="259"/>
      <c r="R28" s="260"/>
      <c r="S28" s="260"/>
      <c r="T28" s="259"/>
      <c r="U28" s="259"/>
      <c r="V28" s="259"/>
      <c r="W28" t="s" s="261">
        <f>IF(SUM(L28:V28)=0,"",SUM(L28:V28))</f>
      </c>
      <c r="X28" t="s" s="261">
        <f>IF(W28="","",(W28*F28))</f>
      </c>
      <c r="Y28" t="s" s="261">
        <f>IF(W28="","",(W28*I28))</f>
      </c>
      <c r="Z28" t="s" s="262">
        <f>IF(W28="","",(W28*J28))</f>
      </c>
      <c r="AA28" s="263">
        <v>22</v>
      </c>
      <c r="AB28" t="s" s="264">
        <f>_xlfn.IFERROR(W28*H28,"")</f>
      </c>
      <c r="AC28" t="s" s="265">
        <f>B28</f>
        <v>148</v>
      </c>
      <c r="AD28" s="266">
        <f>H28</f>
        <v>1.4</v>
      </c>
      <c r="AE28" s="273">
        <v>4</v>
      </c>
      <c r="AF28" s="274">
        <v>1</v>
      </c>
      <c r="AG28" s="274">
        <v>0</v>
      </c>
      <c r="AH28" s="274">
        <v>0</v>
      </c>
      <c r="AI28" s="274">
        <v>0</v>
      </c>
      <c r="AJ28" s="274">
        <v>0</v>
      </c>
      <c r="AK28" s="274">
        <v>0</v>
      </c>
      <c r="AL28" s="2"/>
      <c r="AM28" t="s" s="275">
        <f>IF(W28="","",(W28*AE28))</f>
      </c>
      <c r="AN28" t="s" s="275">
        <f>IF(X28="","",(X28*AF28))</f>
      </c>
      <c r="AO28" t="s" s="275">
        <f>IF(W28="","",(W28*AG28))</f>
      </c>
      <c r="AP28" t="s" s="275">
        <f>IF(W28="","",(W28*AH28))</f>
      </c>
      <c r="AQ28" t="s" s="275">
        <f>IF(W28="","",(W28*AI28))</f>
      </c>
      <c r="AR28" t="s" s="275">
        <f>IF(W28="","",(W28*AJ28))</f>
      </c>
      <c r="AS28" t="s" s="275">
        <f>IF(W28="","",(W28*AK28))</f>
      </c>
      <c r="AT28" s="2"/>
      <c r="AU28" s="276"/>
      <c r="AV28" s="276"/>
      <c r="AW28" s="276"/>
      <c r="AX28" s="276"/>
      <c r="AY28" s="276"/>
      <c r="AZ28" s="277">
        <v>1</v>
      </c>
      <c r="BA28" s="276"/>
      <c r="BB28" s="2"/>
      <c r="BC28" t="s" s="275">
        <f>_xlfn.IFERROR((AU28*W28),"")</f>
      </c>
      <c r="BD28" t="s" s="275">
        <f>_xlfn.IFERROR((AV28*W28),"")</f>
      </c>
      <c r="BE28" t="s" s="275">
        <f>_xlfn.IFERROR((AW28*W28),"")</f>
      </c>
      <c r="BF28" t="s" s="275">
        <f>_xlfn.IFERROR((AX28*W28),"")</f>
      </c>
      <c r="BG28" t="s" s="275">
        <f>_xlfn.IFERROR((AY28*W28),"")</f>
      </c>
      <c r="BH28" t="s" s="275">
        <f>_xlfn.IFERROR((AZ28*W28),"")</f>
      </c>
      <c r="BI28" t="s" s="275">
        <f>_xlfn.IFERROR((BA28*W28),"")</f>
      </c>
      <c r="BJ28" s="2"/>
      <c r="BK28" s="272">
        <f>L28*F28</f>
        <v>0</v>
      </c>
      <c r="BL28" s="272">
        <f>M28*F28</f>
        <v>0</v>
      </c>
      <c r="BM28" s="272">
        <f>N28*F28</f>
        <v>0</v>
      </c>
      <c r="BN28" s="272">
        <f>O28*F28</f>
        <v>0</v>
      </c>
      <c r="BO28" s="272">
        <f>P28*F28</f>
        <v>0</v>
      </c>
      <c r="BP28" s="272">
        <f>Q28*F28</f>
        <v>0</v>
      </c>
      <c r="BQ28" s="272">
        <f>R28*F28</f>
        <v>0</v>
      </c>
      <c r="BR28" s="272">
        <f>S28*F28</f>
        <v>0</v>
      </c>
      <c r="BS28" s="272">
        <f>T28*F28</f>
        <v>0</v>
      </c>
      <c r="BT28" s="272">
        <f>U28*F28</f>
        <v>0</v>
      </c>
      <c r="BU28" s="272">
        <f>V28*F28</f>
        <v>0</v>
      </c>
      <c r="BV28" s="2"/>
      <c r="BW28" s="2"/>
      <c r="BX28" s="2"/>
    </row>
    <row r="29" ht="13.5" customHeight="1">
      <c r="A29" t="s" s="249">
        <v>149</v>
      </c>
      <c r="B29" t="s" s="250">
        <v>149</v>
      </c>
      <c r="C29" s="251"/>
      <c r="D29" s="252"/>
      <c r="E29" t="s" s="253">
        <v>94</v>
      </c>
      <c r="F29" s="254">
        <v>2</v>
      </c>
      <c r="G29" t="s" s="255">
        <v>109</v>
      </c>
      <c r="H29" s="256">
        <v>4.15</v>
      </c>
      <c r="I29" s="257">
        <v>132.208333333333</v>
      </c>
      <c r="J29" s="257">
        <f>I29*1.2</f>
        <v>158.65</v>
      </c>
      <c r="K29" t="s" s="258">
        <v>95</v>
      </c>
      <c r="L29" s="259"/>
      <c r="M29" s="259"/>
      <c r="N29" s="259"/>
      <c r="O29" s="260"/>
      <c r="P29" s="260"/>
      <c r="Q29" s="259"/>
      <c r="R29" s="260"/>
      <c r="S29" s="260"/>
      <c r="T29" s="259"/>
      <c r="U29" s="259"/>
      <c r="V29" s="259"/>
      <c r="W29" t="s" s="261">
        <f>IF(SUM(L29:V29)=0,"",SUM(L29:V29))</f>
      </c>
      <c r="X29" t="s" s="261">
        <f>IF(W29="","",(W29*F29))</f>
      </c>
      <c r="Y29" t="s" s="261">
        <f>IF(W29="","",(W29*I29))</f>
      </c>
      <c r="Z29" t="s" s="262">
        <f>IF(W29="","",(W29*J29))</f>
      </c>
      <c r="AA29" s="263">
        <v>23</v>
      </c>
      <c r="AB29" t="s" s="264">
        <f>_xlfn.IFERROR(W29*H29,"")</f>
      </c>
      <c r="AC29" t="s" s="265">
        <f>B29</f>
        <v>150</v>
      </c>
      <c r="AD29" s="266">
        <f>H29</f>
        <v>4.15</v>
      </c>
      <c r="AE29" s="273">
        <v>15</v>
      </c>
      <c r="AF29" s="274">
        <v>0</v>
      </c>
      <c r="AG29" s="274">
        <v>0</v>
      </c>
      <c r="AH29" s="274">
        <v>0</v>
      </c>
      <c r="AI29" s="274">
        <v>0</v>
      </c>
      <c r="AJ29" s="274">
        <v>0</v>
      </c>
      <c r="AK29" s="274">
        <v>0</v>
      </c>
      <c r="AL29" s="2"/>
      <c r="AM29" t="s" s="275">
        <f>IF(W29="","",(W29*AE29))</f>
      </c>
      <c r="AN29" t="s" s="275">
        <f>IF(X29="","",(X29*AF29))</f>
      </c>
      <c r="AO29" t="s" s="275">
        <f>IF(W29="","",(W29*AG29))</f>
      </c>
      <c r="AP29" t="s" s="275">
        <f>IF(W29="","",(W29*AH29))</f>
      </c>
      <c r="AQ29" t="s" s="275">
        <f>IF(W29="","",(W29*AI29))</f>
      </c>
      <c r="AR29" t="s" s="275">
        <f>IF(W29="","",(W29*AJ29))</f>
      </c>
      <c r="AS29" t="s" s="275">
        <f>IF(W29="","",(W29*AK29))</f>
      </c>
      <c r="AT29" s="2"/>
      <c r="AU29" s="276"/>
      <c r="AV29" s="276"/>
      <c r="AW29" s="276"/>
      <c r="AX29" s="276"/>
      <c r="AY29" s="277">
        <v>1</v>
      </c>
      <c r="AZ29" s="277">
        <v>1</v>
      </c>
      <c r="BA29" s="276"/>
      <c r="BB29" s="2"/>
      <c r="BC29" t="s" s="275">
        <f>_xlfn.IFERROR((AU29*W29),"")</f>
      </c>
      <c r="BD29" t="s" s="275">
        <f>_xlfn.IFERROR((AV29*W29),"")</f>
      </c>
      <c r="BE29" t="s" s="275">
        <f>_xlfn.IFERROR((AW29*W29),"")</f>
      </c>
      <c r="BF29" t="s" s="275">
        <f>_xlfn.IFERROR((AX29*W29),"")</f>
      </c>
      <c r="BG29" t="s" s="275">
        <f>_xlfn.IFERROR((AY29*W29),"")</f>
      </c>
      <c r="BH29" t="s" s="275">
        <f>_xlfn.IFERROR((AZ29*W29),"")</f>
      </c>
      <c r="BI29" t="s" s="275">
        <f>_xlfn.IFERROR((BA29*W29),"")</f>
      </c>
      <c r="BJ29" s="2"/>
      <c r="BK29" s="272">
        <f>L29*F29</f>
        <v>0</v>
      </c>
      <c r="BL29" s="272">
        <f>M29*F29</f>
        <v>0</v>
      </c>
      <c r="BM29" s="272">
        <f>N29*F29</f>
        <v>0</v>
      </c>
      <c r="BN29" s="272">
        <f>O29*F29</f>
        <v>0</v>
      </c>
      <c r="BO29" s="272">
        <f>P29*F29</f>
        <v>0</v>
      </c>
      <c r="BP29" s="272">
        <f>Q29*F29</f>
        <v>0</v>
      </c>
      <c r="BQ29" s="272">
        <f>R29*F29</f>
        <v>0</v>
      </c>
      <c r="BR29" s="272">
        <f>S29*F29</f>
        <v>0</v>
      </c>
      <c r="BS29" s="272">
        <f>T29*F29</f>
        <v>0</v>
      </c>
      <c r="BT29" s="272">
        <f>U29*F29</f>
        <v>0</v>
      </c>
      <c r="BU29" s="272">
        <f>V29*F29</f>
        <v>0</v>
      </c>
      <c r="BV29" s="2"/>
      <c r="BW29" s="2"/>
      <c r="BX29" s="2"/>
    </row>
    <row r="30" ht="14.25" customHeight="1">
      <c r="A30" t="s" s="249">
        <v>149</v>
      </c>
      <c r="B30" t="s" s="250">
        <v>151</v>
      </c>
      <c r="C30" s="251"/>
      <c r="D30" s="252"/>
      <c r="E30" t="s" s="253">
        <v>94</v>
      </c>
      <c r="F30" s="254">
        <v>2</v>
      </c>
      <c r="G30" t="s" s="255">
        <v>109</v>
      </c>
      <c r="H30" s="256">
        <v>3.975</v>
      </c>
      <c r="I30" s="257">
        <v>128.25</v>
      </c>
      <c r="J30" s="257">
        <f>I30*1.2</f>
        <v>153.9</v>
      </c>
      <c r="K30" t="s" s="258">
        <v>95</v>
      </c>
      <c r="L30" s="259"/>
      <c r="M30" s="259"/>
      <c r="N30" s="259"/>
      <c r="O30" s="260"/>
      <c r="P30" s="260"/>
      <c r="Q30" s="259"/>
      <c r="R30" s="260"/>
      <c r="S30" s="260"/>
      <c r="T30" s="259"/>
      <c r="U30" s="259"/>
      <c r="V30" s="259"/>
      <c r="W30" t="s" s="261">
        <f>IF(SUM(L30:V30)=0,"",SUM(L30:V30))</f>
      </c>
      <c r="X30" t="s" s="261">
        <f>IF(W30="","",(W30*F30))</f>
      </c>
      <c r="Y30" t="s" s="261">
        <f>IF(W30="","",(W30*I30))</f>
      </c>
      <c r="Z30" t="s" s="262">
        <f>IF(W30="","",(W30*J30))</f>
      </c>
      <c r="AA30" s="263">
        <v>24</v>
      </c>
      <c r="AB30" t="s" s="264">
        <f>_xlfn.IFERROR(W30*H30,"")</f>
      </c>
      <c r="AC30" t="s" s="265">
        <f>B30</f>
        <v>152</v>
      </c>
      <c r="AD30" s="266">
        <f>H30</f>
        <v>3.975</v>
      </c>
      <c r="AE30" s="273">
        <v>12</v>
      </c>
      <c r="AF30" s="274">
        <v>0</v>
      </c>
      <c r="AG30" s="274">
        <v>0</v>
      </c>
      <c r="AH30" s="274">
        <v>0</v>
      </c>
      <c r="AI30" s="274">
        <v>0</v>
      </c>
      <c r="AJ30" s="274">
        <v>0</v>
      </c>
      <c r="AK30" s="274">
        <v>0</v>
      </c>
      <c r="AL30" s="2"/>
      <c r="AM30" t="s" s="275">
        <f>IF(W30="","",(W30*AE30))</f>
      </c>
      <c r="AN30" t="s" s="275">
        <f>IF(X30="","",(X30*AF30))</f>
      </c>
      <c r="AO30" t="s" s="275">
        <f>IF(W30="","",(W30*AG30))</f>
      </c>
      <c r="AP30" t="s" s="275">
        <f>IF(W30="","",(W30*AH30))</f>
      </c>
      <c r="AQ30" t="s" s="275">
        <f>IF(W30="","",(W30*AI30))</f>
      </c>
      <c r="AR30" t="s" s="275">
        <f>IF(W30="","",(W30*AJ30))</f>
      </c>
      <c r="AS30" t="s" s="275">
        <f>IF(W30="","",(W30*AK30))</f>
      </c>
      <c r="AT30" s="2"/>
      <c r="AU30" s="276"/>
      <c r="AV30" s="276"/>
      <c r="AW30" s="276"/>
      <c r="AX30" s="276"/>
      <c r="AY30" s="277">
        <v>1</v>
      </c>
      <c r="AZ30" s="277">
        <v>1</v>
      </c>
      <c r="BA30" s="276"/>
      <c r="BB30" s="2"/>
      <c r="BC30" t="s" s="275">
        <f>_xlfn.IFERROR((AU30*W30),"")</f>
      </c>
      <c r="BD30" t="s" s="275">
        <f>_xlfn.IFERROR((AV30*W30),"")</f>
      </c>
      <c r="BE30" t="s" s="275">
        <f>_xlfn.IFERROR((AW30*W30),"")</f>
      </c>
      <c r="BF30" t="s" s="275">
        <f>_xlfn.IFERROR((AX30*W30),"")</f>
      </c>
      <c r="BG30" t="s" s="275">
        <f>_xlfn.IFERROR((AY30*W30),"")</f>
      </c>
      <c r="BH30" t="s" s="275">
        <f>_xlfn.IFERROR((AZ30*W30),"")</f>
      </c>
      <c r="BI30" t="s" s="275">
        <f>_xlfn.IFERROR((BA30*W30),"")</f>
      </c>
      <c r="BJ30" s="2"/>
      <c r="BK30" s="272">
        <f>L30*F30</f>
        <v>0</v>
      </c>
      <c r="BL30" s="272">
        <f>M30*F30</f>
        <v>0</v>
      </c>
      <c r="BM30" s="272">
        <f>N30*F30</f>
        <v>0</v>
      </c>
      <c r="BN30" s="272">
        <f>O30*F30</f>
        <v>0</v>
      </c>
      <c r="BO30" s="272">
        <f>P30*F30</f>
        <v>0</v>
      </c>
      <c r="BP30" s="272">
        <f>Q30*F30</f>
        <v>0</v>
      </c>
      <c r="BQ30" s="272">
        <f>R30*F30</f>
        <v>0</v>
      </c>
      <c r="BR30" s="272">
        <f>S30*F30</f>
        <v>0</v>
      </c>
      <c r="BS30" s="272">
        <f>T30*F30</f>
        <v>0</v>
      </c>
      <c r="BT30" s="272">
        <f>U30*F30</f>
        <v>0</v>
      </c>
      <c r="BU30" s="272">
        <f>V30*F30</f>
        <v>0</v>
      </c>
      <c r="BV30" s="2"/>
      <c r="BW30" s="2"/>
      <c r="BX30" s="2"/>
    </row>
    <row r="31" ht="14.25" customHeight="1">
      <c r="A31" t="s" s="249">
        <v>149</v>
      </c>
      <c r="B31" t="s" s="250">
        <v>153</v>
      </c>
      <c r="C31" t="s" s="278">
        <v>100</v>
      </c>
      <c r="D31" s="252"/>
      <c r="E31" t="s" s="253">
        <v>94</v>
      </c>
      <c r="F31" s="254">
        <v>2</v>
      </c>
      <c r="G31" t="s" s="255">
        <v>109</v>
      </c>
      <c r="H31" s="256">
        <v>3.975</v>
      </c>
      <c r="I31" s="257">
        <v>141.708333333333</v>
      </c>
      <c r="J31" s="257">
        <f>I31*1.2</f>
        <v>170.05</v>
      </c>
      <c r="K31" t="s" s="258">
        <v>95</v>
      </c>
      <c r="L31" s="259"/>
      <c r="M31" s="259"/>
      <c r="N31" s="259"/>
      <c r="O31" s="260"/>
      <c r="P31" s="260"/>
      <c r="Q31" s="259"/>
      <c r="R31" s="260"/>
      <c r="S31" s="260"/>
      <c r="T31" s="259"/>
      <c r="U31" s="259"/>
      <c r="V31" s="259"/>
      <c r="W31" t="s" s="261">
        <f>IF(SUM(L31:V31)=0,"",SUM(L31:V31))</f>
      </c>
      <c r="X31" t="s" s="261">
        <f>IF(W31="","",(W31*F31))</f>
      </c>
      <c r="Y31" t="s" s="261">
        <f>IF(W31="","",(W31*I31))</f>
      </c>
      <c r="Z31" t="s" s="262">
        <f>IF(W31="","",(W31*J31))</f>
      </c>
      <c r="AA31" s="263">
        <v>25</v>
      </c>
      <c r="AB31" t="s" s="264">
        <f>_xlfn.IFERROR(W31*H31,"")</f>
      </c>
      <c r="AC31" t="s" s="265">
        <f>B31</f>
        <v>154</v>
      </c>
      <c r="AD31" s="266">
        <f>H31</f>
        <v>3.975</v>
      </c>
      <c r="AE31" s="273">
        <v>12</v>
      </c>
      <c r="AF31" s="274">
        <v>0</v>
      </c>
      <c r="AG31" s="274">
        <v>0</v>
      </c>
      <c r="AH31" s="274">
        <v>0</v>
      </c>
      <c r="AI31" s="274">
        <v>0</v>
      </c>
      <c r="AJ31" s="274">
        <v>0</v>
      </c>
      <c r="AK31" s="274">
        <v>0</v>
      </c>
      <c r="AL31" s="2"/>
      <c r="AM31" t="s" s="275">
        <f>IF(W31="","",(W31*AE31))</f>
      </c>
      <c r="AN31" t="s" s="275">
        <f>IF(X31="","",(X31*AF31))</f>
      </c>
      <c r="AO31" t="s" s="275">
        <f>IF(W31="","",(W31*AG31))</f>
      </c>
      <c r="AP31" t="s" s="275">
        <f>IF(W31="","",(W31*AH31))</f>
      </c>
      <c r="AQ31" t="s" s="275">
        <f>IF(W31="","",(W31*AI31))</f>
      </c>
      <c r="AR31" t="s" s="275">
        <f>IF(W31="","",(W31*AJ31))</f>
      </c>
      <c r="AS31" t="s" s="275">
        <f>IF(W31="","",(W31*AK31))</f>
      </c>
      <c r="AT31" s="2"/>
      <c r="AU31" s="276"/>
      <c r="AV31" s="276"/>
      <c r="AW31" s="276"/>
      <c r="AX31" s="276"/>
      <c r="AY31" s="277">
        <v>1</v>
      </c>
      <c r="AZ31" s="277">
        <v>1</v>
      </c>
      <c r="BA31" s="276"/>
      <c r="BB31" s="2"/>
      <c r="BC31" t="s" s="275">
        <f>_xlfn.IFERROR((AU31*W31),"")</f>
      </c>
      <c r="BD31" t="s" s="275">
        <f>_xlfn.IFERROR((AV31*W31),"")</f>
      </c>
      <c r="BE31" t="s" s="275">
        <f>_xlfn.IFERROR((AW31*W31),"")</f>
      </c>
      <c r="BF31" t="s" s="275">
        <f>_xlfn.IFERROR((AX31*W31),"")</f>
      </c>
      <c r="BG31" t="s" s="275">
        <f>_xlfn.IFERROR((AY31*W31),"")</f>
      </c>
      <c r="BH31" t="s" s="275">
        <f>_xlfn.IFERROR((AZ31*W31),"")</f>
      </c>
      <c r="BI31" t="s" s="275">
        <f>_xlfn.IFERROR((BA31*W31),"")</f>
      </c>
      <c r="BJ31" s="2"/>
      <c r="BK31" s="272">
        <f>L31*F31</f>
        <v>0</v>
      </c>
      <c r="BL31" s="272">
        <f>M31*F31</f>
        <v>0</v>
      </c>
      <c r="BM31" s="272">
        <f>N31*F31</f>
        <v>0</v>
      </c>
      <c r="BN31" s="272">
        <f>O31*F31</f>
        <v>0</v>
      </c>
      <c r="BO31" s="272">
        <f>P31*F31</f>
        <v>0</v>
      </c>
      <c r="BP31" s="272">
        <f>Q31*F31</f>
        <v>0</v>
      </c>
      <c r="BQ31" s="272">
        <f>R31*F31</f>
        <v>0</v>
      </c>
      <c r="BR31" s="272">
        <f>S31*F31</f>
        <v>0</v>
      </c>
      <c r="BS31" s="272">
        <f>T31*F31</f>
        <v>0</v>
      </c>
      <c r="BT31" s="272">
        <f>U31*F31</f>
        <v>0</v>
      </c>
      <c r="BU31" s="272">
        <f>V31*F31</f>
        <v>0</v>
      </c>
      <c r="BV31" s="2"/>
      <c r="BW31" s="2"/>
      <c r="BX31" s="2"/>
    </row>
    <row r="32" ht="14.25" customHeight="1">
      <c r="A32" t="s" s="249">
        <v>149</v>
      </c>
      <c r="B32" t="s" s="250">
        <v>155</v>
      </c>
      <c r="C32" t="s" s="278">
        <v>100</v>
      </c>
      <c r="D32" t="s" s="279">
        <v>108</v>
      </c>
      <c r="E32" t="s" s="253">
        <v>94</v>
      </c>
      <c r="F32" s="254">
        <v>3</v>
      </c>
      <c r="G32" t="s" s="255">
        <v>109</v>
      </c>
      <c r="H32" s="256">
        <v>4.548</v>
      </c>
      <c r="I32" s="257">
        <v>181.291666666667</v>
      </c>
      <c r="J32" s="257">
        <f>I32*1.2</f>
        <v>217.55</v>
      </c>
      <c r="K32" t="s" s="258">
        <v>95</v>
      </c>
      <c r="L32" s="259"/>
      <c r="M32" s="259"/>
      <c r="N32" s="259"/>
      <c r="O32" s="260"/>
      <c r="P32" s="260"/>
      <c r="Q32" s="259"/>
      <c r="R32" s="260"/>
      <c r="S32" s="260"/>
      <c r="T32" s="259"/>
      <c r="U32" s="259"/>
      <c r="V32" s="259"/>
      <c r="W32" t="s" s="261">
        <f>IF(SUM(L32:V32)=0,"",SUM(L32:V32))</f>
      </c>
      <c r="X32" t="s" s="261">
        <f>IF(W32="","",(W32*F32))</f>
      </c>
      <c r="Y32" t="s" s="261">
        <f>IF(W32="","",(W32*I32))</f>
      </c>
      <c r="Z32" t="s" s="262">
        <f>IF(W32="","",(W32*J32))</f>
      </c>
      <c r="AA32" s="263">
        <v>26</v>
      </c>
      <c r="AB32" t="s" s="264">
        <f>_xlfn.IFERROR(W32*H32,"")</f>
      </c>
      <c r="AC32" t="s" s="265">
        <f>B32</f>
        <v>156</v>
      </c>
      <c r="AD32" s="266">
        <f>H32</f>
        <v>4.548</v>
      </c>
      <c r="AE32" s="273">
        <v>16</v>
      </c>
      <c r="AF32" s="274">
        <v>0</v>
      </c>
      <c r="AG32" s="274">
        <v>0</v>
      </c>
      <c r="AH32" s="274">
        <v>0</v>
      </c>
      <c r="AI32" s="274">
        <v>0</v>
      </c>
      <c r="AJ32" s="274">
        <v>0</v>
      </c>
      <c r="AK32" s="274">
        <v>0</v>
      </c>
      <c r="AL32" s="2"/>
      <c r="AM32" t="s" s="275">
        <f>IF(W32="","",(W32*AE32))</f>
      </c>
      <c r="AN32" t="s" s="275">
        <f>IF(X32="","",(X32*AF32))</f>
      </c>
      <c r="AO32" t="s" s="275">
        <f>IF(W32="","",(W32*AG32))</f>
      </c>
      <c r="AP32" t="s" s="275">
        <f>IF(W32="","",(W32*AH32))</f>
      </c>
      <c r="AQ32" t="s" s="275">
        <f>IF(W32="","",(W32*AI32))</f>
      </c>
      <c r="AR32" t="s" s="275">
        <f>IF(W32="","",(W32*AJ32))</f>
      </c>
      <c r="AS32" t="s" s="275">
        <f>IF(W32="","",(W32*AK32))</f>
      </c>
      <c r="AT32" s="2"/>
      <c r="AU32" s="276"/>
      <c r="AV32" s="276"/>
      <c r="AW32" s="276"/>
      <c r="AX32" s="276"/>
      <c r="AY32" s="277">
        <v>2</v>
      </c>
      <c r="AZ32" s="277">
        <v>1</v>
      </c>
      <c r="BA32" s="276"/>
      <c r="BB32" s="2"/>
      <c r="BC32" t="s" s="275">
        <f>_xlfn.IFERROR((AU32*W32),"")</f>
      </c>
      <c r="BD32" t="s" s="275">
        <f>_xlfn.IFERROR((AV32*W32),"")</f>
      </c>
      <c r="BE32" t="s" s="275">
        <f>_xlfn.IFERROR((AW32*W32),"")</f>
      </c>
      <c r="BF32" t="s" s="275">
        <f>_xlfn.IFERROR((AX32*W32),"")</f>
      </c>
      <c r="BG32" t="s" s="275">
        <f>_xlfn.IFERROR((AY32*W32),"")</f>
      </c>
      <c r="BH32" t="s" s="275">
        <f>_xlfn.IFERROR((AZ32*W32),"")</f>
      </c>
      <c r="BI32" t="s" s="275">
        <f>_xlfn.IFERROR((BA32*W32),"")</f>
      </c>
      <c r="BJ32" s="2"/>
      <c r="BK32" s="272">
        <f>L32*F32</f>
        <v>0</v>
      </c>
      <c r="BL32" s="272">
        <f>M32*F32</f>
        <v>0</v>
      </c>
      <c r="BM32" s="272">
        <f>N32*F32</f>
        <v>0</v>
      </c>
      <c r="BN32" s="272">
        <f>O32*F32</f>
        <v>0</v>
      </c>
      <c r="BO32" s="272">
        <f>P32*F32</f>
        <v>0</v>
      </c>
      <c r="BP32" s="272">
        <f>Q32*F32</f>
        <v>0</v>
      </c>
      <c r="BQ32" s="272">
        <f>R32*F32</f>
        <v>0</v>
      </c>
      <c r="BR32" s="272">
        <f>S32*F32</f>
        <v>0</v>
      </c>
      <c r="BS32" s="272">
        <f>T32*F32</f>
        <v>0</v>
      </c>
      <c r="BT32" s="272">
        <f>U32*F32</f>
        <v>0</v>
      </c>
      <c r="BU32" s="272">
        <f>V32*F32</f>
        <v>0</v>
      </c>
      <c r="BV32" s="2"/>
      <c r="BW32" s="2"/>
      <c r="BX32" s="2"/>
    </row>
    <row r="33" ht="14.25" customHeight="1">
      <c r="A33" t="s" s="249">
        <v>149</v>
      </c>
      <c r="B33" t="s" s="250">
        <v>157</v>
      </c>
      <c r="C33" s="251"/>
      <c r="D33" t="s" s="279">
        <v>158</v>
      </c>
      <c r="E33" t="s" s="253">
        <v>94</v>
      </c>
      <c r="F33" s="254">
        <v>3</v>
      </c>
      <c r="G33" t="s" s="255">
        <v>112</v>
      </c>
      <c r="H33" s="256">
        <v>1.831</v>
      </c>
      <c r="I33" s="257">
        <v>71.56999999999999</v>
      </c>
      <c r="J33" s="257">
        <f>I33*1.2</f>
        <v>85.884</v>
      </c>
      <c r="K33" t="s" s="258">
        <v>95</v>
      </c>
      <c r="L33" s="259"/>
      <c r="M33" s="259"/>
      <c r="N33" s="259"/>
      <c r="O33" s="260"/>
      <c r="P33" s="260"/>
      <c r="Q33" s="259"/>
      <c r="R33" s="260"/>
      <c r="S33" s="260"/>
      <c r="T33" s="259"/>
      <c r="U33" s="259"/>
      <c r="V33" s="259"/>
      <c r="W33" t="s" s="261">
        <f>IF(SUM(L33:V33)=0,"",SUM(L33:V33))</f>
      </c>
      <c r="X33" t="s" s="261">
        <f>IF(W33="","",(W33*F33))</f>
      </c>
      <c r="Y33" t="s" s="261">
        <f>IF(W33="","",(W33*I33))</f>
      </c>
      <c r="Z33" t="s" s="262">
        <f>IF(W33="","",(W33*J33))</f>
      </c>
      <c r="AA33" s="263">
        <v>27</v>
      </c>
      <c r="AB33" t="s" s="264">
        <f>_xlfn.IFERROR(W33*H33,"")</f>
      </c>
      <c r="AC33" t="s" s="265">
        <f>B33</f>
        <v>159</v>
      </c>
      <c r="AD33" s="266">
        <f>H33</f>
        <v>1.831</v>
      </c>
      <c r="AE33" s="273">
        <v>13</v>
      </c>
      <c r="AF33" s="274">
        <v>0</v>
      </c>
      <c r="AG33" s="274">
        <v>0</v>
      </c>
      <c r="AH33" s="274">
        <v>0</v>
      </c>
      <c r="AI33" s="274">
        <v>0</v>
      </c>
      <c r="AJ33" s="274">
        <v>0</v>
      </c>
      <c r="AK33" s="274">
        <v>0</v>
      </c>
      <c r="AL33" s="2"/>
      <c r="AM33" t="s" s="275">
        <f>IF(W33="","",(W33*AE33))</f>
      </c>
      <c r="AN33" t="s" s="275">
        <f>IF(X33="","",(X33*AF33))</f>
      </c>
      <c r="AO33" t="s" s="275">
        <f>IF(W33="","",(W33*AG33))</f>
      </c>
      <c r="AP33" t="s" s="275">
        <f>IF(W33="","",(W33*AH33))</f>
      </c>
      <c r="AQ33" t="s" s="275">
        <f>IF(W33="","",(W33*AI33))</f>
      </c>
      <c r="AR33" t="s" s="275">
        <f>IF(W33="","",(W33*AJ33))</f>
      </c>
      <c r="AS33" t="s" s="275">
        <f>IF(W33="","",(W33*AK33))</f>
      </c>
      <c r="AT33" s="2"/>
      <c r="AU33" s="276"/>
      <c r="AV33" s="276"/>
      <c r="AW33" s="276"/>
      <c r="AX33" s="277">
        <v>1</v>
      </c>
      <c r="AY33" s="277">
        <v>2</v>
      </c>
      <c r="AZ33" s="276"/>
      <c r="BA33" s="276"/>
      <c r="BB33" s="2"/>
      <c r="BC33" t="s" s="275">
        <f>_xlfn.IFERROR((AU33*W33),"")</f>
      </c>
      <c r="BD33" t="s" s="275">
        <f>_xlfn.IFERROR((AV33*W33),"")</f>
      </c>
      <c r="BE33" t="s" s="275">
        <f>_xlfn.IFERROR((AW33*W33),"")</f>
      </c>
      <c r="BF33" t="s" s="275">
        <f>_xlfn.IFERROR((AX33*W33),"")</f>
      </c>
      <c r="BG33" t="s" s="275">
        <f>_xlfn.IFERROR((AY33*W33),"")</f>
      </c>
      <c r="BH33" t="s" s="275">
        <f>_xlfn.IFERROR((AZ33*W33),"")</f>
      </c>
      <c r="BI33" t="s" s="275">
        <f>_xlfn.IFERROR((BA33*W33),"")</f>
      </c>
      <c r="BJ33" s="2"/>
      <c r="BK33" s="272">
        <f>L33*F33</f>
        <v>0</v>
      </c>
      <c r="BL33" s="272">
        <f>M33*F33</f>
        <v>0</v>
      </c>
      <c r="BM33" s="272">
        <f>N33*F33</f>
        <v>0</v>
      </c>
      <c r="BN33" s="272">
        <f>O33*F33</f>
        <v>0</v>
      </c>
      <c r="BO33" s="272">
        <f>P33*F33</f>
        <v>0</v>
      </c>
      <c r="BP33" s="272">
        <f>Q33*F33</f>
        <v>0</v>
      </c>
      <c r="BQ33" s="272">
        <f>R33*F33</f>
        <v>0</v>
      </c>
      <c r="BR33" s="272">
        <f>S33*F33</f>
        <v>0</v>
      </c>
      <c r="BS33" s="272">
        <f>T33*F33</f>
        <v>0</v>
      </c>
      <c r="BT33" s="272">
        <f>U33*F33</f>
        <v>0</v>
      </c>
      <c r="BU33" s="272">
        <f>V33*F33</f>
        <v>0</v>
      </c>
      <c r="BV33" s="2"/>
      <c r="BW33" s="2"/>
      <c r="BX33" s="2"/>
    </row>
    <row r="34" ht="14.25" customHeight="1">
      <c r="A34" t="s" s="249">
        <v>149</v>
      </c>
      <c r="B34" t="s" s="250">
        <v>160</v>
      </c>
      <c r="C34" t="s" s="278">
        <v>100</v>
      </c>
      <c r="D34" t="s" s="279">
        <v>158</v>
      </c>
      <c r="E34" t="s" s="253">
        <v>94</v>
      </c>
      <c r="F34" s="254">
        <v>3</v>
      </c>
      <c r="G34" t="s" s="255">
        <v>112</v>
      </c>
      <c r="H34" s="256">
        <v>1.831</v>
      </c>
      <c r="I34" s="257">
        <v>77.5833333333333</v>
      </c>
      <c r="J34" s="257">
        <f>I34*1.2</f>
        <v>93.09999999999999</v>
      </c>
      <c r="K34" t="s" s="258">
        <v>95</v>
      </c>
      <c r="L34" s="259"/>
      <c r="M34" s="259"/>
      <c r="N34" s="259"/>
      <c r="O34" s="260"/>
      <c r="P34" s="260"/>
      <c r="Q34" s="259"/>
      <c r="R34" s="260"/>
      <c r="S34" s="260"/>
      <c r="T34" s="259"/>
      <c r="U34" s="259"/>
      <c r="V34" s="259"/>
      <c r="W34" t="s" s="261">
        <f>IF(SUM(L34:V34)=0,"",SUM(L34:V34))</f>
      </c>
      <c r="X34" t="s" s="261">
        <f>IF(W34="","",(W34*F34))</f>
      </c>
      <c r="Y34" t="s" s="261">
        <f>IF(W34="","",(W34*I34))</f>
      </c>
      <c r="Z34" t="s" s="262">
        <f>IF(W34="","",(W34*J34))</f>
      </c>
      <c r="AA34" s="263">
        <v>28</v>
      </c>
      <c r="AB34" t="s" s="264">
        <f>_xlfn.IFERROR(W34*H34,"")</f>
      </c>
      <c r="AC34" t="s" s="265">
        <f>B34</f>
        <v>161</v>
      </c>
      <c r="AD34" s="266">
        <f>H34</f>
        <v>1.831</v>
      </c>
      <c r="AE34" s="273">
        <v>13</v>
      </c>
      <c r="AF34" s="274">
        <v>0</v>
      </c>
      <c r="AG34" s="274">
        <v>0</v>
      </c>
      <c r="AH34" s="274">
        <v>0</v>
      </c>
      <c r="AI34" s="274">
        <v>0</v>
      </c>
      <c r="AJ34" s="274">
        <v>0</v>
      </c>
      <c r="AK34" s="274">
        <v>0</v>
      </c>
      <c r="AL34" s="2"/>
      <c r="AM34" t="s" s="275">
        <f>IF(W34="","",(W34*AE34))</f>
      </c>
      <c r="AN34" t="s" s="275">
        <f>IF(X34="","",(X34*AF34))</f>
      </c>
      <c r="AO34" t="s" s="275">
        <f>IF(W34="","",(W34*AG34))</f>
      </c>
      <c r="AP34" t="s" s="275">
        <f>IF(W34="","",(W34*AH34))</f>
      </c>
      <c r="AQ34" t="s" s="275">
        <f>IF(W34="","",(W34*AI34))</f>
      </c>
      <c r="AR34" t="s" s="275">
        <f>IF(W34="","",(W34*AJ34))</f>
      </c>
      <c r="AS34" t="s" s="275">
        <f>IF(W34="","",(W34*AK34))</f>
      </c>
      <c r="AT34" s="2"/>
      <c r="AU34" s="276"/>
      <c r="AV34" s="276"/>
      <c r="AW34" s="276"/>
      <c r="AX34" s="277">
        <v>1</v>
      </c>
      <c r="AY34" s="277">
        <v>2</v>
      </c>
      <c r="AZ34" s="276"/>
      <c r="BA34" s="276"/>
      <c r="BB34" s="2"/>
      <c r="BC34" t="s" s="275">
        <f>_xlfn.IFERROR((AU34*W34),"")</f>
      </c>
      <c r="BD34" t="s" s="275">
        <f>_xlfn.IFERROR((AV34*W34),"")</f>
      </c>
      <c r="BE34" t="s" s="275">
        <f>_xlfn.IFERROR((AW34*W34),"")</f>
      </c>
      <c r="BF34" t="s" s="275">
        <f>_xlfn.IFERROR((AX34*W34),"")</f>
      </c>
      <c r="BG34" t="s" s="275">
        <f>_xlfn.IFERROR((AY34*W34),"")</f>
      </c>
      <c r="BH34" t="s" s="275">
        <f>_xlfn.IFERROR((AZ34*W34),"")</f>
      </c>
      <c r="BI34" t="s" s="275">
        <f>_xlfn.IFERROR((BA34*W34),"")</f>
      </c>
      <c r="BJ34" s="2"/>
      <c r="BK34" s="272">
        <f>L34*F34</f>
        <v>0</v>
      </c>
      <c r="BL34" s="272">
        <f>M34*F34</f>
        <v>0</v>
      </c>
      <c r="BM34" s="272">
        <f>N34*F34</f>
        <v>0</v>
      </c>
      <c r="BN34" s="272">
        <f>O34*F34</f>
        <v>0</v>
      </c>
      <c r="BO34" s="272">
        <f>P34*F34</f>
        <v>0</v>
      </c>
      <c r="BP34" s="272">
        <f>Q34*F34</f>
        <v>0</v>
      </c>
      <c r="BQ34" s="272">
        <f>R34*F34</f>
        <v>0</v>
      </c>
      <c r="BR34" s="272">
        <f>S34*F34</f>
        <v>0</v>
      </c>
      <c r="BS34" s="272">
        <f>T34*F34</f>
        <v>0</v>
      </c>
      <c r="BT34" s="272">
        <f>U34*F34</f>
        <v>0</v>
      </c>
      <c r="BU34" s="272">
        <f>V34*F34</f>
        <v>0</v>
      </c>
      <c r="BV34" s="2"/>
      <c r="BW34" s="2"/>
      <c r="BX34" s="2"/>
    </row>
    <row r="35" ht="14.25" customHeight="1">
      <c r="A35" t="s" s="249">
        <v>149</v>
      </c>
      <c r="B35" t="s" s="250">
        <v>162</v>
      </c>
      <c r="C35" t="s" s="278">
        <v>100</v>
      </c>
      <c r="D35" t="s" s="281">
        <v>163</v>
      </c>
      <c r="E35" t="s" s="253">
        <v>94</v>
      </c>
      <c r="F35" s="254">
        <v>2</v>
      </c>
      <c r="G35" t="s" s="255">
        <v>48</v>
      </c>
      <c r="H35" s="256">
        <v>2.3</v>
      </c>
      <c r="I35" s="257">
        <v>102.125</v>
      </c>
      <c r="J35" s="257">
        <f>I35*1.2</f>
        <v>122.55</v>
      </c>
      <c r="K35" t="s" s="258">
        <v>95</v>
      </c>
      <c r="L35" s="259"/>
      <c r="M35" s="259"/>
      <c r="N35" s="259"/>
      <c r="O35" s="260"/>
      <c r="P35" s="260"/>
      <c r="Q35" s="259"/>
      <c r="R35" s="260"/>
      <c r="S35" s="260"/>
      <c r="T35" s="259"/>
      <c r="U35" s="259"/>
      <c r="V35" s="259"/>
      <c r="W35" t="s" s="261">
        <f>IF(SUM(L35:V35)=0,"",SUM(L35:V35))</f>
      </c>
      <c r="X35" t="s" s="261">
        <f>IF(W35="","",(W35*F35))</f>
      </c>
      <c r="Y35" t="s" s="261">
        <f>IF(W35="","",(W35*I35))</f>
      </c>
      <c r="Z35" t="s" s="262">
        <f>IF(W35="","",(W35*J35))</f>
      </c>
      <c r="AA35" s="263">
        <v>29</v>
      </c>
      <c r="AB35" t="s" s="264">
        <f>_xlfn.IFERROR(W35*H35,"")</f>
      </c>
      <c r="AC35" t="s" s="265">
        <f>B35</f>
        <v>164</v>
      </c>
      <c r="AD35" s="266">
        <f>H35</f>
        <v>2.3</v>
      </c>
      <c r="AE35" s="273">
        <v>8</v>
      </c>
      <c r="AF35" s="274">
        <v>0</v>
      </c>
      <c r="AG35" s="274">
        <v>0</v>
      </c>
      <c r="AH35" s="274">
        <v>0</v>
      </c>
      <c r="AI35" s="274">
        <v>0</v>
      </c>
      <c r="AJ35" s="274">
        <v>0</v>
      </c>
      <c r="AK35" s="274">
        <v>0</v>
      </c>
      <c r="AL35" s="2"/>
      <c r="AM35" t="s" s="275">
        <f>IF(W35="","",(W35*AE35))</f>
      </c>
      <c r="AN35" t="s" s="275">
        <f>IF(X35="","",(X35*AF35))</f>
      </c>
      <c r="AO35" t="s" s="275">
        <f>IF(W35="","",(W35*AG35))</f>
      </c>
      <c r="AP35" t="s" s="275">
        <f>IF(W35="","",(W35*AH35))</f>
      </c>
      <c r="AQ35" t="s" s="275">
        <f>IF(W35="","",(W35*AI35))</f>
      </c>
      <c r="AR35" t="s" s="275">
        <f>IF(W35="","",(W35*AJ35))</f>
      </c>
      <c r="AS35" t="s" s="275">
        <f>IF(W35="","",(W35*AK35))</f>
      </c>
      <c r="AT35" s="2"/>
      <c r="AU35" s="276"/>
      <c r="AV35" s="276"/>
      <c r="AW35" s="276"/>
      <c r="AX35" s="276"/>
      <c r="AY35" s="277">
        <v>2</v>
      </c>
      <c r="AZ35" s="276"/>
      <c r="BA35" s="276"/>
      <c r="BB35" s="2"/>
      <c r="BC35" t="s" s="275">
        <f>_xlfn.IFERROR((AU35*W35),"")</f>
      </c>
      <c r="BD35" t="s" s="275">
        <f>_xlfn.IFERROR((AV35*W35),"")</f>
      </c>
      <c r="BE35" t="s" s="275">
        <f>_xlfn.IFERROR((AW35*W35),"")</f>
      </c>
      <c r="BF35" t="s" s="275">
        <f>_xlfn.IFERROR((AX35*W35),"")</f>
      </c>
      <c r="BG35" t="s" s="275">
        <f>_xlfn.IFERROR((AY35*W35),"")</f>
      </c>
      <c r="BH35" t="s" s="275">
        <f>_xlfn.IFERROR((AZ35*W35),"")</f>
      </c>
      <c r="BI35" t="s" s="275">
        <f>_xlfn.IFERROR((BA35*W35),"")</f>
      </c>
      <c r="BJ35" s="2"/>
      <c r="BK35" s="272">
        <f>L35*F35</f>
        <v>0</v>
      </c>
      <c r="BL35" s="272">
        <f>M35*F35</f>
        <v>0</v>
      </c>
      <c r="BM35" s="272">
        <f>N35*F35</f>
        <v>0</v>
      </c>
      <c r="BN35" s="272">
        <f>O35*F35</f>
        <v>0</v>
      </c>
      <c r="BO35" s="272">
        <f>P35*F35</f>
        <v>0</v>
      </c>
      <c r="BP35" s="272">
        <f>Q35*F35</f>
        <v>0</v>
      </c>
      <c r="BQ35" s="272">
        <f>R35*F35</f>
        <v>0</v>
      </c>
      <c r="BR35" s="272">
        <f>S35*F35</f>
        <v>0</v>
      </c>
      <c r="BS35" s="272">
        <f>T35*F35</f>
        <v>0</v>
      </c>
      <c r="BT35" s="272">
        <f>U35*F35</f>
        <v>0</v>
      </c>
      <c r="BU35" s="272">
        <f>V35*F35</f>
        <v>0</v>
      </c>
      <c r="BV35" s="2"/>
      <c r="BW35" s="2"/>
      <c r="BX35" s="2"/>
    </row>
    <row r="36" ht="15" customHeight="1">
      <c r="A36" t="s" s="249">
        <v>149</v>
      </c>
      <c r="B36" t="s" s="250">
        <v>165</v>
      </c>
      <c r="C36" t="s" s="278">
        <v>100</v>
      </c>
      <c r="D36" s="252"/>
      <c r="E36" t="s" s="253">
        <v>94</v>
      </c>
      <c r="F36" s="254">
        <v>2</v>
      </c>
      <c r="G36" t="s" s="255">
        <v>109</v>
      </c>
      <c r="H36" s="256">
        <v>4.15</v>
      </c>
      <c r="I36" s="257">
        <v>146.458333333333</v>
      </c>
      <c r="J36" s="257">
        <f>I36*1.2</f>
        <v>175.75</v>
      </c>
      <c r="K36" t="s" s="258">
        <v>95</v>
      </c>
      <c r="L36" s="259"/>
      <c r="M36" s="259"/>
      <c r="N36" s="259"/>
      <c r="O36" s="260"/>
      <c r="P36" s="260"/>
      <c r="Q36" s="259"/>
      <c r="R36" s="260"/>
      <c r="S36" s="260"/>
      <c r="T36" s="259"/>
      <c r="U36" s="259"/>
      <c r="V36" s="259"/>
      <c r="W36" t="s" s="261">
        <f>IF(SUM(L36:V36)=0,"",SUM(L36:V36))</f>
      </c>
      <c r="X36" t="s" s="261">
        <f>IF(W36="","",(W36*F36))</f>
      </c>
      <c r="Y36" t="s" s="261">
        <f>IF(W36="","",(W36*I36))</f>
      </c>
      <c r="Z36" t="s" s="262">
        <f>IF(W36="","",(W36*J36))</f>
      </c>
      <c r="AA36" s="263">
        <v>30</v>
      </c>
      <c r="AB36" t="s" s="264">
        <f>_xlfn.IFERROR(W36*H36,"")</f>
      </c>
      <c r="AC36" t="s" s="265">
        <f>B36</f>
        <v>166</v>
      </c>
      <c r="AD36" s="266">
        <f>H36</f>
        <v>4.15</v>
      </c>
      <c r="AE36" s="273">
        <v>15</v>
      </c>
      <c r="AF36" s="274">
        <v>0</v>
      </c>
      <c r="AG36" s="274">
        <v>0</v>
      </c>
      <c r="AH36" s="274">
        <v>0</v>
      </c>
      <c r="AI36" s="274">
        <v>0</v>
      </c>
      <c r="AJ36" s="274">
        <v>0</v>
      </c>
      <c r="AK36" s="274">
        <v>0</v>
      </c>
      <c r="AL36" s="2"/>
      <c r="AM36" t="s" s="275">
        <f>IF(W36="","",(W36*AE36))</f>
      </c>
      <c r="AN36" t="s" s="275">
        <f>IF(X36="","",(X36*AF36))</f>
      </c>
      <c r="AO36" t="s" s="275">
        <f>IF(W36="","",(W36*AG36))</f>
      </c>
      <c r="AP36" t="s" s="275">
        <f>IF(W36="","",(W36*AH36))</f>
      </c>
      <c r="AQ36" t="s" s="275">
        <f>IF(W36="","",(W36*AI36))</f>
      </c>
      <c r="AR36" t="s" s="275">
        <f>IF(W36="","",(W36*AJ36))</f>
      </c>
      <c r="AS36" t="s" s="275">
        <f>IF(W36="","",(W36*AK36))</f>
      </c>
      <c r="AT36" s="2"/>
      <c r="AU36" s="276"/>
      <c r="AV36" s="276"/>
      <c r="AW36" s="276"/>
      <c r="AX36" s="276"/>
      <c r="AY36" s="277">
        <v>1</v>
      </c>
      <c r="AZ36" s="277">
        <v>1</v>
      </c>
      <c r="BA36" s="276"/>
      <c r="BB36" s="2"/>
      <c r="BC36" t="s" s="275">
        <f>_xlfn.IFERROR((AU36*W36),"")</f>
      </c>
      <c r="BD36" t="s" s="275">
        <f>_xlfn.IFERROR((AV36*W36),"")</f>
      </c>
      <c r="BE36" t="s" s="275">
        <f>_xlfn.IFERROR((AW36*W36),"")</f>
      </c>
      <c r="BF36" t="s" s="275">
        <f>_xlfn.IFERROR((AX36*W36),"")</f>
      </c>
      <c r="BG36" t="s" s="275">
        <f>_xlfn.IFERROR((AY36*W36),"")</f>
      </c>
      <c r="BH36" t="s" s="275">
        <f>_xlfn.IFERROR((AZ36*W36),"")</f>
      </c>
      <c r="BI36" t="s" s="275">
        <f>_xlfn.IFERROR((BA36*W36),"")</f>
      </c>
      <c r="BJ36" s="2"/>
      <c r="BK36" s="272">
        <f>L36*F36</f>
        <v>0</v>
      </c>
      <c r="BL36" s="272">
        <f>M36*F36</f>
        <v>0</v>
      </c>
      <c r="BM36" s="272">
        <f>N36*F36</f>
        <v>0</v>
      </c>
      <c r="BN36" s="272">
        <f>O36*F36</f>
        <v>0</v>
      </c>
      <c r="BO36" s="272">
        <f>P36*F36</f>
        <v>0</v>
      </c>
      <c r="BP36" s="272">
        <f>Q36*F36</f>
        <v>0</v>
      </c>
      <c r="BQ36" s="272">
        <f>R36*F36</f>
        <v>0</v>
      </c>
      <c r="BR36" s="272">
        <f>S36*F36</f>
        <v>0</v>
      </c>
      <c r="BS36" s="272">
        <f>T36*F36</f>
        <v>0</v>
      </c>
      <c r="BT36" s="272">
        <f>U36*F36</f>
        <v>0</v>
      </c>
      <c r="BU36" s="272">
        <f>V36*F36</f>
        <v>0</v>
      </c>
      <c r="BV36" s="2"/>
      <c r="BW36" s="2"/>
      <c r="BX36" s="2"/>
    </row>
    <row r="37" ht="15" customHeight="1">
      <c r="A37" t="s" s="282">
        <v>149</v>
      </c>
      <c r="B37" t="s" s="283">
        <v>167</v>
      </c>
      <c r="C37" s="251"/>
      <c r="D37" s="252"/>
      <c r="E37" t="s" s="253">
        <v>94</v>
      </c>
      <c r="F37" s="254">
        <v>2</v>
      </c>
      <c r="G37" t="s" s="255">
        <v>109</v>
      </c>
      <c r="H37" s="256">
        <f>1.7+1.31</f>
        <v>3.01</v>
      </c>
      <c r="I37" s="257">
        <v>95</v>
      </c>
      <c r="J37" s="257">
        <f>I37*1.2</f>
        <v>114</v>
      </c>
      <c r="K37" t="s" s="258">
        <v>95</v>
      </c>
      <c r="L37" s="259"/>
      <c r="M37" s="259"/>
      <c r="N37" s="259"/>
      <c r="O37" s="260"/>
      <c r="P37" s="260"/>
      <c r="Q37" s="259"/>
      <c r="R37" s="260"/>
      <c r="S37" s="260"/>
      <c r="T37" s="259"/>
      <c r="U37" s="259"/>
      <c r="V37" s="259"/>
      <c r="W37" t="s" s="261">
        <f>IF(SUM(L37:V37)=0,"",SUM(L37:V37))</f>
      </c>
      <c r="X37" t="s" s="261">
        <f>IF(W37="","",(W37*F37))</f>
      </c>
      <c r="Y37" t="s" s="261">
        <f>IF(W37="","",(W37*I37))</f>
      </c>
      <c r="Z37" t="s" s="262">
        <f>IF(W37="","",(W37*J37))</f>
      </c>
      <c r="AA37" s="263">
        <v>31</v>
      </c>
      <c r="AB37" t="s" s="264">
        <f>_xlfn.IFERROR(W37*H37,"")</f>
      </c>
      <c r="AC37" t="s" s="265">
        <f>B37</f>
        <v>168</v>
      </c>
      <c r="AD37" s="266">
        <f>H37</f>
        <v>3.01</v>
      </c>
      <c r="AE37" s="273">
        <v>12</v>
      </c>
      <c r="AF37" s="274">
        <v>0</v>
      </c>
      <c r="AG37" s="274">
        <v>0</v>
      </c>
      <c r="AH37" s="274">
        <v>0</v>
      </c>
      <c r="AI37" s="274">
        <v>0</v>
      </c>
      <c r="AJ37" s="274">
        <v>0</v>
      </c>
      <c r="AK37" s="274">
        <v>0</v>
      </c>
      <c r="AL37" s="2"/>
      <c r="AM37" t="s" s="275">
        <f>IF(W37="","",(W37*AE37))</f>
      </c>
      <c r="AN37" t="s" s="275">
        <f>IF(X37="","",(X37*AF37))</f>
      </c>
      <c r="AO37" t="s" s="275">
        <f>IF(W37="","",(W37*AG37))</f>
      </c>
      <c r="AP37" t="s" s="275">
        <f>IF(W37="","",(W37*AH37))</f>
      </c>
      <c r="AQ37" t="s" s="275">
        <f>IF(W37="","",(W37*AI37))</f>
      </c>
      <c r="AR37" t="s" s="275">
        <f>IF(W37="","",(W37*AJ37))</f>
      </c>
      <c r="AS37" t="s" s="275">
        <f>IF(W37="","",(W37*AK37))</f>
      </c>
      <c r="AT37" s="2"/>
      <c r="AU37" s="276"/>
      <c r="AV37" s="276"/>
      <c r="AW37" s="276"/>
      <c r="AX37" s="276"/>
      <c r="AY37" s="277">
        <v>1</v>
      </c>
      <c r="AZ37" s="277">
        <v>1</v>
      </c>
      <c r="BA37" s="276"/>
      <c r="BB37" s="2"/>
      <c r="BC37" t="s" s="275">
        <f>_xlfn.IFERROR((AU37*W37),"")</f>
      </c>
      <c r="BD37" t="s" s="275">
        <f>_xlfn.IFERROR((AV37*W37),"")</f>
      </c>
      <c r="BE37" t="s" s="275">
        <f>_xlfn.IFERROR((AW37*W37),"")</f>
      </c>
      <c r="BF37" t="s" s="275">
        <f>_xlfn.IFERROR((AX37*W37),"")</f>
      </c>
      <c r="BG37" t="s" s="275">
        <f>_xlfn.IFERROR((AY37*W37),"")</f>
      </c>
      <c r="BH37" t="s" s="275">
        <f>_xlfn.IFERROR((AZ37*W37),"")</f>
      </c>
      <c r="BI37" t="s" s="275">
        <f>_xlfn.IFERROR((BA37*W37),"")</f>
      </c>
      <c r="BJ37" s="2"/>
      <c r="BK37" s="272">
        <f>L37*F37</f>
        <v>0</v>
      </c>
      <c r="BL37" s="272">
        <f>M37*F37</f>
        <v>0</v>
      </c>
      <c r="BM37" s="272">
        <f>N37*F37</f>
        <v>0</v>
      </c>
      <c r="BN37" s="272">
        <f>O37*F37</f>
        <v>0</v>
      </c>
      <c r="BO37" s="272">
        <f>P37*F37</f>
        <v>0</v>
      </c>
      <c r="BP37" s="272">
        <f>Q37*F37</f>
        <v>0</v>
      </c>
      <c r="BQ37" s="272">
        <f>R37*F37</f>
        <v>0</v>
      </c>
      <c r="BR37" s="272">
        <f>S37*F37</f>
        <v>0</v>
      </c>
      <c r="BS37" s="272">
        <f>T37*F37</f>
        <v>0</v>
      </c>
      <c r="BT37" s="272">
        <f>U37*F37</f>
        <v>0</v>
      </c>
      <c r="BU37" s="272">
        <f>V37*F37</f>
        <v>0</v>
      </c>
      <c r="BV37" s="2"/>
      <c r="BW37" s="2"/>
      <c r="BX37" s="2"/>
    </row>
    <row r="38" ht="15" customHeight="1">
      <c r="A38" t="s" s="249">
        <v>149</v>
      </c>
      <c r="B38" t="s" s="250">
        <v>169</v>
      </c>
      <c r="C38" s="251"/>
      <c r="D38" s="252"/>
      <c r="E38" t="s" s="253">
        <v>94</v>
      </c>
      <c r="F38" s="254">
        <v>3</v>
      </c>
      <c r="G38" t="s" s="255">
        <v>112</v>
      </c>
      <c r="H38" s="256">
        <v>1.96</v>
      </c>
      <c r="I38" s="257">
        <v>63.3333333333333</v>
      </c>
      <c r="J38" s="257">
        <f>I38*1.2</f>
        <v>76</v>
      </c>
      <c r="K38" t="s" s="258">
        <v>95</v>
      </c>
      <c r="L38" s="259"/>
      <c r="M38" s="259"/>
      <c r="N38" s="259"/>
      <c r="O38" s="260"/>
      <c r="P38" s="260"/>
      <c r="Q38" s="259"/>
      <c r="R38" s="260"/>
      <c r="S38" s="260"/>
      <c r="T38" s="259"/>
      <c r="U38" s="259"/>
      <c r="V38" s="259"/>
      <c r="W38" t="s" s="261">
        <f>IF(SUM(L38:V38)=0,"",SUM(L38:V38))</f>
      </c>
      <c r="X38" t="s" s="261">
        <f>IF(W38="","",(W38*F38))</f>
      </c>
      <c r="Y38" t="s" s="261">
        <f>IF(W38="","",(W38*I38))</f>
      </c>
      <c r="Z38" t="s" s="262">
        <f>IF(W38="","",(W38*J38))</f>
      </c>
      <c r="AA38" s="263">
        <v>32</v>
      </c>
      <c r="AB38" t="s" s="264">
        <f>_xlfn.IFERROR(W38*H38,"")</f>
      </c>
      <c r="AC38" t="s" s="265">
        <f>B38</f>
        <v>170</v>
      </c>
      <c r="AD38" s="266">
        <f>H38</f>
        <v>1.96</v>
      </c>
      <c r="AE38" s="273">
        <v>13</v>
      </c>
      <c r="AF38" s="274">
        <v>0</v>
      </c>
      <c r="AG38" s="274">
        <v>0</v>
      </c>
      <c r="AH38" s="274">
        <v>0</v>
      </c>
      <c r="AI38" s="274">
        <v>0</v>
      </c>
      <c r="AJ38" s="274">
        <v>0</v>
      </c>
      <c r="AK38" s="274">
        <v>0</v>
      </c>
      <c r="AL38" s="2"/>
      <c r="AM38" t="s" s="275">
        <f>IF(W38="","",(W38*AE38))</f>
      </c>
      <c r="AN38" t="s" s="275">
        <f>IF(X38="","",(X38*AF38))</f>
      </c>
      <c r="AO38" t="s" s="275">
        <f>IF(W38="","",(W38*AG38))</f>
      </c>
      <c r="AP38" t="s" s="275">
        <f>IF(W38="","",(W38*AH38))</f>
      </c>
      <c r="AQ38" t="s" s="275">
        <f>IF(W38="","",(W38*AI38))</f>
      </c>
      <c r="AR38" t="s" s="275">
        <f>IF(W38="","",(W38*AJ38))</f>
      </c>
      <c r="AS38" t="s" s="275">
        <f>IF(W38="","",(W38*AK38))</f>
      </c>
      <c r="AT38" s="2"/>
      <c r="AU38" s="276"/>
      <c r="AV38" s="276"/>
      <c r="AW38" s="276"/>
      <c r="AX38" s="277">
        <v>1</v>
      </c>
      <c r="AY38" s="277">
        <v>2</v>
      </c>
      <c r="AZ38" s="276"/>
      <c r="BA38" s="276"/>
      <c r="BB38" s="2"/>
      <c r="BC38" t="s" s="275">
        <f>_xlfn.IFERROR((AU38*W38),"")</f>
      </c>
      <c r="BD38" t="s" s="275">
        <f>_xlfn.IFERROR((AV38*W38),"")</f>
      </c>
      <c r="BE38" t="s" s="275">
        <f>_xlfn.IFERROR((AW38*W38),"")</f>
      </c>
      <c r="BF38" t="s" s="275">
        <f>_xlfn.IFERROR((AX38*W38),"")</f>
      </c>
      <c r="BG38" t="s" s="275">
        <f>_xlfn.IFERROR((AY38*W38),"")</f>
      </c>
      <c r="BH38" t="s" s="275">
        <f>_xlfn.IFERROR((AZ38*W38),"")</f>
      </c>
      <c r="BI38" t="s" s="275">
        <f>_xlfn.IFERROR((BA38*W38),"")</f>
      </c>
      <c r="BJ38" s="2"/>
      <c r="BK38" s="272">
        <f>L38*F38</f>
        <v>0</v>
      </c>
      <c r="BL38" s="272">
        <f>M38*F38</f>
        <v>0</v>
      </c>
      <c r="BM38" s="272">
        <f>N38*F38</f>
        <v>0</v>
      </c>
      <c r="BN38" s="272">
        <f>O38*F38</f>
        <v>0</v>
      </c>
      <c r="BO38" s="272">
        <f>P38*F38</f>
        <v>0</v>
      </c>
      <c r="BP38" s="272">
        <f>Q38*F38</f>
        <v>0</v>
      </c>
      <c r="BQ38" s="272">
        <f>R38*F38</f>
        <v>0</v>
      </c>
      <c r="BR38" s="272">
        <f>S38*F38</f>
        <v>0</v>
      </c>
      <c r="BS38" s="272">
        <f>T38*F38</f>
        <v>0</v>
      </c>
      <c r="BT38" s="272">
        <f>U38*F38</f>
        <v>0</v>
      </c>
      <c r="BU38" s="272">
        <f>V38*F38</f>
        <v>0</v>
      </c>
      <c r="BV38" s="2"/>
      <c r="BW38" s="2"/>
      <c r="BX38" s="2"/>
    </row>
    <row r="39" ht="14.25" customHeight="1">
      <c r="A39" t="s" s="249">
        <v>149</v>
      </c>
      <c r="B39" t="s" s="250">
        <v>171</v>
      </c>
      <c r="C39" s="251"/>
      <c r="D39" s="252"/>
      <c r="E39" t="s" s="253">
        <v>94</v>
      </c>
      <c r="F39" s="254">
        <v>1</v>
      </c>
      <c r="G39" t="s" s="255">
        <v>50</v>
      </c>
      <c r="H39" s="256">
        <v>4.1</v>
      </c>
      <c r="I39" s="257">
        <v>132.208333333333</v>
      </c>
      <c r="J39" s="257">
        <f>I39*1.2</f>
        <v>158.65</v>
      </c>
      <c r="K39" t="s" s="258">
        <v>95</v>
      </c>
      <c r="L39" s="259"/>
      <c r="M39" s="259"/>
      <c r="N39" s="259"/>
      <c r="O39" s="260"/>
      <c r="P39" s="260"/>
      <c r="Q39" s="259"/>
      <c r="R39" s="260"/>
      <c r="S39" s="260"/>
      <c r="T39" s="259"/>
      <c r="U39" s="259"/>
      <c r="V39" s="259"/>
      <c r="W39" t="s" s="261">
        <f>IF(SUM(L39:V39)=0,"",SUM(L39:V39))</f>
      </c>
      <c r="X39" t="s" s="261">
        <f>IF(W39="","",(W39*F39))</f>
      </c>
      <c r="Y39" t="s" s="261">
        <f>IF(W39="","",(W39*I39))</f>
      </c>
      <c r="Z39" t="s" s="262">
        <f>IF(W39="","",(W39*J39))</f>
      </c>
      <c r="AA39" s="263">
        <v>33</v>
      </c>
      <c r="AB39" t="s" s="264">
        <f>_xlfn.IFERROR(W39*H39,"")</f>
      </c>
      <c r="AC39" t="s" s="265">
        <f>B39</f>
        <v>172</v>
      </c>
      <c r="AD39" s="266">
        <f>H39</f>
        <v>4.1</v>
      </c>
      <c r="AE39" s="273">
        <v>8</v>
      </c>
      <c r="AF39" s="274">
        <v>0</v>
      </c>
      <c r="AG39" s="274">
        <v>0</v>
      </c>
      <c r="AH39" s="274">
        <v>0</v>
      </c>
      <c r="AI39" s="274">
        <v>0</v>
      </c>
      <c r="AJ39" s="274">
        <v>0</v>
      </c>
      <c r="AK39" s="274">
        <v>0</v>
      </c>
      <c r="AL39" s="2"/>
      <c r="AM39" t="s" s="275">
        <f>IF(W39="","",(W39*AE39))</f>
      </c>
      <c r="AN39" t="s" s="275">
        <f>IF(X39="","",(X39*AF39))</f>
      </c>
      <c r="AO39" t="s" s="275">
        <f>IF(W39="","",(W39*AG39))</f>
      </c>
      <c r="AP39" t="s" s="275">
        <f>IF(W39="","",(W39*AH39))</f>
      </c>
      <c r="AQ39" t="s" s="275">
        <f>IF(W39="","",(W39*AI39))</f>
      </c>
      <c r="AR39" t="s" s="275">
        <f>IF(W39="","",(W39*AJ39))</f>
      </c>
      <c r="AS39" t="s" s="275">
        <f>IF(W39="","",(W39*AK39))</f>
      </c>
      <c r="AT39" s="2"/>
      <c r="AU39" s="276"/>
      <c r="AV39" s="276"/>
      <c r="AW39" s="276"/>
      <c r="AX39" s="276"/>
      <c r="AY39" s="276"/>
      <c r="AZ39" s="277">
        <v>1</v>
      </c>
      <c r="BA39" s="276"/>
      <c r="BB39" s="2"/>
      <c r="BC39" t="s" s="275">
        <f>_xlfn.IFERROR((AU39*W39),"")</f>
      </c>
      <c r="BD39" t="s" s="275">
        <f>_xlfn.IFERROR((AV39*W39),"")</f>
      </c>
      <c r="BE39" t="s" s="275">
        <f>_xlfn.IFERROR((AW39*W39),"")</f>
      </c>
      <c r="BF39" t="s" s="275">
        <f>_xlfn.IFERROR((AX39*W39),"")</f>
      </c>
      <c r="BG39" t="s" s="275">
        <f>_xlfn.IFERROR((AY39*W39),"")</f>
      </c>
      <c r="BH39" t="s" s="275">
        <f>_xlfn.IFERROR((AZ39*W39),"")</f>
      </c>
      <c r="BI39" t="s" s="275">
        <f>_xlfn.IFERROR((BA39*W39),"")</f>
      </c>
      <c r="BJ39" s="2"/>
      <c r="BK39" s="272">
        <f>L39*F39</f>
        <v>0</v>
      </c>
      <c r="BL39" s="272">
        <f>M39*F39</f>
        <v>0</v>
      </c>
      <c r="BM39" s="272">
        <f>N39*F39</f>
        <v>0</v>
      </c>
      <c r="BN39" s="272">
        <f>O39*F39</f>
        <v>0</v>
      </c>
      <c r="BO39" s="272">
        <f>P39*F39</f>
        <v>0</v>
      </c>
      <c r="BP39" s="272">
        <f>Q39*F39</f>
        <v>0</v>
      </c>
      <c r="BQ39" s="272">
        <f>R39*F39</f>
        <v>0</v>
      </c>
      <c r="BR39" s="272">
        <f>S39*F39</f>
        <v>0</v>
      </c>
      <c r="BS39" s="272">
        <f>T39*F39</f>
        <v>0</v>
      </c>
      <c r="BT39" s="272">
        <f>U39*F39</f>
        <v>0</v>
      </c>
      <c r="BU39" s="272">
        <f>V39*F39</f>
        <v>0</v>
      </c>
      <c r="BV39" s="2"/>
      <c r="BW39" s="2"/>
      <c r="BX39" s="2"/>
    </row>
    <row r="40" ht="14.25" customHeight="1">
      <c r="A40" t="s" s="249">
        <v>149</v>
      </c>
      <c r="B40" t="s" s="250">
        <v>173</v>
      </c>
      <c r="C40" s="251"/>
      <c r="D40" s="252"/>
      <c r="E40" t="s" s="253">
        <v>94</v>
      </c>
      <c r="F40" s="254">
        <v>1</v>
      </c>
      <c r="G40" t="s" s="255">
        <v>50</v>
      </c>
      <c r="H40" s="256">
        <v>2.81</v>
      </c>
      <c r="I40" s="257">
        <v>95</v>
      </c>
      <c r="J40" s="257">
        <f>I40*1.2</f>
        <v>114</v>
      </c>
      <c r="K40" t="s" s="258">
        <v>95</v>
      </c>
      <c r="L40" s="259"/>
      <c r="M40" s="259"/>
      <c r="N40" s="259"/>
      <c r="O40" s="260"/>
      <c r="P40" s="260"/>
      <c r="Q40" s="259"/>
      <c r="R40" s="260"/>
      <c r="S40" s="260"/>
      <c r="T40" s="259"/>
      <c r="U40" s="259"/>
      <c r="V40" s="259"/>
      <c r="W40" t="s" s="261">
        <f>IF(SUM(L40:V40)=0,"",SUM(L40:V40))</f>
      </c>
      <c r="X40" t="s" s="261">
        <f>IF(W40="","",(W40*F40))</f>
      </c>
      <c r="Y40" t="s" s="261">
        <f>IF(W40="","",(W40*I40))</f>
      </c>
      <c r="Z40" t="s" s="262">
        <f>IF(W40="","",(W40*J40))</f>
      </c>
      <c r="AA40" s="263">
        <v>34</v>
      </c>
      <c r="AB40" t="s" s="264">
        <f>_xlfn.IFERROR(W40*H40,"")</f>
      </c>
      <c r="AC40" t="s" s="265">
        <f>B40</f>
        <v>174</v>
      </c>
      <c r="AD40" s="266">
        <f>H40</f>
        <v>2.81</v>
      </c>
      <c r="AE40" s="273">
        <v>8</v>
      </c>
      <c r="AF40" s="274">
        <v>0</v>
      </c>
      <c r="AG40" s="274">
        <v>0</v>
      </c>
      <c r="AH40" s="274">
        <v>0</v>
      </c>
      <c r="AI40" s="274">
        <v>0</v>
      </c>
      <c r="AJ40" s="274">
        <v>0</v>
      </c>
      <c r="AK40" s="274">
        <v>0</v>
      </c>
      <c r="AL40" s="2"/>
      <c r="AM40" t="s" s="275">
        <f>IF(W40="","",(W40*AE40))</f>
      </c>
      <c r="AN40" t="s" s="275">
        <f>IF(X40="","",(X40*AF40))</f>
      </c>
      <c r="AO40" t="s" s="275">
        <f>IF(W40="","",(W40*AG40))</f>
      </c>
      <c r="AP40" t="s" s="275">
        <f>IF(W40="","",(W40*AH40))</f>
      </c>
      <c r="AQ40" t="s" s="275">
        <f>IF(W40="","",(W40*AI40))</f>
      </c>
      <c r="AR40" t="s" s="275">
        <f>IF(W40="","",(W40*AJ40))</f>
      </c>
      <c r="AS40" t="s" s="275">
        <f>IF(W40="","",(W40*AK40))</f>
      </c>
      <c r="AT40" s="2"/>
      <c r="AU40" s="276"/>
      <c r="AV40" s="276"/>
      <c r="AW40" s="276"/>
      <c r="AX40" s="276"/>
      <c r="AY40" s="276"/>
      <c r="AZ40" s="277">
        <v>1</v>
      </c>
      <c r="BA40" s="276"/>
      <c r="BB40" s="2"/>
      <c r="BC40" t="s" s="275">
        <f>_xlfn.IFERROR((AU40*W40),"")</f>
      </c>
      <c r="BD40" t="s" s="275">
        <f>_xlfn.IFERROR((AV40*W40),"")</f>
      </c>
      <c r="BE40" t="s" s="275">
        <f>_xlfn.IFERROR((AW40*W40),"")</f>
      </c>
      <c r="BF40" t="s" s="275">
        <f>_xlfn.IFERROR((AX40*W40),"")</f>
      </c>
      <c r="BG40" t="s" s="275">
        <f>_xlfn.IFERROR((AY40*W40),"")</f>
      </c>
      <c r="BH40" t="s" s="275">
        <f>_xlfn.IFERROR((AZ40*W40),"")</f>
      </c>
      <c r="BI40" t="s" s="275">
        <f>_xlfn.IFERROR((BA40*W40),"")</f>
      </c>
      <c r="BJ40" s="2"/>
      <c r="BK40" s="272">
        <f>L40*F40</f>
        <v>0</v>
      </c>
      <c r="BL40" s="272">
        <f>M40*F40</f>
        <v>0</v>
      </c>
      <c r="BM40" s="272">
        <f>N40*F40</f>
        <v>0</v>
      </c>
      <c r="BN40" s="272">
        <f>O40*F40</f>
        <v>0</v>
      </c>
      <c r="BO40" s="272">
        <f>P40*F40</f>
        <v>0</v>
      </c>
      <c r="BP40" s="272">
        <f>Q40*F40</f>
        <v>0</v>
      </c>
      <c r="BQ40" s="272">
        <f>R40*F40</f>
        <v>0</v>
      </c>
      <c r="BR40" s="272">
        <f>S40*F40</f>
        <v>0</v>
      </c>
      <c r="BS40" s="272">
        <f>T40*F40</f>
        <v>0</v>
      </c>
      <c r="BT40" s="272">
        <f>U40*F40</f>
        <v>0</v>
      </c>
      <c r="BU40" s="272">
        <f>V40*F40</f>
        <v>0</v>
      </c>
      <c r="BV40" s="2"/>
      <c r="BW40" s="2"/>
      <c r="BX40" s="2"/>
    </row>
    <row r="41" ht="14.25" customHeight="1">
      <c r="A41" t="s" s="249">
        <v>149</v>
      </c>
      <c r="B41" t="s" s="250">
        <v>175</v>
      </c>
      <c r="C41" s="251"/>
      <c r="D41" s="252"/>
      <c r="E41" t="s" s="253">
        <v>94</v>
      </c>
      <c r="F41" s="254">
        <v>1</v>
      </c>
      <c r="G41" t="s" s="255">
        <v>50</v>
      </c>
      <c r="H41" s="256">
        <v>2.784</v>
      </c>
      <c r="I41" s="257">
        <v>93.4166666666667</v>
      </c>
      <c r="J41" s="257">
        <f>I41*1.2</f>
        <v>112.1</v>
      </c>
      <c r="K41" t="s" s="258">
        <v>95</v>
      </c>
      <c r="L41" s="259"/>
      <c r="M41" s="259"/>
      <c r="N41" s="259"/>
      <c r="O41" s="260"/>
      <c r="P41" s="260"/>
      <c r="Q41" s="259"/>
      <c r="R41" s="260"/>
      <c r="S41" s="260"/>
      <c r="T41" s="259"/>
      <c r="U41" s="259"/>
      <c r="V41" s="259"/>
      <c r="W41" t="s" s="261">
        <f>IF(SUM(L41:V41)=0,"",SUM(L41:V41))</f>
      </c>
      <c r="X41" t="s" s="261">
        <f>IF(W41="","",(W41*F41))</f>
      </c>
      <c r="Y41" t="s" s="261">
        <f>IF(W41="","",(W41*I41))</f>
      </c>
      <c r="Z41" t="s" s="262">
        <f>IF(W41="","",(W41*J41))</f>
      </c>
      <c r="AA41" s="263">
        <v>35</v>
      </c>
      <c r="AB41" t="s" s="264">
        <f>_xlfn.IFERROR(W41*H41,"")</f>
      </c>
      <c r="AC41" t="s" s="265">
        <f>B41</f>
        <v>176</v>
      </c>
      <c r="AD41" s="266">
        <f>H41</f>
        <v>2.784</v>
      </c>
      <c r="AE41" s="273">
        <v>8</v>
      </c>
      <c r="AF41" s="274">
        <v>0</v>
      </c>
      <c r="AG41" s="274">
        <v>0</v>
      </c>
      <c r="AH41" s="274">
        <v>0</v>
      </c>
      <c r="AI41" s="274">
        <v>0</v>
      </c>
      <c r="AJ41" s="274">
        <v>0</v>
      </c>
      <c r="AK41" s="274">
        <v>0</v>
      </c>
      <c r="AL41" s="2"/>
      <c r="AM41" t="s" s="275">
        <f>IF(W41="","",(W41*AE41))</f>
      </c>
      <c r="AN41" t="s" s="275">
        <f>IF(X41="","",(X41*AF41))</f>
      </c>
      <c r="AO41" t="s" s="275">
        <f>IF(W41="","",(W41*AG41))</f>
      </c>
      <c r="AP41" t="s" s="275">
        <f>IF(W41="","",(W41*AH41))</f>
      </c>
      <c r="AQ41" t="s" s="275">
        <f>IF(W41="","",(W41*AI41))</f>
      </c>
      <c r="AR41" t="s" s="275">
        <f>IF(W41="","",(W41*AJ41))</f>
      </c>
      <c r="AS41" t="s" s="275">
        <f>IF(W41="","",(W41*AK41))</f>
      </c>
      <c r="AT41" s="2"/>
      <c r="AU41" s="276"/>
      <c r="AV41" s="276"/>
      <c r="AW41" s="276"/>
      <c r="AX41" s="276"/>
      <c r="AY41" s="276"/>
      <c r="AZ41" s="277">
        <v>1</v>
      </c>
      <c r="BA41" s="276"/>
      <c r="BB41" s="2"/>
      <c r="BC41" t="s" s="275">
        <f>_xlfn.IFERROR((AU41*W41),"")</f>
      </c>
      <c r="BD41" t="s" s="275">
        <f>_xlfn.IFERROR((AV41*W41),"")</f>
      </c>
      <c r="BE41" t="s" s="275">
        <f>_xlfn.IFERROR((AW41*W41),"")</f>
      </c>
      <c r="BF41" t="s" s="275">
        <f>_xlfn.IFERROR((AX41*W41),"")</f>
      </c>
      <c r="BG41" t="s" s="275">
        <f>_xlfn.IFERROR((AY41*W41),"")</f>
      </c>
      <c r="BH41" t="s" s="275">
        <f>_xlfn.IFERROR((AZ41*W41),"")</f>
      </c>
      <c r="BI41" t="s" s="275">
        <f>_xlfn.IFERROR((BA41*W41),"")</f>
      </c>
      <c r="BJ41" s="2"/>
      <c r="BK41" s="272">
        <f>L41*F41</f>
        <v>0</v>
      </c>
      <c r="BL41" s="272">
        <f>M41*F41</f>
        <v>0</v>
      </c>
      <c r="BM41" s="272">
        <f>N41*F41</f>
        <v>0</v>
      </c>
      <c r="BN41" s="272">
        <f>O41*F41</f>
        <v>0</v>
      </c>
      <c r="BO41" s="272">
        <f>P41*F41</f>
        <v>0</v>
      </c>
      <c r="BP41" s="272">
        <f>Q41*F41</f>
        <v>0</v>
      </c>
      <c r="BQ41" s="272">
        <f>R41*F41</f>
        <v>0</v>
      </c>
      <c r="BR41" s="272">
        <f>S41*F41</f>
        <v>0</v>
      </c>
      <c r="BS41" s="272">
        <f>T41*F41</f>
        <v>0</v>
      </c>
      <c r="BT41" s="272">
        <f>U41*F41</f>
        <v>0</v>
      </c>
      <c r="BU41" s="272">
        <f>V41*F41</f>
        <v>0</v>
      </c>
      <c r="BV41" s="2"/>
      <c r="BW41" s="2"/>
      <c r="BX41" s="2"/>
    </row>
    <row r="42" ht="14.25" customHeight="1">
      <c r="A42" t="s" s="249">
        <v>149</v>
      </c>
      <c r="B42" t="s" s="250">
        <v>177</v>
      </c>
      <c r="C42" s="251"/>
      <c r="D42" s="252"/>
      <c r="E42" t="s" s="253">
        <v>94</v>
      </c>
      <c r="F42" s="254">
        <v>3</v>
      </c>
      <c r="G42" t="s" s="255">
        <v>178</v>
      </c>
      <c r="H42" s="256">
        <v>1.6</v>
      </c>
      <c r="I42" s="257">
        <v>58.5833333333333</v>
      </c>
      <c r="J42" s="257">
        <f>I42*1.2</f>
        <v>70.3</v>
      </c>
      <c r="K42" t="s" s="258">
        <v>95</v>
      </c>
      <c r="L42" s="259"/>
      <c r="M42" s="259"/>
      <c r="N42" s="259"/>
      <c r="O42" s="260"/>
      <c r="P42" s="260"/>
      <c r="Q42" s="259"/>
      <c r="R42" s="260"/>
      <c r="S42" s="260"/>
      <c r="T42" s="259"/>
      <c r="U42" s="259"/>
      <c r="V42" s="259"/>
      <c r="W42" t="s" s="261">
        <f>IF(SUM(L42:V42)=0,"",SUM(L42:V42))</f>
      </c>
      <c r="X42" t="s" s="261">
        <f>IF(W42="","",(W42*F42))</f>
      </c>
      <c r="Y42" t="s" s="261">
        <f>IF(W42="","",(W42*I42))</f>
      </c>
      <c r="Z42" t="s" s="262">
        <f>IF(W42="","",(W42*J42))</f>
      </c>
      <c r="AA42" s="263">
        <v>36</v>
      </c>
      <c r="AB42" t="s" s="264">
        <f>_xlfn.IFERROR(W42*H42,"")</f>
      </c>
      <c r="AC42" t="s" s="265">
        <f>B42</f>
        <v>179</v>
      </c>
      <c r="AD42" s="266">
        <f>H42</f>
        <v>1.6</v>
      </c>
      <c r="AE42" s="273">
        <v>12</v>
      </c>
      <c r="AF42" s="274">
        <v>0</v>
      </c>
      <c r="AG42" s="274">
        <v>0</v>
      </c>
      <c r="AH42" s="274">
        <v>0</v>
      </c>
      <c r="AI42" s="274">
        <v>0</v>
      </c>
      <c r="AJ42" s="274">
        <v>0</v>
      </c>
      <c r="AK42" s="274">
        <v>0</v>
      </c>
      <c r="AL42" s="2"/>
      <c r="AM42" t="s" s="275">
        <f>IF(W42="","",(W42*AE42))</f>
      </c>
      <c r="AN42" t="s" s="275">
        <f>IF(X42="","",(X42*AF42))</f>
      </c>
      <c r="AO42" t="s" s="275">
        <f>IF(W42="","",(W42*AG42))</f>
      </c>
      <c r="AP42" t="s" s="275">
        <f>IF(W42="","",(W42*AH42))</f>
      </c>
      <c r="AQ42" t="s" s="275">
        <f>IF(W42="","",(W42*AI42))</f>
      </c>
      <c r="AR42" t="s" s="275">
        <f>IF(W42="","",(W42*AJ42))</f>
      </c>
      <c r="AS42" t="s" s="275">
        <f>IF(W42="","",(W42*AK42))</f>
      </c>
      <c r="AT42" s="2"/>
      <c r="AU42" s="276"/>
      <c r="AV42" s="276"/>
      <c r="AW42" s="276"/>
      <c r="AX42" s="277">
        <v>3</v>
      </c>
      <c r="AY42" s="276"/>
      <c r="AZ42" s="276"/>
      <c r="BA42" s="276"/>
      <c r="BB42" s="2"/>
      <c r="BC42" t="s" s="275">
        <f>_xlfn.IFERROR((AU42*W42),"")</f>
      </c>
      <c r="BD42" t="s" s="275">
        <f>_xlfn.IFERROR((AV42*W42),"")</f>
      </c>
      <c r="BE42" t="s" s="275">
        <f>_xlfn.IFERROR((AW42*W42),"")</f>
      </c>
      <c r="BF42" t="s" s="275">
        <f>_xlfn.IFERROR((AX42*W42),"")</f>
      </c>
      <c r="BG42" t="s" s="275">
        <f>_xlfn.IFERROR((AY42*W42),"")</f>
      </c>
      <c r="BH42" t="s" s="275">
        <f>_xlfn.IFERROR((AZ42*W42),"")</f>
      </c>
      <c r="BI42" t="s" s="275">
        <f>_xlfn.IFERROR((BA42*W42),"")</f>
      </c>
      <c r="BJ42" s="2"/>
      <c r="BK42" s="272">
        <f>L42*F42</f>
        <v>0</v>
      </c>
      <c r="BL42" s="272">
        <f>M42*F42</f>
        <v>0</v>
      </c>
      <c r="BM42" s="272">
        <f>N42*F42</f>
        <v>0</v>
      </c>
      <c r="BN42" s="272">
        <f>O42*F42</f>
        <v>0</v>
      </c>
      <c r="BO42" s="272">
        <f>P42*F42</f>
        <v>0</v>
      </c>
      <c r="BP42" s="272">
        <f>Q42*F42</f>
        <v>0</v>
      </c>
      <c r="BQ42" s="272">
        <f>R42*F42</f>
        <v>0</v>
      </c>
      <c r="BR42" s="272">
        <f>S42*F42</f>
        <v>0</v>
      </c>
      <c r="BS42" s="272">
        <f>T42*F42</f>
        <v>0</v>
      </c>
      <c r="BT42" s="272">
        <f>U42*F42</f>
        <v>0</v>
      </c>
      <c r="BU42" s="272">
        <f>V42*F42</f>
        <v>0</v>
      </c>
      <c r="BV42" s="2"/>
      <c r="BW42" s="2"/>
      <c r="BX42" s="2"/>
    </row>
    <row r="43" ht="14.25" customHeight="1">
      <c r="A43" t="s" s="249">
        <v>149</v>
      </c>
      <c r="B43" t="s" s="250">
        <v>180</v>
      </c>
      <c r="C43" s="251"/>
      <c r="D43" s="280"/>
      <c r="E43" t="s" s="253">
        <v>94</v>
      </c>
      <c r="F43" s="254">
        <v>1</v>
      </c>
      <c r="G43" t="s" s="255">
        <v>50</v>
      </c>
      <c r="H43" s="256">
        <v>2.524</v>
      </c>
      <c r="I43" s="257">
        <v>79.9583333333333</v>
      </c>
      <c r="J43" s="257">
        <f>I43*1.2</f>
        <v>95.95</v>
      </c>
      <c r="K43" t="s" s="258">
        <v>95</v>
      </c>
      <c r="L43" s="259"/>
      <c r="M43" s="259"/>
      <c r="N43" s="259"/>
      <c r="O43" s="260"/>
      <c r="P43" s="260"/>
      <c r="Q43" s="259"/>
      <c r="R43" s="260"/>
      <c r="S43" s="260"/>
      <c r="T43" s="259"/>
      <c r="U43" s="259"/>
      <c r="V43" s="259"/>
      <c r="W43" t="s" s="261">
        <f>IF(SUM(L43:V43)=0,"",SUM(L43:V43))</f>
      </c>
      <c r="X43" t="s" s="261">
        <f>IF(W43="","",(W43*F43))</f>
      </c>
      <c r="Y43" t="s" s="261">
        <f>IF(W43="","",(W43*I43))</f>
      </c>
      <c r="Z43" t="s" s="262">
        <f>IF(W43="","",(W43*J43))</f>
      </c>
      <c r="AA43" s="263">
        <v>37</v>
      </c>
      <c r="AB43" t="s" s="264">
        <f>_xlfn.IFERROR(W43*H43,"")</f>
      </c>
      <c r="AC43" t="s" s="265">
        <f>B43</f>
        <v>181</v>
      </c>
      <c r="AD43" s="266">
        <f>H43</f>
        <v>2.524</v>
      </c>
      <c r="AE43" s="273">
        <v>6</v>
      </c>
      <c r="AF43" s="274">
        <v>0</v>
      </c>
      <c r="AG43" s="274">
        <v>0</v>
      </c>
      <c r="AH43" s="274">
        <v>0</v>
      </c>
      <c r="AI43" s="274">
        <v>0</v>
      </c>
      <c r="AJ43" s="274">
        <v>0</v>
      </c>
      <c r="AK43" s="274">
        <v>0</v>
      </c>
      <c r="AL43" s="2"/>
      <c r="AM43" t="s" s="275">
        <f>IF(W43="","",(W43*AE43))</f>
      </c>
      <c r="AN43" t="s" s="275">
        <f>IF(X43="","",(X43*AF43))</f>
      </c>
      <c r="AO43" t="s" s="275">
        <f>IF(W43="","",(W43*AG43))</f>
      </c>
      <c r="AP43" t="s" s="275">
        <f>IF(W43="","",(W43*AH43))</f>
      </c>
      <c r="AQ43" t="s" s="275">
        <f>IF(W43="","",(W43*AI43))</f>
      </c>
      <c r="AR43" t="s" s="275">
        <f>IF(W43="","",(W43*AJ43))</f>
      </c>
      <c r="AS43" t="s" s="275">
        <f>IF(W43="","",(W43*AK43))</f>
      </c>
      <c r="AT43" s="2"/>
      <c r="AU43" s="276"/>
      <c r="AV43" s="276"/>
      <c r="AW43" s="276"/>
      <c r="AX43" s="276"/>
      <c r="AY43" s="276"/>
      <c r="AZ43" s="277">
        <v>1</v>
      </c>
      <c r="BA43" s="276"/>
      <c r="BB43" s="2"/>
      <c r="BC43" t="s" s="275">
        <f>_xlfn.IFERROR((AU43*W43),"")</f>
      </c>
      <c r="BD43" t="s" s="275">
        <f>_xlfn.IFERROR((AV43*W43),"")</f>
      </c>
      <c r="BE43" t="s" s="275">
        <f>_xlfn.IFERROR((AW43*W43),"")</f>
      </c>
      <c r="BF43" t="s" s="275">
        <f>_xlfn.IFERROR((AX43*W43),"")</f>
      </c>
      <c r="BG43" t="s" s="275">
        <f>_xlfn.IFERROR((AY43*W43),"")</f>
      </c>
      <c r="BH43" t="s" s="275">
        <f>_xlfn.IFERROR((AZ43*W43),"")</f>
      </c>
      <c r="BI43" t="s" s="275">
        <f>_xlfn.IFERROR((BA43*W43),"")</f>
      </c>
      <c r="BJ43" s="2"/>
      <c r="BK43" s="272">
        <f>L43*F43</f>
        <v>0</v>
      </c>
      <c r="BL43" s="272">
        <f>M43*F43</f>
        <v>0</v>
      </c>
      <c r="BM43" s="272">
        <f>N43*F43</f>
        <v>0</v>
      </c>
      <c r="BN43" s="272">
        <f>O43*F43</f>
        <v>0</v>
      </c>
      <c r="BO43" s="272">
        <f>P43*F43</f>
        <v>0</v>
      </c>
      <c r="BP43" s="272">
        <f>Q43*F43</f>
        <v>0</v>
      </c>
      <c r="BQ43" s="272">
        <f>R43*F43</f>
        <v>0</v>
      </c>
      <c r="BR43" s="272">
        <f>S43*F43</f>
        <v>0</v>
      </c>
      <c r="BS43" s="272">
        <f>T43*F43</f>
        <v>0</v>
      </c>
      <c r="BT43" s="272">
        <f>U43*F43</f>
        <v>0</v>
      </c>
      <c r="BU43" s="272">
        <f>V43*F43</f>
        <v>0</v>
      </c>
      <c r="BV43" s="2"/>
      <c r="BW43" s="2"/>
      <c r="BX43" s="2"/>
    </row>
    <row r="44" ht="14.25" customHeight="1">
      <c r="A44" t="s" s="249">
        <v>182</v>
      </c>
      <c r="B44" t="s" s="250">
        <v>183</v>
      </c>
      <c r="C44" s="251"/>
      <c r="D44" s="252"/>
      <c r="E44" t="s" s="253">
        <v>94</v>
      </c>
      <c r="F44" s="254">
        <v>4</v>
      </c>
      <c r="G44" t="s" s="255">
        <v>109</v>
      </c>
      <c r="H44" s="256">
        <v>6.3</v>
      </c>
      <c r="I44" s="257">
        <v>209</v>
      </c>
      <c r="J44" s="257">
        <f>I44*1.2</f>
        <v>250.8</v>
      </c>
      <c r="K44" t="s" s="258">
        <v>95</v>
      </c>
      <c r="L44" s="259"/>
      <c r="M44" s="259"/>
      <c r="N44" s="259"/>
      <c r="O44" s="260"/>
      <c r="P44" s="260"/>
      <c r="Q44" s="259"/>
      <c r="R44" s="260"/>
      <c r="S44" s="260"/>
      <c r="T44" s="259"/>
      <c r="U44" s="259"/>
      <c r="V44" s="259"/>
      <c r="W44" t="s" s="261">
        <f>IF(SUM(L44:V44)=0,"",SUM(L44:V44))</f>
      </c>
      <c r="X44" t="s" s="261">
        <f>IF(W44="","",(W44*F44))</f>
      </c>
      <c r="Y44" t="s" s="261">
        <f>IF(W44="","",(W44*I44))</f>
      </c>
      <c r="Z44" t="s" s="262">
        <f>IF(W44="","",(W44*J44))</f>
      </c>
      <c r="AA44" s="263">
        <v>38</v>
      </c>
      <c r="AB44" t="s" s="264">
        <f>_xlfn.IFERROR(W44*H44,"")</f>
      </c>
      <c r="AC44" t="s" s="265">
        <f>B44</f>
        <v>184</v>
      </c>
      <c r="AD44" s="266">
        <f>H44</f>
        <v>6.3</v>
      </c>
      <c r="AE44" s="273">
        <v>20</v>
      </c>
      <c r="AF44" s="274">
        <v>0</v>
      </c>
      <c r="AG44" s="274">
        <v>0</v>
      </c>
      <c r="AH44" s="274">
        <v>0</v>
      </c>
      <c r="AI44" s="274">
        <v>0</v>
      </c>
      <c r="AJ44" s="274">
        <v>0</v>
      </c>
      <c r="AK44" s="274">
        <v>0</v>
      </c>
      <c r="AL44" s="2"/>
      <c r="AM44" t="s" s="275">
        <f>IF(W44="","",(W44*AE44))</f>
      </c>
      <c r="AN44" t="s" s="275">
        <f>IF(X44="","",(X44*AF44))</f>
      </c>
      <c r="AO44" t="s" s="275">
        <f>IF(W44="","",(W44*AG44))</f>
      </c>
      <c r="AP44" t="s" s="275">
        <f>IF(W44="","",(W44*AH44))</f>
      </c>
      <c r="AQ44" t="s" s="275">
        <f>IF(W44="","",(W44*AI44))</f>
      </c>
      <c r="AR44" t="s" s="275">
        <f>IF(W44="","",(W44*AJ44))</f>
      </c>
      <c r="AS44" t="s" s="275">
        <f>IF(W44="","",(W44*AK44))</f>
      </c>
      <c r="AT44" s="2"/>
      <c r="AU44" s="276"/>
      <c r="AV44" s="276"/>
      <c r="AW44" s="276"/>
      <c r="AX44" s="276"/>
      <c r="AY44" s="277">
        <v>3</v>
      </c>
      <c r="AZ44" s="277">
        <v>1</v>
      </c>
      <c r="BA44" s="276"/>
      <c r="BB44" s="2"/>
      <c r="BC44" t="s" s="275">
        <f>_xlfn.IFERROR((AU44*W44),"")</f>
      </c>
      <c r="BD44" t="s" s="275">
        <f>_xlfn.IFERROR((AV44*W44),"")</f>
      </c>
      <c r="BE44" t="s" s="275">
        <f>_xlfn.IFERROR((AW44*W44),"")</f>
      </c>
      <c r="BF44" t="s" s="275">
        <f>_xlfn.IFERROR((AX44*W44),"")</f>
      </c>
      <c r="BG44" t="s" s="275">
        <f>_xlfn.IFERROR((AY44*W44),"")</f>
      </c>
      <c r="BH44" t="s" s="275">
        <f>_xlfn.IFERROR((AZ44*W44),"")</f>
      </c>
      <c r="BI44" t="s" s="275">
        <f>_xlfn.IFERROR((BA44*W44),"")</f>
      </c>
      <c r="BJ44" s="2"/>
      <c r="BK44" s="272">
        <f>L44*F44</f>
        <v>0</v>
      </c>
      <c r="BL44" s="272">
        <f>M44*F44</f>
        <v>0</v>
      </c>
      <c r="BM44" s="272">
        <f>N44*F44</f>
        <v>0</v>
      </c>
      <c r="BN44" s="272">
        <f>O44*F44</f>
        <v>0</v>
      </c>
      <c r="BO44" s="272">
        <f>P44*F44</f>
        <v>0</v>
      </c>
      <c r="BP44" s="272">
        <f>Q44*F44</f>
        <v>0</v>
      </c>
      <c r="BQ44" s="272">
        <f>R44*F44</f>
        <v>0</v>
      </c>
      <c r="BR44" s="272">
        <f>S44*F44</f>
        <v>0</v>
      </c>
      <c r="BS44" s="272">
        <f>T44*F44</f>
        <v>0</v>
      </c>
      <c r="BT44" s="272">
        <f>U44*F44</f>
        <v>0</v>
      </c>
      <c r="BU44" s="272">
        <f>V44*F44</f>
        <v>0</v>
      </c>
      <c r="BV44" s="2"/>
      <c r="BW44" s="2"/>
      <c r="BX44" s="2"/>
    </row>
    <row r="45" ht="14.25" customHeight="1">
      <c r="A45" t="s" s="249">
        <v>182</v>
      </c>
      <c r="B45" t="s" s="250">
        <v>185</v>
      </c>
      <c r="C45" s="251"/>
      <c r="D45" s="280"/>
      <c r="E45" t="s" s="253">
        <v>94</v>
      </c>
      <c r="F45" s="254">
        <v>1</v>
      </c>
      <c r="G45" t="s" s="255">
        <v>50</v>
      </c>
      <c r="H45" s="256">
        <v>1.335</v>
      </c>
      <c r="I45" s="257">
        <v>45.125</v>
      </c>
      <c r="J45" s="257">
        <f>I45*1.2</f>
        <v>54.15</v>
      </c>
      <c r="K45" t="s" s="258">
        <v>95</v>
      </c>
      <c r="L45" s="259"/>
      <c r="M45" s="259"/>
      <c r="N45" s="259"/>
      <c r="O45" s="260"/>
      <c r="P45" s="260"/>
      <c r="Q45" s="259"/>
      <c r="R45" s="260"/>
      <c r="S45" s="260"/>
      <c r="T45" s="259"/>
      <c r="U45" s="259"/>
      <c r="V45" s="259"/>
      <c r="W45" t="s" s="261">
        <f>IF(SUM(L45:V45)=0,"",SUM(L45:V45))</f>
      </c>
      <c r="X45" t="s" s="261">
        <f>IF(W45="","",(W45*F45))</f>
      </c>
      <c r="Y45" t="s" s="261">
        <f>IF(W45="","",(W45*I45))</f>
      </c>
      <c r="Z45" t="s" s="262">
        <f>IF(W45="","",(W45*J45))</f>
      </c>
      <c r="AA45" s="263">
        <v>39</v>
      </c>
      <c r="AB45" t="s" s="264">
        <f>_xlfn.IFERROR(W45*H45,"")</f>
      </c>
      <c r="AC45" t="s" s="265">
        <f>B45</f>
        <v>186</v>
      </c>
      <c r="AD45" s="266">
        <f>H45</f>
        <v>1.335</v>
      </c>
      <c r="AE45" s="273">
        <v>5</v>
      </c>
      <c r="AF45" s="274">
        <v>0</v>
      </c>
      <c r="AG45" s="274">
        <v>0</v>
      </c>
      <c r="AH45" s="274">
        <v>0</v>
      </c>
      <c r="AI45" s="274">
        <v>0</v>
      </c>
      <c r="AJ45" s="274">
        <v>0</v>
      </c>
      <c r="AK45" s="274">
        <v>0</v>
      </c>
      <c r="AL45" s="2"/>
      <c r="AM45" t="s" s="275">
        <f>IF(W45="","",(W45*AE45))</f>
      </c>
      <c r="AN45" t="s" s="275">
        <f>IF(X45="","",(X45*AF45))</f>
      </c>
      <c r="AO45" t="s" s="275">
        <f>IF(W45="","",(W45*AG45))</f>
      </c>
      <c r="AP45" t="s" s="275">
        <f>IF(W45="","",(W45*AH45))</f>
      </c>
      <c r="AQ45" t="s" s="275">
        <f>IF(W45="","",(W45*AI45))</f>
      </c>
      <c r="AR45" t="s" s="275">
        <f>IF(W45="","",(W45*AJ45))</f>
      </c>
      <c r="AS45" t="s" s="275">
        <f>IF(W45="","",(W45*AK45))</f>
      </c>
      <c r="AT45" s="2"/>
      <c r="AU45" s="276"/>
      <c r="AV45" s="276"/>
      <c r="AW45" s="276"/>
      <c r="AX45" s="276"/>
      <c r="AY45" s="276"/>
      <c r="AZ45" s="277">
        <v>1</v>
      </c>
      <c r="BA45" s="276"/>
      <c r="BB45" s="2"/>
      <c r="BC45" t="s" s="275">
        <f>_xlfn.IFERROR((AU45*W45),"")</f>
      </c>
      <c r="BD45" t="s" s="275">
        <f>_xlfn.IFERROR((AV45*W45),"")</f>
      </c>
      <c r="BE45" t="s" s="275">
        <f>_xlfn.IFERROR((AW45*W45),"")</f>
      </c>
      <c r="BF45" t="s" s="275">
        <f>_xlfn.IFERROR((AX45*W45),"")</f>
      </c>
      <c r="BG45" t="s" s="275">
        <f>_xlfn.IFERROR((AY45*W45),"")</f>
      </c>
      <c r="BH45" t="s" s="275">
        <f>_xlfn.IFERROR((AZ45*W45),"")</f>
      </c>
      <c r="BI45" t="s" s="275">
        <f>_xlfn.IFERROR((BA45*W45),"")</f>
      </c>
      <c r="BJ45" s="2"/>
      <c r="BK45" s="272">
        <f>L45*F45</f>
        <v>0</v>
      </c>
      <c r="BL45" s="272">
        <f>M45*F45</f>
        <v>0</v>
      </c>
      <c r="BM45" s="272">
        <f>N45*F45</f>
        <v>0</v>
      </c>
      <c r="BN45" s="272">
        <f>O45*F45</f>
        <v>0</v>
      </c>
      <c r="BO45" s="272">
        <f>P45*F45</f>
        <v>0</v>
      </c>
      <c r="BP45" s="272">
        <f>Q45*F45</f>
        <v>0</v>
      </c>
      <c r="BQ45" s="272">
        <f>R45*F45</f>
        <v>0</v>
      </c>
      <c r="BR45" s="272">
        <f>S45*F45</f>
        <v>0</v>
      </c>
      <c r="BS45" s="272">
        <f>T45*F45</f>
        <v>0</v>
      </c>
      <c r="BT45" s="272">
        <f>U45*F45</f>
        <v>0</v>
      </c>
      <c r="BU45" s="272">
        <f>V45*F45</f>
        <v>0</v>
      </c>
      <c r="BV45" s="2"/>
      <c r="BW45" s="2"/>
      <c r="BX45" s="2"/>
    </row>
    <row r="46" ht="14.25" customHeight="1">
      <c r="A46" t="s" s="249">
        <v>182</v>
      </c>
      <c r="B46" t="s" s="250">
        <v>187</v>
      </c>
      <c r="C46" t="s" s="278">
        <v>100</v>
      </c>
      <c r="D46" s="280"/>
      <c r="E46" t="s" s="253">
        <v>94</v>
      </c>
      <c r="F46" s="254">
        <v>1</v>
      </c>
      <c r="G46" t="s" s="255">
        <v>50</v>
      </c>
      <c r="H46" s="256">
        <v>1.335</v>
      </c>
      <c r="I46" s="257">
        <v>47.5</v>
      </c>
      <c r="J46" s="257">
        <f>I46*1.2</f>
        <v>57</v>
      </c>
      <c r="K46" t="s" s="258">
        <v>95</v>
      </c>
      <c r="L46" s="259"/>
      <c r="M46" s="259"/>
      <c r="N46" s="259"/>
      <c r="O46" s="260"/>
      <c r="P46" s="260"/>
      <c r="Q46" s="259"/>
      <c r="R46" s="260"/>
      <c r="S46" s="260"/>
      <c r="T46" s="259"/>
      <c r="U46" s="259"/>
      <c r="V46" s="259"/>
      <c r="W46" t="s" s="261">
        <f>IF(SUM(L46:V46)=0,"",SUM(L46:V46))</f>
      </c>
      <c r="X46" t="s" s="261">
        <f>IF(W46="","",(W46*F46))</f>
      </c>
      <c r="Y46" t="s" s="261">
        <f>IF(W46="","",(W46*I46))</f>
      </c>
      <c r="Z46" t="s" s="262">
        <f>IF(W46="","",(W46*J46))</f>
      </c>
      <c r="AA46" s="263">
        <v>40</v>
      </c>
      <c r="AB46" t="s" s="264">
        <f>_xlfn.IFERROR(W46*H46,"")</f>
      </c>
      <c r="AC46" t="s" s="265">
        <f>B46</f>
        <v>188</v>
      </c>
      <c r="AD46" s="266">
        <f>H46</f>
        <v>1.335</v>
      </c>
      <c r="AE46" s="273">
        <v>5</v>
      </c>
      <c r="AF46" s="274">
        <v>0</v>
      </c>
      <c r="AG46" s="274">
        <v>0</v>
      </c>
      <c r="AH46" s="274">
        <v>0</v>
      </c>
      <c r="AI46" s="274">
        <v>0</v>
      </c>
      <c r="AJ46" s="274">
        <v>0</v>
      </c>
      <c r="AK46" s="274">
        <v>0</v>
      </c>
      <c r="AL46" s="2"/>
      <c r="AM46" t="s" s="275">
        <f>IF(W46="","",(W46*AE46))</f>
      </c>
      <c r="AN46" t="s" s="275">
        <f>IF(X46="","",(X46*AF46))</f>
      </c>
      <c r="AO46" t="s" s="275">
        <f>IF(W46="","",(W46*AG46))</f>
      </c>
      <c r="AP46" t="s" s="275">
        <f>IF(W46="","",(W46*AH46))</f>
      </c>
      <c r="AQ46" t="s" s="275">
        <f>IF(W46="","",(W46*AI46))</f>
      </c>
      <c r="AR46" t="s" s="275">
        <f>IF(W46="","",(W46*AJ46))</f>
      </c>
      <c r="AS46" t="s" s="275">
        <f>IF(W46="","",(W46*AK46))</f>
      </c>
      <c r="AT46" s="2"/>
      <c r="AU46" s="276"/>
      <c r="AV46" s="276"/>
      <c r="AW46" s="276"/>
      <c r="AX46" s="276"/>
      <c r="AY46" s="276"/>
      <c r="AZ46" s="277">
        <v>1</v>
      </c>
      <c r="BA46" s="276"/>
      <c r="BB46" s="2"/>
      <c r="BC46" t="s" s="275">
        <f>_xlfn.IFERROR((AU46*W46),"")</f>
      </c>
      <c r="BD46" t="s" s="275">
        <f>_xlfn.IFERROR((AV46*W46),"")</f>
      </c>
      <c r="BE46" t="s" s="275">
        <f>_xlfn.IFERROR((AW46*W46),"")</f>
      </c>
      <c r="BF46" t="s" s="275">
        <f>_xlfn.IFERROR((AX46*W46),"")</f>
      </c>
      <c r="BG46" t="s" s="275">
        <f>_xlfn.IFERROR((AY46*W46),"")</f>
      </c>
      <c r="BH46" t="s" s="275">
        <f>_xlfn.IFERROR((AZ46*W46),"")</f>
      </c>
      <c r="BI46" t="s" s="275">
        <f>_xlfn.IFERROR((BA46*W46),"")</f>
      </c>
      <c r="BJ46" s="2"/>
      <c r="BK46" s="272">
        <f>L46*F46</f>
        <v>0</v>
      </c>
      <c r="BL46" s="272">
        <f>M46*F46</f>
        <v>0</v>
      </c>
      <c r="BM46" s="272">
        <f>N46*F46</f>
        <v>0</v>
      </c>
      <c r="BN46" s="272">
        <f>O46*F46</f>
        <v>0</v>
      </c>
      <c r="BO46" s="272">
        <f>P46*F46</f>
        <v>0</v>
      </c>
      <c r="BP46" s="272">
        <f>Q46*F46</f>
        <v>0</v>
      </c>
      <c r="BQ46" s="272">
        <f>R46*F46</f>
        <v>0</v>
      </c>
      <c r="BR46" s="272">
        <f>S46*F46</f>
        <v>0</v>
      </c>
      <c r="BS46" s="272">
        <f>T46*F46</f>
        <v>0</v>
      </c>
      <c r="BT46" s="272">
        <f>U46*F46</f>
        <v>0</v>
      </c>
      <c r="BU46" s="272">
        <f>V46*F46</f>
        <v>0</v>
      </c>
      <c r="BV46" s="2"/>
      <c r="BW46" s="2"/>
      <c r="BX46" s="2"/>
    </row>
    <row r="47" ht="14.25" customHeight="1">
      <c r="A47" t="s" s="249">
        <v>182</v>
      </c>
      <c r="B47" t="s" s="250">
        <v>189</v>
      </c>
      <c r="C47" s="251"/>
      <c r="D47" t="s" s="279">
        <v>190</v>
      </c>
      <c r="E47" t="s" s="253">
        <v>94</v>
      </c>
      <c r="F47" s="254">
        <v>5</v>
      </c>
      <c r="G47" t="s" s="255">
        <v>112</v>
      </c>
      <c r="H47" s="256">
        <v>3.3328</v>
      </c>
      <c r="I47" s="257">
        <v>144.083333333333</v>
      </c>
      <c r="J47" s="257">
        <f>I47*1.2</f>
        <v>172.9</v>
      </c>
      <c r="K47" t="s" s="258">
        <v>95</v>
      </c>
      <c r="L47" s="259"/>
      <c r="M47" s="259"/>
      <c r="N47" s="259"/>
      <c r="O47" s="260"/>
      <c r="P47" s="260"/>
      <c r="Q47" s="259"/>
      <c r="R47" s="260"/>
      <c r="S47" s="260"/>
      <c r="T47" s="259"/>
      <c r="U47" s="259"/>
      <c r="V47" s="259"/>
      <c r="W47" t="s" s="261">
        <f>IF(SUM(L47:V47)=0,"",SUM(L47:V47))</f>
      </c>
      <c r="X47" t="s" s="261">
        <f>IF(W47="","",(W47*F47))</f>
      </c>
      <c r="Y47" t="s" s="261">
        <f>IF(W47="","",(W47*I47))</f>
      </c>
      <c r="Z47" t="s" s="262">
        <f>IF(W47="","",(W47*J47))</f>
      </c>
      <c r="AA47" s="263">
        <v>41</v>
      </c>
      <c r="AB47" t="s" s="264">
        <f>_xlfn.IFERROR(W47*H47,"")</f>
      </c>
      <c r="AC47" t="s" s="265">
        <f>B47</f>
        <v>191</v>
      </c>
      <c r="AD47" s="266">
        <f>H47</f>
        <v>3.3328</v>
      </c>
      <c r="AE47" s="273">
        <v>21</v>
      </c>
      <c r="AF47" s="274">
        <v>0</v>
      </c>
      <c r="AG47" s="274">
        <v>0</v>
      </c>
      <c r="AH47" s="274">
        <v>0</v>
      </c>
      <c r="AI47" s="274">
        <v>0</v>
      </c>
      <c r="AJ47" s="274">
        <v>0</v>
      </c>
      <c r="AK47" s="274">
        <v>0</v>
      </c>
      <c r="AL47" s="2"/>
      <c r="AM47" t="s" s="275">
        <f>IF(W47="","",(W47*AE47))</f>
      </c>
      <c r="AN47" t="s" s="275">
        <f>IF(X47="","",(X47*AF47))</f>
      </c>
      <c r="AO47" t="s" s="275">
        <f>IF(W47="","",(W47*AG47))</f>
      </c>
      <c r="AP47" t="s" s="275">
        <f>IF(W47="","",(W47*AH47))</f>
      </c>
      <c r="AQ47" t="s" s="275">
        <f>IF(W47="","",(W47*AI47))</f>
      </c>
      <c r="AR47" t="s" s="275">
        <f>IF(W47="","",(W47*AJ47))</f>
      </c>
      <c r="AS47" t="s" s="275">
        <f>IF(W47="","",(W47*AK47))</f>
      </c>
      <c r="AT47" s="2"/>
      <c r="AU47" s="276"/>
      <c r="AV47" s="276"/>
      <c r="AW47" s="276"/>
      <c r="AX47" s="277">
        <v>2</v>
      </c>
      <c r="AY47" s="277">
        <v>3</v>
      </c>
      <c r="AZ47" s="276"/>
      <c r="BA47" s="276"/>
      <c r="BB47" s="2"/>
      <c r="BC47" t="s" s="275">
        <f>_xlfn.IFERROR((AU47*W47),"")</f>
      </c>
      <c r="BD47" t="s" s="275">
        <f>_xlfn.IFERROR((AV47*W47),"")</f>
      </c>
      <c r="BE47" t="s" s="275">
        <f>_xlfn.IFERROR((AW47*W47),"")</f>
      </c>
      <c r="BF47" t="s" s="275">
        <f>_xlfn.IFERROR((AX47*W47),"")</f>
      </c>
      <c r="BG47" t="s" s="275">
        <f>_xlfn.IFERROR((AY47*W47),"")</f>
      </c>
      <c r="BH47" t="s" s="275">
        <f>_xlfn.IFERROR((AZ47*W47),"")</f>
      </c>
      <c r="BI47" t="s" s="275">
        <f>_xlfn.IFERROR((BA47*W47),"")</f>
      </c>
      <c r="BJ47" s="2"/>
      <c r="BK47" s="272">
        <f>L47*F47</f>
        <v>0</v>
      </c>
      <c r="BL47" s="272">
        <f>M47*F47</f>
        <v>0</v>
      </c>
      <c r="BM47" s="272">
        <f>N47*F47</f>
        <v>0</v>
      </c>
      <c r="BN47" s="272">
        <f>O47*F47</f>
        <v>0</v>
      </c>
      <c r="BO47" s="272">
        <f>P47*F47</f>
        <v>0</v>
      </c>
      <c r="BP47" s="272">
        <f>Q47*F47</f>
        <v>0</v>
      </c>
      <c r="BQ47" s="272">
        <f>R47*F47</f>
        <v>0</v>
      </c>
      <c r="BR47" s="272">
        <f>S47*F47</f>
        <v>0</v>
      </c>
      <c r="BS47" s="272">
        <f>T47*F47</f>
        <v>0</v>
      </c>
      <c r="BT47" s="272">
        <f>U47*F47</f>
        <v>0</v>
      </c>
      <c r="BU47" s="272">
        <f>V47*F47</f>
        <v>0</v>
      </c>
      <c r="BV47" s="2"/>
      <c r="BW47" s="2"/>
      <c r="BX47" s="2"/>
    </row>
    <row r="48" ht="14.25" customHeight="1">
      <c r="A48" t="s" s="249">
        <v>182</v>
      </c>
      <c r="B48" t="s" s="250">
        <v>192</v>
      </c>
      <c r="C48" t="s" s="278">
        <v>100</v>
      </c>
      <c r="D48" t="s" s="279">
        <v>193</v>
      </c>
      <c r="E48" t="s" s="253">
        <v>94</v>
      </c>
      <c r="F48" s="254">
        <v>5</v>
      </c>
      <c r="G48" t="s" s="255">
        <v>112</v>
      </c>
      <c r="H48" s="256">
        <v>3.3328</v>
      </c>
      <c r="I48" s="257">
        <v>156.75</v>
      </c>
      <c r="J48" s="257">
        <f>I48*1.2</f>
        <v>188.1</v>
      </c>
      <c r="K48" t="s" s="258">
        <v>95</v>
      </c>
      <c r="L48" s="259"/>
      <c r="M48" s="259"/>
      <c r="N48" s="259"/>
      <c r="O48" s="260"/>
      <c r="P48" s="260"/>
      <c r="Q48" s="259"/>
      <c r="R48" s="260"/>
      <c r="S48" s="260"/>
      <c r="T48" s="259"/>
      <c r="U48" s="259"/>
      <c r="V48" s="259"/>
      <c r="W48" t="s" s="261">
        <f>IF(SUM(L48:V48)=0,"",SUM(L48:V48))</f>
      </c>
      <c r="X48" t="s" s="261">
        <f>IF(W48="","",(W48*F48))</f>
      </c>
      <c r="Y48" t="s" s="261">
        <f>IF(W48="","",(W48*I48))</f>
      </c>
      <c r="Z48" t="s" s="262">
        <f>IF(W48="","",(W48*J48))</f>
      </c>
      <c r="AA48" s="263">
        <v>42</v>
      </c>
      <c r="AB48" t="s" s="264">
        <f>_xlfn.IFERROR(W48*H48,"")</f>
      </c>
      <c r="AC48" t="s" s="265">
        <f>B48</f>
        <v>194</v>
      </c>
      <c r="AD48" s="266">
        <f>H48</f>
        <v>3.3328</v>
      </c>
      <c r="AE48" s="273">
        <v>21</v>
      </c>
      <c r="AF48" s="274">
        <v>0</v>
      </c>
      <c r="AG48" s="274">
        <v>0</v>
      </c>
      <c r="AH48" s="274">
        <v>0</v>
      </c>
      <c r="AI48" s="274">
        <v>0</v>
      </c>
      <c r="AJ48" s="274">
        <v>0</v>
      </c>
      <c r="AK48" s="274">
        <v>0</v>
      </c>
      <c r="AL48" s="2"/>
      <c r="AM48" t="s" s="275">
        <f>IF(W48="","",(W48*AE48))</f>
      </c>
      <c r="AN48" t="s" s="275">
        <f>IF(X48="","",(X48*AF48))</f>
      </c>
      <c r="AO48" t="s" s="275">
        <f>IF(W48="","",(W48*AG48))</f>
      </c>
      <c r="AP48" t="s" s="275">
        <f>IF(W48="","",(W48*AH48))</f>
      </c>
      <c r="AQ48" t="s" s="275">
        <f>IF(W48="","",(W48*AI48))</f>
      </c>
      <c r="AR48" t="s" s="275">
        <f>IF(W48="","",(W48*AJ48))</f>
      </c>
      <c r="AS48" t="s" s="275">
        <f>IF(W48="","",(W48*AK48))</f>
      </c>
      <c r="AT48" s="2"/>
      <c r="AU48" s="276"/>
      <c r="AV48" s="276"/>
      <c r="AW48" s="276"/>
      <c r="AX48" s="277">
        <v>2</v>
      </c>
      <c r="AY48" s="277">
        <v>3</v>
      </c>
      <c r="AZ48" s="276"/>
      <c r="BA48" s="276"/>
      <c r="BB48" s="2"/>
      <c r="BC48" t="s" s="275">
        <f>_xlfn.IFERROR((AU48*W48),"")</f>
      </c>
      <c r="BD48" t="s" s="275">
        <f>_xlfn.IFERROR((AV48*W48),"")</f>
      </c>
      <c r="BE48" t="s" s="275">
        <f>_xlfn.IFERROR((AW48*W48),"")</f>
      </c>
      <c r="BF48" t="s" s="275">
        <f>_xlfn.IFERROR((AX48*W48),"")</f>
      </c>
      <c r="BG48" t="s" s="275">
        <f>_xlfn.IFERROR((AY48*W48),"")</f>
      </c>
      <c r="BH48" t="s" s="275">
        <f>_xlfn.IFERROR((AZ48*W48),"")</f>
      </c>
      <c r="BI48" t="s" s="275">
        <f>_xlfn.IFERROR((BA48*W48),"")</f>
      </c>
      <c r="BJ48" s="2"/>
      <c r="BK48" s="272">
        <f>L48*F48</f>
        <v>0</v>
      </c>
      <c r="BL48" s="272">
        <f>M48*F48</f>
        <v>0</v>
      </c>
      <c r="BM48" s="272">
        <f>N48*F48</f>
        <v>0</v>
      </c>
      <c r="BN48" s="272">
        <f>O48*F48</f>
        <v>0</v>
      </c>
      <c r="BO48" s="272">
        <f>P48*F48</f>
        <v>0</v>
      </c>
      <c r="BP48" s="272">
        <f>Q48*F48</f>
        <v>0</v>
      </c>
      <c r="BQ48" s="272">
        <f>R48*F48</f>
        <v>0</v>
      </c>
      <c r="BR48" s="272">
        <f>S48*F48</f>
        <v>0</v>
      </c>
      <c r="BS48" s="272">
        <f>T48*F48</f>
        <v>0</v>
      </c>
      <c r="BT48" s="272">
        <f>U48*F48</f>
        <v>0</v>
      </c>
      <c r="BU48" s="272">
        <f>V48*F48</f>
        <v>0</v>
      </c>
      <c r="BV48" s="2"/>
      <c r="BW48" s="2"/>
      <c r="BX48" s="2"/>
    </row>
    <row r="49" ht="14.25" customHeight="1">
      <c r="A49" t="s" s="249">
        <v>182</v>
      </c>
      <c r="B49" t="s" s="250">
        <v>195</v>
      </c>
      <c r="C49" s="251"/>
      <c r="D49" t="s" s="279">
        <v>147</v>
      </c>
      <c r="E49" t="s" s="253">
        <v>94</v>
      </c>
      <c r="F49" s="254">
        <v>2</v>
      </c>
      <c r="G49" t="s" s="255">
        <v>48</v>
      </c>
      <c r="H49" s="256">
        <v>2.8</v>
      </c>
      <c r="I49" s="257">
        <v>122.71</v>
      </c>
      <c r="J49" s="257">
        <f>I49*1.2</f>
        <v>147.252</v>
      </c>
      <c r="K49" t="s" s="258">
        <v>95</v>
      </c>
      <c r="L49" s="259"/>
      <c r="M49" s="259"/>
      <c r="N49" s="259"/>
      <c r="O49" s="260"/>
      <c r="P49" s="260"/>
      <c r="Q49" s="259"/>
      <c r="R49" s="260"/>
      <c r="S49" s="260"/>
      <c r="T49" s="259"/>
      <c r="U49" s="259"/>
      <c r="V49" s="259"/>
      <c r="W49" t="s" s="261">
        <f>IF(SUM(L49:V49)=0,"",SUM(L49:V49))</f>
      </c>
      <c r="X49" t="s" s="261">
        <f>IF(W49="","",(W49*F49))</f>
      </c>
      <c r="Y49" t="s" s="261">
        <f>IF(W49="","",(W49*I49))</f>
      </c>
      <c r="Z49" t="s" s="262">
        <f>IF(W49="","",(W49*J49))</f>
      </c>
      <c r="AA49" s="263">
        <v>43</v>
      </c>
      <c r="AB49" t="s" s="264">
        <f>_xlfn.IFERROR(W49*H49,"")</f>
      </c>
      <c r="AC49" t="s" s="265">
        <f>B49</f>
        <v>196</v>
      </c>
      <c r="AD49" s="266">
        <f>H49</f>
        <v>2.8</v>
      </c>
      <c r="AE49" s="273">
        <v>12</v>
      </c>
      <c r="AF49" s="274">
        <v>0</v>
      </c>
      <c r="AG49" s="274">
        <v>0</v>
      </c>
      <c r="AH49" s="274">
        <v>0</v>
      </c>
      <c r="AI49" s="274">
        <v>0</v>
      </c>
      <c r="AJ49" s="274">
        <v>0</v>
      </c>
      <c r="AK49" s="274">
        <v>0</v>
      </c>
      <c r="AL49" s="2"/>
      <c r="AM49" t="s" s="275">
        <f>IF(W49="","",(W49*AE49))</f>
      </c>
      <c r="AN49" t="s" s="275">
        <f>IF(X49="","",(X49*AF49))</f>
      </c>
      <c r="AO49" t="s" s="275">
        <f>IF(W49="","",(W49*AG49))</f>
      </c>
      <c r="AP49" t="s" s="275">
        <f>IF(W49="","",(W49*AH49))</f>
      </c>
      <c r="AQ49" t="s" s="275">
        <f>IF(W49="","",(W49*AI49))</f>
      </c>
      <c r="AR49" t="s" s="275">
        <f>IF(W49="","",(W49*AJ49))</f>
      </c>
      <c r="AS49" t="s" s="275">
        <f>IF(W49="","",(W49*AK49))</f>
      </c>
      <c r="AT49" s="2"/>
      <c r="AU49" s="276"/>
      <c r="AV49" s="276"/>
      <c r="AW49" s="276"/>
      <c r="AX49" s="276"/>
      <c r="AY49" s="277">
        <v>2</v>
      </c>
      <c r="AZ49" s="276"/>
      <c r="BA49" s="276"/>
      <c r="BB49" s="2"/>
      <c r="BC49" t="s" s="275">
        <f>_xlfn.IFERROR((AU49*W49),"")</f>
      </c>
      <c r="BD49" t="s" s="275">
        <f>_xlfn.IFERROR((AV49*W49),"")</f>
      </c>
      <c r="BE49" t="s" s="275">
        <f>_xlfn.IFERROR((AW49*W49),"")</f>
      </c>
      <c r="BF49" t="s" s="275">
        <f>_xlfn.IFERROR((AX49*W49),"")</f>
      </c>
      <c r="BG49" t="s" s="275">
        <f>_xlfn.IFERROR((AY49*W49),"")</f>
      </c>
      <c r="BH49" t="s" s="275">
        <f>_xlfn.IFERROR((AZ49*W49),"")</f>
      </c>
      <c r="BI49" t="s" s="275">
        <f>_xlfn.IFERROR((BA49*W49),"")</f>
      </c>
      <c r="BJ49" s="2"/>
      <c r="BK49" s="272">
        <f>L49*F49</f>
        <v>0</v>
      </c>
      <c r="BL49" s="272">
        <f>M49*F49</f>
        <v>0</v>
      </c>
      <c r="BM49" s="272">
        <f>N49*F49</f>
        <v>0</v>
      </c>
      <c r="BN49" s="272">
        <f>O49*F49</f>
        <v>0</v>
      </c>
      <c r="BO49" s="272">
        <f>P49*F49</f>
        <v>0</v>
      </c>
      <c r="BP49" s="272">
        <f>Q49*F49</f>
        <v>0</v>
      </c>
      <c r="BQ49" s="272">
        <f>R49*F49</f>
        <v>0</v>
      </c>
      <c r="BR49" s="272">
        <f>S49*F49</f>
        <v>0</v>
      </c>
      <c r="BS49" s="272">
        <f>T49*F49</f>
        <v>0</v>
      </c>
      <c r="BT49" s="272">
        <f>U49*F49</f>
        <v>0</v>
      </c>
      <c r="BU49" s="272">
        <f>V49*F49</f>
        <v>0</v>
      </c>
      <c r="BV49" s="2"/>
      <c r="BW49" s="2"/>
      <c r="BX49" s="2"/>
    </row>
    <row r="50" ht="14.25" customHeight="1">
      <c r="A50" t="s" s="249">
        <v>182</v>
      </c>
      <c r="B50" t="s" s="250">
        <v>197</v>
      </c>
      <c r="C50" s="251"/>
      <c r="D50" t="s" s="279">
        <v>198</v>
      </c>
      <c r="E50" t="s" s="253">
        <v>94</v>
      </c>
      <c r="F50" s="254">
        <v>3</v>
      </c>
      <c r="G50" t="s" s="255">
        <v>199</v>
      </c>
      <c r="H50" s="256">
        <v>2.15</v>
      </c>
      <c r="I50" s="257">
        <v>77.58</v>
      </c>
      <c r="J50" s="257">
        <f>I50*1.2</f>
        <v>93.096</v>
      </c>
      <c r="K50" t="s" s="258">
        <v>95</v>
      </c>
      <c r="L50" s="259"/>
      <c r="M50" s="259"/>
      <c r="N50" s="259"/>
      <c r="O50" s="260"/>
      <c r="P50" s="260"/>
      <c r="Q50" s="259"/>
      <c r="R50" s="260"/>
      <c r="S50" s="260"/>
      <c r="T50" s="259"/>
      <c r="U50" s="259"/>
      <c r="V50" s="259"/>
      <c r="W50" t="s" s="261">
        <f>IF(SUM(L50:V50)=0,"",SUM(L50:V50))</f>
      </c>
      <c r="X50" t="s" s="261">
        <f>IF(W50="","",(W50*F50))</f>
      </c>
      <c r="Y50" t="s" s="261">
        <f>IF(W50="","",(W50*I50))</f>
      </c>
      <c r="Z50" t="s" s="262">
        <f>IF(W50="","",(W50*J50))</f>
      </c>
      <c r="AA50" s="263">
        <v>44</v>
      </c>
      <c r="AB50" t="s" s="264">
        <f>_xlfn.IFERROR(W50*H50,"")</f>
      </c>
      <c r="AC50" t="s" s="265">
        <f>B50</f>
        <v>200</v>
      </c>
      <c r="AD50" s="266">
        <f>H50</f>
        <v>2.15</v>
      </c>
      <c r="AE50" s="273">
        <v>15</v>
      </c>
      <c r="AF50" s="274">
        <v>0</v>
      </c>
      <c r="AG50" s="274">
        <v>0</v>
      </c>
      <c r="AH50" s="274">
        <v>0</v>
      </c>
      <c r="AI50" s="274">
        <v>0</v>
      </c>
      <c r="AJ50" s="274">
        <v>0</v>
      </c>
      <c r="AK50" s="274">
        <v>0</v>
      </c>
      <c r="AL50" s="2"/>
      <c r="AM50" t="s" s="275">
        <f>IF(W50="","",(W50*AE50))</f>
      </c>
      <c r="AN50" t="s" s="275">
        <f>IF(X50="","",(X50*AF50))</f>
      </c>
      <c r="AO50" t="s" s="275">
        <f>IF(W50="","",(W50*AG50))</f>
      </c>
      <c r="AP50" t="s" s="275">
        <f>IF(W50="","",(W50*AH50))</f>
      </c>
      <c r="AQ50" t="s" s="275">
        <f>IF(W50="","",(W50*AI50))</f>
      </c>
      <c r="AR50" t="s" s="275">
        <f>IF(W50="","",(W50*AJ50))</f>
      </c>
      <c r="AS50" t="s" s="275">
        <f>IF(W50="","",(W50*AK50))</f>
      </c>
      <c r="AT50" s="2"/>
      <c r="AU50" s="276"/>
      <c r="AV50" s="276"/>
      <c r="AW50" s="276"/>
      <c r="AX50" s="277">
        <v>1</v>
      </c>
      <c r="AY50" s="277">
        <v>2</v>
      </c>
      <c r="AZ50" s="276"/>
      <c r="BA50" s="276"/>
      <c r="BB50" s="2"/>
      <c r="BC50" t="s" s="275">
        <f>_xlfn.IFERROR((AU50*W50),"")</f>
      </c>
      <c r="BD50" t="s" s="275">
        <f>_xlfn.IFERROR((AV50*W50),"")</f>
      </c>
      <c r="BE50" t="s" s="275">
        <f>_xlfn.IFERROR((AW50*W50),"")</f>
      </c>
      <c r="BF50" t="s" s="275">
        <f>_xlfn.IFERROR((AX50*W50),"")</f>
      </c>
      <c r="BG50" t="s" s="275">
        <f>_xlfn.IFERROR((AY50*W50),"")</f>
      </c>
      <c r="BH50" t="s" s="275">
        <f>_xlfn.IFERROR((AZ50*W50),"")</f>
      </c>
      <c r="BI50" t="s" s="275">
        <f>_xlfn.IFERROR((BA50*W50),"")</f>
      </c>
      <c r="BJ50" s="2"/>
      <c r="BK50" s="272">
        <f>L50*F50</f>
        <v>0</v>
      </c>
      <c r="BL50" s="272">
        <f>M50*F50</f>
        <v>0</v>
      </c>
      <c r="BM50" s="272">
        <f>N50*F50</f>
        <v>0</v>
      </c>
      <c r="BN50" s="272">
        <f>O50*F50</f>
        <v>0</v>
      </c>
      <c r="BO50" s="272">
        <f>P50*F50</f>
        <v>0</v>
      </c>
      <c r="BP50" s="272">
        <f>Q50*F50</f>
        <v>0</v>
      </c>
      <c r="BQ50" s="272">
        <f>R50*F50</f>
        <v>0</v>
      </c>
      <c r="BR50" s="272">
        <f>S50*F50</f>
        <v>0</v>
      </c>
      <c r="BS50" s="272">
        <f>T50*F50</f>
        <v>0</v>
      </c>
      <c r="BT50" s="272">
        <f>U50*F50</f>
        <v>0</v>
      </c>
      <c r="BU50" s="272">
        <f>V50*F50</f>
        <v>0</v>
      </c>
      <c r="BV50" s="2"/>
      <c r="BW50" s="2"/>
      <c r="BX50" s="2"/>
    </row>
    <row r="51" ht="15" customHeight="1">
      <c r="A51" t="s" s="249">
        <v>182</v>
      </c>
      <c r="B51" t="s" s="250">
        <v>201</v>
      </c>
      <c r="C51" s="251"/>
      <c r="D51" s="280"/>
      <c r="E51" t="s" s="253">
        <v>94</v>
      </c>
      <c r="F51" s="254">
        <v>1</v>
      </c>
      <c r="G51" t="s" s="255">
        <v>50</v>
      </c>
      <c r="H51" s="256">
        <v>3.3</v>
      </c>
      <c r="I51" s="257">
        <v>111.625</v>
      </c>
      <c r="J51" s="257">
        <f>I51*1.2</f>
        <v>133.95</v>
      </c>
      <c r="K51" t="s" s="258">
        <v>95</v>
      </c>
      <c r="L51" s="259"/>
      <c r="M51" s="259"/>
      <c r="N51" s="259"/>
      <c r="O51" s="260"/>
      <c r="P51" s="260"/>
      <c r="Q51" s="259"/>
      <c r="R51" s="260"/>
      <c r="S51" s="260"/>
      <c r="T51" s="259"/>
      <c r="U51" s="259"/>
      <c r="V51" s="259"/>
      <c r="W51" t="s" s="261">
        <f>IF(SUM(L51:V51)=0,"",SUM(L51:V51))</f>
      </c>
      <c r="X51" t="s" s="261">
        <f>IF(W51="","",(W51*F51))</f>
      </c>
      <c r="Y51" t="s" s="261">
        <f>IF(W51="","",(W51*I51))</f>
      </c>
      <c r="Z51" t="s" s="262">
        <f>IF(W51="","",(W51*J51))</f>
      </c>
      <c r="AA51" s="263">
        <v>45</v>
      </c>
      <c r="AB51" t="s" s="264">
        <f>_xlfn.IFERROR(W51*H51,"")</f>
      </c>
      <c r="AC51" t="s" s="265">
        <f>B51</f>
        <v>202</v>
      </c>
      <c r="AD51" s="266">
        <f>H51</f>
        <v>3.3</v>
      </c>
      <c r="AE51" s="273">
        <v>5</v>
      </c>
      <c r="AF51" s="274">
        <v>0</v>
      </c>
      <c r="AG51" s="274">
        <v>0</v>
      </c>
      <c r="AH51" s="274">
        <v>0</v>
      </c>
      <c r="AI51" s="274">
        <v>0</v>
      </c>
      <c r="AJ51" s="274">
        <v>0</v>
      </c>
      <c r="AK51" s="274">
        <v>0</v>
      </c>
      <c r="AL51" s="2"/>
      <c r="AM51" t="s" s="275">
        <f>IF(W51="","",(W51*AE51))</f>
      </c>
      <c r="AN51" t="s" s="275">
        <f>IF(X51="","",(X51*AF51))</f>
      </c>
      <c r="AO51" t="s" s="275">
        <f>IF(W51="","",(W51*AG51))</f>
      </c>
      <c r="AP51" t="s" s="275">
        <f>IF(W51="","",(W51*AH51))</f>
      </c>
      <c r="AQ51" t="s" s="275">
        <f>IF(W51="","",(W51*AI51))</f>
      </c>
      <c r="AR51" t="s" s="275">
        <f>IF(W51="","",(W51*AJ51))</f>
      </c>
      <c r="AS51" t="s" s="275">
        <f>IF(W51="","",(W51*AK51))</f>
      </c>
      <c r="AT51" s="2"/>
      <c r="AU51" s="276"/>
      <c r="AV51" s="276"/>
      <c r="AW51" s="276"/>
      <c r="AX51" s="276"/>
      <c r="AY51" s="276"/>
      <c r="AZ51" s="277">
        <v>1</v>
      </c>
      <c r="BA51" s="276"/>
      <c r="BB51" s="2"/>
      <c r="BC51" t="s" s="275">
        <f>_xlfn.IFERROR((AU51*W51),"")</f>
      </c>
      <c r="BD51" t="s" s="275">
        <f>_xlfn.IFERROR((AV51*W51),"")</f>
      </c>
      <c r="BE51" t="s" s="275">
        <f>_xlfn.IFERROR((AW51*W51),"")</f>
      </c>
      <c r="BF51" t="s" s="275">
        <f>_xlfn.IFERROR((AX51*W51),"")</f>
      </c>
      <c r="BG51" t="s" s="275">
        <f>_xlfn.IFERROR((AY51*W51),"")</f>
      </c>
      <c r="BH51" t="s" s="275">
        <f>_xlfn.IFERROR((AZ51*W51),"")</f>
      </c>
      <c r="BI51" t="s" s="275">
        <f>_xlfn.IFERROR((BA51*W51),"")</f>
      </c>
      <c r="BJ51" s="2"/>
      <c r="BK51" s="272">
        <f>L51*F51</f>
        <v>0</v>
      </c>
      <c r="BL51" s="272">
        <f>M51*F51</f>
        <v>0</v>
      </c>
      <c r="BM51" s="272">
        <f>N51*F51</f>
        <v>0</v>
      </c>
      <c r="BN51" s="272">
        <f>O51*F51</f>
        <v>0</v>
      </c>
      <c r="BO51" s="272">
        <f>P51*F51</f>
        <v>0</v>
      </c>
      <c r="BP51" s="272">
        <f>Q51*F51</f>
        <v>0</v>
      </c>
      <c r="BQ51" s="272">
        <f>R51*F51</f>
        <v>0</v>
      </c>
      <c r="BR51" s="272">
        <f>S51*F51</f>
        <v>0</v>
      </c>
      <c r="BS51" s="272">
        <f>T51*F51</f>
        <v>0</v>
      </c>
      <c r="BT51" s="272">
        <f>U51*F51</f>
        <v>0</v>
      </c>
      <c r="BU51" s="272">
        <f>V51*F51</f>
        <v>0</v>
      </c>
      <c r="BV51" s="2"/>
      <c r="BW51" s="2"/>
      <c r="BX51" s="2"/>
    </row>
    <row r="52" ht="14.25" customHeight="1">
      <c r="A52" t="s" s="249">
        <v>182</v>
      </c>
      <c r="B52" t="s" s="250">
        <v>203</v>
      </c>
      <c r="C52" s="251"/>
      <c r="D52" s="280"/>
      <c r="E52" t="s" s="253">
        <v>94</v>
      </c>
      <c r="F52" s="254">
        <v>1</v>
      </c>
      <c r="G52" t="s" s="255">
        <v>50</v>
      </c>
      <c r="H52" s="256">
        <v>2.04</v>
      </c>
      <c r="I52" s="257">
        <v>69.6666666666667</v>
      </c>
      <c r="J52" s="257">
        <f>I52*1.2</f>
        <v>83.59999999999999</v>
      </c>
      <c r="K52" t="s" s="258">
        <v>95</v>
      </c>
      <c r="L52" s="259"/>
      <c r="M52" s="259"/>
      <c r="N52" s="259"/>
      <c r="O52" s="260"/>
      <c r="P52" s="260"/>
      <c r="Q52" s="259"/>
      <c r="R52" s="260"/>
      <c r="S52" s="260"/>
      <c r="T52" s="259"/>
      <c r="U52" s="259"/>
      <c r="V52" s="259"/>
      <c r="W52" t="s" s="261">
        <f>IF(SUM(L52:V52)=0,"",SUM(L52:V52))</f>
      </c>
      <c r="X52" t="s" s="261">
        <f>IF(W52="","",(W52*F52))</f>
      </c>
      <c r="Y52" t="s" s="261">
        <f>IF(W52="","",(W52*I52))</f>
      </c>
      <c r="Z52" t="s" s="262">
        <f>IF(W52="","",(W52*J52))</f>
      </c>
      <c r="AA52" s="263">
        <v>46</v>
      </c>
      <c r="AB52" t="s" s="264">
        <f>_xlfn.IFERROR(W52*H52,"")</f>
      </c>
      <c r="AC52" t="s" s="265">
        <f>B52</f>
        <v>204</v>
      </c>
      <c r="AD52" s="266">
        <f>H52</f>
        <v>2.04</v>
      </c>
      <c r="AE52" s="273">
        <v>5</v>
      </c>
      <c r="AF52" s="274">
        <v>0</v>
      </c>
      <c r="AG52" s="274">
        <v>0</v>
      </c>
      <c r="AH52" s="274">
        <v>0</v>
      </c>
      <c r="AI52" s="274">
        <v>0</v>
      </c>
      <c r="AJ52" s="274">
        <v>0</v>
      </c>
      <c r="AK52" s="274">
        <v>0</v>
      </c>
      <c r="AL52" s="2"/>
      <c r="AM52" t="s" s="275">
        <f>IF(W52="","",(W52*AE52))</f>
      </c>
      <c r="AN52" t="s" s="275">
        <f>IF(X52="","",(X52*AF52))</f>
      </c>
      <c r="AO52" t="s" s="275">
        <f>IF(W52="","",(W52*AG52))</f>
      </c>
      <c r="AP52" t="s" s="275">
        <f>IF(W52="","",(W52*AH52))</f>
      </c>
      <c r="AQ52" t="s" s="275">
        <f>IF(W52="","",(W52*AI52))</f>
      </c>
      <c r="AR52" t="s" s="275">
        <f>IF(W52="","",(W52*AJ52))</f>
      </c>
      <c r="AS52" t="s" s="275">
        <f>IF(W52="","",(W52*AK52))</f>
      </c>
      <c r="AT52" s="2"/>
      <c r="AU52" s="276"/>
      <c r="AV52" s="276"/>
      <c r="AW52" s="276"/>
      <c r="AX52" s="276"/>
      <c r="AY52" s="276"/>
      <c r="AZ52" s="277">
        <v>1</v>
      </c>
      <c r="BA52" s="276"/>
      <c r="BB52" s="2"/>
      <c r="BC52" t="s" s="275">
        <f>_xlfn.IFERROR((AU52*W52),"")</f>
      </c>
      <c r="BD52" t="s" s="275">
        <f>_xlfn.IFERROR((AV52*W52),"")</f>
      </c>
      <c r="BE52" t="s" s="275">
        <f>_xlfn.IFERROR((AW52*W52),"")</f>
      </c>
      <c r="BF52" t="s" s="275">
        <f>_xlfn.IFERROR((AX52*W52),"")</f>
      </c>
      <c r="BG52" t="s" s="275">
        <f>_xlfn.IFERROR((AY52*W52),"")</f>
      </c>
      <c r="BH52" t="s" s="275">
        <f>_xlfn.IFERROR((AZ52*W52),"")</f>
      </c>
      <c r="BI52" t="s" s="275">
        <f>_xlfn.IFERROR((BA52*W52),"")</f>
      </c>
      <c r="BJ52" s="2"/>
      <c r="BK52" s="272">
        <f>L52*F52</f>
        <v>0</v>
      </c>
      <c r="BL52" s="272">
        <f>M52*F52</f>
        <v>0</v>
      </c>
      <c r="BM52" s="272">
        <f>N52*F52</f>
        <v>0</v>
      </c>
      <c r="BN52" s="272">
        <f>O52*F52</f>
        <v>0</v>
      </c>
      <c r="BO52" s="272">
        <f>P52*F52</f>
        <v>0</v>
      </c>
      <c r="BP52" s="272">
        <f>Q52*F52</f>
        <v>0</v>
      </c>
      <c r="BQ52" s="272">
        <f>R52*F52</f>
        <v>0</v>
      </c>
      <c r="BR52" s="272">
        <f>S52*F52</f>
        <v>0</v>
      </c>
      <c r="BS52" s="272">
        <f>T52*F52</f>
        <v>0</v>
      </c>
      <c r="BT52" s="272">
        <f>U52*F52</f>
        <v>0</v>
      </c>
      <c r="BU52" s="272">
        <f>V52*F52</f>
        <v>0</v>
      </c>
      <c r="BV52" s="2"/>
      <c r="BW52" s="2"/>
      <c r="BX52" s="2"/>
    </row>
    <row r="53" ht="14.25" customHeight="1">
      <c r="A53" t="s" s="249">
        <v>182</v>
      </c>
      <c r="B53" t="s" s="250">
        <v>205</v>
      </c>
      <c r="C53" t="s" s="278">
        <v>100</v>
      </c>
      <c r="D53" s="280"/>
      <c r="E53" t="s" s="253">
        <v>94</v>
      </c>
      <c r="F53" s="254">
        <v>1</v>
      </c>
      <c r="G53" t="s" s="255">
        <v>50</v>
      </c>
      <c r="H53" s="256">
        <v>2.04</v>
      </c>
      <c r="I53" s="257">
        <v>72.0416666666667</v>
      </c>
      <c r="J53" s="257">
        <f>I53*1.2</f>
        <v>86.45</v>
      </c>
      <c r="K53" t="s" s="258">
        <v>95</v>
      </c>
      <c r="L53" s="259"/>
      <c r="M53" s="259"/>
      <c r="N53" s="259"/>
      <c r="O53" s="260"/>
      <c r="P53" s="260"/>
      <c r="Q53" s="259"/>
      <c r="R53" s="260"/>
      <c r="S53" s="260"/>
      <c r="T53" s="259"/>
      <c r="U53" s="259"/>
      <c r="V53" s="259"/>
      <c r="W53" t="s" s="261">
        <f>IF(SUM(L53:V53)=0,"",SUM(L53:V53))</f>
      </c>
      <c r="X53" t="s" s="261">
        <f>IF(W53="","",(W53*F53))</f>
      </c>
      <c r="Y53" t="s" s="261">
        <f>IF(W53="","",(W53*I53))</f>
      </c>
      <c r="Z53" t="s" s="262">
        <f>IF(W53="","",(W53*J53))</f>
      </c>
      <c r="AA53" s="263">
        <v>47</v>
      </c>
      <c r="AB53" t="s" s="264">
        <f>_xlfn.IFERROR(W53*H53,"")</f>
      </c>
      <c r="AC53" t="s" s="265">
        <f>B53</f>
        <v>206</v>
      </c>
      <c r="AD53" s="266">
        <f>H53</f>
        <v>2.04</v>
      </c>
      <c r="AE53" s="273">
        <v>5</v>
      </c>
      <c r="AF53" s="274">
        <v>0</v>
      </c>
      <c r="AG53" s="274">
        <v>0</v>
      </c>
      <c r="AH53" s="274">
        <v>0</v>
      </c>
      <c r="AI53" s="274">
        <v>0</v>
      </c>
      <c r="AJ53" s="274">
        <v>0</v>
      </c>
      <c r="AK53" s="274">
        <v>0</v>
      </c>
      <c r="AL53" s="2"/>
      <c r="AM53" t="s" s="275">
        <f>IF(W53="","",(W53*AE53))</f>
      </c>
      <c r="AN53" t="s" s="275">
        <f>IF(X53="","",(X53*AF53))</f>
      </c>
      <c r="AO53" t="s" s="275">
        <f>IF(W53="","",(W53*AG53))</f>
      </c>
      <c r="AP53" t="s" s="275">
        <f>IF(W53="","",(W53*AH53))</f>
      </c>
      <c r="AQ53" t="s" s="275">
        <f>IF(W53="","",(W53*AI53))</f>
      </c>
      <c r="AR53" t="s" s="275">
        <f>IF(W53="","",(W53*AJ53))</f>
      </c>
      <c r="AS53" t="s" s="275">
        <f>IF(W53="","",(W53*AK53))</f>
      </c>
      <c r="AT53" s="2"/>
      <c r="AU53" s="276"/>
      <c r="AV53" s="276"/>
      <c r="AW53" s="276"/>
      <c r="AX53" s="276"/>
      <c r="AY53" s="276"/>
      <c r="AZ53" s="277">
        <v>1</v>
      </c>
      <c r="BA53" s="276"/>
      <c r="BB53" s="2"/>
      <c r="BC53" t="s" s="275">
        <f>_xlfn.IFERROR((AU53*W53),"")</f>
      </c>
      <c r="BD53" t="s" s="275">
        <f>_xlfn.IFERROR((AV53*W53),"")</f>
      </c>
      <c r="BE53" t="s" s="275">
        <f>_xlfn.IFERROR((AW53*W53),"")</f>
      </c>
      <c r="BF53" t="s" s="275">
        <f>_xlfn.IFERROR((AX53*W53),"")</f>
      </c>
      <c r="BG53" t="s" s="275">
        <f>_xlfn.IFERROR((AY53*W53),"")</f>
      </c>
      <c r="BH53" t="s" s="275">
        <f>_xlfn.IFERROR((AZ53*W53),"")</f>
      </c>
      <c r="BI53" t="s" s="275">
        <f>_xlfn.IFERROR((BA53*W53),"")</f>
      </c>
      <c r="BJ53" s="2"/>
      <c r="BK53" s="272">
        <f>L53*F53</f>
        <v>0</v>
      </c>
      <c r="BL53" s="272">
        <f>M53*F53</f>
        <v>0</v>
      </c>
      <c r="BM53" s="272">
        <f>N53*F53</f>
        <v>0</v>
      </c>
      <c r="BN53" s="272">
        <f>O53*F53</f>
        <v>0</v>
      </c>
      <c r="BO53" s="272">
        <f>P53*F53</f>
        <v>0</v>
      </c>
      <c r="BP53" s="272">
        <f>Q53*F53</f>
        <v>0</v>
      </c>
      <c r="BQ53" s="272">
        <f>R53*F53</f>
        <v>0</v>
      </c>
      <c r="BR53" s="272">
        <f>S53*F53</f>
        <v>0</v>
      </c>
      <c r="BS53" s="272">
        <f>T53*F53</f>
        <v>0</v>
      </c>
      <c r="BT53" s="272">
        <f>U53*F53</f>
        <v>0</v>
      </c>
      <c r="BU53" s="272">
        <f>V53*F53</f>
        <v>0</v>
      </c>
      <c r="BV53" s="2"/>
      <c r="BW53" s="2"/>
      <c r="BX53" s="2"/>
    </row>
    <row r="54" ht="14.25" customHeight="1">
      <c r="A54" t="s" s="249">
        <v>182</v>
      </c>
      <c r="B54" t="s" s="250">
        <v>207</v>
      </c>
      <c r="C54" s="251"/>
      <c r="D54" s="280"/>
      <c r="E54" t="s" s="253">
        <v>94</v>
      </c>
      <c r="F54" s="254">
        <v>2</v>
      </c>
      <c r="G54" t="s" s="255">
        <v>112</v>
      </c>
      <c r="H54" s="256">
        <v>1.875</v>
      </c>
      <c r="I54" s="257">
        <v>62.5416666666667</v>
      </c>
      <c r="J54" s="257">
        <f>I54*1.2</f>
        <v>75.05</v>
      </c>
      <c r="K54" t="s" s="258">
        <v>95</v>
      </c>
      <c r="L54" s="259"/>
      <c r="M54" s="259"/>
      <c r="N54" s="259"/>
      <c r="O54" s="260"/>
      <c r="P54" s="260"/>
      <c r="Q54" s="259"/>
      <c r="R54" s="260"/>
      <c r="S54" s="260"/>
      <c r="T54" s="259"/>
      <c r="U54" s="259"/>
      <c r="V54" s="259"/>
      <c r="W54" t="s" s="261">
        <f>IF(SUM(L54:V54)=0,"",SUM(L54:V54))</f>
      </c>
      <c r="X54" t="s" s="261">
        <f>IF(W54="","",(W54*F54))</f>
      </c>
      <c r="Y54" t="s" s="261">
        <f>IF(W54="","",(W54*I54))</f>
      </c>
      <c r="Z54" t="s" s="262">
        <f>IF(W54="","",(W54*J54))</f>
      </c>
      <c r="AA54" s="263">
        <v>48</v>
      </c>
      <c r="AB54" t="s" s="264">
        <f>_xlfn.IFERROR(W54*H54,"")</f>
      </c>
      <c r="AC54" t="s" s="265">
        <f>B54</f>
        <v>208</v>
      </c>
      <c r="AD54" s="266">
        <f>H54</f>
        <v>1.875</v>
      </c>
      <c r="AE54" s="273">
        <v>7</v>
      </c>
      <c r="AF54" s="274">
        <v>0</v>
      </c>
      <c r="AG54" s="274">
        <v>0</v>
      </c>
      <c r="AH54" s="274">
        <v>0</v>
      </c>
      <c r="AI54" s="274">
        <v>0</v>
      </c>
      <c r="AJ54" s="274">
        <v>0</v>
      </c>
      <c r="AK54" s="274">
        <v>0</v>
      </c>
      <c r="AL54" s="2"/>
      <c r="AM54" t="s" s="275">
        <f>IF(W54="","",(W54*AE54))</f>
      </c>
      <c r="AN54" t="s" s="275">
        <f>IF(X54="","",(X54*AF54))</f>
      </c>
      <c r="AO54" t="s" s="275">
        <f>IF(W54="","",(W54*AG54))</f>
      </c>
      <c r="AP54" t="s" s="275">
        <f>IF(W54="","",(W54*AH54))</f>
      </c>
      <c r="AQ54" t="s" s="275">
        <f>IF(W54="","",(W54*AI54))</f>
      </c>
      <c r="AR54" t="s" s="275">
        <f>IF(W54="","",(W54*AJ54))</f>
      </c>
      <c r="AS54" t="s" s="275">
        <f>IF(W54="","",(W54*AK54))</f>
      </c>
      <c r="AT54" s="2"/>
      <c r="AU54" s="276"/>
      <c r="AV54" s="276"/>
      <c r="AW54" s="276"/>
      <c r="AX54" s="277">
        <v>1</v>
      </c>
      <c r="AY54" s="277">
        <v>1</v>
      </c>
      <c r="AZ54" s="276"/>
      <c r="BA54" s="276"/>
      <c r="BB54" s="2"/>
      <c r="BC54" t="s" s="275">
        <f>_xlfn.IFERROR((AU54*W54),"")</f>
      </c>
      <c r="BD54" t="s" s="275">
        <f>_xlfn.IFERROR((AV54*W54),"")</f>
      </c>
      <c r="BE54" t="s" s="275">
        <f>_xlfn.IFERROR((AW54*W54),"")</f>
      </c>
      <c r="BF54" t="s" s="275">
        <f>_xlfn.IFERROR((AX54*W54),"")</f>
      </c>
      <c r="BG54" t="s" s="275">
        <f>_xlfn.IFERROR((AY54*W54),"")</f>
      </c>
      <c r="BH54" t="s" s="275">
        <f>_xlfn.IFERROR((AZ54*W54),"")</f>
      </c>
      <c r="BI54" t="s" s="275">
        <f>_xlfn.IFERROR((BA54*W54),"")</f>
      </c>
      <c r="BJ54" s="2"/>
      <c r="BK54" s="272">
        <f>L54*F54</f>
        <v>0</v>
      </c>
      <c r="BL54" s="272">
        <f>M54*F54</f>
        <v>0</v>
      </c>
      <c r="BM54" s="272">
        <f>N54*F54</f>
        <v>0</v>
      </c>
      <c r="BN54" s="272">
        <f>O54*F54</f>
        <v>0</v>
      </c>
      <c r="BO54" s="272">
        <f>P54*F54</f>
        <v>0</v>
      </c>
      <c r="BP54" s="272">
        <f>Q54*F54</f>
        <v>0</v>
      </c>
      <c r="BQ54" s="272">
        <f>R54*F54</f>
        <v>0</v>
      </c>
      <c r="BR54" s="272">
        <f>S54*F54</f>
        <v>0</v>
      </c>
      <c r="BS54" s="272">
        <f>T54*F54</f>
        <v>0</v>
      </c>
      <c r="BT54" s="272">
        <f>U54*F54</f>
        <v>0</v>
      </c>
      <c r="BU54" s="272">
        <f>V54*F54</f>
        <v>0</v>
      </c>
      <c r="BV54" s="2"/>
      <c r="BW54" s="2"/>
      <c r="BX54" s="2"/>
    </row>
    <row r="55" ht="14.25" customHeight="1">
      <c r="A55" t="s" s="249">
        <v>182</v>
      </c>
      <c r="B55" t="s" s="250">
        <v>209</v>
      </c>
      <c r="C55" t="s" s="278">
        <v>100</v>
      </c>
      <c r="D55" s="280"/>
      <c r="E55" t="s" s="253">
        <v>94</v>
      </c>
      <c r="F55" s="254">
        <v>3</v>
      </c>
      <c r="G55" t="s" s="255">
        <v>109</v>
      </c>
      <c r="H55" s="256">
        <v>3.84</v>
      </c>
      <c r="I55" s="257">
        <v>143.291666666667</v>
      </c>
      <c r="J55" s="257">
        <f>I55*1.2</f>
        <v>171.95</v>
      </c>
      <c r="K55" t="s" s="258">
        <v>95</v>
      </c>
      <c r="L55" s="259"/>
      <c r="M55" s="259"/>
      <c r="N55" s="259"/>
      <c r="O55" s="260"/>
      <c r="P55" s="260"/>
      <c r="Q55" s="259"/>
      <c r="R55" s="260"/>
      <c r="S55" s="260"/>
      <c r="T55" s="259"/>
      <c r="U55" s="259"/>
      <c r="V55" s="259"/>
      <c r="W55" t="s" s="261">
        <f>IF(SUM(L55:V55)=0,"",SUM(L55:V55))</f>
      </c>
      <c r="X55" t="s" s="261">
        <f>IF(W55="","",(W55*F55))</f>
      </c>
      <c r="Y55" t="s" s="261">
        <f>IF(W55="","",(W55*I55))</f>
      </c>
      <c r="Z55" t="s" s="262">
        <f>IF(W55="","",(W55*J55))</f>
      </c>
      <c r="AA55" s="263">
        <v>49</v>
      </c>
      <c r="AB55" t="s" s="264">
        <f>_xlfn.IFERROR(W55*H55,"")</f>
      </c>
      <c r="AC55" t="s" s="265">
        <f>B55</f>
        <v>210</v>
      </c>
      <c r="AD55" s="266">
        <f>H55</f>
        <v>3.84</v>
      </c>
      <c r="AE55" s="273">
        <v>14</v>
      </c>
      <c r="AF55" s="274">
        <v>0</v>
      </c>
      <c r="AG55" s="274">
        <v>0</v>
      </c>
      <c r="AH55" s="274">
        <v>0</v>
      </c>
      <c r="AI55" s="274">
        <v>0</v>
      </c>
      <c r="AJ55" s="274">
        <v>0</v>
      </c>
      <c r="AK55" s="274">
        <v>0</v>
      </c>
      <c r="AL55" s="2"/>
      <c r="AM55" t="s" s="275">
        <f>IF(W55="","",(W55*AE55))</f>
      </c>
      <c r="AN55" t="s" s="275">
        <f>IF(X55="","",(X55*AF55))</f>
      </c>
      <c r="AO55" t="s" s="275">
        <f>IF(W55="","",(W55*AG55))</f>
      </c>
      <c r="AP55" t="s" s="275">
        <f>IF(W55="","",(W55*AH55))</f>
      </c>
      <c r="AQ55" t="s" s="275">
        <f>IF(W55="","",(W55*AI55))</f>
      </c>
      <c r="AR55" t="s" s="275">
        <f>IF(W55="","",(W55*AJ55))</f>
      </c>
      <c r="AS55" t="s" s="275">
        <f>IF(W55="","",(W55*AK55))</f>
      </c>
      <c r="AT55" s="2"/>
      <c r="AU55" s="276"/>
      <c r="AV55" s="276"/>
      <c r="AW55" s="276"/>
      <c r="AX55" s="276"/>
      <c r="AY55" s="277">
        <v>2</v>
      </c>
      <c r="AZ55" s="277">
        <v>1</v>
      </c>
      <c r="BA55" s="276"/>
      <c r="BB55" s="2"/>
      <c r="BC55" t="s" s="275">
        <f>_xlfn.IFERROR((AU55*W55),"")</f>
      </c>
      <c r="BD55" t="s" s="275">
        <f>_xlfn.IFERROR((AV55*W55),"")</f>
      </c>
      <c r="BE55" t="s" s="275">
        <f>_xlfn.IFERROR((AW55*W55),"")</f>
      </c>
      <c r="BF55" t="s" s="275">
        <f>_xlfn.IFERROR((AX55*W55),"")</f>
      </c>
      <c r="BG55" t="s" s="275">
        <f>_xlfn.IFERROR((AY55*W55),"")</f>
      </c>
      <c r="BH55" t="s" s="275">
        <f>_xlfn.IFERROR((AZ55*W55),"")</f>
      </c>
      <c r="BI55" t="s" s="275">
        <f>_xlfn.IFERROR((BA55*W55),"")</f>
      </c>
      <c r="BJ55" s="2"/>
      <c r="BK55" s="272">
        <f>L55*F55</f>
        <v>0</v>
      </c>
      <c r="BL55" s="272">
        <f>M55*F55</f>
        <v>0</v>
      </c>
      <c r="BM55" s="272">
        <f>N55*F55</f>
        <v>0</v>
      </c>
      <c r="BN55" s="272">
        <f>O55*F55</f>
        <v>0</v>
      </c>
      <c r="BO55" s="272">
        <f>P55*F55</f>
        <v>0</v>
      </c>
      <c r="BP55" s="272">
        <f>Q55*F55</f>
        <v>0</v>
      </c>
      <c r="BQ55" s="272">
        <f>R55*F55</f>
        <v>0</v>
      </c>
      <c r="BR55" s="272">
        <f>S55*F55</f>
        <v>0</v>
      </c>
      <c r="BS55" s="272">
        <f>T55*F55</f>
        <v>0</v>
      </c>
      <c r="BT55" s="272">
        <f>U55*F55</f>
        <v>0</v>
      </c>
      <c r="BU55" s="272">
        <f>V55*F55</f>
        <v>0</v>
      </c>
      <c r="BV55" s="2"/>
      <c r="BW55" s="2"/>
      <c r="BX55" s="2"/>
    </row>
    <row r="56" ht="14.25" customHeight="1">
      <c r="A56" t="s" s="249">
        <v>211</v>
      </c>
      <c r="B56" t="s" s="250">
        <v>212</v>
      </c>
      <c r="C56" t="s" s="278">
        <v>100</v>
      </c>
      <c r="D56" s="280"/>
      <c r="E56" t="s" s="253">
        <v>94</v>
      </c>
      <c r="F56" s="254">
        <v>7</v>
      </c>
      <c r="G56" t="s" s="255">
        <v>213</v>
      </c>
      <c r="H56" s="256">
        <v>1.05</v>
      </c>
      <c r="I56" s="257">
        <v>42.75</v>
      </c>
      <c r="J56" s="257">
        <f>I56*1.2</f>
        <v>51.3</v>
      </c>
      <c r="K56" t="s" s="258">
        <v>95</v>
      </c>
      <c r="L56" s="259"/>
      <c r="M56" s="259"/>
      <c r="N56" s="259"/>
      <c r="O56" s="260"/>
      <c r="P56" s="260"/>
      <c r="Q56" s="259"/>
      <c r="R56" s="260"/>
      <c r="S56" s="260"/>
      <c r="T56" s="259"/>
      <c r="U56" s="259"/>
      <c r="V56" s="259"/>
      <c r="W56" t="s" s="261">
        <f>IF(SUM(L56:V56)=0,"",SUM(L56:V56))</f>
      </c>
      <c r="X56" t="s" s="261">
        <f>IF(W56="","",(W56*F56))</f>
      </c>
      <c r="Y56" t="s" s="261">
        <f>IF(W56="","",(W56*I56))</f>
      </c>
      <c r="Z56" t="s" s="262">
        <f>IF(W56="","",(W56*J56))</f>
      </c>
      <c r="AA56" s="263">
        <v>50</v>
      </c>
      <c r="AB56" t="s" s="264">
        <f>_xlfn.IFERROR(W56*H56,"")</f>
      </c>
      <c r="AC56" t="s" s="265">
        <f>B56</f>
        <v>214</v>
      </c>
      <c r="AD56" s="266">
        <f>H56</f>
        <v>1.05</v>
      </c>
      <c r="AE56" s="273">
        <v>16</v>
      </c>
      <c r="AF56" s="274">
        <v>0</v>
      </c>
      <c r="AG56" s="274">
        <v>0</v>
      </c>
      <c r="AH56" s="274">
        <v>0</v>
      </c>
      <c r="AI56" s="274">
        <v>0</v>
      </c>
      <c r="AJ56" s="274">
        <v>0</v>
      </c>
      <c r="AK56" s="274">
        <v>0</v>
      </c>
      <c r="AL56" s="2"/>
      <c r="AM56" t="s" s="275">
        <f>IF(W56="","",(W56*AE56))</f>
      </c>
      <c r="AN56" t="s" s="275">
        <f>IF(X56="","",(X56*AF56))</f>
      </c>
      <c r="AO56" t="s" s="275">
        <f>IF(W56="","",(W56*AG56))</f>
      </c>
      <c r="AP56" t="s" s="275">
        <f>IF(W56="","",(W56*AH56))</f>
      </c>
      <c r="AQ56" t="s" s="275">
        <f>IF(W56="","",(W56*AI56))</f>
      </c>
      <c r="AR56" t="s" s="275">
        <f>IF(W56="","",(W56*AJ56))</f>
      </c>
      <c r="AS56" t="s" s="275">
        <f>IF(W56="","",(W56*AK56))</f>
      </c>
      <c r="AT56" s="2"/>
      <c r="AU56" s="276"/>
      <c r="AV56" s="277">
        <v>3</v>
      </c>
      <c r="AW56" s="277">
        <v>4</v>
      </c>
      <c r="AX56" s="276"/>
      <c r="AY56" s="276"/>
      <c r="AZ56" s="276"/>
      <c r="BA56" s="276"/>
      <c r="BB56" s="2"/>
      <c r="BC56" t="s" s="275">
        <f>_xlfn.IFERROR((AU56*W56),"")</f>
      </c>
      <c r="BD56" t="s" s="275">
        <f>_xlfn.IFERROR((AV56*W56),"")</f>
      </c>
      <c r="BE56" t="s" s="275">
        <f>_xlfn.IFERROR((AW56*W56),"")</f>
      </c>
      <c r="BF56" t="s" s="275">
        <f>_xlfn.IFERROR((AX56*W56),"")</f>
      </c>
      <c r="BG56" t="s" s="275">
        <f>_xlfn.IFERROR((AY56*W56),"")</f>
      </c>
      <c r="BH56" t="s" s="275">
        <f>_xlfn.IFERROR((AZ56*W56),"")</f>
      </c>
      <c r="BI56" t="s" s="275">
        <f>_xlfn.IFERROR((BA56*W56),"")</f>
      </c>
      <c r="BJ56" s="2"/>
      <c r="BK56" s="272">
        <f>L56*F56</f>
        <v>0</v>
      </c>
      <c r="BL56" s="272">
        <f>M56*F56</f>
        <v>0</v>
      </c>
      <c r="BM56" s="272">
        <f>N56*F56</f>
        <v>0</v>
      </c>
      <c r="BN56" s="272">
        <f>O56*F56</f>
        <v>0</v>
      </c>
      <c r="BO56" s="272">
        <f>P56*F56</f>
        <v>0</v>
      </c>
      <c r="BP56" s="272">
        <f>Q56*F56</f>
        <v>0</v>
      </c>
      <c r="BQ56" s="272">
        <f>R56*F56</f>
        <v>0</v>
      </c>
      <c r="BR56" s="272">
        <f>S56*F56</f>
        <v>0</v>
      </c>
      <c r="BS56" s="272">
        <f>T56*F56</f>
        <v>0</v>
      </c>
      <c r="BT56" s="272">
        <f>U56*F56</f>
        <v>0</v>
      </c>
      <c r="BU56" s="272">
        <f>V56*F56</f>
        <v>0</v>
      </c>
      <c r="BV56" s="2"/>
      <c r="BW56" s="2"/>
      <c r="BX56" s="2"/>
    </row>
    <row r="57" ht="14.25" customHeight="1">
      <c r="A57" t="s" s="249">
        <v>211</v>
      </c>
      <c r="B57" t="s" s="250">
        <v>215</v>
      </c>
      <c r="C57" t="s" s="278">
        <v>100</v>
      </c>
      <c r="D57" t="s" s="279">
        <v>216</v>
      </c>
      <c r="E57" t="s" s="253">
        <v>94</v>
      </c>
      <c r="F57" s="254">
        <v>4</v>
      </c>
      <c r="G57" t="s" s="255">
        <v>45</v>
      </c>
      <c r="H57" s="256">
        <v>0.85</v>
      </c>
      <c r="I57" s="257">
        <v>39.5833333333333</v>
      </c>
      <c r="J57" s="257">
        <f>I57*1.2</f>
        <v>47.5</v>
      </c>
      <c r="K57" t="s" s="258">
        <v>95</v>
      </c>
      <c r="L57" s="259"/>
      <c r="M57" s="259"/>
      <c r="N57" s="259"/>
      <c r="O57" s="260"/>
      <c r="P57" s="260"/>
      <c r="Q57" s="259"/>
      <c r="R57" s="260"/>
      <c r="S57" s="260"/>
      <c r="T57" s="259"/>
      <c r="U57" s="259"/>
      <c r="V57" s="259"/>
      <c r="W57" t="s" s="261">
        <f>IF(SUM(L57:V57)=0,"",SUM(L57:V57))</f>
      </c>
      <c r="X57" t="s" s="261">
        <f>IF(W57="","",(W57*F57))</f>
      </c>
      <c r="Y57" t="s" s="261">
        <f>IF(W57="","",(W57*I57))</f>
      </c>
      <c r="Z57" t="s" s="262">
        <f>IF(W57="","",(W57*J57))</f>
      </c>
      <c r="AA57" s="263">
        <v>51</v>
      </c>
      <c r="AB57" t="s" s="264">
        <f>_xlfn.IFERROR(W57*H57,"")</f>
      </c>
      <c r="AC57" t="s" s="265">
        <f>B57</f>
        <v>217</v>
      </c>
      <c r="AD57" s="266">
        <f>H57</f>
        <v>0.85</v>
      </c>
      <c r="AE57" s="273">
        <v>11</v>
      </c>
      <c r="AF57" s="274">
        <v>0</v>
      </c>
      <c r="AG57" s="274">
        <v>0</v>
      </c>
      <c r="AH57" s="274">
        <v>0</v>
      </c>
      <c r="AI57" s="274">
        <v>0</v>
      </c>
      <c r="AJ57" s="274">
        <v>0</v>
      </c>
      <c r="AK57" s="274">
        <v>0</v>
      </c>
      <c r="AL57" s="2"/>
      <c r="AM57" t="s" s="275">
        <f>IF(W57="","",(W57*AE57))</f>
      </c>
      <c r="AN57" t="s" s="275">
        <f>IF(X57="","",(X57*AF57))</f>
      </c>
      <c r="AO57" t="s" s="275">
        <f>IF(W57="","",(W57*AG57))</f>
      </c>
      <c r="AP57" t="s" s="275">
        <f>IF(W57="","",(W57*AH57))</f>
      </c>
      <c r="AQ57" t="s" s="275">
        <f>IF(W57="","",(W57*AI57))</f>
      </c>
      <c r="AR57" t="s" s="275">
        <f>IF(W57="","",(W57*AJ57))</f>
      </c>
      <c r="AS57" t="s" s="275">
        <f>IF(W57="","",(W57*AK57))</f>
      </c>
      <c r="AT57" s="2"/>
      <c r="AU57" s="276"/>
      <c r="AV57" s="276"/>
      <c r="AW57" s="276"/>
      <c r="AX57" s="277">
        <v>4</v>
      </c>
      <c r="AY57" s="276"/>
      <c r="AZ57" s="276"/>
      <c r="BA57" s="276"/>
      <c r="BB57" s="2"/>
      <c r="BC57" t="s" s="275">
        <f>_xlfn.IFERROR((AU57*W57),"")</f>
      </c>
      <c r="BD57" t="s" s="275">
        <f>_xlfn.IFERROR((AV57*W57),"")</f>
      </c>
      <c r="BE57" t="s" s="275">
        <f>_xlfn.IFERROR((AW57*W57),"")</f>
      </c>
      <c r="BF57" t="s" s="275">
        <f>_xlfn.IFERROR((AX57*W57),"")</f>
      </c>
      <c r="BG57" t="s" s="275">
        <f>_xlfn.IFERROR((AY57*W57),"")</f>
      </c>
      <c r="BH57" t="s" s="275">
        <f>_xlfn.IFERROR((AZ57*W57),"")</f>
      </c>
      <c r="BI57" t="s" s="275">
        <f>_xlfn.IFERROR((BA57*W57),"")</f>
      </c>
      <c r="BJ57" s="2"/>
      <c r="BK57" s="272">
        <f>L57*F57</f>
        <v>0</v>
      </c>
      <c r="BL57" s="272">
        <f>M57*F57</f>
        <v>0</v>
      </c>
      <c r="BM57" s="272">
        <f>N57*F57</f>
        <v>0</v>
      </c>
      <c r="BN57" s="272">
        <f>O57*F57</f>
        <v>0</v>
      </c>
      <c r="BO57" s="272">
        <f>P57*F57</f>
        <v>0</v>
      </c>
      <c r="BP57" s="272">
        <f>Q57*F57</f>
        <v>0</v>
      </c>
      <c r="BQ57" s="272">
        <f>R57*F57</f>
        <v>0</v>
      </c>
      <c r="BR57" s="272">
        <f>S57*F57</f>
        <v>0</v>
      </c>
      <c r="BS57" s="272">
        <f>T57*F57</f>
        <v>0</v>
      </c>
      <c r="BT57" s="272">
        <f>U57*F57</f>
        <v>0</v>
      </c>
      <c r="BU57" s="272">
        <f>V57*F57</f>
        <v>0</v>
      </c>
      <c r="BV57" s="2"/>
      <c r="BW57" s="2"/>
      <c r="BX57" s="2"/>
    </row>
    <row r="58" ht="14.25" customHeight="1">
      <c r="A58" t="s" s="249">
        <v>211</v>
      </c>
      <c r="B58" t="s" s="250">
        <v>218</v>
      </c>
      <c r="C58" s="251"/>
      <c r="D58" s="280"/>
      <c r="E58" t="s" s="253">
        <v>94</v>
      </c>
      <c r="F58" s="254">
        <v>5</v>
      </c>
      <c r="G58" t="s" s="255">
        <v>219</v>
      </c>
      <c r="H58" s="256">
        <v>0.718</v>
      </c>
      <c r="I58" s="257">
        <v>32.46</v>
      </c>
      <c r="J58" s="257">
        <f>I58*1.2</f>
        <v>38.952</v>
      </c>
      <c r="K58" t="s" s="258">
        <v>95</v>
      </c>
      <c r="L58" s="259"/>
      <c r="M58" s="259"/>
      <c r="N58" s="259"/>
      <c r="O58" s="260"/>
      <c r="P58" s="260"/>
      <c r="Q58" s="259"/>
      <c r="R58" s="260"/>
      <c r="S58" s="260"/>
      <c r="T58" s="259"/>
      <c r="U58" s="259"/>
      <c r="V58" s="259"/>
      <c r="W58" t="s" s="261">
        <f>IF(SUM(L58:V58)=0,"",SUM(L58:V58))</f>
      </c>
      <c r="X58" t="s" s="261">
        <f>IF(W58="","",(W58*F58))</f>
      </c>
      <c r="Y58" t="s" s="261">
        <f>IF(W58="","",(W58*I58))</f>
      </c>
      <c r="Z58" t="s" s="262">
        <f>IF(W58="","",(W58*J58))</f>
      </c>
      <c r="AA58" s="263">
        <v>52</v>
      </c>
      <c r="AB58" t="s" s="264">
        <f>_xlfn.IFERROR(W58*H58,"")</f>
      </c>
      <c r="AC58" t="s" s="265">
        <f>B58</f>
        <v>220</v>
      </c>
      <c r="AD58" s="266">
        <f>H58</f>
        <v>0.718</v>
      </c>
      <c r="AE58" s="273">
        <v>10</v>
      </c>
      <c r="AF58" s="274">
        <v>0</v>
      </c>
      <c r="AG58" s="274">
        <v>0</v>
      </c>
      <c r="AH58" s="274">
        <v>0</v>
      </c>
      <c r="AI58" s="274">
        <v>0</v>
      </c>
      <c r="AJ58" s="274">
        <v>0</v>
      </c>
      <c r="AK58" s="274">
        <v>0</v>
      </c>
      <c r="AL58" s="2"/>
      <c r="AM58" t="s" s="275">
        <f>IF(W58="","",(W58*AE58))</f>
      </c>
      <c r="AN58" t="s" s="275">
        <f>IF(X58="","",(X58*AF58))</f>
      </c>
      <c r="AO58" t="s" s="275">
        <f>IF(W58="","",(W58*AG58))</f>
      </c>
      <c r="AP58" t="s" s="275">
        <f>IF(W58="","",(W58*AH58))</f>
      </c>
      <c r="AQ58" t="s" s="275">
        <f>IF(W58="","",(W58*AI58))</f>
      </c>
      <c r="AR58" t="s" s="275">
        <f>IF(W58="","",(W58*AJ58))</f>
      </c>
      <c r="AS58" t="s" s="275">
        <f>IF(W58="","",(W58*AK58))</f>
      </c>
      <c r="AT58" s="2"/>
      <c r="AU58" s="276"/>
      <c r="AV58" s="276"/>
      <c r="AW58" s="277">
        <v>3</v>
      </c>
      <c r="AX58" s="277">
        <v>2</v>
      </c>
      <c r="AY58" s="276"/>
      <c r="AZ58" s="276"/>
      <c r="BA58" s="276"/>
      <c r="BB58" s="2"/>
      <c r="BC58" t="s" s="275">
        <f>_xlfn.IFERROR((AU58*W58),"")</f>
      </c>
      <c r="BD58" t="s" s="275">
        <f>_xlfn.IFERROR((AV58*W58),"")</f>
      </c>
      <c r="BE58" t="s" s="275">
        <f>_xlfn.IFERROR((AW58*W58),"")</f>
      </c>
      <c r="BF58" t="s" s="275">
        <f>_xlfn.IFERROR((AX58*W58),"")</f>
      </c>
      <c r="BG58" t="s" s="275">
        <f>_xlfn.IFERROR((AY58*W58),"")</f>
      </c>
      <c r="BH58" t="s" s="275">
        <f>_xlfn.IFERROR((AZ58*W58),"")</f>
      </c>
      <c r="BI58" t="s" s="275">
        <f>_xlfn.IFERROR((BA58*W58),"")</f>
      </c>
      <c r="BJ58" s="2"/>
      <c r="BK58" s="272">
        <f>L58*F58</f>
        <v>0</v>
      </c>
      <c r="BL58" s="272">
        <f>M58*F58</f>
        <v>0</v>
      </c>
      <c r="BM58" s="272">
        <f>N58*F58</f>
        <v>0</v>
      </c>
      <c r="BN58" s="272">
        <f>O58*F58</f>
        <v>0</v>
      </c>
      <c r="BO58" s="272">
        <f>P58*F58</f>
        <v>0</v>
      </c>
      <c r="BP58" s="272">
        <f>Q58*F58</f>
        <v>0</v>
      </c>
      <c r="BQ58" s="272">
        <f>R58*F58</f>
        <v>0</v>
      </c>
      <c r="BR58" s="272">
        <f>S58*F58</f>
        <v>0</v>
      </c>
      <c r="BS58" s="272">
        <f>T58*F58</f>
        <v>0</v>
      </c>
      <c r="BT58" s="272">
        <f>U58*F58</f>
        <v>0</v>
      </c>
      <c r="BU58" s="272">
        <f>V58*F58</f>
        <v>0</v>
      </c>
      <c r="BV58" s="2"/>
      <c r="BW58" s="2"/>
      <c r="BX58" s="2"/>
    </row>
    <row r="59" ht="14.25" customHeight="1">
      <c r="A59" t="s" s="249">
        <v>211</v>
      </c>
      <c r="B59" t="s" s="250">
        <v>221</v>
      </c>
      <c r="C59" t="s" s="278">
        <v>100</v>
      </c>
      <c r="D59" s="280"/>
      <c r="E59" t="s" s="253">
        <v>94</v>
      </c>
      <c r="F59" s="254">
        <v>5</v>
      </c>
      <c r="G59" t="s" s="255">
        <v>219</v>
      </c>
      <c r="H59" s="256">
        <v>0.718</v>
      </c>
      <c r="I59" s="257">
        <v>34.0416666666667</v>
      </c>
      <c r="J59" s="257">
        <f>I59*1.2</f>
        <v>40.85</v>
      </c>
      <c r="K59" t="s" s="258">
        <v>95</v>
      </c>
      <c r="L59" s="259"/>
      <c r="M59" s="259"/>
      <c r="N59" s="259"/>
      <c r="O59" s="260"/>
      <c r="P59" s="260"/>
      <c r="Q59" s="259"/>
      <c r="R59" s="260"/>
      <c r="S59" s="260"/>
      <c r="T59" s="259"/>
      <c r="U59" s="259"/>
      <c r="V59" s="259"/>
      <c r="W59" t="s" s="261">
        <f>IF(SUM(L59:V59)=0,"",SUM(L59:V59))</f>
      </c>
      <c r="X59" t="s" s="261">
        <f>IF(W59="","",(W59*F59))</f>
      </c>
      <c r="Y59" t="s" s="261">
        <f>IF(W59="","",(W59*I59))</f>
      </c>
      <c r="Z59" t="s" s="262">
        <f>IF(W59="","",(W59*J59))</f>
      </c>
      <c r="AA59" s="263">
        <v>53</v>
      </c>
      <c r="AB59" t="s" s="264">
        <f>_xlfn.IFERROR(W59*H59,"")</f>
      </c>
      <c r="AC59" t="s" s="265">
        <f>B59</f>
        <v>222</v>
      </c>
      <c r="AD59" s="266">
        <f>H59</f>
        <v>0.718</v>
      </c>
      <c r="AE59" s="273">
        <v>10</v>
      </c>
      <c r="AF59" s="274">
        <v>0</v>
      </c>
      <c r="AG59" s="274">
        <v>0</v>
      </c>
      <c r="AH59" s="274">
        <v>0</v>
      </c>
      <c r="AI59" s="274">
        <v>0</v>
      </c>
      <c r="AJ59" s="274">
        <v>0</v>
      </c>
      <c r="AK59" s="274">
        <v>0</v>
      </c>
      <c r="AL59" s="2"/>
      <c r="AM59" t="s" s="275">
        <f>IF(W59="","",(W59*AE59))</f>
      </c>
      <c r="AN59" t="s" s="275">
        <f>IF(X59="","",(X59*AF59))</f>
      </c>
      <c r="AO59" t="s" s="275">
        <f>IF(W59="","",(W59*AG59))</f>
      </c>
      <c r="AP59" t="s" s="275">
        <f>IF(W59="","",(W59*AH59))</f>
      </c>
      <c r="AQ59" t="s" s="275">
        <f>IF(W59="","",(W59*AI59))</f>
      </c>
      <c r="AR59" t="s" s="275">
        <f>IF(W59="","",(W59*AJ59))</f>
      </c>
      <c r="AS59" t="s" s="275">
        <f>IF(W59="","",(W59*AK59))</f>
      </c>
      <c r="AT59" s="2"/>
      <c r="AU59" s="276"/>
      <c r="AV59" s="276"/>
      <c r="AW59" s="277">
        <v>3</v>
      </c>
      <c r="AX59" s="277">
        <v>2</v>
      </c>
      <c r="AY59" s="276"/>
      <c r="AZ59" s="276"/>
      <c r="BA59" s="276"/>
      <c r="BB59" s="2"/>
      <c r="BC59" t="s" s="275">
        <f>_xlfn.IFERROR((AU59*W59),"")</f>
      </c>
      <c r="BD59" t="s" s="275">
        <f>_xlfn.IFERROR((AV59*W59),"")</f>
      </c>
      <c r="BE59" t="s" s="275">
        <f>_xlfn.IFERROR((AW59*W59),"")</f>
      </c>
      <c r="BF59" t="s" s="275">
        <f>_xlfn.IFERROR((AX59*W59),"")</f>
      </c>
      <c r="BG59" t="s" s="275">
        <f>_xlfn.IFERROR((AY59*W59),"")</f>
      </c>
      <c r="BH59" t="s" s="275">
        <f>_xlfn.IFERROR((AZ59*W59),"")</f>
      </c>
      <c r="BI59" t="s" s="275">
        <f>_xlfn.IFERROR((BA59*W59),"")</f>
      </c>
      <c r="BJ59" s="2"/>
      <c r="BK59" s="272">
        <f>L59*F59</f>
        <v>0</v>
      </c>
      <c r="BL59" s="272">
        <f>M59*F59</f>
        <v>0</v>
      </c>
      <c r="BM59" s="272">
        <f>N59*F59</f>
        <v>0</v>
      </c>
      <c r="BN59" s="272">
        <f>O59*F59</f>
        <v>0</v>
      </c>
      <c r="BO59" s="272">
        <f>P59*F59</f>
        <v>0</v>
      </c>
      <c r="BP59" s="272">
        <f>Q59*F59</f>
        <v>0</v>
      </c>
      <c r="BQ59" s="272">
        <f>R59*F59</f>
        <v>0</v>
      </c>
      <c r="BR59" s="272">
        <f>S59*F59</f>
        <v>0</v>
      </c>
      <c r="BS59" s="272">
        <f>T59*F59</f>
        <v>0</v>
      </c>
      <c r="BT59" s="272">
        <f>U59*F59</f>
        <v>0</v>
      </c>
      <c r="BU59" s="272">
        <f>V59*F59</f>
        <v>0</v>
      </c>
      <c r="BV59" s="2"/>
      <c r="BW59" s="2"/>
      <c r="BX59" s="2"/>
    </row>
    <row r="60" ht="14.25" customHeight="1">
      <c r="A60" t="s" s="249">
        <v>211</v>
      </c>
      <c r="B60" t="s" s="250">
        <v>223</v>
      </c>
      <c r="C60" s="251"/>
      <c r="D60" s="280"/>
      <c r="E60" t="s" s="253">
        <v>94</v>
      </c>
      <c r="F60" s="254">
        <v>5</v>
      </c>
      <c r="G60" t="s" s="255">
        <v>112</v>
      </c>
      <c r="H60" s="256">
        <v>0.979</v>
      </c>
      <c r="I60" s="257">
        <v>37.2083333333333</v>
      </c>
      <c r="J60" s="257">
        <f>I60*1.2</f>
        <v>44.65</v>
      </c>
      <c r="K60" t="s" s="258">
        <v>95</v>
      </c>
      <c r="L60" s="259"/>
      <c r="M60" s="259"/>
      <c r="N60" s="259"/>
      <c r="O60" s="260"/>
      <c r="P60" s="260"/>
      <c r="Q60" s="259"/>
      <c r="R60" s="260"/>
      <c r="S60" s="260"/>
      <c r="T60" s="259"/>
      <c r="U60" s="259"/>
      <c r="V60" s="259"/>
      <c r="W60" t="s" s="261">
        <f>IF(SUM(L60:V60)=0,"",SUM(L60:V60))</f>
      </c>
      <c r="X60" t="s" s="261">
        <f>IF(W60="","",(W60*F60))</f>
      </c>
      <c r="Y60" t="s" s="261">
        <f>IF(W60="","",(W60*I60))</f>
      </c>
      <c r="Z60" t="s" s="262">
        <f>IF(W60="","",(W60*J60))</f>
      </c>
      <c r="AA60" s="263">
        <v>54</v>
      </c>
      <c r="AB60" t="s" s="264">
        <f>_xlfn.IFERROR(W60*H60,"")</f>
      </c>
      <c r="AC60" t="s" s="265">
        <f>B60</f>
        <v>224</v>
      </c>
      <c r="AD60" s="266">
        <f>H60</f>
        <v>0.979</v>
      </c>
      <c r="AE60" s="273">
        <v>15</v>
      </c>
      <c r="AF60" s="274">
        <v>0</v>
      </c>
      <c r="AG60" s="274">
        <v>0</v>
      </c>
      <c r="AH60" s="274">
        <v>0</v>
      </c>
      <c r="AI60" s="274">
        <v>0</v>
      </c>
      <c r="AJ60" s="274">
        <v>0</v>
      </c>
      <c r="AK60" s="274">
        <v>0</v>
      </c>
      <c r="AL60" s="2"/>
      <c r="AM60" t="s" s="275">
        <f>IF(W60="","",(W60*AE60))</f>
      </c>
      <c r="AN60" t="s" s="275">
        <f>IF(X60="","",(X60*AF60))</f>
      </c>
      <c r="AO60" t="s" s="275">
        <f>IF(W60="","",(W60*AG60))</f>
      </c>
      <c r="AP60" t="s" s="275">
        <f>IF(W60="","",(W60*AH60))</f>
      </c>
      <c r="AQ60" t="s" s="275">
        <f>IF(W60="","",(W60*AI60))</f>
      </c>
      <c r="AR60" t="s" s="275">
        <f>IF(W60="","",(W60*AJ60))</f>
      </c>
      <c r="AS60" t="s" s="275">
        <f>IF(W60="","",(W60*AK60))</f>
      </c>
      <c r="AT60" s="2"/>
      <c r="AU60" s="276"/>
      <c r="AV60" s="276"/>
      <c r="AW60" s="276"/>
      <c r="AX60" s="277">
        <v>4</v>
      </c>
      <c r="AY60" s="277">
        <v>1</v>
      </c>
      <c r="AZ60" s="276"/>
      <c r="BA60" s="276"/>
      <c r="BB60" s="2"/>
      <c r="BC60" t="s" s="275">
        <f>_xlfn.IFERROR((AU60*W60),"")</f>
      </c>
      <c r="BD60" t="s" s="275">
        <f>_xlfn.IFERROR((AV60*W60),"")</f>
      </c>
      <c r="BE60" t="s" s="275">
        <f>_xlfn.IFERROR((AW60*W60),"")</f>
      </c>
      <c r="BF60" t="s" s="275">
        <f>_xlfn.IFERROR((AX60*W60),"")</f>
      </c>
      <c r="BG60" t="s" s="275">
        <f>_xlfn.IFERROR((AY60*W60),"")</f>
      </c>
      <c r="BH60" t="s" s="275">
        <f>_xlfn.IFERROR((AZ60*W60),"")</f>
      </c>
      <c r="BI60" t="s" s="275">
        <f>_xlfn.IFERROR((BA60*W60),"")</f>
      </c>
      <c r="BJ60" s="2"/>
      <c r="BK60" s="272">
        <f>L60*F60</f>
        <v>0</v>
      </c>
      <c r="BL60" s="272">
        <f>M60*F60</f>
        <v>0</v>
      </c>
      <c r="BM60" s="272">
        <f>N60*F60</f>
        <v>0</v>
      </c>
      <c r="BN60" s="272">
        <f>O60*F60</f>
        <v>0</v>
      </c>
      <c r="BO60" s="272">
        <f>P60*F60</f>
        <v>0</v>
      </c>
      <c r="BP60" s="272">
        <f>Q60*F60</f>
        <v>0</v>
      </c>
      <c r="BQ60" s="272">
        <f>R60*F60</f>
        <v>0</v>
      </c>
      <c r="BR60" s="272">
        <f>S60*F60</f>
        <v>0</v>
      </c>
      <c r="BS60" s="272">
        <f>T60*F60</f>
        <v>0</v>
      </c>
      <c r="BT60" s="272">
        <f>U60*F60</f>
        <v>0</v>
      </c>
      <c r="BU60" s="272">
        <f>V60*F60</f>
        <v>0</v>
      </c>
      <c r="BV60" s="2"/>
      <c r="BW60" s="2"/>
      <c r="BX60" s="2"/>
    </row>
    <row r="61" ht="14.25" customHeight="1">
      <c r="A61" t="s" s="249">
        <v>211</v>
      </c>
      <c r="B61" t="s" s="250">
        <v>225</v>
      </c>
      <c r="C61" t="s" s="278">
        <v>100</v>
      </c>
      <c r="D61" s="280"/>
      <c r="E61" t="s" s="253">
        <v>94</v>
      </c>
      <c r="F61" s="254">
        <v>5</v>
      </c>
      <c r="G61" t="s" s="255">
        <v>112</v>
      </c>
      <c r="H61" s="256">
        <v>0.979</v>
      </c>
      <c r="I61" s="257">
        <v>38.7916666666667</v>
      </c>
      <c r="J61" s="257">
        <f>I61*1.2</f>
        <v>46.55</v>
      </c>
      <c r="K61" t="s" s="258">
        <v>95</v>
      </c>
      <c r="L61" s="259"/>
      <c r="M61" s="259"/>
      <c r="N61" s="259"/>
      <c r="O61" s="260"/>
      <c r="P61" s="260"/>
      <c r="Q61" s="259"/>
      <c r="R61" s="260"/>
      <c r="S61" s="260"/>
      <c r="T61" s="259"/>
      <c r="U61" s="259"/>
      <c r="V61" s="259"/>
      <c r="W61" t="s" s="261">
        <f>IF(SUM(L61:V61)=0,"",SUM(L61:V61))</f>
      </c>
      <c r="X61" t="s" s="261">
        <f>IF(W61="","",(W61*F61))</f>
      </c>
      <c r="Y61" t="s" s="261">
        <f>IF(W61="","",(W61*I61))</f>
      </c>
      <c r="Z61" t="s" s="262">
        <f>IF(W61="","",(W61*J61))</f>
      </c>
      <c r="AA61" s="263">
        <v>55</v>
      </c>
      <c r="AB61" t="s" s="264">
        <f>_xlfn.IFERROR(W61*H61,"")</f>
      </c>
      <c r="AC61" t="s" s="265">
        <f>B61</f>
        <v>226</v>
      </c>
      <c r="AD61" s="266">
        <f>H61</f>
        <v>0.979</v>
      </c>
      <c r="AE61" s="273">
        <v>15</v>
      </c>
      <c r="AF61" s="274">
        <v>0</v>
      </c>
      <c r="AG61" s="274">
        <v>0</v>
      </c>
      <c r="AH61" s="274">
        <v>0</v>
      </c>
      <c r="AI61" s="274">
        <v>0</v>
      </c>
      <c r="AJ61" s="274">
        <v>0</v>
      </c>
      <c r="AK61" s="274">
        <v>0</v>
      </c>
      <c r="AL61" s="2"/>
      <c r="AM61" t="s" s="275">
        <f>IF(W61="","",(W61*AE61))</f>
      </c>
      <c r="AN61" t="s" s="275">
        <f>IF(X61="","",(X61*AF61))</f>
      </c>
      <c r="AO61" t="s" s="275">
        <f>IF(W61="","",(W61*AG61))</f>
      </c>
      <c r="AP61" t="s" s="275">
        <f>IF(W61="","",(W61*AH61))</f>
      </c>
      <c r="AQ61" t="s" s="275">
        <f>IF(W61="","",(W61*AI61))</f>
      </c>
      <c r="AR61" t="s" s="275">
        <f>IF(W61="","",(W61*AJ61))</f>
      </c>
      <c r="AS61" t="s" s="275">
        <f>IF(W61="","",(W61*AK61))</f>
      </c>
      <c r="AT61" s="2"/>
      <c r="AU61" s="276"/>
      <c r="AV61" s="276"/>
      <c r="AW61" s="276"/>
      <c r="AX61" s="277">
        <v>4</v>
      </c>
      <c r="AY61" s="277">
        <v>1</v>
      </c>
      <c r="AZ61" s="276"/>
      <c r="BA61" s="276"/>
      <c r="BB61" s="2"/>
      <c r="BC61" t="s" s="275">
        <f>_xlfn.IFERROR((AU61*W61),"")</f>
      </c>
      <c r="BD61" t="s" s="275">
        <f>_xlfn.IFERROR((AV61*W61),"")</f>
      </c>
      <c r="BE61" t="s" s="275">
        <f>_xlfn.IFERROR((AW61*W61),"")</f>
      </c>
      <c r="BF61" t="s" s="275">
        <f>_xlfn.IFERROR((AX61*W61),"")</f>
      </c>
      <c r="BG61" t="s" s="275">
        <f>_xlfn.IFERROR((AY61*W61),"")</f>
      </c>
      <c r="BH61" t="s" s="275">
        <f>_xlfn.IFERROR((AZ61*W61),"")</f>
      </c>
      <c r="BI61" t="s" s="275">
        <f>_xlfn.IFERROR((BA61*W61),"")</f>
      </c>
      <c r="BJ61" s="2"/>
      <c r="BK61" s="272">
        <f>L61*F61</f>
        <v>0</v>
      </c>
      <c r="BL61" s="272">
        <f>M61*F61</f>
        <v>0</v>
      </c>
      <c r="BM61" s="272">
        <f>N61*F61</f>
        <v>0</v>
      </c>
      <c r="BN61" s="272">
        <f>O61*F61</f>
        <v>0</v>
      </c>
      <c r="BO61" s="272">
        <f>P61*F61</f>
        <v>0</v>
      </c>
      <c r="BP61" s="272">
        <f>Q61*F61</f>
        <v>0</v>
      </c>
      <c r="BQ61" s="272">
        <f>R61*F61</f>
        <v>0</v>
      </c>
      <c r="BR61" s="272">
        <f>S61*F61</f>
        <v>0</v>
      </c>
      <c r="BS61" s="272">
        <f>T61*F61</f>
        <v>0</v>
      </c>
      <c r="BT61" s="272">
        <f>U61*F61</f>
        <v>0</v>
      </c>
      <c r="BU61" s="272">
        <f>V61*F61</f>
        <v>0</v>
      </c>
      <c r="BV61" s="2"/>
      <c r="BW61" s="2"/>
      <c r="BX61" s="2"/>
    </row>
    <row r="62" ht="14.25" customHeight="1">
      <c r="A62" t="s" s="249">
        <v>211</v>
      </c>
      <c r="B62" t="s" s="250">
        <v>227</v>
      </c>
      <c r="C62" s="251"/>
      <c r="D62" t="s" s="279">
        <v>147</v>
      </c>
      <c r="E62" t="s" s="253">
        <v>94</v>
      </c>
      <c r="F62" s="254">
        <v>3</v>
      </c>
      <c r="G62" t="s" s="255">
        <v>48</v>
      </c>
      <c r="H62" s="256">
        <v>2</v>
      </c>
      <c r="I62" s="257">
        <v>87.08</v>
      </c>
      <c r="J62" s="257">
        <f>I62*1.2</f>
        <v>104.496</v>
      </c>
      <c r="K62" t="s" s="258">
        <v>95</v>
      </c>
      <c r="L62" s="259"/>
      <c r="M62" s="259"/>
      <c r="N62" s="259"/>
      <c r="O62" s="260"/>
      <c r="P62" s="260"/>
      <c r="Q62" s="259"/>
      <c r="R62" s="260"/>
      <c r="S62" s="260"/>
      <c r="T62" s="259"/>
      <c r="U62" s="259"/>
      <c r="V62" s="259"/>
      <c r="W62" t="s" s="261">
        <f>IF(SUM(L62:V62)=0,"",SUM(L62:V62))</f>
      </c>
      <c r="X62" t="s" s="261">
        <f>IF(W62="","",(W62*F62))</f>
      </c>
      <c r="Y62" t="s" s="261">
        <f>IF(W62="","",(W62*I62))</f>
      </c>
      <c r="Z62" t="s" s="262">
        <f>IF(W62="","",(W62*J62))</f>
      </c>
      <c r="AA62" s="263">
        <v>56</v>
      </c>
      <c r="AB62" t="s" s="264">
        <f>_xlfn.IFERROR(W62*H62,"")</f>
      </c>
      <c r="AC62" t="s" s="265">
        <f>B62</f>
        <v>228</v>
      </c>
      <c r="AD62" s="266">
        <f>H62</f>
        <v>2</v>
      </c>
      <c r="AE62" s="273">
        <v>12</v>
      </c>
      <c r="AF62" s="274">
        <v>0</v>
      </c>
      <c r="AG62" s="274">
        <v>0</v>
      </c>
      <c r="AH62" s="274">
        <v>0</v>
      </c>
      <c r="AI62" s="274">
        <v>0</v>
      </c>
      <c r="AJ62" s="274">
        <v>0</v>
      </c>
      <c r="AK62" s="274">
        <v>0</v>
      </c>
      <c r="AL62" s="2"/>
      <c r="AM62" t="s" s="275">
        <f>IF(W62="","",(W62*AE62))</f>
      </c>
      <c r="AN62" t="s" s="275">
        <f>IF(X62="","",(X62*AF62))</f>
      </c>
      <c r="AO62" t="s" s="275">
        <f>IF(W62="","",(W62*AG62))</f>
      </c>
      <c r="AP62" t="s" s="275">
        <f>IF(W62="","",(W62*AH62))</f>
      </c>
      <c r="AQ62" t="s" s="275">
        <f>IF(W62="","",(W62*AI62))</f>
      </c>
      <c r="AR62" t="s" s="275">
        <f>IF(W62="","",(W62*AJ62))</f>
      </c>
      <c r="AS62" t="s" s="275">
        <f>IF(W62="","",(W62*AK62))</f>
      </c>
      <c r="AT62" s="2"/>
      <c r="AU62" s="276"/>
      <c r="AV62" s="276"/>
      <c r="AW62" s="276"/>
      <c r="AX62" s="276"/>
      <c r="AY62" s="277">
        <v>3</v>
      </c>
      <c r="AZ62" s="276"/>
      <c r="BA62" s="276"/>
      <c r="BB62" s="2"/>
      <c r="BC62" t="s" s="275">
        <f>_xlfn.IFERROR((AU62*W62),"")</f>
      </c>
      <c r="BD62" t="s" s="275">
        <f>_xlfn.IFERROR((AV62*W62),"")</f>
      </c>
      <c r="BE62" t="s" s="275">
        <f>_xlfn.IFERROR((AW62*W62),"")</f>
      </c>
      <c r="BF62" t="s" s="275">
        <f>_xlfn.IFERROR((AX62*W62),"")</f>
      </c>
      <c r="BG62" t="s" s="275">
        <f>_xlfn.IFERROR((AY62*W62),"")</f>
      </c>
      <c r="BH62" t="s" s="275">
        <f>_xlfn.IFERROR((AZ62*W62),"")</f>
      </c>
      <c r="BI62" t="s" s="275">
        <f>_xlfn.IFERROR((BA62*W62),"")</f>
      </c>
      <c r="BJ62" s="2"/>
      <c r="BK62" s="272">
        <f>L62*F62</f>
        <v>0</v>
      </c>
      <c r="BL62" s="272">
        <f>M62*F62</f>
        <v>0</v>
      </c>
      <c r="BM62" s="272">
        <f>N62*F62</f>
        <v>0</v>
      </c>
      <c r="BN62" s="272">
        <f>O62*F62</f>
        <v>0</v>
      </c>
      <c r="BO62" s="272">
        <f>P62*F62</f>
        <v>0</v>
      </c>
      <c r="BP62" s="272">
        <f>Q62*F62</f>
        <v>0</v>
      </c>
      <c r="BQ62" s="272">
        <f>R62*F62</f>
        <v>0</v>
      </c>
      <c r="BR62" s="272">
        <f>S62*F62</f>
        <v>0</v>
      </c>
      <c r="BS62" s="272">
        <f>T62*F62</f>
        <v>0</v>
      </c>
      <c r="BT62" s="272">
        <f>U62*F62</f>
        <v>0</v>
      </c>
      <c r="BU62" s="272">
        <f>V62*F62</f>
        <v>0</v>
      </c>
      <c r="BV62" s="2"/>
      <c r="BW62" s="2"/>
      <c r="BX62" s="2"/>
    </row>
    <row r="63" ht="14.25" customHeight="1">
      <c r="A63" t="s" s="249">
        <v>211</v>
      </c>
      <c r="B63" t="s" s="250">
        <v>229</v>
      </c>
      <c r="C63" s="251"/>
      <c r="D63" t="s" s="281">
        <v>163</v>
      </c>
      <c r="E63" t="s" s="253">
        <v>94</v>
      </c>
      <c r="F63" s="254">
        <v>5</v>
      </c>
      <c r="G63" t="s" s="255">
        <v>230</v>
      </c>
      <c r="H63" s="256">
        <v>1.2</v>
      </c>
      <c r="I63" s="257">
        <v>67.29000000000001</v>
      </c>
      <c r="J63" s="257">
        <f>I63*1.2</f>
        <v>80.748</v>
      </c>
      <c r="K63" t="s" s="258">
        <v>95</v>
      </c>
      <c r="L63" s="259"/>
      <c r="M63" s="259"/>
      <c r="N63" s="259"/>
      <c r="O63" s="260"/>
      <c r="P63" s="260"/>
      <c r="Q63" s="259"/>
      <c r="R63" s="260"/>
      <c r="S63" s="260"/>
      <c r="T63" s="259"/>
      <c r="U63" s="259"/>
      <c r="V63" s="259"/>
      <c r="W63" t="s" s="261">
        <f>IF(SUM(L63:V63)=0,"",SUM(L63:V63))</f>
      </c>
      <c r="X63" t="s" s="261">
        <f>IF(W63="","",(W63*F63))</f>
      </c>
      <c r="Y63" t="s" s="261">
        <f>IF(W63="","",(W63*I63))</f>
      </c>
      <c r="Z63" t="s" s="262">
        <f>IF(W63="","",(W63*J63))</f>
      </c>
      <c r="AA63" s="263">
        <v>57</v>
      </c>
      <c r="AB63" t="s" s="264">
        <f>_xlfn.IFERROR(W63*H63,"")</f>
      </c>
      <c r="AC63" t="s" s="265">
        <f>B63</f>
        <v>231</v>
      </c>
      <c r="AD63" s="266">
        <f>H63</f>
        <v>1.2</v>
      </c>
      <c r="AE63" s="273">
        <v>17</v>
      </c>
      <c r="AF63" s="274">
        <v>0</v>
      </c>
      <c r="AG63" s="274">
        <v>0</v>
      </c>
      <c r="AH63" s="274">
        <v>0</v>
      </c>
      <c r="AI63" s="274">
        <v>0</v>
      </c>
      <c r="AJ63" s="274">
        <v>0</v>
      </c>
      <c r="AK63" s="274">
        <v>0</v>
      </c>
      <c r="AL63" s="2"/>
      <c r="AM63" t="s" s="275">
        <f>IF(W63="","",(W63*AE63))</f>
      </c>
      <c r="AN63" t="s" s="275">
        <f>IF(X63="","",(X63*AF63))</f>
      </c>
      <c r="AO63" t="s" s="275">
        <f>IF(W63="","",(W63*AG63))</f>
      </c>
      <c r="AP63" t="s" s="275">
        <f>IF(W63="","",(W63*AH63))</f>
      </c>
      <c r="AQ63" t="s" s="275">
        <f>IF(W63="","",(W63*AI63))</f>
      </c>
      <c r="AR63" t="s" s="275">
        <f>IF(W63="","",(W63*AJ63))</f>
      </c>
      <c r="AS63" t="s" s="275">
        <f>IF(W63="","",(W63*AK63))</f>
      </c>
      <c r="AT63" s="2"/>
      <c r="AU63" s="276"/>
      <c r="AV63" s="276"/>
      <c r="AW63" s="277">
        <v>1</v>
      </c>
      <c r="AX63" s="277">
        <v>4</v>
      </c>
      <c r="AY63" s="276"/>
      <c r="AZ63" s="276"/>
      <c r="BA63" s="276"/>
      <c r="BB63" s="2"/>
      <c r="BC63" t="s" s="275">
        <f>_xlfn.IFERROR((AU63*W63),"")</f>
      </c>
      <c r="BD63" t="s" s="275">
        <f>_xlfn.IFERROR((AV63*W63),"")</f>
      </c>
      <c r="BE63" t="s" s="275">
        <f>_xlfn.IFERROR((AW63*W63),"")</f>
      </c>
      <c r="BF63" t="s" s="275">
        <f>_xlfn.IFERROR((AX63*W63),"")</f>
      </c>
      <c r="BG63" t="s" s="275">
        <f>_xlfn.IFERROR((AY63*W63),"")</f>
      </c>
      <c r="BH63" t="s" s="275">
        <f>_xlfn.IFERROR((AZ63*W63),"")</f>
      </c>
      <c r="BI63" t="s" s="275">
        <f>_xlfn.IFERROR((BA63*W63),"")</f>
      </c>
      <c r="BJ63" s="2"/>
      <c r="BK63" s="272">
        <f>L63*F63</f>
        <v>0</v>
      </c>
      <c r="BL63" s="272">
        <f>M63*F63</f>
        <v>0</v>
      </c>
      <c r="BM63" s="272">
        <f>N63*F63</f>
        <v>0</v>
      </c>
      <c r="BN63" s="272">
        <f>O63*F63</f>
        <v>0</v>
      </c>
      <c r="BO63" s="272">
        <f>P63*F63</f>
        <v>0</v>
      </c>
      <c r="BP63" s="272">
        <f>Q63*F63</f>
        <v>0</v>
      </c>
      <c r="BQ63" s="272">
        <f>R63*F63</f>
        <v>0</v>
      </c>
      <c r="BR63" s="272">
        <f>S63*F63</f>
        <v>0</v>
      </c>
      <c r="BS63" s="272">
        <f>T63*F63</f>
        <v>0</v>
      </c>
      <c r="BT63" s="272">
        <f>U63*F63</f>
        <v>0</v>
      </c>
      <c r="BU63" s="272">
        <f>V63*F63</f>
        <v>0</v>
      </c>
      <c r="BV63" s="2"/>
      <c r="BW63" s="2"/>
      <c r="BX63" s="2"/>
    </row>
    <row r="64" ht="14.25" customHeight="1">
      <c r="A64" t="s" s="249">
        <v>211</v>
      </c>
      <c r="B64" t="s" s="250">
        <v>232</v>
      </c>
      <c r="C64" s="251"/>
      <c r="D64" s="280"/>
      <c r="E64" t="s" s="253">
        <v>94</v>
      </c>
      <c r="F64" s="254">
        <v>7</v>
      </c>
      <c r="G64" t="s" s="255">
        <v>213</v>
      </c>
      <c r="H64" s="256">
        <v>0.41</v>
      </c>
      <c r="I64" s="257">
        <v>29.2916666666667</v>
      </c>
      <c r="J64" s="257">
        <f>I64*1.2</f>
        <v>35.15</v>
      </c>
      <c r="K64" t="s" s="258">
        <v>95</v>
      </c>
      <c r="L64" s="259"/>
      <c r="M64" s="259"/>
      <c r="N64" s="259"/>
      <c r="O64" s="260"/>
      <c r="P64" s="260"/>
      <c r="Q64" s="259"/>
      <c r="R64" s="260"/>
      <c r="S64" s="260"/>
      <c r="T64" s="259"/>
      <c r="U64" s="259"/>
      <c r="V64" s="259"/>
      <c r="W64" t="s" s="261">
        <f>IF(SUM(L64:V64)=0,"",SUM(L64:V64))</f>
      </c>
      <c r="X64" t="s" s="261">
        <f>IF(W64="","",(W64*F64))</f>
      </c>
      <c r="Y64" t="s" s="261">
        <f>IF(W64="","",(W64*I64))</f>
      </c>
      <c r="Z64" t="s" s="262">
        <f>IF(W64="","",(W64*J64))</f>
      </c>
      <c r="AA64" s="263">
        <v>58</v>
      </c>
      <c r="AB64" t="s" s="264">
        <f>_xlfn.IFERROR(W64*H64,"")</f>
      </c>
      <c r="AC64" t="s" s="265">
        <f>B64</f>
        <v>233</v>
      </c>
      <c r="AD64" s="266">
        <f>H64</f>
        <v>0.41</v>
      </c>
      <c r="AE64" s="273">
        <v>16</v>
      </c>
      <c r="AF64" s="274">
        <v>0</v>
      </c>
      <c r="AG64" s="274">
        <v>0</v>
      </c>
      <c r="AH64" s="274">
        <v>0</v>
      </c>
      <c r="AI64" s="274">
        <v>0</v>
      </c>
      <c r="AJ64" s="274">
        <v>0</v>
      </c>
      <c r="AK64" s="274">
        <v>0</v>
      </c>
      <c r="AL64" s="2"/>
      <c r="AM64" t="s" s="275">
        <f>IF(W64="","",(W64*AE64))</f>
      </c>
      <c r="AN64" t="s" s="275">
        <f>IF(X64="","",(X64*AF64))</f>
      </c>
      <c r="AO64" t="s" s="275">
        <f>IF(W64="","",(W64*AG64))</f>
      </c>
      <c r="AP64" t="s" s="275">
        <f>IF(W64="","",(W64*AH64))</f>
      </c>
      <c r="AQ64" t="s" s="275">
        <f>IF(W64="","",(W64*AI64))</f>
      </c>
      <c r="AR64" t="s" s="275">
        <f>IF(W64="","",(W64*AJ64))</f>
      </c>
      <c r="AS64" t="s" s="275">
        <f>IF(W64="","",(W64*AK64))</f>
      </c>
      <c r="AT64" s="2"/>
      <c r="AU64" s="276"/>
      <c r="AV64" s="277">
        <v>4</v>
      </c>
      <c r="AW64" s="277">
        <v>3</v>
      </c>
      <c r="AX64" s="276"/>
      <c r="AY64" s="276"/>
      <c r="AZ64" s="276"/>
      <c r="BA64" s="276"/>
      <c r="BB64" s="2"/>
      <c r="BC64" t="s" s="275">
        <f>_xlfn.IFERROR((AU64*W64),"")</f>
      </c>
      <c r="BD64" t="s" s="275">
        <f>_xlfn.IFERROR((AV64*W64),"")</f>
      </c>
      <c r="BE64" t="s" s="275">
        <f>_xlfn.IFERROR((AW64*W64),"")</f>
      </c>
      <c r="BF64" t="s" s="275">
        <f>_xlfn.IFERROR((AX64*W64),"")</f>
      </c>
      <c r="BG64" t="s" s="275">
        <f>_xlfn.IFERROR((AY64*W64),"")</f>
      </c>
      <c r="BH64" t="s" s="275">
        <f>_xlfn.IFERROR((AZ64*W64),"")</f>
      </c>
      <c r="BI64" t="s" s="275">
        <f>_xlfn.IFERROR((BA64*W64),"")</f>
      </c>
      <c r="BJ64" s="2"/>
      <c r="BK64" s="272">
        <f>L64*F64</f>
        <v>0</v>
      </c>
      <c r="BL64" s="272">
        <f>M64*F64</f>
        <v>0</v>
      </c>
      <c r="BM64" s="272">
        <f>N64*F64</f>
        <v>0</v>
      </c>
      <c r="BN64" s="272">
        <f>O64*F64</f>
        <v>0</v>
      </c>
      <c r="BO64" s="272">
        <f>P64*F64</f>
        <v>0</v>
      </c>
      <c r="BP64" s="272">
        <f>Q64*F64</f>
        <v>0</v>
      </c>
      <c r="BQ64" s="272">
        <f>R64*F64</f>
        <v>0</v>
      </c>
      <c r="BR64" s="272">
        <f>S64*F64</f>
        <v>0</v>
      </c>
      <c r="BS64" s="272">
        <f>T64*F64</f>
        <v>0</v>
      </c>
      <c r="BT64" s="272">
        <f>U64*F64</f>
        <v>0</v>
      </c>
      <c r="BU64" s="272">
        <f>V64*F64</f>
        <v>0</v>
      </c>
      <c r="BV64" s="2"/>
      <c r="BW64" s="2"/>
      <c r="BX64" s="2"/>
    </row>
    <row r="65" ht="14.25" customHeight="1">
      <c r="A65" t="s" s="249">
        <v>211</v>
      </c>
      <c r="B65" t="s" s="250">
        <v>234</v>
      </c>
      <c r="C65" s="251"/>
      <c r="D65" s="252"/>
      <c r="E65" t="s" s="253">
        <v>94</v>
      </c>
      <c r="F65" s="254">
        <v>4</v>
      </c>
      <c r="G65" t="s" s="255">
        <v>230</v>
      </c>
      <c r="H65" s="256">
        <v>0.9</v>
      </c>
      <c r="I65" s="257">
        <v>35.625</v>
      </c>
      <c r="J65" s="257">
        <f>I65*1.2</f>
        <v>42.75</v>
      </c>
      <c r="K65" t="s" s="258">
        <v>95</v>
      </c>
      <c r="L65" s="259"/>
      <c r="M65" s="259"/>
      <c r="N65" s="259"/>
      <c r="O65" s="260"/>
      <c r="P65" s="260"/>
      <c r="Q65" s="259"/>
      <c r="R65" s="260"/>
      <c r="S65" s="260"/>
      <c r="T65" s="259"/>
      <c r="U65" s="259"/>
      <c r="V65" s="259"/>
      <c r="W65" t="s" s="261">
        <f>IF(SUM(L65:V65)=0,"",SUM(L65:V65))</f>
      </c>
      <c r="X65" t="s" s="261">
        <f>IF(W65="","",(W65*F65))</f>
      </c>
      <c r="Y65" t="s" s="261">
        <f>IF(W65="","",(W65*I65))</f>
      </c>
      <c r="Z65" t="s" s="262">
        <f>IF(W65="","",(W65*J65))</f>
      </c>
      <c r="AA65" s="263">
        <v>59</v>
      </c>
      <c r="AB65" t="s" s="264">
        <f>_xlfn.IFERROR(W65*H65,"")</f>
      </c>
      <c r="AC65" t="s" s="265">
        <f>B65</f>
        <v>235</v>
      </c>
      <c r="AD65" s="266">
        <f>H65</f>
        <v>0.9</v>
      </c>
      <c r="AE65" s="273">
        <v>12</v>
      </c>
      <c r="AF65" s="274">
        <v>0</v>
      </c>
      <c r="AG65" s="274">
        <v>0</v>
      </c>
      <c r="AH65" s="274">
        <v>0</v>
      </c>
      <c r="AI65" s="274">
        <v>0</v>
      </c>
      <c r="AJ65" s="274">
        <v>0</v>
      </c>
      <c r="AK65" s="274">
        <v>0</v>
      </c>
      <c r="AL65" s="2"/>
      <c r="AM65" t="s" s="275">
        <f>IF(W65="","",(W65*AE65))</f>
      </c>
      <c r="AN65" t="s" s="275">
        <f>IF(X65="","",(X65*AF65))</f>
      </c>
      <c r="AO65" t="s" s="275">
        <f>IF(W65="","",(W65*AG65))</f>
      </c>
      <c r="AP65" t="s" s="275">
        <f>IF(W65="","",(W65*AH65))</f>
      </c>
      <c r="AQ65" t="s" s="275">
        <f>IF(W65="","",(W65*AI65))</f>
      </c>
      <c r="AR65" t="s" s="275">
        <f>IF(W65="","",(W65*AJ65))</f>
      </c>
      <c r="AS65" t="s" s="275">
        <f>IF(W65="","",(W65*AK65))</f>
      </c>
      <c r="AT65" s="2"/>
      <c r="AU65" s="276"/>
      <c r="AV65" s="276"/>
      <c r="AW65" s="277">
        <v>2</v>
      </c>
      <c r="AX65" s="277">
        <v>2</v>
      </c>
      <c r="AY65" s="276"/>
      <c r="AZ65" s="276"/>
      <c r="BA65" s="276"/>
      <c r="BB65" s="2"/>
      <c r="BC65" t="s" s="275">
        <f>_xlfn.IFERROR((AU65*W65),"")</f>
      </c>
      <c r="BD65" t="s" s="275">
        <f>_xlfn.IFERROR((AV65*W65),"")</f>
      </c>
      <c r="BE65" t="s" s="275">
        <f>_xlfn.IFERROR((AW65*W65),"")</f>
      </c>
      <c r="BF65" t="s" s="275">
        <f>_xlfn.IFERROR((AX65*W65),"")</f>
      </c>
      <c r="BG65" t="s" s="275">
        <f>_xlfn.IFERROR((AY65*W65),"")</f>
      </c>
      <c r="BH65" t="s" s="275">
        <f>_xlfn.IFERROR((AZ65*W65),"")</f>
      </c>
      <c r="BI65" t="s" s="275">
        <f>_xlfn.IFERROR((BA65*W65),"")</f>
      </c>
      <c r="BJ65" s="2"/>
      <c r="BK65" s="272">
        <f>L65*F65</f>
        <v>0</v>
      </c>
      <c r="BL65" s="272">
        <f>M65*F65</f>
        <v>0</v>
      </c>
      <c r="BM65" s="272">
        <f>N65*F65</f>
        <v>0</v>
      </c>
      <c r="BN65" s="272">
        <f>O65*F65</f>
        <v>0</v>
      </c>
      <c r="BO65" s="272">
        <f>P65*F65</f>
        <v>0</v>
      </c>
      <c r="BP65" s="272">
        <f>Q65*F65</f>
        <v>0</v>
      </c>
      <c r="BQ65" s="272">
        <f>R65*F65</f>
        <v>0</v>
      </c>
      <c r="BR65" s="272">
        <f>S65*F65</f>
        <v>0</v>
      </c>
      <c r="BS65" s="272">
        <f>T65*F65</f>
        <v>0</v>
      </c>
      <c r="BT65" s="272">
        <f>U65*F65</f>
        <v>0</v>
      </c>
      <c r="BU65" s="272">
        <f>V65*F65</f>
        <v>0</v>
      </c>
      <c r="BV65" s="2"/>
      <c r="BW65" s="2"/>
      <c r="BX65" s="2"/>
    </row>
    <row r="66" ht="14.25" customHeight="1">
      <c r="A66" t="s" s="249">
        <v>236</v>
      </c>
      <c r="B66" t="s" s="250">
        <v>237</v>
      </c>
      <c r="C66" t="s" s="278">
        <v>100</v>
      </c>
      <c r="D66" t="s" s="279">
        <v>216</v>
      </c>
      <c r="E66" t="s" s="253">
        <v>94</v>
      </c>
      <c r="F66" s="254">
        <v>3</v>
      </c>
      <c r="G66" t="s" s="255">
        <v>109</v>
      </c>
      <c r="H66" s="256">
        <v>2.75</v>
      </c>
      <c r="I66" s="257">
        <v>109.645833333333</v>
      </c>
      <c r="J66" s="257">
        <f>I66*1.2</f>
        <v>131.575</v>
      </c>
      <c r="K66" t="s" s="258">
        <v>95</v>
      </c>
      <c r="L66" s="259"/>
      <c r="M66" s="259"/>
      <c r="N66" s="259"/>
      <c r="O66" s="260"/>
      <c r="P66" s="260"/>
      <c r="Q66" s="259"/>
      <c r="R66" s="260"/>
      <c r="S66" s="260"/>
      <c r="T66" s="259"/>
      <c r="U66" s="259"/>
      <c r="V66" s="259"/>
      <c r="W66" t="s" s="261">
        <f>IF(SUM(L66:V66)=0,"",SUM(L66:V66))</f>
      </c>
      <c r="X66" t="s" s="261">
        <f>IF(W66="","",(W66*F66))</f>
      </c>
      <c r="Y66" t="s" s="261">
        <f>IF(W66="","",(W66*I66))</f>
      </c>
      <c r="Z66" t="s" s="262">
        <f>IF(W66="","",(W66*J66))</f>
      </c>
      <c r="AA66" s="263">
        <v>60</v>
      </c>
      <c r="AB66" t="s" s="264">
        <f>_xlfn.IFERROR(W66*H66,"")</f>
      </c>
      <c r="AC66" t="s" s="265">
        <f>B66</f>
        <v>238</v>
      </c>
      <c r="AD66" s="266">
        <f>H66</f>
        <v>2.75</v>
      </c>
      <c r="AE66" s="273">
        <v>12</v>
      </c>
      <c r="AF66" s="274">
        <v>1</v>
      </c>
      <c r="AG66" s="274">
        <v>1</v>
      </c>
      <c r="AH66" s="274">
        <v>1</v>
      </c>
      <c r="AI66" s="274">
        <v>0</v>
      </c>
      <c r="AJ66" s="274">
        <v>0</v>
      </c>
      <c r="AK66" s="274">
        <v>0</v>
      </c>
      <c r="AL66" s="2"/>
      <c r="AM66" t="s" s="275">
        <f>IF(W66="","",(W66*AE66))</f>
      </c>
      <c r="AN66" t="s" s="275">
        <f>IF(X66="","",(X66*AF66))</f>
      </c>
      <c r="AO66" t="s" s="275">
        <f>IF(W66="","",(W66*AG66))</f>
      </c>
      <c r="AP66" t="s" s="275">
        <f>IF(W66="","",(W66*AH66))</f>
      </c>
      <c r="AQ66" t="s" s="275">
        <f>IF(W66="","",(W66*AI66))</f>
      </c>
      <c r="AR66" t="s" s="275">
        <f>IF(W66="","",(W66*AJ66))</f>
      </c>
      <c r="AS66" t="s" s="275">
        <f>IF(W66="","",(W66*AK66))</f>
      </c>
      <c r="AT66" s="2"/>
      <c r="AU66" s="276"/>
      <c r="AV66" s="276"/>
      <c r="AW66" s="276"/>
      <c r="AX66" s="276"/>
      <c r="AY66" s="277">
        <v>1</v>
      </c>
      <c r="AZ66" s="277">
        <v>2</v>
      </c>
      <c r="BA66" s="276"/>
      <c r="BB66" s="2"/>
      <c r="BC66" t="s" s="275">
        <f>_xlfn.IFERROR((AU66*W66),"")</f>
      </c>
      <c r="BD66" t="s" s="275">
        <f>_xlfn.IFERROR((AV66*W66),"")</f>
      </c>
      <c r="BE66" t="s" s="275">
        <f>_xlfn.IFERROR((AW66*W66),"")</f>
      </c>
      <c r="BF66" t="s" s="275">
        <f>_xlfn.IFERROR((AX66*W66),"")</f>
      </c>
      <c r="BG66" t="s" s="275">
        <f>_xlfn.IFERROR((AY66*W66),"")</f>
      </c>
      <c r="BH66" t="s" s="275">
        <f>_xlfn.IFERROR((AZ66*W66),"")</f>
      </c>
      <c r="BI66" t="s" s="275">
        <f>_xlfn.IFERROR((BA66*W66),"")</f>
      </c>
      <c r="BJ66" s="2"/>
      <c r="BK66" s="272">
        <f>L66*F66</f>
        <v>0</v>
      </c>
      <c r="BL66" s="272">
        <f>M66*F66</f>
        <v>0</v>
      </c>
      <c r="BM66" s="272">
        <f>N66*F66</f>
        <v>0</v>
      </c>
      <c r="BN66" s="272">
        <f>O66*F66</f>
        <v>0</v>
      </c>
      <c r="BO66" s="272">
        <f>P66*F66</f>
        <v>0</v>
      </c>
      <c r="BP66" s="272">
        <f>Q66*F66</f>
        <v>0</v>
      </c>
      <c r="BQ66" s="272">
        <f>R66*F66</f>
        <v>0</v>
      </c>
      <c r="BR66" s="272">
        <f>S66*F66</f>
        <v>0</v>
      </c>
      <c r="BS66" s="272">
        <f>T66*F66</f>
        <v>0</v>
      </c>
      <c r="BT66" s="272">
        <f>U66*F66</f>
        <v>0</v>
      </c>
      <c r="BU66" s="272">
        <f>V66*F66</f>
        <v>0</v>
      </c>
      <c r="BV66" s="2"/>
      <c r="BW66" s="2"/>
      <c r="BX66" s="2"/>
    </row>
    <row r="67" ht="14.25" customHeight="1">
      <c r="A67" t="s" s="249">
        <v>236</v>
      </c>
      <c r="B67" t="s" s="250">
        <v>239</v>
      </c>
      <c r="C67" t="s" s="278">
        <v>100</v>
      </c>
      <c r="D67" t="s" s="279">
        <v>216</v>
      </c>
      <c r="E67" t="s" s="253">
        <v>94</v>
      </c>
      <c r="F67" s="254">
        <v>2</v>
      </c>
      <c r="G67" t="s" s="255">
        <v>50</v>
      </c>
      <c r="H67" s="256">
        <v>2.85</v>
      </c>
      <c r="I67" s="257">
        <v>103.708333333333</v>
      </c>
      <c r="J67" s="257">
        <f>I67*1.2</f>
        <v>124.45</v>
      </c>
      <c r="K67" t="s" s="258">
        <v>95</v>
      </c>
      <c r="L67" s="259"/>
      <c r="M67" s="259"/>
      <c r="N67" s="259"/>
      <c r="O67" s="260"/>
      <c r="P67" s="260"/>
      <c r="Q67" s="259"/>
      <c r="R67" s="260"/>
      <c r="S67" s="260"/>
      <c r="T67" s="259"/>
      <c r="U67" s="259"/>
      <c r="V67" s="259"/>
      <c r="W67" t="s" s="261">
        <f>IF(SUM(L67:V67)=0,"",SUM(L67:V67))</f>
      </c>
      <c r="X67" t="s" s="261">
        <f>IF(W67="","",(W67*F67))</f>
      </c>
      <c r="Y67" t="s" s="261">
        <f>IF(W67="","",(W67*I67))</f>
      </c>
      <c r="Z67" t="s" s="262">
        <f>IF(W67="","",(W67*J67))</f>
      </c>
      <c r="AA67" s="263">
        <v>61</v>
      </c>
      <c r="AB67" t="s" s="264">
        <f>_xlfn.IFERROR(W67*H67,"")</f>
      </c>
      <c r="AC67" t="s" s="265">
        <f>B67</f>
        <v>240</v>
      </c>
      <c r="AD67" s="266">
        <f>H67</f>
        <v>2.85</v>
      </c>
      <c r="AE67" s="273">
        <v>12</v>
      </c>
      <c r="AF67" s="274">
        <v>0</v>
      </c>
      <c r="AG67" s="274">
        <v>0</v>
      </c>
      <c r="AH67" s="274">
        <v>0</v>
      </c>
      <c r="AI67" s="274">
        <v>0</v>
      </c>
      <c r="AJ67" s="274">
        <v>0</v>
      </c>
      <c r="AK67" s="274">
        <v>0</v>
      </c>
      <c r="AL67" s="2"/>
      <c r="AM67" t="s" s="275">
        <f>IF(W67="","",(W67*AE67))</f>
      </c>
      <c r="AN67" t="s" s="275">
        <f>IF(X67="","",(X67*AF67))</f>
      </c>
      <c r="AO67" t="s" s="275">
        <f>IF(W67="","",(W67*AG67))</f>
      </c>
      <c r="AP67" t="s" s="275">
        <f>IF(W67="","",(W67*AH67))</f>
      </c>
      <c r="AQ67" t="s" s="275">
        <f>IF(W67="","",(W67*AI67))</f>
      </c>
      <c r="AR67" t="s" s="275">
        <f>IF(W67="","",(W67*AJ67))</f>
      </c>
      <c r="AS67" t="s" s="275">
        <f>IF(W67="","",(W67*AK67))</f>
      </c>
      <c r="AT67" s="2"/>
      <c r="AU67" s="276"/>
      <c r="AV67" s="276"/>
      <c r="AW67" s="276"/>
      <c r="AX67" s="276"/>
      <c r="AY67" s="276"/>
      <c r="AZ67" s="277">
        <v>2</v>
      </c>
      <c r="BA67" s="276"/>
      <c r="BB67" s="2"/>
      <c r="BC67" t="s" s="275">
        <f>_xlfn.IFERROR((AU67*W67),"")</f>
      </c>
      <c r="BD67" t="s" s="275">
        <f>_xlfn.IFERROR((AV67*W67),"")</f>
      </c>
      <c r="BE67" t="s" s="275">
        <f>_xlfn.IFERROR((AW67*W67),"")</f>
      </c>
      <c r="BF67" t="s" s="275">
        <f>_xlfn.IFERROR((AX67*W67),"")</f>
      </c>
      <c r="BG67" t="s" s="275">
        <f>_xlfn.IFERROR((AY67*W67),"")</f>
      </c>
      <c r="BH67" t="s" s="275">
        <f>_xlfn.IFERROR((AZ67*W67),"")</f>
      </c>
      <c r="BI67" t="s" s="275">
        <f>_xlfn.IFERROR((BA67*W67),"")</f>
      </c>
      <c r="BJ67" s="2"/>
      <c r="BK67" s="272">
        <f>L67*F67</f>
        <v>0</v>
      </c>
      <c r="BL67" s="272">
        <f>M67*F67</f>
        <v>0</v>
      </c>
      <c r="BM67" s="272">
        <f>N67*F67</f>
        <v>0</v>
      </c>
      <c r="BN67" s="272">
        <f>O67*F67</f>
        <v>0</v>
      </c>
      <c r="BO67" s="272">
        <f>P67*F67</f>
        <v>0</v>
      </c>
      <c r="BP67" s="272">
        <f>Q67*F67</f>
        <v>0</v>
      </c>
      <c r="BQ67" s="272">
        <f>R67*F67</f>
        <v>0</v>
      </c>
      <c r="BR67" s="272">
        <f>S67*F67</f>
        <v>0</v>
      </c>
      <c r="BS67" s="272">
        <f>T67*F67</f>
        <v>0</v>
      </c>
      <c r="BT67" s="272">
        <f>U67*F67</f>
        <v>0</v>
      </c>
      <c r="BU67" s="272">
        <f>V67*F67</f>
        <v>0</v>
      </c>
      <c r="BV67" s="2"/>
      <c r="BW67" s="2"/>
      <c r="BX67" s="2"/>
    </row>
    <row r="68" ht="15" customHeight="1">
      <c r="A68" t="s" s="249">
        <v>236</v>
      </c>
      <c r="B68" t="s" s="250">
        <v>241</v>
      </c>
      <c r="C68" t="s" s="278">
        <v>100</v>
      </c>
      <c r="D68" t="s" s="279">
        <v>121</v>
      </c>
      <c r="E68" t="s" s="253">
        <v>94</v>
      </c>
      <c r="F68" s="254">
        <v>2</v>
      </c>
      <c r="G68" t="s" s="255">
        <v>109</v>
      </c>
      <c r="H68" s="256">
        <v>3.412</v>
      </c>
      <c r="I68" s="257">
        <v>125.083333333333</v>
      </c>
      <c r="J68" s="257">
        <f>I68*1.2</f>
        <v>150.1</v>
      </c>
      <c r="K68" t="s" s="258">
        <v>95</v>
      </c>
      <c r="L68" s="259"/>
      <c r="M68" s="259"/>
      <c r="N68" s="259"/>
      <c r="O68" s="260"/>
      <c r="P68" s="260"/>
      <c r="Q68" s="259"/>
      <c r="R68" s="260"/>
      <c r="S68" s="260"/>
      <c r="T68" s="259"/>
      <c r="U68" s="259"/>
      <c r="V68" s="259"/>
      <c r="W68" t="s" s="261">
        <f>IF(SUM(L68:V68)=0,"",SUM(L68:V68))</f>
      </c>
      <c r="X68" t="s" s="261">
        <f>IF(W68="","",(W68*F68))</f>
      </c>
      <c r="Y68" t="s" s="261">
        <f>IF(W68="","",(W68*I68))</f>
      </c>
      <c r="Z68" t="s" s="262">
        <f>IF(W68="","",(W68*J68))</f>
      </c>
      <c r="AA68" s="263">
        <v>62</v>
      </c>
      <c r="AB68" t="s" s="264">
        <f>_xlfn.IFERROR(W68*H68,"")</f>
      </c>
      <c r="AC68" t="s" s="265">
        <f>B68</f>
        <v>242</v>
      </c>
      <c r="AD68" s="266">
        <f>H68</f>
        <v>3.412</v>
      </c>
      <c r="AE68" s="273">
        <v>11</v>
      </c>
      <c r="AF68" s="274">
        <v>0</v>
      </c>
      <c r="AG68" s="274">
        <v>0</v>
      </c>
      <c r="AH68" s="274">
        <v>0</v>
      </c>
      <c r="AI68" s="274">
        <v>1</v>
      </c>
      <c r="AJ68" s="274">
        <v>1</v>
      </c>
      <c r="AK68" s="274">
        <v>0</v>
      </c>
      <c r="AL68" s="2"/>
      <c r="AM68" t="s" s="275">
        <f>IF(W68="","",(W68*AE68))</f>
      </c>
      <c r="AN68" t="s" s="275">
        <f>IF(X68="","",(X68*AF68))</f>
      </c>
      <c r="AO68" t="s" s="275">
        <f>IF(W68="","",(W68*AG68))</f>
      </c>
      <c r="AP68" t="s" s="275">
        <f>IF(W68="","",(W68*AH68))</f>
      </c>
      <c r="AQ68" t="s" s="275">
        <f>IF(W68="","",(W68*AI68))</f>
      </c>
      <c r="AR68" t="s" s="275">
        <f>IF(W68="","",(W68*AJ68))</f>
      </c>
      <c r="AS68" t="s" s="275">
        <f>IF(W68="","",(W68*AK68))</f>
      </c>
      <c r="AT68" s="2"/>
      <c r="AU68" s="276"/>
      <c r="AV68" s="276"/>
      <c r="AW68" s="276"/>
      <c r="AX68" s="276"/>
      <c r="AY68" s="277">
        <v>1</v>
      </c>
      <c r="AZ68" s="277">
        <v>1</v>
      </c>
      <c r="BA68" s="276"/>
      <c r="BB68" s="2"/>
      <c r="BC68" t="s" s="275">
        <f>_xlfn.IFERROR((AU68*W68),"")</f>
      </c>
      <c r="BD68" t="s" s="275">
        <f>_xlfn.IFERROR((AV68*W68),"")</f>
      </c>
      <c r="BE68" t="s" s="275">
        <f>_xlfn.IFERROR((AW68*W68),"")</f>
      </c>
      <c r="BF68" t="s" s="275">
        <f>_xlfn.IFERROR((AX68*W68),"")</f>
      </c>
      <c r="BG68" t="s" s="275">
        <f>_xlfn.IFERROR((AY68*W68),"")</f>
      </c>
      <c r="BH68" t="s" s="275">
        <f>_xlfn.IFERROR((AZ68*W68),"")</f>
      </c>
      <c r="BI68" t="s" s="275">
        <f>_xlfn.IFERROR((BA68*W68),"")</f>
      </c>
      <c r="BJ68" s="2"/>
      <c r="BK68" s="272">
        <f>L68*F68</f>
        <v>0</v>
      </c>
      <c r="BL68" s="272">
        <f>M68*F68</f>
        <v>0</v>
      </c>
      <c r="BM68" s="272">
        <f>N68*F68</f>
        <v>0</v>
      </c>
      <c r="BN68" s="272">
        <f>O68*F68</f>
        <v>0</v>
      </c>
      <c r="BO68" s="272">
        <f>P68*F68</f>
        <v>0</v>
      </c>
      <c r="BP68" s="272">
        <f>Q68*F68</f>
        <v>0</v>
      </c>
      <c r="BQ68" s="272">
        <f>R68*F68</f>
        <v>0</v>
      </c>
      <c r="BR68" s="272">
        <f>S68*F68</f>
        <v>0</v>
      </c>
      <c r="BS68" s="272">
        <f>T68*F68</f>
        <v>0</v>
      </c>
      <c r="BT68" s="272">
        <f>U68*F68</f>
        <v>0</v>
      </c>
      <c r="BU68" s="272">
        <f>V68*F68</f>
        <v>0</v>
      </c>
      <c r="BV68" s="2"/>
      <c r="BW68" s="2"/>
      <c r="BX68" s="2"/>
    </row>
    <row r="69" ht="15" customHeight="1">
      <c r="A69" t="s" s="249">
        <v>236</v>
      </c>
      <c r="B69" t="s" s="250">
        <v>243</v>
      </c>
      <c r="C69" t="s" s="278">
        <v>100</v>
      </c>
      <c r="D69" t="s" s="279">
        <v>105</v>
      </c>
      <c r="E69" t="s" s="253">
        <v>94</v>
      </c>
      <c r="F69" s="254">
        <v>2</v>
      </c>
      <c r="G69" t="s" s="255">
        <v>109</v>
      </c>
      <c r="H69" s="256">
        <v>2.5</v>
      </c>
      <c r="I69" s="257">
        <v>109.645833333333</v>
      </c>
      <c r="J69" s="257">
        <f>I69*1.2</f>
        <v>131.575</v>
      </c>
      <c r="K69" t="s" s="258">
        <v>95</v>
      </c>
      <c r="L69" s="259"/>
      <c r="M69" s="259"/>
      <c r="N69" s="259"/>
      <c r="O69" s="260"/>
      <c r="P69" s="260"/>
      <c r="Q69" s="259"/>
      <c r="R69" s="260"/>
      <c r="S69" s="260"/>
      <c r="T69" s="259"/>
      <c r="U69" s="259"/>
      <c r="V69" s="259"/>
      <c r="W69" t="s" s="261">
        <f>IF(SUM(L69:V69)=0,"",SUM(L69:V69))</f>
      </c>
      <c r="X69" t="s" s="261">
        <f>IF(W69="","",(W69*F69))</f>
      </c>
      <c r="Y69" t="s" s="261">
        <f>IF(W69="","",(W69*I69))</f>
      </c>
      <c r="Z69" t="s" s="262">
        <f>IF(W69="","",(W69*J69))</f>
      </c>
      <c r="AA69" s="263">
        <v>63</v>
      </c>
      <c r="AB69" t="s" s="264">
        <f>_xlfn.IFERROR(W69*H69,"")</f>
      </c>
      <c r="AC69" t="s" s="265">
        <f>B69</f>
        <v>244</v>
      </c>
      <c r="AD69" s="266">
        <f>H69</f>
        <v>2.5</v>
      </c>
      <c r="AE69" s="273">
        <v>9</v>
      </c>
      <c r="AF69" s="274">
        <v>0</v>
      </c>
      <c r="AG69" s="274">
        <v>1</v>
      </c>
      <c r="AH69" s="274">
        <v>0</v>
      </c>
      <c r="AI69" s="274">
        <v>1</v>
      </c>
      <c r="AJ69" s="274">
        <v>0</v>
      </c>
      <c r="AK69" s="274">
        <v>0</v>
      </c>
      <c r="AL69" s="2"/>
      <c r="AM69" t="s" s="275">
        <f>IF(W69="","",(W69*AE69))</f>
      </c>
      <c r="AN69" t="s" s="275">
        <f>IF(X69="","",(X69*AF69))</f>
      </c>
      <c r="AO69" t="s" s="275">
        <f>IF(W69="","",(W69*AG69))</f>
      </c>
      <c r="AP69" t="s" s="275">
        <f>IF(W69="","",(W69*AH69))</f>
      </c>
      <c r="AQ69" t="s" s="275">
        <f>IF(W69="","",(W69*AI69))</f>
      </c>
      <c r="AR69" t="s" s="275">
        <f>IF(W69="","",(W69*AJ69))</f>
      </c>
      <c r="AS69" t="s" s="275">
        <f>IF(W69="","",(W69*AK69))</f>
      </c>
      <c r="AT69" s="2"/>
      <c r="AU69" s="276"/>
      <c r="AV69" s="276"/>
      <c r="AW69" s="276"/>
      <c r="AX69" s="276"/>
      <c r="AY69" s="277">
        <v>1</v>
      </c>
      <c r="AZ69" s="277">
        <v>1</v>
      </c>
      <c r="BA69" s="276"/>
      <c r="BB69" s="2"/>
      <c r="BC69" t="s" s="275">
        <f>_xlfn.IFERROR((AU69*W69),"")</f>
      </c>
      <c r="BD69" t="s" s="275">
        <f>_xlfn.IFERROR((AV69*W69),"")</f>
      </c>
      <c r="BE69" t="s" s="275">
        <f>_xlfn.IFERROR((AW69*W69),"")</f>
      </c>
      <c r="BF69" t="s" s="275">
        <f>_xlfn.IFERROR((AX69*W69),"")</f>
      </c>
      <c r="BG69" t="s" s="275">
        <f>_xlfn.IFERROR((AY69*W69),"")</f>
      </c>
      <c r="BH69" t="s" s="275">
        <f>_xlfn.IFERROR((AZ69*W69),"")</f>
      </c>
      <c r="BI69" t="s" s="275">
        <f>_xlfn.IFERROR((BA69*W69),"")</f>
      </c>
      <c r="BJ69" s="2"/>
      <c r="BK69" s="272">
        <f>L69*F69</f>
        <v>0</v>
      </c>
      <c r="BL69" s="272">
        <f>M69*F69</f>
        <v>0</v>
      </c>
      <c r="BM69" s="272">
        <f>N69*F69</f>
        <v>0</v>
      </c>
      <c r="BN69" s="272">
        <f>O69*F69</f>
        <v>0</v>
      </c>
      <c r="BO69" s="272">
        <f>P69*F69</f>
        <v>0</v>
      </c>
      <c r="BP69" s="272">
        <f>Q69*F69</f>
        <v>0</v>
      </c>
      <c r="BQ69" s="272">
        <f>R69*F69</f>
        <v>0</v>
      </c>
      <c r="BR69" s="272">
        <f>S69*F69</f>
        <v>0</v>
      </c>
      <c r="BS69" s="272">
        <f>T69*F69</f>
        <v>0</v>
      </c>
      <c r="BT69" s="272">
        <f>U69*F69</f>
        <v>0</v>
      </c>
      <c r="BU69" s="272">
        <f>V69*F69</f>
        <v>0</v>
      </c>
      <c r="BV69" s="2"/>
      <c r="BW69" s="2"/>
      <c r="BX69" s="2"/>
    </row>
    <row r="70" ht="15" customHeight="1">
      <c r="A70" t="s" s="249">
        <v>236</v>
      </c>
      <c r="B70" t="s" s="250">
        <v>245</v>
      </c>
      <c r="C70" s="251"/>
      <c r="D70" s="252"/>
      <c r="E70" t="s" s="253">
        <v>94</v>
      </c>
      <c r="F70" s="254">
        <v>3</v>
      </c>
      <c r="G70" t="s" s="255">
        <v>246</v>
      </c>
      <c r="H70" s="256">
        <v>4.057</v>
      </c>
      <c r="I70" s="257">
        <v>132.208333333333</v>
      </c>
      <c r="J70" s="257">
        <f>I70*1.2</f>
        <v>158.65</v>
      </c>
      <c r="K70" t="s" s="258">
        <v>95</v>
      </c>
      <c r="L70" s="259"/>
      <c r="M70" s="259"/>
      <c r="N70" s="259"/>
      <c r="O70" s="260"/>
      <c r="P70" s="260"/>
      <c r="Q70" s="259"/>
      <c r="R70" s="260"/>
      <c r="S70" s="260"/>
      <c r="T70" s="259"/>
      <c r="U70" s="259"/>
      <c r="V70" s="259"/>
      <c r="W70" t="s" s="261">
        <f>IF(SUM(L70:V70)=0,"",SUM(L70:V70))</f>
      </c>
      <c r="X70" t="s" s="261">
        <f>IF(W70="","",(W70*F70))</f>
      </c>
      <c r="Y70" t="s" s="261">
        <f>IF(W70="","",(W70*I70))</f>
      </c>
      <c r="Z70" t="s" s="262">
        <f>IF(W70="","",(W70*J70))</f>
      </c>
      <c r="AA70" s="263">
        <v>64</v>
      </c>
      <c r="AB70" t="s" s="264">
        <f>_xlfn.IFERROR(W70*H70,"")</f>
      </c>
      <c r="AC70" t="s" s="265">
        <f>B70</f>
        <v>247</v>
      </c>
      <c r="AD70" s="266">
        <f>H70</f>
        <v>4.057</v>
      </c>
      <c r="AE70" s="273">
        <v>16</v>
      </c>
      <c r="AF70" s="274">
        <v>0</v>
      </c>
      <c r="AG70" s="274">
        <v>0</v>
      </c>
      <c r="AH70" s="274">
        <v>0</v>
      </c>
      <c r="AI70" s="274">
        <v>0</v>
      </c>
      <c r="AJ70" s="274">
        <v>0</v>
      </c>
      <c r="AK70" s="274">
        <v>0</v>
      </c>
      <c r="AL70" s="2"/>
      <c r="AM70" t="s" s="275">
        <f>IF(W70="","",(W70*AE70))</f>
      </c>
      <c r="AN70" t="s" s="275">
        <f>IF(X70="","",(X70*AF70))</f>
      </c>
      <c r="AO70" t="s" s="275">
        <f>IF(W70="","",(W70*AG70))</f>
      </c>
      <c r="AP70" t="s" s="275">
        <f>IF(W70="","",(W70*AH70))</f>
      </c>
      <c r="AQ70" t="s" s="275">
        <f>IF(W70="","",(W70*AI70))</f>
      </c>
      <c r="AR70" t="s" s="275">
        <f>IF(W70="","",(W70*AJ70))</f>
      </c>
      <c r="AS70" t="s" s="275">
        <f>IF(W70="","",(W70*AK70))</f>
      </c>
      <c r="AT70" s="2"/>
      <c r="AU70" s="276"/>
      <c r="AV70" s="276"/>
      <c r="AW70" s="276"/>
      <c r="AX70" s="276"/>
      <c r="AY70" s="277">
        <v>1</v>
      </c>
      <c r="AZ70" s="277">
        <v>2</v>
      </c>
      <c r="BA70" s="276"/>
      <c r="BB70" s="2"/>
      <c r="BC70" t="s" s="275">
        <f>_xlfn.IFERROR((AU70*W70),"")</f>
      </c>
      <c r="BD70" t="s" s="275">
        <f>_xlfn.IFERROR((AV70*W70),"")</f>
      </c>
      <c r="BE70" t="s" s="275">
        <f>_xlfn.IFERROR((AW70*W70),"")</f>
      </c>
      <c r="BF70" t="s" s="275">
        <f>_xlfn.IFERROR((AX70*W70),"")</f>
      </c>
      <c r="BG70" t="s" s="275">
        <f>_xlfn.IFERROR((AY70*W70),"")</f>
      </c>
      <c r="BH70" t="s" s="275">
        <f>_xlfn.IFERROR((AZ70*W70),"")</f>
      </c>
      <c r="BI70" t="s" s="275">
        <f>_xlfn.IFERROR((BA70*W70),"")</f>
      </c>
      <c r="BJ70" s="2"/>
      <c r="BK70" s="272">
        <f>L70*F70</f>
        <v>0</v>
      </c>
      <c r="BL70" s="272">
        <f>M70*F70</f>
        <v>0</v>
      </c>
      <c r="BM70" s="272">
        <f>N70*F70</f>
        <v>0</v>
      </c>
      <c r="BN70" s="272">
        <f>O70*F70</f>
        <v>0</v>
      </c>
      <c r="BO70" s="272">
        <f>P70*F70</f>
        <v>0</v>
      </c>
      <c r="BP70" s="272">
        <f>Q70*F70</f>
        <v>0</v>
      </c>
      <c r="BQ70" s="272">
        <f>R70*F70</f>
        <v>0</v>
      </c>
      <c r="BR70" s="272">
        <f>S70*F70</f>
        <v>0</v>
      </c>
      <c r="BS70" s="272">
        <f>T70*F70</f>
        <v>0</v>
      </c>
      <c r="BT70" s="272">
        <f>U70*F70</f>
        <v>0</v>
      </c>
      <c r="BU70" s="272">
        <f>V70*F70</f>
        <v>0</v>
      </c>
      <c r="BV70" s="2"/>
      <c r="BW70" s="2"/>
      <c r="BX70" s="2"/>
    </row>
    <row r="71" ht="15" customHeight="1">
      <c r="A71" t="s" s="249">
        <v>236</v>
      </c>
      <c r="B71" t="s" s="250">
        <v>248</v>
      </c>
      <c r="C71" s="251"/>
      <c r="D71" s="252"/>
      <c r="E71" t="s" s="253">
        <v>94</v>
      </c>
      <c r="F71" s="254">
        <v>3</v>
      </c>
      <c r="G71" t="s" s="255">
        <v>246</v>
      </c>
      <c r="H71" s="256">
        <v>4.19</v>
      </c>
      <c r="I71" s="257">
        <v>136.166666666667</v>
      </c>
      <c r="J71" s="257">
        <f>I71*1.2</f>
        <v>163.4</v>
      </c>
      <c r="K71" t="s" s="258">
        <v>95</v>
      </c>
      <c r="L71" s="259"/>
      <c r="M71" s="259"/>
      <c r="N71" s="259"/>
      <c r="O71" s="260"/>
      <c r="P71" s="260"/>
      <c r="Q71" s="259"/>
      <c r="R71" s="260"/>
      <c r="S71" s="260"/>
      <c r="T71" s="259"/>
      <c r="U71" s="259"/>
      <c r="V71" s="259"/>
      <c r="W71" t="s" s="261">
        <f>IF(SUM(L71:V71)=0,"",SUM(L71:V71))</f>
      </c>
      <c r="X71" t="s" s="261">
        <f>IF(W71="","",(W71*F71))</f>
      </c>
      <c r="Y71" t="s" s="261">
        <f>IF(W71="","",(W71*I71))</f>
      </c>
      <c r="Z71" t="s" s="262">
        <f>IF(W71="","",(W71*J71))</f>
      </c>
      <c r="AA71" s="263">
        <v>65</v>
      </c>
      <c r="AB71" t="s" s="264">
        <f>_xlfn.IFERROR(W71*H71,"")</f>
      </c>
      <c r="AC71" t="s" s="265">
        <f>B71</f>
        <v>249</v>
      </c>
      <c r="AD71" s="266">
        <f>H71</f>
        <v>4.19</v>
      </c>
      <c r="AE71" s="273">
        <v>16</v>
      </c>
      <c r="AF71" s="274">
        <v>0</v>
      </c>
      <c r="AG71" s="274">
        <v>0</v>
      </c>
      <c r="AH71" s="274">
        <v>0</v>
      </c>
      <c r="AI71" s="274">
        <v>0</v>
      </c>
      <c r="AJ71" s="274">
        <v>0</v>
      </c>
      <c r="AK71" s="274">
        <v>0</v>
      </c>
      <c r="AL71" s="2"/>
      <c r="AM71" t="s" s="275">
        <f>IF(W71="","",(W71*AE71))</f>
      </c>
      <c r="AN71" t="s" s="275">
        <f>IF(X71="","",(X71*AF71))</f>
      </c>
      <c r="AO71" t="s" s="275">
        <f>IF(W71="","",(W71*AG71))</f>
      </c>
      <c r="AP71" t="s" s="275">
        <f>IF(W71="","",(W71*AH71))</f>
      </c>
      <c r="AQ71" t="s" s="275">
        <f>IF(W71="","",(W71*AI71))</f>
      </c>
      <c r="AR71" t="s" s="275">
        <f>IF(W71="","",(W71*AJ71))</f>
      </c>
      <c r="AS71" t="s" s="275">
        <f>IF(W71="","",(W71*AK71))</f>
      </c>
      <c r="AT71" s="2"/>
      <c r="AU71" s="276"/>
      <c r="AV71" s="276"/>
      <c r="AW71" s="276"/>
      <c r="AX71" s="276"/>
      <c r="AY71" s="277">
        <v>1</v>
      </c>
      <c r="AZ71" s="277">
        <v>2</v>
      </c>
      <c r="BA71" s="276"/>
      <c r="BB71" s="2"/>
      <c r="BC71" t="s" s="275">
        <f>_xlfn.IFERROR((AU71*W71),"")</f>
      </c>
      <c r="BD71" t="s" s="275">
        <f>_xlfn.IFERROR((AV71*W71),"")</f>
      </c>
      <c r="BE71" t="s" s="275">
        <f>_xlfn.IFERROR((AW71*W71),"")</f>
      </c>
      <c r="BF71" t="s" s="275">
        <f>_xlfn.IFERROR((AX71*W71),"")</f>
      </c>
      <c r="BG71" t="s" s="275">
        <f>_xlfn.IFERROR((AY71*W71),"")</f>
      </c>
      <c r="BH71" t="s" s="275">
        <f>_xlfn.IFERROR((AZ71*W71),"")</f>
      </c>
      <c r="BI71" t="s" s="275">
        <f>_xlfn.IFERROR((BA71*W71),"")</f>
      </c>
      <c r="BJ71" s="2"/>
      <c r="BK71" s="272">
        <f>L71*F71</f>
        <v>0</v>
      </c>
      <c r="BL71" s="272">
        <f>M71*F71</f>
        <v>0</v>
      </c>
      <c r="BM71" s="272">
        <f>N71*F71</f>
        <v>0</v>
      </c>
      <c r="BN71" s="272">
        <f>O71*F71</f>
        <v>0</v>
      </c>
      <c r="BO71" s="272">
        <f>P71*F71</f>
        <v>0</v>
      </c>
      <c r="BP71" s="272">
        <f>Q71*F71</f>
        <v>0</v>
      </c>
      <c r="BQ71" s="272">
        <f>R71*F71</f>
        <v>0</v>
      </c>
      <c r="BR71" s="272">
        <f>S71*F71</f>
        <v>0</v>
      </c>
      <c r="BS71" s="272">
        <f>T71*F71</f>
        <v>0</v>
      </c>
      <c r="BT71" s="272">
        <f>U71*F71</f>
        <v>0</v>
      </c>
      <c r="BU71" s="272">
        <f>V71*F71</f>
        <v>0</v>
      </c>
      <c r="BV71" s="2"/>
      <c r="BW71" s="2"/>
      <c r="BX71" s="2"/>
    </row>
    <row r="72" ht="15" customHeight="1">
      <c r="A72" t="s" s="249">
        <v>236</v>
      </c>
      <c r="B72" t="s" s="250">
        <v>250</v>
      </c>
      <c r="C72" t="s" s="278">
        <v>100</v>
      </c>
      <c r="D72" s="252"/>
      <c r="E72" t="s" s="253">
        <v>94</v>
      </c>
      <c r="F72" s="254">
        <v>2</v>
      </c>
      <c r="G72" t="s" s="255">
        <v>109</v>
      </c>
      <c r="H72" s="256">
        <v>2.9</v>
      </c>
      <c r="I72" s="257">
        <v>103.708333333333</v>
      </c>
      <c r="J72" s="257">
        <f>I72*1.2</f>
        <v>124.45</v>
      </c>
      <c r="K72" t="s" s="258">
        <v>95</v>
      </c>
      <c r="L72" s="259"/>
      <c r="M72" s="259"/>
      <c r="N72" s="259"/>
      <c r="O72" s="260"/>
      <c r="P72" s="260"/>
      <c r="Q72" s="259"/>
      <c r="R72" s="260"/>
      <c r="S72" s="260"/>
      <c r="T72" s="259"/>
      <c r="U72" s="259"/>
      <c r="V72" s="259"/>
      <c r="W72" t="s" s="261">
        <f>IF(SUM(L72:V72)=0,"",SUM(L72:V72))</f>
      </c>
      <c r="X72" t="s" s="261">
        <f>IF(W72="","",(W72*F72))</f>
      </c>
      <c r="Y72" t="s" s="261">
        <f>IF(W72="","",(W72*I72))</f>
      </c>
      <c r="Z72" t="s" s="262">
        <f>IF(W72="","",(W72*J72))</f>
      </c>
      <c r="AA72" s="263">
        <v>66</v>
      </c>
      <c r="AB72" t="s" s="264">
        <f>_xlfn.IFERROR(W72*H72,"")</f>
      </c>
      <c r="AC72" t="s" s="265">
        <f>B72</f>
        <v>251</v>
      </c>
      <c r="AD72" s="266">
        <f>H72</f>
        <v>2.9</v>
      </c>
      <c r="AE72" s="273">
        <v>12</v>
      </c>
      <c r="AF72" s="274">
        <v>0</v>
      </c>
      <c r="AG72" s="274">
        <v>0</v>
      </c>
      <c r="AH72" s="274">
        <v>0</v>
      </c>
      <c r="AI72" s="274">
        <v>0</v>
      </c>
      <c r="AJ72" s="274">
        <v>0</v>
      </c>
      <c r="AK72" s="274">
        <v>0</v>
      </c>
      <c r="AL72" s="2"/>
      <c r="AM72" t="s" s="275">
        <f>IF(W72="","",(W72*AE72))</f>
      </c>
      <c r="AN72" t="s" s="275">
        <f>IF(X72="","",(X72*AF72))</f>
      </c>
      <c r="AO72" t="s" s="275">
        <f>IF(W72="","",(W72*AG72))</f>
      </c>
      <c r="AP72" t="s" s="275">
        <f>IF(W72="","",(W72*AH72))</f>
      </c>
      <c r="AQ72" t="s" s="275">
        <f>IF(W72="","",(W72*AI72))</f>
      </c>
      <c r="AR72" t="s" s="275">
        <f>IF(W72="","",(W72*AJ72))</f>
      </c>
      <c r="AS72" t="s" s="275">
        <f>IF(W72="","",(W72*AK72))</f>
      </c>
      <c r="AT72" s="2"/>
      <c r="AU72" s="276"/>
      <c r="AV72" s="276"/>
      <c r="AW72" s="276"/>
      <c r="AX72" s="277">
        <v>1</v>
      </c>
      <c r="AY72" s="277">
        <v>1</v>
      </c>
      <c r="AZ72" s="276"/>
      <c r="BA72" s="276"/>
      <c r="BB72" s="2"/>
      <c r="BC72" t="s" s="275">
        <f>_xlfn.IFERROR((AU72*W72),"")</f>
      </c>
      <c r="BD72" t="s" s="275">
        <f>_xlfn.IFERROR((AV72*W72),"")</f>
      </c>
      <c r="BE72" t="s" s="275">
        <f>_xlfn.IFERROR((AW72*W72),"")</f>
      </c>
      <c r="BF72" t="s" s="275">
        <f>_xlfn.IFERROR((AX72*W72),"")</f>
      </c>
      <c r="BG72" t="s" s="275">
        <f>_xlfn.IFERROR((AY72*W72),"")</f>
      </c>
      <c r="BH72" t="s" s="275">
        <f>_xlfn.IFERROR((AZ72*W72),"")</f>
      </c>
      <c r="BI72" t="s" s="275">
        <f>_xlfn.IFERROR((BA72*W72),"")</f>
      </c>
      <c r="BJ72" s="2"/>
      <c r="BK72" s="272">
        <f>L72*F72</f>
        <v>0</v>
      </c>
      <c r="BL72" s="272">
        <f>M72*F72</f>
        <v>0</v>
      </c>
      <c r="BM72" s="272">
        <f>N72*F72</f>
        <v>0</v>
      </c>
      <c r="BN72" s="272">
        <f>O72*F72</f>
        <v>0</v>
      </c>
      <c r="BO72" s="272">
        <f>P72*F72</f>
        <v>0</v>
      </c>
      <c r="BP72" s="272">
        <f>Q72*F72</f>
        <v>0</v>
      </c>
      <c r="BQ72" s="272">
        <f>R72*F72</f>
        <v>0</v>
      </c>
      <c r="BR72" s="272">
        <f>S72*F72</f>
        <v>0</v>
      </c>
      <c r="BS72" s="272">
        <f>T72*F72</f>
        <v>0</v>
      </c>
      <c r="BT72" s="272">
        <f>U72*F72</f>
        <v>0</v>
      </c>
      <c r="BU72" s="272">
        <f>V72*F72</f>
        <v>0</v>
      </c>
      <c r="BV72" s="2"/>
      <c r="BW72" s="2"/>
      <c r="BX72" s="2"/>
    </row>
    <row r="73" ht="15" customHeight="1">
      <c r="A73" t="s" s="249">
        <v>236</v>
      </c>
      <c r="B73" t="s" s="250">
        <v>252</v>
      </c>
      <c r="C73" t="s" s="278">
        <v>100</v>
      </c>
      <c r="D73" s="252"/>
      <c r="E73" t="s" s="253">
        <v>94</v>
      </c>
      <c r="F73" s="254">
        <v>3</v>
      </c>
      <c r="G73" t="s" s="255">
        <v>246</v>
      </c>
      <c r="H73" s="256">
        <v>4.16</v>
      </c>
      <c r="I73" s="257">
        <v>141.708333333333</v>
      </c>
      <c r="J73" s="257">
        <f>I73*1.2</f>
        <v>170.05</v>
      </c>
      <c r="K73" t="s" s="258">
        <v>95</v>
      </c>
      <c r="L73" s="259"/>
      <c r="M73" s="259"/>
      <c r="N73" s="259"/>
      <c r="O73" s="260"/>
      <c r="P73" s="260"/>
      <c r="Q73" s="259"/>
      <c r="R73" s="260"/>
      <c r="S73" s="260"/>
      <c r="T73" s="259"/>
      <c r="U73" s="259"/>
      <c r="V73" s="259"/>
      <c r="W73" t="s" s="261">
        <f>IF(SUM(L73:V73)=0,"",SUM(L73:V73))</f>
      </c>
      <c r="X73" t="s" s="261">
        <f>IF(W73="","",(W73*F73))</f>
      </c>
      <c r="Y73" t="s" s="261">
        <f>IF(W73="","",(W73*I73))</f>
      </c>
      <c r="Z73" t="s" s="262">
        <f>IF(W73="","",(W73*J73))</f>
      </c>
      <c r="AA73" s="263">
        <v>67</v>
      </c>
      <c r="AB73" t="s" s="264">
        <f>_xlfn.IFERROR(W73*H73,"")</f>
      </c>
      <c r="AC73" t="s" s="265">
        <f>B73</f>
        <v>253</v>
      </c>
      <c r="AD73" s="266">
        <f>H73</f>
        <v>4.16</v>
      </c>
      <c r="AE73" s="273">
        <v>16</v>
      </c>
      <c r="AF73" s="274">
        <v>0</v>
      </c>
      <c r="AG73" s="274">
        <v>0</v>
      </c>
      <c r="AH73" s="274">
        <v>0</v>
      </c>
      <c r="AI73" s="274">
        <v>0</v>
      </c>
      <c r="AJ73" s="274">
        <v>0</v>
      </c>
      <c r="AK73" s="274">
        <v>0</v>
      </c>
      <c r="AL73" s="2"/>
      <c r="AM73" t="s" s="275">
        <f>IF(W73="","",(W73*AE73))</f>
      </c>
      <c r="AN73" t="s" s="275">
        <f>IF(X73="","",(X73*AF73))</f>
      </c>
      <c r="AO73" t="s" s="275">
        <f>IF(W73="","",(W73*AG73))</f>
      </c>
      <c r="AP73" t="s" s="275">
        <f>IF(W73="","",(W73*AH73))</f>
      </c>
      <c r="AQ73" t="s" s="275">
        <f>IF(W73="","",(W73*AI73))</f>
      </c>
      <c r="AR73" t="s" s="275">
        <f>IF(W73="","",(W73*AJ73))</f>
      </c>
      <c r="AS73" t="s" s="275">
        <f>IF(W73="","",(W73*AK73))</f>
      </c>
      <c r="AT73" s="2"/>
      <c r="AU73" s="276"/>
      <c r="AV73" s="276"/>
      <c r="AW73" s="276"/>
      <c r="AX73" s="276"/>
      <c r="AY73" s="277">
        <v>1</v>
      </c>
      <c r="AZ73" s="277">
        <v>2</v>
      </c>
      <c r="BA73" s="276"/>
      <c r="BB73" s="2"/>
      <c r="BC73" t="s" s="275">
        <f>_xlfn.IFERROR((AU73*W73),"")</f>
      </c>
      <c r="BD73" t="s" s="275">
        <f>_xlfn.IFERROR((AV73*W73),"")</f>
      </c>
      <c r="BE73" t="s" s="275">
        <f>_xlfn.IFERROR((AW73*W73),"")</f>
      </c>
      <c r="BF73" t="s" s="275">
        <f>_xlfn.IFERROR((AX73*W73),"")</f>
      </c>
      <c r="BG73" t="s" s="275">
        <f>_xlfn.IFERROR((AY73*W73),"")</f>
      </c>
      <c r="BH73" t="s" s="275">
        <f>_xlfn.IFERROR((AZ73*W73),"")</f>
      </c>
      <c r="BI73" t="s" s="275">
        <f>_xlfn.IFERROR((BA73*W73),"")</f>
      </c>
      <c r="BJ73" s="2"/>
      <c r="BK73" s="272">
        <f>L73*F73</f>
        <v>0</v>
      </c>
      <c r="BL73" s="272">
        <f>M73*F73</f>
        <v>0</v>
      </c>
      <c r="BM73" s="272">
        <f>N73*F73</f>
        <v>0</v>
      </c>
      <c r="BN73" s="272">
        <f>O73*F73</f>
        <v>0</v>
      </c>
      <c r="BO73" s="272">
        <f>P73*F73</f>
        <v>0</v>
      </c>
      <c r="BP73" s="272">
        <f>Q73*F73</f>
        <v>0</v>
      </c>
      <c r="BQ73" s="272">
        <f>R73*F73</f>
        <v>0</v>
      </c>
      <c r="BR73" s="272">
        <f>S73*F73</f>
        <v>0</v>
      </c>
      <c r="BS73" s="272">
        <f>T73*F73</f>
        <v>0</v>
      </c>
      <c r="BT73" s="272">
        <f>U73*F73</f>
        <v>0</v>
      </c>
      <c r="BU73" s="272">
        <f>V73*F73</f>
        <v>0</v>
      </c>
      <c r="BV73" s="2"/>
      <c r="BW73" s="2"/>
      <c r="BX73" s="2"/>
    </row>
    <row r="74" ht="15" customHeight="1">
      <c r="A74" t="s" s="249">
        <v>236</v>
      </c>
      <c r="B74" t="s" s="250">
        <v>254</v>
      </c>
      <c r="C74" s="251"/>
      <c r="D74" s="280"/>
      <c r="E74" t="s" s="253">
        <v>94</v>
      </c>
      <c r="F74" s="254">
        <v>4</v>
      </c>
      <c r="G74" t="s" s="255">
        <v>109</v>
      </c>
      <c r="H74" s="256">
        <v>6</v>
      </c>
      <c r="I74" s="257">
        <v>209</v>
      </c>
      <c r="J74" s="257">
        <f>I74*1.2</f>
        <v>250.8</v>
      </c>
      <c r="K74" t="s" s="258">
        <v>95</v>
      </c>
      <c r="L74" s="259"/>
      <c r="M74" s="259"/>
      <c r="N74" s="259"/>
      <c r="O74" s="260"/>
      <c r="P74" s="260"/>
      <c r="Q74" s="259"/>
      <c r="R74" s="260"/>
      <c r="S74" s="260"/>
      <c r="T74" s="259"/>
      <c r="U74" s="259"/>
      <c r="V74" s="259"/>
      <c r="W74" t="s" s="261">
        <f>IF(SUM(L74:V74)=0,"",SUM(L74:V74))</f>
      </c>
      <c r="X74" t="s" s="261">
        <f>IF(W74="","",(W74*F74))</f>
      </c>
      <c r="Y74" t="s" s="261">
        <f>IF(W74="","",(W74*I74))</f>
      </c>
      <c r="Z74" t="s" s="262">
        <f>IF(W74="","",(W74*J74))</f>
      </c>
      <c r="AA74" s="263">
        <v>68</v>
      </c>
      <c r="AB74" t="s" s="264">
        <f>_xlfn.IFERROR(W74*H74,"")</f>
      </c>
      <c r="AC74" t="s" s="265">
        <f>B74</f>
        <v>255</v>
      </c>
      <c r="AD74" s="266">
        <f>H74</f>
        <v>6</v>
      </c>
      <c r="AE74" s="273">
        <v>15</v>
      </c>
      <c r="AF74" s="274">
        <v>0</v>
      </c>
      <c r="AG74" s="274">
        <v>0</v>
      </c>
      <c r="AH74" s="274">
        <v>4</v>
      </c>
      <c r="AI74" s="274">
        <v>0</v>
      </c>
      <c r="AJ74" s="274">
        <v>0</v>
      </c>
      <c r="AK74" s="274">
        <v>0</v>
      </c>
      <c r="AL74" s="2"/>
      <c r="AM74" t="s" s="275">
        <f>IF(W74="","",(W74*AE74))</f>
      </c>
      <c r="AN74" t="s" s="275">
        <f>IF(X74="","",(X74*AF74))</f>
      </c>
      <c r="AO74" t="s" s="275">
        <f>IF(W74="","",(W74*AG74))</f>
      </c>
      <c r="AP74" t="s" s="275">
        <f>IF(W74="","",(W74*AH74))</f>
      </c>
      <c r="AQ74" t="s" s="275">
        <f>IF(W74="","",(W74*AI74))</f>
      </c>
      <c r="AR74" t="s" s="275">
        <f>IF(W74="","",(W74*AJ74))</f>
      </c>
      <c r="AS74" t="s" s="275">
        <f>IF(W74="","",(W74*AK74))</f>
      </c>
      <c r="AT74" s="2"/>
      <c r="AU74" s="276"/>
      <c r="AV74" s="276"/>
      <c r="AW74" s="276"/>
      <c r="AX74" s="276"/>
      <c r="AY74" s="277">
        <v>1</v>
      </c>
      <c r="AZ74" s="277">
        <v>3</v>
      </c>
      <c r="BA74" s="276"/>
      <c r="BB74" s="2"/>
      <c r="BC74" t="s" s="275">
        <f>_xlfn.IFERROR((AU74*W74),"")</f>
      </c>
      <c r="BD74" t="s" s="275">
        <f>_xlfn.IFERROR((AV74*W74),"")</f>
      </c>
      <c r="BE74" t="s" s="275">
        <f>_xlfn.IFERROR((AW74*W74),"")</f>
      </c>
      <c r="BF74" t="s" s="275">
        <f>_xlfn.IFERROR((AX74*W74),"")</f>
      </c>
      <c r="BG74" t="s" s="275">
        <f>_xlfn.IFERROR((AY74*W74),"")</f>
      </c>
      <c r="BH74" t="s" s="275">
        <f>_xlfn.IFERROR((AZ74*W74),"")</f>
      </c>
      <c r="BI74" t="s" s="275">
        <f>_xlfn.IFERROR((BA74*W74),"")</f>
      </c>
      <c r="BJ74" s="2"/>
      <c r="BK74" s="272">
        <f>L74*F74</f>
        <v>0</v>
      </c>
      <c r="BL74" s="272">
        <f>M74*F74</f>
        <v>0</v>
      </c>
      <c r="BM74" s="272">
        <f>N74*F74</f>
        <v>0</v>
      </c>
      <c r="BN74" s="272">
        <f>O74*F74</f>
        <v>0</v>
      </c>
      <c r="BO74" s="272">
        <f>P74*F74</f>
        <v>0</v>
      </c>
      <c r="BP74" s="272">
        <f>Q74*F74</f>
        <v>0</v>
      </c>
      <c r="BQ74" s="272">
        <f>R74*F74</f>
        <v>0</v>
      </c>
      <c r="BR74" s="272">
        <f>S74*F74</f>
        <v>0</v>
      </c>
      <c r="BS74" s="272">
        <f>T74*F74</f>
        <v>0</v>
      </c>
      <c r="BT74" s="272">
        <f>U74*F74</f>
        <v>0</v>
      </c>
      <c r="BU74" s="272">
        <f>V74*F74</f>
        <v>0</v>
      </c>
      <c r="BV74" s="2"/>
      <c r="BW74" s="2"/>
      <c r="BX74" s="2"/>
    </row>
    <row r="75" ht="15" customHeight="1">
      <c r="A75" t="s" s="249">
        <v>236</v>
      </c>
      <c r="B75" t="s" s="250">
        <v>256</v>
      </c>
      <c r="C75" s="251"/>
      <c r="D75" s="252"/>
      <c r="E75" t="s" s="253">
        <v>94</v>
      </c>
      <c r="F75" s="254">
        <v>4</v>
      </c>
      <c r="G75" t="s" s="255">
        <v>48</v>
      </c>
      <c r="H75" s="256">
        <v>3.29</v>
      </c>
      <c r="I75" s="257">
        <v>109.25</v>
      </c>
      <c r="J75" s="257">
        <f>I75*1.2</f>
        <v>131.1</v>
      </c>
      <c r="K75" t="s" s="258">
        <v>95</v>
      </c>
      <c r="L75" s="259"/>
      <c r="M75" s="259"/>
      <c r="N75" s="259"/>
      <c r="O75" s="260"/>
      <c r="P75" s="260"/>
      <c r="Q75" s="259"/>
      <c r="R75" s="260"/>
      <c r="S75" s="260"/>
      <c r="T75" s="259"/>
      <c r="U75" s="259"/>
      <c r="V75" s="259"/>
      <c r="W75" t="s" s="261">
        <f>IF(SUM(L75:V75)=0,"",SUM(L75:V75))</f>
      </c>
      <c r="X75" t="s" s="261">
        <f>IF(W75="","",(W75*F75))</f>
      </c>
      <c r="Y75" t="s" s="261">
        <f>IF(W75="","",(W75*I75))</f>
      </c>
      <c r="Z75" t="s" s="262">
        <f>IF(W75="","",(W75*J75))</f>
      </c>
      <c r="AA75" s="263">
        <v>69</v>
      </c>
      <c r="AB75" t="s" s="264">
        <f>_xlfn.IFERROR(W75*H75,"")</f>
      </c>
      <c r="AC75" t="s" s="265">
        <f>B75</f>
        <v>257</v>
      </c>
      <c r="AD75" s="266">
        <f>H75</f>
        <v>3.29</v>
      </c>
      <c r="AE75" s="273">
        <v>12</v>
      </c>
      <c r="AF75" s="274">
        <v>0</v>
      </c>
      <c r="AG75" s="274">
        <v>0</v>
      </c>
      <c r="AH75" s="274">
        <v>4</v>
      </c>
      <c r="AI75" s="274">
        <v>0</v>
      </c>
      <c r="AJ75" s="274">
        <v>0</v>
      </c>
      <c r="AK75" s="274">
        <v>0</v>
      </c>
      <c r="AL75" s="2"/>
      <c r="AM75" t="s" s="275">
        <f>IF(W75="","",(W75*AE75))</f>
      </c>
      <c r="AN75" t="s" s="275">
        <f>IF(X75="","",(X75*AF75))</f>
      </c>
      <c r="AO75" t="s" s="275">
        <f>IF(W75="","",(W75*AG75))</f>
      </c>
      <c r="AP75" t="s" s="275">
        <f>IF(W75="","",(W75*AH75))</f>
      </c>
      <c r="AQ75" t="s" s="275">
        <f>IF(W75="","",(W75*AI75))</f>
      </c>
      <c r="AR75" t="s" s="275">
        <f>IF(W75="","",(W75*AJ75))</f>
      </c>
      <c r="AS75" t="s" s="275">
        <f>IF(W75="","",(W75*AK75))</f>
      </c>
      <c r="AT75" s="2"/>
      <c r="AU75" s="276"/>
      <c r="AV75" s="276"/>
      <c r="AW75" s="276"/>
      <c r="AX75" s="276"/>
      <c r="AY75" s="277">
        <v>4</v>
      </c>
      <c r="AZ75" s="276"/>
      <c r="BA75" s="276"/>
      <c r="BB75" s="2"/>
      <c r="BC75" t="s" s="275">
        <f>_xlfn.IFERROR((AU75*W75),"")</f>
      </c>
      <c r="BD75" t="s" s="275">
        <f>_xlfn.IFERROR((AV75*W75),"")</f>
      </c>
      <c r="BE75" t="s" s="275">
        <f>_xlfn.IFERROR((AW75*W75),"")</f>
      </c>
      <c r="BF75" t="s" s="275">
        <f>_xlfn.IFERROR((AX75*W75),"")</f>
      </c>
      <c r="BG75" t="s" s="275">
        <f>_xlfn.IFERROR((AY75*W75),"")</f>
      </c>
      <c r="BH75" t="s" s="275">
        <f>_xlfn.IFERROR((AZ75*W75),"")</f>
      </c>
      <c r="BI75" t="s" s="275">
        <f>_xlfn.IFERROR((BA75*W75),"")</f>
      </c>
      <c r="BJ75" s="2"/>
      <c r="BK75" s="272">
        <f>L75*F75</f>
        <v>0</v>
      </c>
      <c r="BL75" s="272">
        <f>M75*F75</f>
        <v>0</v>
      </c>
      <c r="BM75" s="272">
        <f>N75*F75</f>
        <v>0</v>
      </c>
      <c r="BN75" s="272">
        <f>O75*F75</f>
        <v>0</v>
      </c>
      <c r="BO75" s="272">
        <f>P75*F75</f>
        <v>0</v>
      </c>
      <c r="BP75" s="272">
        <f>Q75*F75</f>
        <v>0</v>
      </c>
      <c r="BQ75" s="272">
        <f>R75*F75</f>
        <v>0</v>
      </c>
      <c r="BR75" s="272">
        <f>S75*F75</f>
        <v>0</v>
      </c>
      <c r="BS75" s="272">
        <f>T75*F75</f>
        <v>0</v>
      </c>
      <c r="BT75" s="272">
        <f>U75*F75</f>
        <v>0</v>
      </c>
      <c r="BU75" s="272">
        <f>V75*F75</f>
        <v>0</v>
      </c>
      <c r="BV75" s="2"/>
      <c r="BW75" s="2"/>
      <c r="BX75" s="2"/>
    </row>
    <row r="76" ht="15" customHeight="1">
      <c r="A76" t="s" s="249">
        <v>258</v>
      </c>
      <c r="B76" t="s" s="250">
        <v>259</v>
      </c>
      <c r="C76" s="251"/>
      <c r="D76" s="280"/>
      <c r="E76" t="s" s="253">
        <v>94</v>
      </c>
      <c r="F76" s="254">
        <v>1</v>
      </c>
      <c r="G76" t="s" s="255">
        <v>50</v>
      </c>
      <c r="H76" s="256">
        <v>3.103</v>
      </c>
      <c r="I76" s="257">
        <v>96.5833333333333</v>
      </c>
      <c r="J76" s="257">
        <f>I76*1.2</f>
        <v>115.9</v>
      </c>
      <c r="K76" t="s" s="258">
        <v>95</v>
      </c>
      <c r="L76" s="259"/>
      <c r="M76" s="259"/>
      <c r="N76" s="259"/>
      <c r="O76" s="260"/>
      <c r="P76" s="260"/>
      <c r="Q76" s="259"/>
      <c r="R76" s="260"/>
      <c r="S76" s="260"/>
      <c r="T76" s="259"/>
      <c r="U76" s="259"/>
      <c r="V76" s="259"/>
      <c r="W76" t="s" s="261">
        <f>IF(SUM(L76:V76)=0,"",SUM(L76:V76))</f>
      </c>
      <c r="X76" t="s" s="261">
        <f>IF(W76="","",(W76*F76))</f>
      </c>
      <c r="Y76" t="s" s="261">
        <f>IF(W76="","",(W76*I76))</f>
      </c>
      <c r="Z76" t="s" s="262">
        <f>IF(W76="","",(W76*J76))</f>
      </c>
      <c r="AA76" s="263">
        <v>70</v>
      </c>
      <c r="AB76" t="s" s="264">
        <f>_xlfn.IFERROR(W76*H76,"")</f>
      </c>
      <c r="AC76" t="s" s="265">
        <f>B76</f>
        <v>260</v>
      </c>
      <c r="AD76" s="266">
        <f>H76</f>
        <v>3.103</v>
      </c>
      <c r="AE76" s="273">
        <v>6</v>
      </c>
      <c r="AF76" s="274">
        <v>0</v>
      </c>
      <c r="AG76" s="274">
        <v>0</v>
      </c>
      <c r="AH76" s="274">
        <v>0</v>
      </c>
      <c r="AI76" s="274">
        <v>0</v>
      </c>
      <c r="AJ76" s="274">
        <v>0</v>
      </c>
      <c r="AK76" s="274">
        <v>0</v>
      </c>
      <c r="AL76" s="2"/>
      <c r="AM76" t="s" s="275">
        <f>IF(W76="","",(W76*AE76))</f>
      </c>
      <c r="AN76" t="s" s="275">
        <f>IF(X76="","",(X76*AF76))</f>
      </c>
      <c r="AO76" t="s" s="275">
        <f>IF(W76="","",(W76*AG76))</f>
      </c>
      <c r="AP76" t="s" s="275">
        <f>IF(W76="","",(W76*AH76))</f>
      </c>
      <c r="AQ76" t="s" s="275">
        <f>IF(W76="","",(W76*AI76))</f>
      </c>
      <c r="AR76" t="s" s="275">
        <f>IF(W76="","",(W76*AJ76))</f>
      </c>
      <c r="AS76" t="s" s="275">
        <f>IF(W76="","",(W76*AK76))</f>
      </c>
      <c r="AT76" s="2"/>
      <c r="AU76" s="276"/>
      <c r="AV76" s="276"/>
      <c r="AW76" s="276"/>
      <c r="AX76" s="276"/>
      <c r="AY76" s="276"/>
      <c r="AZ76" s="277">
        <v>1</v>
      </c>
      <c r="BA76" s="276"/>
      <c r="BB76" s="2"/>
      <c r="BC76" t="s" s="275">
        <f>_xlfn.IFERROR((AU76*W76),"")</f>
      </c>
      <c r="BD76" t="s" s="275">
        <f>_xlfn.IFERROR((AV76*W76),"")</f>
      </c>
      <c r="BE76" t="s" s="275">
        <f>_xlfn.IFERROR((AW76*W76),"")</f>
      </c>
      <c r="BF76" t="s" s="275">
        <f>_xlfn.IFERROR((AX76*W76),"")</f>
      </c>
      <c r="BG76" t="s" s="275">
        <f>_xlfn.IFERROR((AY76*W76),"")</f>
      </c>
      <c r="BH76" t="s" s="275">
        <f>_xlfn.IFERROR((AZ76*W76),"")</f>
      </c>
      <c r="BI76" t="s" s="275">
        <f>_xlfn.IFERROR((BA76*W76),"")</f>
      </c>
      <c r="BJ76" s="2"/>
      <c r="BK76" s="272">
        <f>L76*F76</f>
        <v>0</v>
      </c>
      <c r="BL76" s="272">
        <f>M76*F76</f>
        <v>0</v>
      </c>
      <c r="BM76" s="272">
        <f>N76*F76</f>
        <v>0</v>
      </c>
      <c r="BN76" s="272">
        <f>O76*F76</f>
        <v>0</v>
      </c>
      <c r="BO76" s="272">
        <f>P76*F76</f>
        <v>0</v>
      </c>
      <c r="BP76" s="272">
        <f>Q76*F76</f>
        <v>0</v>
      </c>
      <c r="BQ76" s="272">
        <f>R76*F76</f>
        <v>0</v>
      </c>
      <c r="BR76" s="272">
        <f>S76*F76</f>
        <v>0</v>
      </c>
      <c r="BS76" s="272">
        <f>T76*F76</f>
        <v>0</v>
      </c>
      <c r="BT76" s="272">
        <f>U76*F76</f>
        <v>0</v>
      </c>
      <c r="BU76" s="272">
        <f>V76*F76</f>
        <v>0</v>
      </c>
      <c r="BV76" s="2"/>
      <c r="BW76" s="2"/>
      <c r="BX76" s="2"/>
    </row>
    <row r="77" ht="15" customHeight="1">
      <c r="A77" t="s" s="249">
        <v>258</v>
      </c>
      <c r="B77" t="s" s="250">
        <v>261</v>
      </c>
      <c r="C77" t="s" s="278">
        <v>100</v>
      </c>
      <c r="D77" s="280"/>
      <c r="E77" t="s" s="253">
        <v>94</v>
      </c>
      <c r="F77" s="254">
        <v>1</v>
      </c>
      <c r="G77" t="s" s="255">
        <v>50</v>
      </c>
      <c r="H77" s="256">
        <v>3.103</v>
      </c>
      <c r="I77" s="257">
        <v>106.083333333333</v>
      </c>
      <c r="J77" s="257">
        <f>I77*1.2</f>
        <v>127.3</v>
      </c>
      <c r="K77" t="s" s="258">
        <v>95</v>
      </c>
      <c r="L77" s="259"/>
      <c r="M77" s="259"/>
      <c r="N77" s="259"/>
      <c r="O77" s="260"/>
      <c r="P77" s="260"/>
      <c r="Q77" s="259"/>
      <c r="R77" s="260"/>
      <c r="S77" s="260"/>
      <c r="T77" s="259"/>
      <c r="U77" s="259"/>
      <c r="V77" s="259"/>
      <c r="W77" t="s" s="261">
        <f>IF(SUM(L77:V77)=0,"",SUM(L77:V77))</f>
      </c>
      <c r="X77" t="s" s="261">
        <f>IF(W77="","",(W77*F77))</f>
      </c>
      <c r="Y77" t="s" s="261">
        <f>IF(W77="","",(W77*I77))</f>
      </c>
      <c r="Z77" t="s" s="262">
        <f>IF(W77="","",(W77*J77))</f>
      </c>
      <c r="AA77" s="263">
        <v>71</v>
      </c>
      <c r="AB77" t="s" s="264">
        <f>_xlfn.IFERROR(W77*H77,"")</f>
      </c>
      <c r="AC77" t="s" s="265">
        <f>B77</f>
        <v>262</v>
      </c>
      <c r="AD77" s="266">
        <f>H77</f>
        <v>3.103</v>
      </c>
      <c r="AE77" s="273">
        <v>6</v>
      </c>
      <c r="AF77" s="274">
        <v>0</v>
      </c>
      <c r="AG77" s="274">
        <v>0</v>
      </c>
      <c r="AH77" s="274">
        <v>0</v>
      </c>
      <c r="AI77" s="274">
        <v>0</v>
      </c>
      <c r="AJ77" s="274">
        <v>0</v>
      </c>
      <c r="AK77" s="274">
        <v>0</v>
      </c>
      <c r="AL77" s="2"/>
      <c r="AM77" t="s" s="275">
        <f>IF(W77="","",(W77*AE77))</f>
      </c>
      <c r="AN77" t="s" s="275">
        <f>IF(X77="","",(X77*AF77))</f>
      </c>
      <c r="AO77" t="s" s="275">
        <f>IF(W77="","",(W77*AG77))</f>
      </c>
      <c r="AP77" t="s" s="275">
        <f>IF(W77="","",(W77*AH77))</f>
      </c>
      <c r="AQ77" t="s" s="275">
        <f>IF(W77="","",(W77*AI77))</f>
      </c>
      <c r="AR77" t="s" s="275">
        <f>IF(W77="","",(W77*AJ77))</f>
      </c>
      <c r="AS77" t="s" s="275">
        <f>IF(W77="","",(W77*AK77))</f>
      </c>
      <c r="AT77" s="2"/>
      <c r="AU77" s="276"/>
      <c r="AV77" s="276"/>
      <c r="AW77" s="276"/>
      <c r="AX77" s="276"/>
      <c r="AY77" s="276"/>
      <c r="AZ77" s="277">
        <v>1</v>
      </c>
      <c r="BA77" s="276"/>
      <c r="BB77" s="2"/>
      <c r="BC77" t="s" s="275">
        <f>_xlfn.IFERROR((AU77*W77),"")</f>
      </c>
      <c r="BD77" t="s" s="275">
        <f>_xlfn.IFERROR((AV77*W77),"")</f>
      </c>
      <c r="BE77" t="s" s="275">
        <f>_xlfn.IFERROR((AW77*W77),"")</f>
      </c>
      <c r="BF77" t="s" s="275">
        <f>_xlfn.IFERROR((AX77*W77),"")</f>
      </c>
      <c r="BG77" t="s" s="275">
        <f>_xlfn.IFERROR((AY77*W77),"")</f>
      </c>
      <c r="BH77" t="s" s="275">
        <f>_xlfn.IFERROR((AZ77*W77),"")</f>
      </c>
      <c r="BI77" t="s" s="275">
        <f>_xlfn.IFERROR((BA77*W77),"")</f>
      </c>
      <c r="BJ77" s="2"/>
      <c r="BK77" s="272">
        <f>L77*F77</f>
        <v>0</v>
      </c>
      <c r="BL77" s="272">
        <f>M77*F77</f>
        <v>0</v>
      </c>
      <c r="BM77" s="272">
        <f>N77*F77</f>
        <v>0</v>
      </c>
      <c r="BN77" s="272">
        <f>O77*F77</f>
        <v>0</v>
      </c>
      <c r="BO77" s="272">
        <f>P77*F77</f>
        <v>0</v>
      </c>
      <c r="BP77" s="272">
        <f>Q77*F77</f>
        <v>0</v>
      </c>
      <c r="BQ77" s="272">
        <f>R77*F77</f>
        <v>0</v>
      </c>
      <c r="BR77" s="272">
        <f>S77*F77</f>
        <v>0</v>
      </c>
      <c r="BS77" s="272">
        <f>T77*F77</f>
        <v>0</v>
      </c>
      <c r="BT77" s="272">
        <f>U77*F77</f>
        <v>0</v>
      </c>
      <c r="BU77" s="272">
        <f>V77*F77</f>
        <v>0</v>
      </c>
      <c r="BV77" s="2"/>
      <c r="BW77" s="2"/>
      <c r="BX77" s="2"/>
    </row>
    <row r="78" ht="15" customHeight="1">
      <c r="A78" t="s" s="249">
        <v>258</v>
      </c>
      <c r="B78" t="s" s="250">
        <v>263</v>
      </c>
      <c r="C78" s="284"/>
      <c r="D78" s="280"/>
      <c r="E78" t="s" s="253">
        <v>94</v>
      </c>
      <c r="F78" s="254">
        <v>1</v>
      </c>
      <c r="G78" t="s" s="255">
        <v>52</v>
      </c>
      <c r="H78" s="256">
        <v>4.9</v>
      </c>
      <c r="I78" s="257">
        <v>154.375</v>
      </c>
      <c r="J78" s="257">
        <f>I78*1.2</f>
        <v>185.25</v>
      </c>
      <c r="K78" t="s" s="258">
        <v>95</v>
      </c>
      <c r="L78" s="259"/>
      <c r="M78" s="259"/>
      <c r="N78" s="259"/>
      <c r="O78" s="260"/>
      <c r="P78" s="260"/>
      <c r="Q78" s="259"/>
      <c r="R78" s="260"/>
      <c r="S78" s="260"/>
      <c r="T78" s="259"/>
      <c r="U78" s="259"/>
      <c r="V78" s="259"/>
      <c r="W78" t="s" s="261">
        <f>IF(SUM(L78:V78)=0,"",SUM(L78:V78))</f>
      </c>
      <c r="X78" t="s" s="261">
        <f>IF(W78="","",(W78*F78))</f>
      </c>
      <c r="Y78" t="s" s="261">
        <f>IF(W78="","",(W78*I78))</f>
      </c>
      <c r="Z78" t="s" s="262">
        <f>IF(W78="","",(W78*J78))</f>
      </c>
      <c r="AA78" s="263">
        <v>72</v>
      </c>
      <c r="AB78" t="s" s="264">
        <f>_xlfn.IFERROR(W78*H78,"")</f>
      </c>
      <c r="AC78" t="s" s="265">
        <f>B78</f>
        <v>264</v>
      </c>
      <c r="AD78" s="266">
        <f>H78</f>
        <v>4.9</v>
      </c>
      <c r="AE78" s="273">
        <v>10</v>
      </c>
      <c r="AF78" s="274">
        <v>0</v>
      </c>
      <c r="AG78" s="274">
        <v>0</v>
      </c>
      <c r="AH78" s="274">
        <v>0</v>
      </c>
      <c r="AI78" s="274">
        <v>0</v>
      </c>
      <c r="AJ78" s="274">
        <v>0</v>
      </c>
      <c r="AK78" s="274">
        <v>0</v>
      </c>
      <c r="AL78" s="2"/>
      <c r="AM78" t="s" s="275">
        <f>IF(W78="","",(W78*AE78))</f>
      </c>
      <c r="AN78" t="s" s="275">
        <f>IF(X78="","",(X78*AF78))</f>
      </c>
      <c r="AO78" t="s" s="275">
        <f>IF(W78="","",(W78*AG78))</f>
      </c>
      <c r="AP78" t="s" s="275">
        <f>IF(W78="","",(W78*AH78))</f>
      </c>
      <c r="AQ78" t="s" s="275">
        <f>IF(W78="","",(W78*AI78))</f>
      </c>
      <c r="AR78" t="s" s="275">
        <f>IF(W78="","",(W78*AJ78))</f>
      </c>
      <c r="AS78" t="s" s="275">
        <f>IF(W78="","",(W78*AK78))</f>
      </c>
      <c r="AT78" s="2"/>
      <c r="AU78" s="276"/>
      <c r="AV78" s="276"/>
      <c r="AW78" s="276"/>
      <c r="AX78" s="276"/>
      <c r="AY78" s="276"/>
      <c r="AZ78" s="276"/>
      <c r="BA78" s="277">
        <v>1</v>
      </c>
      <c r="BB78" s="276"/>
      <c r="BC78" t="s" s="275">
        <f>_xlfn.IFERROR((AU78*W78),"")</f>
      </c>
      <c r="BD78" t="s" s="275">
        <f>_xlfn.IFERROR((AV78*W78),"")</f>
      </c>
      <c r="BE78" t="s" s="275">
        <f>_xlfn.IFERROR((AW78*W78),"")</f>
      </c>
      <c r="BF78" t="s" s="275">
        <f>_xlfn.IFERROR((AX78*W78),"")</f>
      </c>
      <c r="BG78" t="s" s="275">
        <f>_xlfn.IFERROR((AY78*W78),"")</f>
      </c>
      <c r="BH78" t="s" s="275">
        <f>_xlfn.IFERROR((AZ78*W78),"")</f>
      </c>
      <c r="BI78" t="s" s="275">
        <f>_xlfn.IFERROR((BA78*W78),"")</f>
      </c>
      <c r="BJ78" s="2"/>
      <c r="BK78" s="272">
        <f>L78*F78</f>
        <v>0</v>
      </c>
      <c r="BL78" s="272">
        <f>M78*F78</f>
        <v>0</v>
      </c>
      <c r="BM78" s="272">
        <f>N78*F78</f>
        <v>0</v>
      </c>
      <c r="BN78" s="272">
        <f>O78*F78</f>
        <v>0</v>
      </c>
      <c r="BO78" s="272">
        <f>P78*F78</f>
        <v>0</v>
      </c>
      <c r="BP78" s="272">
        <f>Q78*F78</f>
        <v>0</v>
      </c>
      <c r="BQ78" s="272">
        <f>R78*F78</f>
        <v>0</v>
      </c>
      <c r="BR78" s="272">
        <f>S78*F78</f>
        <v>0</v>
      </c>
      <c r="BS78" s="272">
        <f>T78*F78</f>
        <v>0</v>
      </c>
      <c r="BT78" s="272">
        <f>U78*F78</f>
        <v>0</v>
      </c>
      <c r="BU78" s="272">
        <f>V78*F78</f>
        <v>0</v>
      </c>
      <c r="BV78" s="2"/>
      <c r="BW78" s="2"/>
      <c r="BX78" s="2"/>
    </row>
    <row r="79" ht="15" customHeight="1">
      <c r="A79" t="s" s="249">
        <v>258</v>
      </c>
      <c r="B79" t="s" s="250">
        <v>265</v>
      </c>
      <c r="C79" t="s" s="278">
        <v>100</v>
      </c>
      <c r="D79" s="280"/>
      <c r="E79" t="s" s="253">
        <v>94</v>
      </c>
      <c r="F79" s="254">
        <v>1</v>
      </c>
      <c r="G79" t="s" s="255">
        <v>50</v>
      </c>
      <c r="H79" s="256">
        <v>3.4</v>
      </c>
      <c r="I79" s="257">
        <v>118.75</v>
      </c>
      <c r="J79" s="257">
        <f>I79*1.2</f>
        <v>142.5</v>
      </c>
      <c r="K79" t="s" s="258">
        <v>95</v>
      </c>
      <c r="L79" s="259"/>
      <c r="M79" s="259"/>
      <c r="N79" s="259"/>
      <c r="O79" s="260"/>
      <c r="P79" s="260"/>
      <c r="Q79" s="259"/>
      <c r="R79" s="260"/>
      <c r="S79" s="260"/>
      <c r="T79" s="259"/>
      <c r="U79" s="259"/>
      <c r="V79" s="259"/>
      <c r="W79" t="s" s="261">
        <f>IF(SUM(L79:V79)=0,"",SUM(L79:V79))</f>
      </c>
      <c r="X79" t="s" s="261">
        <f>IF(W79="","",(W79*F79))</f>
      </c>
      <c r="Y79" t="s" s="261">
        <f>IF(W79="","",(W79*I79))</f>
      </c>
      <c r="Z79" t="s" s="262">
        <f>IF(W79="","",(W79*J79))</f>
      </c>
      <c r="AA79" s="263">
        <v>73</v>
      </c>
      <c r="AB79" t="s" s="264">
        <f>_xlfn.IFERROR(W79*H79,"")</f>
      </c>
      <c r="AC79" t="s" s="265">
        <f>B79</f>
        <v>266</v>
      </c>
      <c r="AD79" s="266">
        <f>H79</f>
        <v>3.4</v>
      </c>
      <c r="AE79" s="273">
        <v>8</v>
      </c>
      <c r="AF79" s="274">
        <v>0</v>
      </c>
      <c r="AG79" s="274">
        <v>0</v>
      </c>
      <c r="AH79" s="274">
        <v>0</v>
      </c>
      <c r="AI79" s="274">
        <v>0</v>
      </c>
      <c r="AJ79" s="274">
        <v>0</v>
      </c>
      <c r="AK79" s="274">
        <v>0</v>
      </c>
      <c r="AL79" s="2"/>
      <c r="AM79" t="s" s="275">
        <f>IF(W79="","",(W79*AE79))</f>
      </c>
      <c r="AN79" t="s" s="275">
        <f>IF(X79="","",(X79*AF79))</f>
      </c>
      <c r="AO79" t="s" s="275">
        <f>IF(W79="","",(W79*AG79))</f>
      </c>
      <c r="AP79" t="s" s="275">
        <f>IF(W79="","",(W79*AH79))</f>
      </c>
      <c r="AQ79" t="s" s="275">
        <f>IF(W79="","",(W79*AI79))</f>
      </c>
      <c r="AR79" t="s" s="275">
        <f>IF(W79="","",(W79*AJ79))</f>
      </c>
      <c r="AS79" t="s" s="275">
        <f>IF(W79="","",(W79*AK79))</f>
      </c>
      <c r="AT79" s="2"/>
      <c r="AU79" s="276"/>
      <c r="AV79" s="276"/>
      <c r="AW79" s="276"/>
      <c r="AX79" s="276"/>
      <c r="AY79" s="276"/>
      <c r="AZ79" s="277">
        <v>1</v>
      </c>
      <c r="BA79" s="276"/>
      <c r="BB79" s="2"/>
      <c r="BC79" t="s" s="275">
        <f>_xlfn.IFERROR((AU79*W79),"")</f>
      </c>
      <c r="BD79" t="s" s="275">
        <f>_xlfn.IFERROR((AV79*W79),"")</f>
      </c>
      <c r="BE79" t="s" s="275">
        <f>_xlfn.IFERROR((AW79*W79),"")</f>
      </c>
      <c r="BF79" t="s" s="275">
        <f>_xlfn.IFERROR((AX79*W79),"")</f>
      </c>
      <c r="BG79" t="s" s="275">
        <f>_xlfn.IFERROR((AY79*W79),"")</f>
      </c>
      <c r="BH79" t="s" s="275">
        <f>_xlfn.IFERROR((AZ79*W79),"")</f>
      </c>
      <c r="BI79" t="s" s="275">
        <f>_xlfn.IFERROR((BA79*W79),"")</f>
      </c>
      <c r="BJ79" s="2"/>
      <c r="BK79" s="272">
        <f>L79*F79</f>
        <v>0</v>
      </c>
      <c r="BL79" s="272">
        <f>M79*F79</f>
        <v>0</v>
      </c>
      <c r="BM79" s="272">
        <f>N79*F79</f>
        <v>0</v>
      </c>
      <c r="BN79" s="272">
        <f>O79*F79</f>
        <v>0</v>
      </c>
      <c r="BO79" s="272">
        <f>P79*F79</f>
        <v>0</v>
      </c>
      <c r="BP79" s="272">
        <f>Q79*F79</f>
        <v>0</v>
      </c>
      <c r="BQ79" s="272">
        <f>R79*F79</f>
        <v>0</v>
      </c>
      <c r="BR79" s="272">
        <f>S79*F79</f>
        <v>0</v>
      </c>
      <c r="BS79" s="272">
        <f>T79*F79</f>
        <v>0</v>
      </c>
      <c r="BT79" s="272">
        <f>U79*F79</f>
        <v>0</v>
      </c>
      <c r="BU79" s="272">
        <f>V79*F79</f>
        <v>0</v>
      </c>
      <c r="BV79" s="2"/>
      <c r="BW79" s="2"/>
      <c r="BX79" s="2"/>
    </row>
    <row r="80" ht="15" customHeight="1">
      <c r="A80" t="s" s="282">
        <v>258</v>
      </c>
      <c r="B80" t="s" s="283">
        <v>267</v>
      </c>
      <c r="C80" s="251"/>
      <c r="D80" t="s" s="281">
        <v>163</v>
      </c>
      <c r="E80" t="s" s="253">
        <v>94</v>
      </c>
      <c r="F80" s="254">
        <v>1</v>
      </c>
      <c r="G80" t="s" s="255">
        <v>50</v>
      </c>
      <c r="H80" s="256">
        <v>2.825</v>
      </c>
      <c r="I80" s="257">
        <v>102.13</v>
      </c>
      <c r="J80" s="257">
        <f>I80*1.2</f>
        <v>122.556</v>
      </c>
      <c r="K80" t="s" s="258">
        <v>95</v>
      </c>
      <c r="L80" s="259"/>
      <c r="M80" s="259"/>
      <c r="N80" s="259"/>
      <c r="O80" s="260"/>
      <c r="P80" s="260"/>
      <c r="Q80" s="259"/>
      <c r="R80" s="260"/>
      <c r="S80" s="260"/>
      <c r="T80" s="259"/>
      <c r="U80" s="259"/>
      <c r="V80" s="259"/>
      <c r="W80" t="s" s="261">
        <f>IF(SUM(L80:V80)=0,"",SUM(L80:V80))</f>
      </c>
      <c r="X80" t="s" s="261">
        <f>IF(W80="","",(W80*F80))</f>
      </c>
      <c r="Y80" t="s" s="261">
        <f>IF(W80="","",(W80*I80))</f>
      </c>
      <c r="Z80" t="s" s="262">
        <f>IF(W80="","",(W80*J80))</f>
      </c>
      <c r="AA80" s="263">
        <v>74</v>
      </c>
      <c r="AB80" t="s" s="264">
        <f>_xlfn.IFERROR(W80*H80,"")</f>
      </c>
      <c r="AC80" t="s" s="265">
        <f>B80</f>
        <v>268</v>
      </c>
      <c r="AD80" s="266">
        <f>H80</f>
        <v>2.825</v>
      </c>
      <c r="AE80" s="273">
        <v>5</v>
      </c>
      <c r="AF80" s="274">
        <v>0</v>
      </c>
      <c r="AG80" s="274">
        <v>0</v>
      </c>
      <c r="AH80" s="274">
        <v>0</v>
      </c>
      <c r="AI80" s="274">
        <v>0</v>
      </c>
      <c r="AJ80" s="274">
        <v>0</v>
      </c>
      <c r="AK80" s="274">
        <v>0</v>
      </c>
      <c r="AL80" s="2"/>
      <c r="AM80" t="s" s="275">
        <f>IF(W80="","",(W80*AE80))</f>
      </c>
      <c r="AN80" t="s" s="275">
        <f>IF(X80="","",(X80*AF80))</f>
      </c>
      <c r="AO80" t="s" s="275">
        <f>IF(W80="","",(W80*AG80))</f>
      </c>
      <c r="AP80" t="s" s="275">
        <f>IF(W80="","",(W80*AH80))</f>
      </c>
      <c r="AQ80" t="s" s="275">
        <f>IF(W80="","",(W80*AI80))</f>
      </c>
      <c r="AR80" t="s" s="275">
        <f>IF(W80="","",(W80*AJ80))</f>
      </c>
      <c r="AS80" t="s" s="275">
        <f>IF(W80="","",(W80*AK80))</f>
      </c>
      <c r="AT80" s="2"/>
      <c r="AU80" s="276"/>
      <c r="AV80" s="276"/>
      <c r="AW80" s="276"/>
      <c r="AX80" s="276"/>
      <c r="AY80" s="276"/>
      <c r="AZ80" s="277">
        <v>1</v>
      </c>
      <c r="BA80" s="276"/>
      <c r="BB80" s="2"/>
      <c r="BC80" t="s" s="275">
        <f>_xlfn.IFERROR((AU80*W80),"")</f>
      </c>
      <c r="BD80" t="s" s="275">
        <f>_xlfn.IFERROR((AV80*W80),"")</f>
      </c>
      <c r="BE80" t="s" s="275">
        <f>_xlfn.IFERROR((AW80*W80),"")</f>
      </c>
      <c r="BF80" t="s" s="275">
        <f>_xlfn.IFERROR((AX80*W80),"")</f>
      </c>
      <c r="BG80" t="s" s="275">
        <f>_xlfn.IFERROR((AY80*W80),"")</f>
      </c>
      <c r="BH80" t="s" s="275">
        <f>_xlfn.IFERROR((AZ80*W80),"")</f>
      </c>
      <c r="BI80" t="s" s="275">
        <f>_xlfn.IFERROR((BA80*W80),"")</f>
      </c>
      <c r="BJ80" s="2"/>
      <c r="BK80" s="272">
        <f>L80*F80</f>
        <v>0</v>
      </c>
      <c r="BL80" s="272">
        <f>M80*F80</f>
        <v>0</v>
      </c>
      <c r="BM80" s="272">
        <f>N80*F80</f>
        <v>0</v>
      </c>
      <c r="BN80" s="272">
        <f>O80*F80</f>
        <v>0</v>
      </c>
      <c r="BO80" s="272">
        <f>P80*F80</f>
        <v>0</v>
      </c>
      <c r="BP80" s="272">
        <f>Q80*F80</f>
        <v>0</v>
      </c>
      <c r="BQ80" s="272">
        <f>R80*F80</f>
        <v>0</v>
      </c>
      <c r="BR80" s="272">
        <f>S80*F80</f>
        <v>0</v>
      </c>
      <c r="BS80" s="272">
        <f>T80*F80</f>
        <v>0</v>
      </c>
      <c r="BT80" s="272">
        <f>U80*F80</f>
        <v>0</v>
      </c>
      <c r="BU80" s="272">
        <f>V80*F80</f>
        <v>0</v>
      </c>
      <c r="BV80" s="2"/>
      <c r="BW80" s="2"/>
      <c r="BX80" s="2"/>
    </row>
    <row r="81" ht="15" customHeight="1">
      <c r="A81" t="s" s="249">
        <v>258</v>
      </c>
      <c r="B81" t="s" s="250">
        <v>269</v>
      </c>
      <c r="C81" s="251"/>
      <c r="D81" t="s" s="279">
        <v>270</v>
      </c>
      <c r="E81" t="s" s="253">
        <v>94</v>
      </c>
      <c r="F81" s="254">
        <v>1</v>
      </c>
      <c r="G81" t="s" s="255">
        <v>52</v>
      </c>
      <c r="H81" s="256">
        <v>2.2</v>
      </c>
      <c r="I81" s="257">
        <v>93.4166666666667</v>
      </c>
      <c r="J81" s="257">
        <f>I81*1.2</f>
        <v>112.1</v>
      </c>
      <c r="K81" t="s" s="258">
        <v>95</v>
      </c>
      <c r="L81" s="259"/>
      <c r="M81" s="259"/>
      <c r="N81" s="259"/>
      <c r="O81" s="260"/>
      <c r="P81" s="260"/>
      <c r="Q81" s="259"/>
      <c r="R81" s="260"/>
      <c r="S81" s="260"/>
      <c r="T81" s="259"/>
      <c r="U81" s="259"/>
      <c r="V81" s="259"/>
      <c r="W81" t="s" s="261">
        <f>IF(SUM(L81:V81)=0,"",SUM(L81:V81))</f>
      </c>
      <c r="X81" t="s" s="261">
        <f>IF(W81="","",(W81*F81))</f>
      </c>
      <c r="Y81" t="s" s="261">
        <f>IF(W81="","",(W81*I81))</f>
      </c>
      <c r="Z81" t="s" s="262">
        <f>IF(W81="","",(W81*J81))</f>
      </c>
      <c r="AA81" s="263">
        <v>75</v>
      </c>
      <c r="AB81" t="s" s="264">
        <f>_xlfn.IFERROR(W81*H81,"")</f>
      </c>
      <c r="AC81" t="s" s="265">
        <f>B81</f>
        <v>271</v>
      </c>
      <c r="AD81" s="266">
        <f>H81</f>
        <v>2.2</v>
      </c>
      <c r="AE81" s="273">
        <v>9</v>
      </c>
      <c r="AF81" s="274">
        <v>0</v>
      </c>
      <c r="AG81" s="274">
        <v>0</v>
      </c>
      <c r="AH81" s="274">
        <v>0</v>
      </c>
      <c r="AI81" s="274">
        <v>0</v>
      </c>
      <c r="AJ81" s="274">
        <v>0</v>
      </c>
      <c r="AK81" s="274">
        <v>0</v>
      </c>
      <c r="AL81" s="2"/>
      <c r="AM81" t="s" s="275">
        <f>IF(W81="","",(W81*AE81))</f>
      </c>
      <c r="AN81" t="s" s="275">
        <f>IF(X81="","",(X81*AF81))</f>
      </c>
      <c r="AO81" t="s" s="275">
        <f>IF(W81="","",(W81*AG81))</f>
      </c>
      <c r="AP81" t="s" s="275">
        <f>IF(W81="","",(W81*AH81))</f>
      </c>
      <c r="AQ81" t="s" s="275">
        <f>IF(W81="","",(W81*AI81))</f>
      </c>
      <c r="AR81" t="s" s="275">
        <f>IF(W81="","",(W81*AJ81))</f>
      </c>
      <c r="AS81" t="s" s="275">
        <f>IF(W81="","",(W81*AK81))</f>
      </c>
      <c r="AT81" s="2"/>
      <c r="AU81" s="276"/>
      <c r="AV81" s="276"/>
      <c r="AW81" s="276"/>
      <c r="AX81" s="276"/>
      <c r="AY81" s="276"/>
      <c r="AZ81" s="276"/>
      <c r="BA81" s="277">
        <v>1</v>
      </c>
      <c r="BB81" s="2"/>
      <c r="BC81" t="s" s="275">
        <f>_xlfn.IFERROR((AU81*W81),"")</f>
      </c>
      <c r="BD81" t="s" s="275">
        <f>_xlfn.IFERROR((AV81*W81),"")</f>
      </c>
      <c r="BE81" t="s" s="275">
        <f>_xlfn.IFERROR((AW81*W81),"")</f>
      </c>
      <c r="BF81" t="s" s="275">
        <f>_xlfn.IFERROR((AX81*W81),"")</f>
      </c>
      <c r="BG81" t="s" s="275">
        <f>_xlfn.IFERROR((AY81*W81),"")</f>
      </c>
      <c r="BH81" t="s" s="275">
        <f>_xlfn.IFERROR((AZ81*W81),"")</f>
      </c>
      <c r="BI81" t="s" s="275">
        <f>_xlfn.IFERROR((BA81*W81),"")</f>
      </c>
      <c r="BJ81" s="2"/>
      <c r="BK81" s="272">
        <f>L81*F81</f>
        <v>0</v>
      </c>
      <c r="BL81" s="272">
        <f>M81*F81</f>
        <v>0</v>
      </c>
      <c r="BM81" s="272">
        <f>N81*F81</f>
        <v>0</v>
      </c>
      <c r="BN81" s="272">
        <f>O81*F81</f>
        <v>0</v>
      </c>
      <c r="BO81" s="272">
        <f>P81*F81</f>
        <v>0</v>
      </c>
      <c r="BP81" s="272">
        <f>Q81*F81</f>
        <v>0</v>
      </c>
      <c r="BQ81" s="272">
        <f>R81*F81</f>
        <v>0</v>
      </c>
      <c r="BR81" s="272">
        <f>S81*F81</f>
        <v>0</v>
      </c>
      <c r="BS81" s="272">
        <f>T81*F81</f>
        <v>0</v>
      </c>
      <c r="BT81" s="272">
        <f>U81*F81</f>
        <v>0</v>
      </c>
      <c r="BU81" s="272">
        <f>V81*F81</f>
        <v>0</v>
      </c>
      <c r="BV81" s="2"/>
      <c r="BW81" s="2"/>
      <c r="BX81" s="2"/>
    </row>
    <row r="82" ht="15" customHeight="1">
      <c r="A82" t="s" s="249">
        <v>258</v>
      </c>
      <c r="B82" t="s" s="250">
        <v>272</v>
      </c>
      <c r="C82" t="s" s="278">
        <v>100</v>
      </c>
      <c r="D82" s="285"/>
      <c r="E82" t="s" s="253">
        <v>94</v>
      </c>
      <c r="F82" s="254">
        <v>1</v>
      </c>
      <c r="G82" t="s" s="255">
        <v>50</v>
      </c>
      <c r="H82" s="256">
        <v>1.47</v>
      </c>
      <c r="I82" s="257">
        <v>51.4583333333333</v>
      </c>
      <c r="J82" s="257">
        <f>I82*1.2</f>
        <v>61.75</v>
      </c>
      <c r="K82" t="s" s="258">
        <v>95</v>
      </c>
      <c r="L82" s="259"/>
      <c r="M82" s="259"/>
      <c r="N82" s="259"/>
      <c r="O82" s="260"/>
      <c r="P82" s="260"/>
      <c r="Q82" s="259"/>
      <c r="R82" s="260"/>
      <c r="S82" s="260"/>
      <c r="T82" s="259"/>
      <c r="U82" s="259"/>
      <c r="V82" s="259"/>
      <c r="W82" t="s" s="261">
        <f>IF(SUM(L82:V82)=0,"",SUM(L82:V82))</f>
      </c>
      <c r="X82" t="s" s="261">
        <f>IF(W82="","",(W82*F82))</f>
      </c>
      <c r="Y82" t="s" s="261">
        <f>IF(W82="","",(W82*I82))</f>
      </c>
      <c r="Z82" t="s" s="262">
        <f>IF(W82="","",(W82*J82))</f>
      </c>
      <c r="AA82" s="263">
        <v>76</v>
      </c>
      <c r="AB82" t="s" s="264">
        <f>_xlfn.IFERROR(W82*H82,"")</f>
      </c>
      <c r="AC82" t="s" s="265">
        <f>B82</f>
        <v>273</v>
      </c>
      <c r="AD82" s="266">
        <f>H82</f>
        <v>1.47</v>
      </c>
      <c r="AE82" s="273">
        <v>5</v>
      </c>
      <c r="AF82" s="274">
        <v>1</v>
      </c>
      <c r="AG82" s="274">
        <v>0</v>
      </c>
      <c r="AH82" s="274">
        <v>0</v>
      </c>
      <c r="AI82" s="274">
        <v>0</v>
      </c>
      <c r="AJ82" s="274">
        <v>0</v>
      </c>
      <c r="AK82" s="274">
        <v>0</v>
      </c>
      <c r="AL82" s="2"/>
      <c r="AM82" t="s" s="275">
        <f>IF(W82="","",(W82*AE82))</f>
      </c>
      <c r="AN82" t="s" s="275">
        <f>IF(X82="","",(X82*AF82))</f>
      </c>
      <c r="AO82" t="s" s="275">
        <f>IF(W82="","",(W82*AG82))</f>
      </c>
      <c r="AP82" t="s" s="275">
        <f>IF(W82="","",(W82*AH82))</f>
      </c>
      <c r="AQ82" t="s" s="275">
        <f>IF(W82="","",(W82*AI82))</f>
      </c>
      <c r="AR82" t="s" s="275">
        <f>IF(W82="","",(W82*AJ82))</f>
      </c>
      <c r="AS82" t="s" s="275">
        <f>IF(W82="","",(W82*AK82))</f>
      </c>
      <c r="AT82" s="2"/>
      <c r="AU82" s="276"/>
      <c r="AV82" s="276"/>
      <c r="AW82" s="276"/>
      <c r="AX82" s="276"/>
      <c r="AY82" s="276"/>
      <c r="AZ82" s="277">
        <v>1</v>
      </c>
      <c r="BA82" s="276"/>
      <c r="BB82" s="2"/>
      <c r="BC82" t="s" s="275">
        <f>_xlfn.IFERROR((AU82*W82),"")</f>
      </c>
      <c r="BD82" t="s" s="275">
        <f>_xlfn.IFERROR((AV82*W82),"")</f>
      </c>
      <c r="BE82" t="s" s="275">
        <f>_xlfn.IFERROR((AW82*W82),"")</f>
      </c>
      <c r="BF82" t="s" s="275">
        <f>_xlfn.IFERROR((AX82*W82),"")</f>
      </c>
      <c r="BG82" t="s" s="275">
        <f>_xlfn.IFERROR((AY82*W82),"")</f>
      </c>
      <c r="BH82" t="s" s="275">
        <f>_xlfn.IFERROR((AZ82*W82),"")</f>
      </c>
      <c r="BI82" t="s" s="275">
        <f>_xlfn.IFERROR((BA82*W82),"")</f>
      </c>
      <c r="BJ82" s="2"/>
      <c r="BK82" s="272">
        <f>L82*F82</f>
        <v>0</v>
      </c>
      <c r="BL82" s="272">
        <f>M82*F82</f>
        <v>0</v>
      </c>
      <c r="BM82" s="272">
        <f>N82*F82</f>
        <v>0</v>
      </c>
      <c r="BN82" s="272">
        <f>O82*F82</f>
        <v>0</v>
      </c>
      <c r="BO82" s="272">
        <f>P82*F82</f>
        <v>0</v>
      </c>
      <c r="BP82" s="272">
        <f>Q82*F82</f>
        <v>0</v>
      </c>
      <c r="BQ82" s="272">
        <f>R82*F82</f>
        <v>0</v>
      </c>
      <c r="BR82" s="272">
        <f>S82*F82</f>
        <v>0</v>
      </c>
      <c r="BS82" s="272">
        <f>T82*F82</f>
        <v>0</v>
      </c>
      <c r="BT82" s="272">
        <f>U82*F82</f>
        <v>0</v>
      </c>
      <c r="BU82" s="272">
        <f>V82*F82</f>
        <v>0</v>
      </c>
      <c r="BV82" s="2"/>
      <c r="BW82" s="2"/>
      <c r="BX82" s="2"/>
    </row>
    <row r="83" ht="15" customHeight="1">
      <c r="A83" t="s" s="249">
        <v>258</v>
      </c>
      <c r="B83" t="s" s="250">
        <v>274</v>
      </c>
      <c r="C83" s="284"/>
      <c r="D83" s="285"/>
      <c r="E83" t="s" s="253">
        <v>94</v>
      </c>
      <c r="F83" s="254">
        <v>1</v>
      </c>
      <c r="G83" t="s" s="255">
        <v>52</v>
      </c>
      <c r="H83" s="256">
        <v>6</v>
      </c>
      <c r="I83" s="257">
        <v>198.708333333333</v>
      </c>
      <c r="J83" s="257">
        <f>I83*1.2</f>
        <v>238.45</v>
      </c>
      <c r="K83" t="s" s="258">
        <v>95</v>
      </c>
      <c r="L83" s="259"/>
      <c r="M83" s="259"/>
      <c r="N83" s="259"/>
      <c r="O83" s="260"/>
      <c r="P83" s="260"/>
      <c r="Q83" s="259"/>
      <c r="R83" s="260"/>
      <c r="S83" s="260"/>
      <c r="T83" s="259"/>
      <c r="U83" s="259"/>
      <c r="V83" s="259"/>
      <c r="W83" t="s" s="261">
        <f>IF(SUM(L83:V83)=0,"",SUM(L83:V83))</f>
      </c>
      <c r="X83" t="s" s="261">
        <f>IF(W83="","",(W83*F83))</f>
      </c>
      <c r="Y83" t="s" s="261">
        <f>IF(W83="","",(W83*I83))</f>
      </c>
      <c r="Z83" t="s" s="262">
        <f>IF(W83="","",(W83*J83))</f>
      </c>
      <c r="AA83" s="263">
        <v>77</v>
      </c>
      <c r="AB83" t="s" s="264">
        <f>_xlfn.IFERROR(W83*H83,"")</f>
      </c>
      <c r="AC83" t="s" s="265">
        <f>B83</f>
        <v>275</v>
      </c>
      <c r="AD83" s="266">
        <f>H83</f>
        <v>6</v>
      </c>
      <c r="AE83" s="273">
        <v>21</v>
      </c>
      <c r="AF83" s="274">
        <v>0</v>
      </c>
      <c r="AG83" s="274">
        <v>0</v>
      </c>
      <c r="AH83" s="274">
        <v>0</v>
      </c>
      <c r="AI83" s="274">
        <v>0</v>
      </c>
      <c r="AJ83" s="274">
        <v>0</v>
      </c>
      <c r="AK83" s="274">
        <v>0</v>
      </c>
      <c r="AL83" s="2"/>
      <c r="AM83" t="s" s="275">
        <f>IF(W83="","",(W83*AE83))</f>
      </c>
      <c r="AN83" t="s" s="275">
        <f>IF(X83="","",(X83*AF83))</f>
      </c>
      <c r="AO83" t="s" s="275">
        <f>IF(W83="","",(W83*AG83))</f>
      </c>
      <c r="AP83" t="s" s="275">
        <f>IF(W83="","",(W83*AH83))</f>
      </c>
      <c r="AQ83" t="s" s="275">
        <f>IF(W83="","",(W83*AI83))</f>
      </c>
      <c r="AR83" t="s" s="275">
        <f>IF(W83="","",(W83*AJ83))</f>
      </c>
      <c r="AS83" t="s" s="275">
        <f>IF(W83="","",(W83*AK83))</f>
      </c>
      <c r="AT83" s="2"/>
      <c r="AU83" s="276"/>
      <c r="AV83" s="276"/>
      <c r="AW83" s="276"/>
      <c r="AX83" s="276"/>
      <c r="AY83" s="276"/>
      <c r="AZ83" s="276"/>
      <c r="BA83" s="277">
        <v>1</v>
      </c>
      <c r="BB83" s="2"/>
      <c r="BC83" t="s" s="275">
        <f>_xlfn.IFERROR((AU83*W83),"")</f>
      </c>
      <c r="BD83" t="s" s="275">
        <f>_xlfn.IFERROR((AV83*W83),"")</f>
      </c>
      <c r="BE83" t="s" s="275">
        <f>_xlfn.IFERROR((AW83*W83),"")</f>
      </c>
      <c r="BF83" t="s" s="275">
        <f>_xlfn.IFERROR((AX83*W83),"")</f>
      </c>
      <c r="BG83" t="s" s="275">
        <f>_xlfn.IFERROR((AY83*W83),"")</f>
      </c>
      <c r="BH83" t="s" s="275">
        <f>_xlfn.IFERROR((AZ83*W83),"")</f>
      </c>
      <c r="BI83" t="s" s="275">
        <f>_xlfn.IFERROR((BA83*W83),"")</f>
      </c>
      <c r="BJ83" s="2"/>
      <c r="BK83" s="272">
        <f>L83*F83</f>
        <v>0</v>
      </c>
      <c r="BL83" s="272">
        <f>M83*F83</f>
        <v>0</v>
      </c>
      <c r="BM83" s="272">
        <f>N83*F83</f>
        <v>0</v>
      </c>
      <c r="BN83" s="272">
        <f>O83*F83</f>
        <v>0</v>
      </c>
      <c r="BO83" s="272">
        <f>P83*F83</f>
        <v>0</v>
      </c>
      <c r="BP83" s="272">
        <f>Q83*F83</f>
        <v>0</v>
      </c>
      <c r="BQ83" s="272">
        <f>R83*F83</f>
        <v>0</v>
      </c>
      <c r="BR83" s="272">
        <f>S83*F83</f>
        <v>0</v>
      </c>
      <c r="BS83" s="272">
        <f>T83*F83</f>
        <v>0</v>
      </c>
      <c r="BT83" s="272">
        <f>U83*F83</f>
        <v>0</v>
      </c>
      <c r="BU83" s="272">
        <f>V83*F83</f>
        <v>0</v>
      </c>
      <c r="BV83" s="2"/>
      <c r="BW83" s="2"/>
      <c r="BX83" s="2"/>
    </row>
    <row r="84" ht="15" customHeight="1">
      <c r="A84" t="s" s="249">
        <v>258</v>
      </c>
      <c r="B84" t="s" s="250">
        <v>276</v>
      </c>
      <c r="C84" t="s" s="278">
        <v>100</v>
      </c>
      <c r="D84" t="s" s="279">
        <v>105</v>
      </c>
      <c r="E84" t="s" s="253">
        <v>94</v>
      </c>
      <c r="F84" s="254">
        <v>1</v>
      </c>
      <c r="G84" t="s" s="255">
        <v>50</v>
      </c>
      <c r="H84" s="256">
        <v>2.02</v>
      </c>
      <c r="I84" s="257">
        <v>77.5833333333333</v>
      </c>
      <c r="J84" s="257">
        <f>I84*1.2</f>
        <v>93.09999999999999</v>
      </c>
      <c r="K84" t="s" s="258">
        <v>95</v>
      </c>
      <c r="L84" s="259"/>
      <c r="M84" s="259"/>
      <c r="N84" s="259"/>
      <c r="O84" s="260"/>
      <c r="P84" s="260"/>
      <c r="Q84" s="259"/>
      <c r="R84" s="260"/>
      <c r="S84" s="260"/>
      <c r="T84" s="259"/>
      <c r="U84" s="259"/>
      <c r="V84" s="259"/>
      <c r="W84" t="s" s="261">
        <f>IF(SUM(L84:V84)=0,"",SUM(L84:V84))</f>
      </c>
      <c r="X84" t="s" s="261">
        <f>IF(W84="","",(W84*F84))</f>
      </c>
      <c r="Y84" t="s" s="261">
        <f>IF(W84="","",(W84*I84))</f>
      </c>
      <c r="Z84" t="s" s="262">
        <f>IF(W84="","",(W84*J84))</f>
      </c>
      <c r="AA84" s="263">
        <v>78</v>
      </c>
      <c r="AB84" t="s" s="264">
        <f>_xlfn.IFERROR(W84*H84,"")</f>
      </c>
      <c r="AC84" t="s" s="265">
        <f>B84</f>
        <v>277</v>
      </c>
      <c r="AD84" s="266">
        <f>H84</f>
        <v>2.02</v>
      </c>
      <c r="AE84" s="273">
        <v>8</v>
      </c>
      <c r="AF84" s="274">
        <v>0</v>
      </c>
      <c r="AG84" s="274">
        <v>0</v>
      </c>
      <c r="AH84" s="274">
        <v>0</v>
      </c>
      <c r="AI84" s="274">
        <v>0</v>
      </c>
      <c r="AJ84" s="274">
        <v>0</v>
      </c>
      <c r="AK84" s="274">
        <v>0</v>
      </c>
      <c r="AL84" s="2"/>
      <c r="AM84" t="s" s="275">
        <f>IF(W84="","",(W84*AE84))</f>
      </c>
      <c r="AN84" t="s" s="275">
        <f>IF(X84="","",(X84*AF84))</f>
      </c>
      <c r="AO84" t="s" s="275">
        <f>IF(W84="","",(W84*AG84))</f>
      </c>
      <c r="AP84" t="s" s="275">
        <f>IF(W84="","",(W84*AH84))</f>
      </c>
      <c r="AQ84" t="s" s="275">
        <f>IF(W84="","",(W84*AI84))</f>
      </c>
      <c r="AR84" t="s" s="275">
        <f>IF(W84="","",(W84*AJ84))</f>
      </c>
      <c r="AS84" t="s" s="275">
        <f>IF(W84="","",(W84*AK84))</f>
      </c>
      <c r="AT84" s="2"/>
      <c r="AU84" s="276"/>
      <c r="AV84" s="276"/>
      <c r="AW84" s="276"/>
      <c r="AX84" s="276"/>
      <c r="AY84" s="276"/>
      <c r="AZ84" s="277">
        <v>1</v>
      </c>
      <c r="BA84" s="276"/>
      <c r="BB84" s="2"/>
      <c r="BC84" t="s" s="275">
        <f>_xlfn.IFERROR((AU84*W84),"")</f>
      </c>
      <c r="BD84" t="s" s="275">
        <f>_xlfn.IFERROR((AV84*W84),"")</f>
      </c>
      <c r="BE84" t="s" s="275">
        <f>_xlfn.IFERROR((AW84*W84),"")</f>
      </c>
      <c r="BF84" t="s" s="275">
        <f>_xlfn.IFERROR((AX84*W84),"")</f>
      </c>
      <c r="BG84" t="s" s="275">
        <f>_xlfn.IFERROR((AY84*W84),"")</f>
      </c>
      <c r="BH84" t="s" s="275">
        <f>_xlfn.IFERROR((AZ84*W84),"")</f>
      </c>
      <c r="BI84" t="s" s="275">
        <f>_xlfn.IFERROR((BA84*W84),"")</f>
      </c>
      <c r="BJ84" s="2"/>
      <c r="BK84" s="272">
        <f>L84*F84</f>
        <v>0</v>
      </c>
      <c r="BL84" s="272">
        <f>M84*F84</f>
        <v>0</v>
      </c>
      <c r="BM84" s="272">
        <f>N84*F84</f>
        <v>0</v>
      </c>
      <c r="BN84" s="272">
        <f>O84*F84</f>
        <v>0</v>
      </c>
      <c r="BO84" s="272">
        <f>P84*F84</f>
        <v>0</v>
      </c>
      <c r="BP84" s="272">
        <f>Q84*F84</f>
        <v>0</v>
      </c>
      <c r="BQ84" s="272">
        <f>R84*F84</f>
        <v>0</v>
      </c>
      <c r="BR84" s="272">
        <f>S84*F84</f>
        <v>0</v>
      </c>
      <c r="BS84" s="272">
        <f>T84*F84</f>
        <v>0</v>
      </c>
      <c r="BT84" s="272">
        <f>U84*F84</f>
        <v>0</v>
      </c>
      <c r="BU84" s="272">
        <f>V84*F84</f>
        <v>0</v>
      </c>
      <c r="BV84" s="2"/>
      <c r="BW84" s="2"/>
      <c r="BX84" s="2"/>
    </row>
    <row r="85" ht="15" customHeight="1">
      <c r="A85" t="s" s="249">
        <v>258</v>
      </c>
      <c r="B85" t="s" s="250">
        <v>278</v>
      </c>
      <c r="C85" s="284"/>
      <c r="D85" s="280"/>
      <c r="E85" t="s" s="253">
        <v>94</v>
      </c>
      <c r="F85" s="254">
        <v>1</v>
      </c>
      <c r="G85" t="s" s="255">
        <v>52</v>
      </c>
      <c r="H85" s="256">
        <v>3.235</v>
      </c>
      <c r="I85" s="257">
        <v>106.875</v>
      </c>
      <c r="J85" s="257">
        <f>I85*1.2</f>
        <v>128.25</v>
      </c>
      <c r="K85" t="s" s="258">
        <v>95</v>
      </c>
      <c r="L85" s="259"/>
      <c r="M85" s="259"/>
      <c r="N85" s="259"/>
      <c r="O85" s="260"/>
      <c r="P85" s="260"/>
      <c r="Q85" s="259"/>
      <c r="R85" s="260"/>
      <c r="S85" s="260"/>
      <c r="T85" s="259"/>
      <c r="U85" s="259"/>
      <c r="V85" s="259"/>
      <c r="W85" t="s" s="261">
        <f>IF(SUM(L85:V85)=0,"",SUM(L85:V85))</f>
      </c>
      <c r="X85" t="s" s="261">
        <f>IF(W85="","",(W85*F85))</f>
      </c>
      <c r="Y85" t="s" s="261">
        <f>IF(W85="","",(W85*I85))</f>
      </c>
      <c r="Z85" t="s" s="262">
        <f>IF(W85="","",(W85*J85))</f>
      </c>
      <c r="AA85" s="263">
        <v>79</v>
      </c>
      <c r="AB85" t="s" s="264">
        <f>_xlfn.IFERROR(W85*H85,"")</f>
      </c>
      <c r="AC85" t="s" s="265">
        <f>B85</f>
        <v>279</v>
      </c>
      <c r="AD85" s="266">
        <f>H85</f>
        <v>3.235</v>
      </c>
      <c r="AE85" s="273">
        <v>8</v>
      </c>
      <c r="AF85" s="274">
        <v>0</v>
      </c>
      <c r="AG85" s="274">
        <v>0</v>
      </c>
      <c r="AH85" s="274">
        <v>0</v>
      </c>
      <c r="AI85" s="274">
        <v>0</v>
      </c>
      <c r="AJ85" s="274">
        <v>0</v>
      </c>
      <c r="AK85" s="274">
        <v>0</v>
      </c>
      <c r="AL85" s="2"/>
      <c r="AM85" t="s" s="275">
        <f>IF(W85="","",(W85*AE85))</f>
      </c>
      <c r="AN85" t="s" s="275">
        <f>IF(X85="","",(X85*AF85))</f>
      </c>
      <c r="AO85" t="s" s="275">
        <f>IF(W85="","",(W85*AG85))</f>
      </c>
      <c r="AP85" t="s" s="275">
        <f>IF(W85="","",(W85*AH85))</f>
      </c>
      <c r="AQ85" t="s" s="275">
        <f>IF(W85="","",(W85*AI85))</f>
      </c>
      <c r="AR85" t="s" s="275">
        <f>IF(W85="","",(W85*AJ85))</f>
      </c>
      <c r="AS85" t="s" s="275">
        <f>IF(W85="","",(W85*AK85))</f>
      </c>
      <c r="AT85" s="2"/>
      <c r="AU85" s="276"/>
      <c r="AV85" s="276"/>
      <c r="AW85" s="276"/>
      <c r="AX85" s="276"/>
      <c r="AY85" s="276"/>
      <c r="AZ85" s="276"/>
      <c r="BA85" s="277">
        <v>1</v>
      </c>
      <c r="BB85" s="2"/>
      <c r="BC85" t="s" s="275">
        <f>_xlfn.IFERROR((AU85*W85),"")</f>
      </c>
      <c r="BD85" t="s" s="275">
        <f>_xlfn.IFERROR((AV85*W85),"")</f>
      </c>
      <c r="BE85" t="s" s="275">
        <f>_xlfn.IFERROR((AW85*W85),"")</f>
      </c>
      <c r="BF85" t="s" s="275">
        <f>_xlfn.IFERROR((AX85*W85),"")</f>
      </c>
      <c r="BG85" t="s" s="275">
        <f>_xlfn.IFERROR((AY85*W85),"")</f>
      </c>
      <c r="BH85" t="s" s="275">
        <f>_xlfn.IFERROR((AZ85*W85),"")</f>
      </c>
      <c r="BI85" t="s" s="275">
        <f>_xlfn.IFERROR((BA85*W85),"")</f>
      </c>
      <c r="BJ85" s="2"/>
      <c r="BK85" s="272">
        <f>L85*F85</f>
        <v>0</v>
      </c>
      <c r="BL85" s="272">
        <f>M85*F85</f>
        <v>0</v>
      </c>
      <c r="BM85" s="272">
        <f>N85*F85</f>
        <v>0</v>
      </c>
      <c r="BN85" s="272">
        <f>O85*F85</f>
        <v>0</v>
      </c>
      <c r="BO85" s="272">
        <f>P85*F85</f>
        <v>0</v>
      </c>
      <c r="BP85" s="272">
        <f>Q85*F85</f>
        <v>0</v>
      </c>
      <c r="BQ85" s="272">
        <f>R85*F85</f>
        <v>0</v>
      </c>
      <c r="BR85" s="272">
        <f>S85*F85</f>
        <v>0</v>
      </c>
      <c r="BS85" s="272">
        <f>T85*F85</f>
        <v>0</v>
      </c>
      <c r="BT85" s="272">
        <f>U85*F85</f>
        <v>0</v>
      </c>
      <c r="BU85" s="272">
        <f>V85*F85</f>
        <v>0</v>
      </c>
      <c r="BV85" s="2"/>
      <c r="BW85" s="2"/>
      <c r="BX85" s="2"/>
    </row>
    <row r="86" ht="15" customHeight="1">
      <c r="A86" t="s" s="249">
        <v>258</v>
      </c>
      <c r="B86" t="s" s="250">
        <v>280</v>
      </c>
      <c r="C86" s="284"/>
      <c r="D86" s="280"/>
      <c r="E86" t="s" s="253">
        <v>94</v>
      </c>
      <c r="F86" s="254">
        <v>1</v>
      </c>
      <c r="G86" t="s" s="255">
        <v>52</v>
      </c>
      <c r="H86" s="256">
        <v>3.235</v>
      </c>
      <c r="I86" s="257">
        <v>125.083333333333</v>
      </c>
      <c r="J86" s="257">
        <f>I86*1.2</f>
        <v>150.1</v>
      </c>
      <c r="K86" t="s" s="258">
        <v>95</v>
      </c>
      <c r="L86" s="259"/>
      <c r="M86" s="259"/>
      <c r="N86" s="259"/>
      <c r="O86" s="260"/>
      <c r="P86" s="260"/>
      <c r="Q86" s="259"/>
      <c r="R86" s="260"/>
      <c r="S86" s="260"/>
      <c r="T86" s="259"/>
      <c r="U86" s="259"/>
      <c r="V86" s="259"/>
      <c r="W86" t="s" s="261">
        <f>IF(SUM(L86:V86)=0,"",SUM(L86:V86))</f>
      </c>
      <c r="X86" t="s" s="261">
        <f>IF(W86="","",(W86*F86))</f>
      </c>
      <c r="Y86" t="s" s="261">
        <f>IF(W86="","",(W86*I86))</f>
      </c>
      <c r="Z86" t="s" s="262">
        <f>IF(W86="","",(W86*J86))</f>
      </c>
      <c r="AA86" s="263">
        <v>80</v>
      </c>
      <c r="AB86" t="s" s="264">
        <f>_xlfn.IFERROR(W86*H86,"")</f>
      </c>
      <c r="AC86" t="s" s="265">
        <f>B86</f>
        <v>281</v>
      </c>
      <c r="AD86" s="266">
        <f>H86</f>
        <v>3.235</v>
      </c>
      <c r="AE86" s="273">
        <v>8</v>
      </c>
      <c r="AF86" s="274">
        <v>0</v>
      </c>
      <c r="AG86" s="274">
        <v>0</v>
      </c>
      <c r="AH86" s="274">
        <v>0</v>
      </c>
      <c r="AI86" s="274">
        <v>0</v>
      </c>
      <c r="AJ86" s="274">
        <v>0</v>
      </c>
      <c r="AK86" s="274">
        <v>0</v>
      </c>
      <c r="AL86" s="2"/>
      <c r="AM86" t="s" s="275">
        <f>IF(W86="","",(W86*AE86))</f>
      </c>
      <c r="AN86" t="s" s="275">
        <f>IF(X86="","",(X86*AF86))</f>
      </c>
      <c r="AO86" t="s" s="275">
        <f>IF(W86="","",(W86*AG86))</f>
      </c>
      <c r="AP86" t="s" s="275">
        <f>IF(W86="","",(W86*AH86))</f>
      </c>
      <c r="AQ86" t="s" s="275">
        <f>IF(W86="","",(W86*AI86))</f>
      </c>
      <c r="AR86" t="s" s="275">
        <f>IF(W86="","",(W86*AJ86))</f>
      </c>
      <c r="AS86" t="s" s="275">
        <f>IF(W86="","",(W86*AK86))</f>
      </c>
      <c r="AT86" s="2"/>
      <c r="AU86" s="276"/>
      <c r="AV86" s="276"/>
      <c r="AW86" s="276"/>
      <c r="AX86" s="276"/>
      <c r="AY86" s="276"/>
      <c r="AZ86" s="276"/>
      <c r="BA86" s="277">
        <v>1</v>
      </c>
      <c r="BB86" s="2"/>
      <c r="BC86" t="s" s="275">
        <f>_xlfn.IFERROR((AU86*W86),"")</f>
      </c>
      <c r="BD86" t="s" s="275">
        <f>_xlfn.IFERROR((AV86*W86),"")</f>
      </c>
      <c r="BE86" t="s" s="275">
        <f>_xlfn.IFERROR((AW86*W86),"")</f>
      </c>
      <c r="BF86" t="s" s="275">
        <f>_xlfn.IFERROR((AX86*W86),"")</f>
      </c>
      <c r="BG86" t="s" s="275">
        <f>_xlfn.IFERROR((AY86*W86),"")</f>
      </c>
      <c r="BH86" t="s" s="275">
        <f>_xlfn.IFERROR((AZ86*W86),"")</f>
      </c>
      <c r="BI86" t="s" s="275">
        <f>_xlfn.IFERROR((BA86*W86),"")</f>
      </c>
      <c r="BJ86" s="2"/>
      <c r="BK86" s="272">
        <f>L86*F86</f>
        <v>0</v>
      </c>
      <c r="BL86" s="272">
        <f>M86*F86</f>
        <v>0</v>
      </c>
      <c r="BM86" s="272">
        <f>N86*F86</f>
        <v>0</v>
      </c>
      <c r="BN86" s="272">
        <f>O86*F86</f>
        <v>0</v>
      </c>
      <c r="BO86" s="272">
        <f>P86*F86</f>
        <v>0</v>
      </c>
      <c r="BP86" s="272">
        <f>Q86*F86</f>
        <v>0</v>
      </c>
      <c r="BQ86" s="272">
        <f>R86*F86</f>
        <v>0</v>
      </c>
      <c r="BR86" s="272">
        <f>S86*F86</f>
        <v>0</v>
      </c>
      <c r="BS86" s="272">
        <f>T86*F86</f>
        <v>0</v>
      </c>
      <c r="BT86" s="272">
        <f>U86*F86</f>
        <v>0</v>
      </c>
      <c r="BU86" s="272">
        <f>V86*F86</f>
        <v>0</v>
      </c>
      <c r="BV86" s="2"/>
      <c r="BW86" s="2"/>
      <c r="BX86" s="2"/>
    </row>
    <row r="87" ht="15" customHeight="1">
      <c r="A87" t="s" s="249">
        <v>258</v>
      </c>
      <c r="B87" t="s" s="250">
        <v>282</v>
      </c>
      <c r="C87" t="s" s="278">
        <v>100</v>
      </c>
      <c r="D87" s="280"/>
      <c r="E87" t="s" s="253">
        <v>94</v>
      </c>
      <c r="F87" s="254">
        <v>1</v>
      </c>
      <c r="G87" t="s" s="255">
        <v>50</v>
      </c>
      <c r="H87" s="256">
        <v>2.8</v>
      </c>
      <c r="I87" s="257">
        <v>100.541666666667</v>
      </c>
      <c r="J87" s="257">
        <f>I87*1.2</f>
        <v>120.65</v>
      </c>
      <c r="K87" t="s" s="258">
        <v>95</v>
      </c>
      <c r="L87" s="259"/>
      <c r="M87" s="259"/>
      <c r="N87" s="259"/>
      <c r="O87" s="260"/>
      <c r="P87" s="260"/>
      <c r="Q87" s="259"/>
      <c r="R87" s="260"/>
      <c r="S87" s="260"/>
      <c r="T87" s="259"/>
      <c r="U87" s="259"/>
      <c r="V87" s="259"/>
      <c r="W87" t="s" s="261">
        <f>IF(SUM(L87:V87)=0,"",SUM(L87:V87))</f>
      </c>
      <c r="X87" t="s" s="261">
        <f>IF(W87="","",(W87*F87))</f>
      </c>
      <c r="Y87" t="s" s="261">
        <f>IF(W87="","",(W87*I87))</f>
      </c>
      <c r="Z87" t="s" s="262">
        <f>IF(W87="","",(W87*J87))</f>
      </c>
      <c r="AA87" s="263">
        <v>81</v>
      </c>
      <c r="AB87" t="s" s="264">
        <f>_xlfn.IFERROR(W87*H87,"")</f>
      </c>
      <c r="AC87" t="s" s="265">
        <f>B87</f>
        <v>283</v>
      </c>
      <c r="AD87" s="266">
        <f>H87</f>
        <v>2.8</v>
      </c>
      <c r="AE87" s="273">
        <v>4</v>
      </c>
      <c r="AF87" s="274">
        <v>0</v>
      </c>
      <c r="AG87" s="274">
        <v>0</v>
      </c>
      <c r="AH87" s="274">
        <v>0</v>
      </c>
      <c r="AI87" s="274">
        <v>0</v>
      </c>
      <c r="AJ87" s="274">
        <v>0</v>
      </c>
      <c r="AK87" s="274">
        <v>1</v>
      </c>
      <c r="AL87" s="2"/>
      <c r="AM87" t="s" s="275">
        <f>IF(W87="","",(W87*AE87))</f>
      </c>
      <c r="AN87" t="s" s="275">
        <f>IF(X87="","",(X87*AF87))</f>
      </c>
      <c r="AO87" t="s" s="275">
        <f>IF(W87="","",(W87*AG87))</f>
      </c>
      <c r="AP87" t="s" s="275">
        <f>IF(W87="","",(W87*AH87))</f>
      </c>
      <c r="AQ87" t="s" s="275">
        <f>IF(W87="","",(W87*AI87))</f>
      </c>
      <c r="AR87" t="s" s="275">
        <f>IF(W87="","",(W87*AJ87))</f>
      </c>
      <c r="AS87" t="s" s="275">
        <f>IF(W87="","",(W87*AK87))</f>
      </c>
      <c r="AT87" s="2"/>
      <c r="AU87" s="276"/>
      <c r="AV87" s="276"/>
      <c r="AW87" s="276"/>
      <c r="AX87" s="276"/>
      <c r="AY87" s="276"/>
      <c r="AZ87" s="277">
        <v>1</v>
      </c>
      <c r="BA87" s="276"/>
      <c r="BB87" s="2"/>
      <c r="BC87" t="s" s="275">
        <f>_xlfn.IFERROR((AU87*W87),"")</f>
      </c>
      <c r="BD87" t="s" s="275">
        <f>_xlfn.IFERROR((AV87*W87),"")</f>
      </c>
      <c r="BE87" t="s" s="275">
        <f>_xlfn.IFERROR((AW87*W87),"")</f>
      </c>
      <c r="BF87" t="s" s="275">
        <f>_xlfn.IFERROR((AX87*W87),"")</f>
      </c>
      <c r="BG87" t="s" s="275">
        <f>_xlfn.IFERROR((AY87*W87),"")</f>
      </c>
      <c r="BH87" t="s" s="275">
        <f>_xlfn.IFERROR((AZ87*W87),"")</f>
      </c>
      <c r="BI87" t="s" s="275">
        <f>_xlfn.IFERROR((BA87*W87),"")</f>
      </c>
      <c r="BJ87" s="2"/>
      <c r="BK87" s="272">
        <f>L87*F87</f>
        <v>0</v>
      </c>
      <c r="BL87" s="272">
        <f>M87*F87</f>
        <v>0</v>
      </c>
      <c r="BM87" s="272">
        <f>N87*F87</f>
        <v>0</v>
      </c>
      <c r="BN87" s="272">
        <f>O87*F87</f>
        <v>0</v>
      </c>
      <c r="BO87" s="272">
        <f>P87*F87</f>
        <v>0</v>
      </c>
      <c r="BP87" s="272">
        <f>Q87*F87</f>
        <v>0</v>
      </c>
      <c r="BQ87" s="272">
        <f>R87*F87</f>
        <v>0</v>
      </c>
      <c r="BR87" s="272">
        <f>S87*F87</f>
        <v>0</v>
      </c>
      <c r="BS87" s="272">
        <f>T87*F87</f>
        <v>0</v>
      </c>
      <c r="BT87" s="272">
        <f>U87*F87</f>
        <v>0</v>
      </c>
      <c r="BU87" s="272">
        <f>V87*F87</f>
        <v>0</v>
      </c>
      <c r="BV87" s="2"/>
      <c r="BW87" s="2"/>
      <c r="BX87" s="2"/>
    </row>
    <row r="88" ht="15" customHeight="1">
      <c r="A88" t="s" s="249">
        <v>284</v>
      </c>
      <c r="B88" t="s" s="250">
        <v>285</v>
      </c>
      <c r="C88" s="251"/>
      <c r="D88" s="252"/>
      <c r="E88" t="s" s="253">
        <v>94</v>
      </c>
      <c r="F88" s="254">
        <v>3</v>
      </c>
      <c r="G88" t="s" s="255">
        <v>109</v>
      </c>
      <c r="H88" s="256">
        <v>5.19</v>
      </c>
      <c r="I88" s="257">
        <v>164.666666666667</v>
      </c>
      <c r="J88" s="257">
        <f>I88*1.2</f>
        <v>197.6</v>
      </c>
      <c r="K88" t="s" s="258">
        <v>95</v>
      </c>
      <c r="L88" s="259"/>
      <c r="M88" s="259"/>
      <c r="N88" s="259"/>
      <c r="O88" s="260"/>
      <c r="P88" s="260"/>
      <c r="Q88" s="259"/>
      <c r="R88" s="260"/>
      <c r="S88" s="260"/>
      <c r="T88" s="259"/>
      <c r="U88" s="259"/>
      <c r="V88" s="259"/>
      <c r="W88" t="s" s="261">
        <f>IF(SUM(L88:V88)=0,"",SUM(L88:V88))</f>
      </c>
      <c r="X88" t="s" s="261">
        <f>IF(W88="","",(W88*F88))</f>
      </c>
      <c r="Y88" t="s" s="261">
        <f>IF(W88="","",(W88*I88))</f>
      </c>
      <c r="Z88" t="s" s="262">
        <f>IF(W88="","",(W88*J88))</f>
      </c>
      <c r="AA88" s="263">
        <v>82</v>
      </c>
      <c r="AB88" t="s" s="264">
        <f>_xlfn.IFERROR(W88*H88,"")</f>
      </c>
      <c r="AC88" t="s" s="265">
        <f>B88</f>
        <v>286</v>
      </c>
      <c r="AD88" s="266">
        <f>H88</f>
        <v>5.19</v>
      </c>
      <c r="AE88" s="273">
        <v>16</v>
      </c>
      <c r="AF88" s="274">
        <v>0</v>
      </c>
      <c r="AG88" s="274">
        <v>0</v>
      </c>
      <c r="AH88" s="274">
        <v>0</v>
      </c>
      <c r="AI88" s="274">
        <v>1</v>
      </c>
      <c r="AJ88" s="274">
        <v>1</v>
      </c>
      <c r="AK88" s="274">
        <v>0</v>
      </c>
      <c r="AL88" s="2"/>
      <c r="AM88" t="s" s="275">
        <f>IF(W88="","",(W88*AE88))</f>
      </c>
      <c r="AN88" t="s" s="275">
        <f>IF(X88="","",(X88*AF88))</f>
      </c>
      <c r="AO88" t="s" s="275">
        <f>IF(W88="","",(W88*AG88))</f>
      </c>
      <c r="AP88" t="s" s="275">
        <f>IF(W88="","",(W88*AH88))</f>
      </c>
      <c r="AQ88" t="s" s="275">
        <f>IF(W88="","",(W88*AI88))</f>
      </c>
      <c r="AR88" t="s" s="275">
        <f>IF(W88="","",(W88*AJ88))</f>
      </c>
      <c r="AS88" t="s" s="275">
        <f>IF(W88="","",(W88*AK88))</f>
      </c>
      <c r="AT88" s="2"/>
      <c r="AU88" s="276"/>
      <c r="AV88" s="276"/>
      <c r="AW88" s="276"/>
      <c r="AX88" s="276"/>
      <c r="AY88" s="277">
        <v>1</v>
      </c>
      <c r="AZ88" s="277">
        <v>2</v>
      </c>
      <c r="BA88" s="276"/>
      <c r="BB88" s="2"/>
      <c r="BC88" t="s" s="275">
        <f>_xlfn.IFERROR((AU88*W88),"")</f>
      </c>
      <c r="BD88" t="s" s="275">
        <f>_xlfn.IFERROR((AV88*W88),"")</f>
      </c>
      <c r="BE88" t="s" s="275">
        <f>_xlfn.IFERROR((AW88*W88),"")</f>
      </c>
      <c r="BF88" t="s" s="275">
        <f>_xlfn.IFERROR((AX88*W88),"")</f>
      </c>
      <c r="BG88" t="s" s="275">
        <f>_xlfn.IFERROR((AY88*W88),"")</f>
      </c>
      <c r="BH88" t="s" s="275">
        <f>_xlfn.IFERROR((AZ88*W88),"")</f>
      </c>
      <c r="BI88" t="s" s="275">
        <f>_xlfn.IFERROR((BA88*W88),"")</f>
      </c>
      <c r="BJ88" s="2"/>
      <c r="BK88" s="272">
        <f>L88*F88</f>
        <v>0</v>
      </c>
      <c r="BL88" s="272">
        <f>M88*F88</f>
        <v>0</v>
      </c>
      <c r="BM88" s="272">
        <f>N88*F88</f>
        <v>0</v>
      </c>
      <c r="BN88" s="272">
        <f>O88*F88</f>
        <v>0</v>
      </c>
      <c r="BO88" s="272">
        <f>P88*F88</f>
        <v>0</v>
      </c>
      <c r="BP88" s="272">
        <f>Q88*F88</f>
        <v>0</v>
      </c>
      <c r="BQ88" s="272">
        <f>R88*F88</f>
        <v>0</v>
      </c>
      <c r="BR88" s="272">
        <f>S88*F88</f>
        <v>0</v>
      </c>
      <c r="BS88" s="272">
        <f>T88*F88</f>
        <v>0</v>
      </c>
      <c r="BT88" s="272">
        <f>U88*F88</f>
        <v>0</v>
      </c>
      <c r="BU88" s="272">
        <f>V88*F88</f>
        <v>0</v>
      </c>
      <c r="BV88" s="2"/>
      <c r="BW88" s="2"/>
      <c r="BX88" s="2"/>
    </row>
    <row r="89" ht="15" customHeight="1">
      <c r="A89" t="s" s="249">
        <v>284</v>
      </c>
      <c r="B89" t="s" s="250">
        <v>287</v>
      </c>
      <c r="C89" s="251"/>
      <c r="D89" s="252"/>
      <c r="E89" t="s" s="253">
        <v>94</v>
      </c>
      <c r="F89" s="254">
        <v>3</v>
      </c>
      <c r="G89" t="s" s="255">
        <v>109</v>
      </c>
      <c r="H89" s="256">
        <v>4.36</v>
      </c>
      <c r="I89" s="257">
        <v>151.208333333333</v>
      </c>
      <c r="J89" s="257">
        <f>I89*1.2</f>
        <v>181.45</v>
      </c>
      <c r="K89" t="s" s="258">
        <v>95</v>
      </c>
      <c r="L89" s="259"/>
      <c r="M89" s="259"/>
      <c r="N89" s="259"/>
      <c r="O89" s="260"/>
      <c r="P89" s="260"/>
      <c r="Q89" s="259"/>
      <c r="R89" s="260"/>
      <c r="S89" s="260"/>
      <c r="T89" s="259"/>
      <c r="U89" s="259"/>
      <c r="V89" s="259"/>
      <c r="W89" t="s" s="261">
        <f>IF(SUM(L89:V89)=0,"",SUM(L89:V89))</f>
      </c>
      <c r="X89" t="s" s="261">
        <f>IF(W89="","",(W89*F89))</f>
      </c>
      <c r="Y89" t="s" s="261">
        <f>IF(W89="","",(W89*I89))</f>
      </c>
      <c r="Z89" t="s" s="262">
        <f>IF(W89="","",(W89*J89))</f>
      </c>
      <c r="AA89" s="263">
        <v>83</v>
      </c>
      <c r="AB89" t="s" s="264">
        <f>_xlfn.IFERROR(W89*H89,"")</f>
      </c>
      <c r="AC89" t="s" s="265">
        <f>B89</f>
        <v>288</v>
      </c>
      <c r="AD89" s="266">
        <f>H89</f>
        <v>4.36</v>
      </c>
      <c r="AE89" s="273">
        <v>14</v>
      </c>
      <c r="AF89" s="274">
        <v>0</v>
      </c>
      <c r="AG89" s="274">
        <v>0</v>
      </c>
      <c r="AH89" s="274">
        <v>0</v>
      </c>
      <c r="AI89" s="274">
        <v>1</v>
      </c>
      <c r="AJ89" s="274">
        <v>1</v>
      </c>
      <c r="AK89" s="274">
        <v>0</v>
      </c>
      <c r="AL89" s="2"/>
      <c r="AM89" t="s" s="275">
        <f>IF(W89="","",(W89*AE89))</f>
      </c>
      <c r="AN89" t="s" s="275">
        <f>IF(X89="","",(X89*AF89))</f>
      </c>
      <c r="AO89" t="s" s="275">
        <f>IF(W89="","",(W89*AG89))</f>
      </c>
      <c r="AP89" t="s" s="275">
        <f>IF(W89="","",(W89*AH89))</f>
      </c>
      <c r="AQ89" t="s" s="275">
        <f>IF(W89="","",(W89*AI89))</f>
      </c>
      <c r="AR89" t="s" s="275">
        <f>IF(W89="","",(W89*AJ89))</f>
      </c>
      <c r="AS89" t="s" s="275">
        <f>IF(W89="","",(W89*AK89))</f>
      </c>
      <c r="AT89" s="2"/>
      <c r="AU89" s="276"/>
      <c r="AV89" s="276"/>
      <c r="AW89" s="276"/>
      <c r="AX89" s="276"/>
      <c r="AY89" s="277">
        <v>1</v>
      </c>
      <c r="AZ89" s="277">
        <v>2</v>
      </c>
      <c r="BA89" s="276"/>
      <c r="BB89" s="2"/>
      <c r="BC89" t="s" s="275">
        <f>_xlfn.IFERROR((AU89*W89),"")</f>
      </c>
      <c r="BD89" t="s" s="275">
        <f>_xlfn.IFERROR((AV89*W89),"")</f>
      </c>
      <c r="BE89" t="s" s="275">
        <f>_xlfn.IFERROR((AW89*W89),"")</f>
      </c>
      <c r="BF89" t="s" s="275">
        <f>_xlfn.IFERROR((AX89*W89),"")</f>
      </c>
      <c r="BG89" t="s" s="275">
        <f>_xlfn.IFERROR((AY89*W89),"")</f>
      </c>
      <c r="BH89" t="s" s="275">
        <f>_xlfn.IFERROR((AZ89*W89),"")</f>
      </c>
      <c r="BI89" t="s" s="275">
        <f>_xlfn.IFERROR((BA89*W89),"")</f>
      </c>
      <c r="BJ89" s="2"/>
      <c r="BK89" s="272">
        <f>L89*F89</f>
        <v>0</v>
      </c>
      <c r="BL89" s="272">
        <f>M89*F89</f>
        <v>0</v>
      </c>
      <c r="BM89" s="272">
        <f>N89*F89</f>
        <v>0</v>
      </c>
      <c r="BN89" s="272">
        <f>O89*F89</f>
        <v>0</v>
      </c>
      <c r="BO89" s="272">
        <f>P89*F89</f>
        <v>0</v>
      </c>
      <c r="BP89" s="272">
        <f>Q89*F89</f>
        <v>0</v>
      </c>
      <c r="BQ89" s="272">
        <f>R89*F89</f>
        <v>0</v>
      </c>
      <c r="BR89" s="272">
        <f>S89*F89</f>
        <v>0</v>
      </c>
      <c r="BS89" s="272">
        <f>T89*F89</f>
        <v>0</v>
      </c>
      <c r="BT89" s="272">
        <f>U89*F89</f>
        <v>0</v>
      </c>
      <c r="BU89" s="272">
        <f>V89*F89</f>
        <v>0</v>
      </c>
      <c r="BV89" s="2"/>
      <c r="BW89" s="2"/>
      <c r="BX89" s="2"/>
    </row>
    <row r="90" ht="15" customHeight="1">
      <c r="A90" t="s" s="249">
        <v>284</v>
      </c>
      <c r="B90" t="s" s="250">
        <v>289</v>
      </c>
      <c r="C90" t="s" s="278">
        <v>100</v>
      </c>
      <c r="D90" s="252"/>
      <c r="E90" t="s" s="253">
        <v>94</v>
      </c>
      <c r="F90" s="254">
        <v>3</v>
      </c>
      <c r="G90" t="s" s="255">
        <v>109</v>
      </c>
      <c r="H90" s="256">
        <v>4.1</v>
      </c>
      <c r="I90" s="257">
        <v>157.541666666667</v>
      </c>
      <c r="J90" s="257">
        <f>I90*1.2</f>
        <v>189.05</v>
      </c>
      <c r="K90" t="s" s="258">
        <v>95</v>
      </c>
      <c r="L90" s="259"/>
      <c r="M90" s="259"/>
      <c r="N90" s="259"/>
      <c r="O90" s="260"/>
      <c r="P90" s="260"/>
      <c r="Q90" s="259"/>
      <c r="R90" s="260"/>
      <c r="S90" s="260"/>
      <c r="T90" s="259"/>
      <c r="U90" s="259"/>
      <c r="V90" s="259"/>
      <c r="W90" t="s" s="261">
        <f>IF(SUM(L90:V90)=0,"",SUM(L90:V90))</f>
      </c>
      <c r="X90" t="s" s="261">
        <f>IF(W90="","",(W90*F90))</f>
      </c>
      <c r="Y90" t="s" s="261">
        <f>IF(W90="","",(W90*I90))</f>
      </c>
      <c r="Z90" t="s" s="262">
        <f>IF(W90="","",(W90*J90))</f>
      </c>
      <c r="AA90" s="263">
        <v>84</v>
      </c>
      <c r="AB90" t="s" s="264">
        <f>_xlfn.IFERROR(W90*H90,"")</f>
      </c>
      <c r="AC90" t="s" s="265">
        <f>B90</f>
        <v>290</v>
      </c>
      <c r="AD90" s="266">
        <f>H90</f>
        <v>4.1</v>
      </c>
      <c r="AE90" s="273">
        <v>16</v>
      </c>
      <c r="AF90" s="274">
        <v>0</v>
      </c>
      <c r="AG90" s="274">
        <v>0</v>
      </c>
      <c r="AH90" s="274">
        <v>0</v>
      </c>
      <c r="AI90" s="274">
        <v>1</v>
      </c>
      <c r="AJ90" s="274">
        <v>1</v>
      </c>
      <c r="AK90" s="274">
        <v>0</v>
      </c>
      <c r="AL90" s="2"/>
      <c r="AM90" t="s" s="275">
        <f>IF(W90="","",(W90*AE90))</f>
      </c>
      <c r="AN90" t="s" s="275">
        <f>IF(X90="","",(X90*AF90))</f>
      </c>
      <c r="AO90" t="s" s="275">
        <f>IF(W90="","",(W90*AG90))</f>
      </c>
      <c r="AP90" t="s" s="275">
        <f>IF(W90="","",(W90*AH90))</f>
      </c>
      <c r="AQ90" t="s" s="275">
        <f>IF(W90="","",(W90*AI90))</f>
      </c>
      <c r="AR90" t="s" s="275">
        <f>IF(W90="","",(W90*AJ90))</f>
      </c>
      <c r="AS90" t="s" s="275">
        <f>IF(W90="","",(W90*AK90))</f>
      </c>
      <c r="AT90" s="2"/>
      <c r="AU90" s="276"/>
      <c r="AV90" s="276"/>
      <c r="AW90" s="276"/>
      <c r="AX90" s="276"/>
      <c r="AY90" s="277">
        <v>1</v>
      </c>
      <c r="AZ90" s="277">
        <v>2</v>
      </c>
      <c r="BA90" s="276"/>
      <c r="BB90" s="2"/>
      <c r="BC90" t="s" s="275">
        <f>_xlfn.IFERROR((AU90*W90),"")</f>
      </c>
      <c r="BD90" t="s" s="275">
        <f>_xlfn.IFERROR((AV90*W90),"")</f>
      </c>
      <c r="BE90" t="s" s="275">
        <f>_xlfn.IFERROR((AW90*W90),"")</f>
      </c>
      <c r="BF90" t="s" s="275">
        <f>_xlfn.IFERROR((AX90*W90),"")</f>
      </c>
      <c r="BG90" t="s" s="275">
        <f>_xlfn.IFERROR((AY90*W90),"")</f>
      </c>
      <c r="BH90" t="s" s="275">
        <f>_xlfn.IFERROR((AZ90*W90),"")</f>
      </c>
      <c r="BI90" t="s" s="275">
        <f>_xlfn.IFERROR((BA90*W90),"")</f>
      </c>
      <c r="BJ90" s="2"/>
      <c r="BK90" s="272">
        <f>L90*F90</f>
        <v>0</v>
      </c>
      <c r="BL90" s="272">
        <f>M90*F90</f>
        <v>0</v>
      </c>
      <c r="BM90" s="272">
        <f>N90*F90</f>
        <v>0</v>
      </c>
      <c r="BN90" s="272">
        <f>O90*F90</f>
        <v>0</v>
      </c>
      <c r="BO90" s="272">
        <f>P90*F90</f>
        <v>0</v>
      </c>
      <c r="BP90" s="272">
        <f>Q90*F90</f>
        <v>0</v>
      </c>
      <c r="BQ90" s="272">
        <f>R90*F90</f>
        <v>0</v>
      </c>
      <c r="BR90" s="272">
        <f>S90*F90</f>
        <v>0</v>
      </c>
      <c r="BS90" s="272">
        <f>T90*F90</f>
        <v>0</v>
      </c>
      <c r="BT90" s="272">
        <f>U90*F90</f>
        <v>0</v>
      </c>
      <c r="BU90" s="272">
        <f>V90*F90</f>
        <v>0</v>
      </c>
      <c r="BV90" s="2"/>
      <c r="BW90" s="2"/>
      <c r="BX90" s="2"/>
    </row>
    <row r="91" ht="15" customHeight="1">
      <c r="A91" t="s" s="249">
        <v>284</v>
      </c>
      <c r="B91" t="s" s="250">
        <v>291</v>
      </c>
      <c r="C91" t="s" s="278">
        <v>100</v>
      </c>
      <c r="D91" t="s" s="279">
        <v>108</v>
      </c>
      <c r="E91" t="s" s="253">
        <v>94</v>
      </c>
      <c r="F91" s="254">
        <v>2</v>
      </c>
      <c r="G91" t="s" s="255">
        <v>50</v>
      </c>
      <c r="H91" s="256">
        <v>2.236</v>
      </c>
      <c r="I91" s="257">
        <v>80.75</v>
      </c>
      <c r="J91" s="257">
        <f>I91*1.2</f>
        <v>96.90000000000001</v>
      </c>
      <c r="K91" t="s" s="258">
        <v>95</v>
      </c>
      <c r="L91" s="259"/>
      <c r="M91" s="259"/>
      <c r="N91" s="259"/>
      <c r="O91" s="260"/>
      <c r="P91" s="260"/>
      <c r="Q91" s="259"/>
      <c r="R91" s="260"/>
      <c r="S91" s="260"/>
      <c r="T91" s="259"/>
      <c r="U91" s="259"/>
      <c r="V91" s="259"/>
      <c r="W91" t="s" s="261">
        <f>IF(SUM(L91:V91)=0,"",SUM(L91:V91))</f>
      </c>
      <c r="X91" t="s" s="261">
        <f>IF(W91="","",(W91*F91))</f>
      </c>
      <c r="Y91" t="s" s="261">
        <f>IF(W91="","",(W91*I91))</f>
      </c>
      <c r="Z91" t="s" s="262">
        <f>IF(W91="","",(W91*J91))</f>
      </c>
      <c r="AA91" s="263">
        <v>85</v>
      </c>
      <c r="AB91" t="s" s="264">
        <f>_xlfn.IFERROR(W91*H91,"")</f>
      </c>
      <c r="AC91" t="s" s="265">
        <f>B91</f>
        <v>292</v>
      </c>
      <c r="AD91" s="266">
        <f>H91</f>
        <v>2.236</v>
      </c>
      <c r="AE91" s="273">
        <v>8</v>
      </c>
      <c r="AF91" s="274">
        <v>0</v>
      </c>
      <c r="AG91" s="274">
        <v>0</v>
      </c>
      <c r="AH91" s="274">
        <v>1</v>
      </c>
      <c r="AI91" s="274">
        <v>0</v>
      </c>
      <c r="AJ91" s="274">
        <v>1</v>
      </c>
      <c r="AK91" s="274">
        <v>0</v>
      </c>
      <c r="AL91" s="2"/>
      <c r="AM91" t="s" s="275">
        <f>IF(W91="","",(W91*AE91))</f>
      </c>
      <c r="AN91" t="s" s="275">
        <f>IF(X91="","",(X91*AF91))</f>
      </c>
      <c r="AO91" t="s" s="275">
        <f>IF(W91="","",(W91*AG91))</f>
      </c>
      <c r="AP91" t="s" s="275">
        <f>IF(W91="","",(W91*AH91))</f>
      </c>
      <c r="AQ91" t="s" s="275">
        <f>IF(W91="","",(W91*AI91))</f>
      </c>
      <c r="AR91" t="s" s="275">
        <f>IF(W91="","",(W91*AJ91))</f>
      </c>
      <c r="AS91" t="s" s="275">
        <f>IF(W91="","",(W91*AK91))</f>
      </c>
      <c r="AT91" s="2"/>
      <c r="AU91" s="276"/>
      <c r="AV91" s="276"/>
      <c r="AW91" s="276"/>
      <c r="AX91" s="276"/>
      <c r="AY91" s="276"/>
      <c r="AZ91" s="277">
        <v>2</v>
      </c>
      <c r="BA91" s="276"/>
      <c r="BB91" s="2"/>
      <c r="BC91" t="s" s="275">
        <f>_xlfn.IFERROR((AU91*W91),"")</f>
      </c>
      <c r="BD91" t="s" s="275">
        <f>_xlfn.IFERROR((AV91*W91),"")</f>
      </c>
      <c r="BE91" t="s" s="275">
        <f>_xlfn.IFERROR((AW91*W91),"")</f>
      </c>
      <c r="BF91" t="s" s="275">
        <f>_xlfn.IFERROR((AX91*W91),"")</f>
      </c>
      <c r="BG91" t="s" s="275">
        <f>_xlfn.IFERROR((AY91*W91),"")</f>
      </c>
      <c r="BH91" t="s" s="275">
        <f>_xlfn.IFERROR((AZ91*W91),"")</f>
      </c>
      <c r="BI91" t="s" s="275">
        <f>_xlfn.IFERROR((BA91*W91),"")</f>
      </c>
      <c r="BJ91" s="2"/>
      <c r="BK91" s="272">
        <f>L91*F91</f>
        <v>0</v>
      </c>
      <c r="BL91" s="272">
        <f>M91*F91</f>
        <v>0</v>
      </c>
      <c r="BM91" s="272">
        <f>N91*F91</f>
        <v>0</v>
      </c>
      <c r="BN91" s="272">
        <f>O91*F91</f>
        <v>0</v>
      </c>
      <c r="BO91" s="272">
        <f>P91*F91</f>
        <v>0</v>
      </c>
      <c r="BP91" s="272">
        <f>Q91*F91</f>
        <v>0</v>
      </c>
      <c r="BQ91" s="272">
        <f>R91*F91</f>
        <v>0</v>
      </c>
      <c r="BR91" s="272">
        <f>S91*F91</f>
        <v>0</v>
      </c>
      <c r="BS91" s="272">
        <f>T91*F91</f>
        <v>0</v>
      </c>
      <c r="BT91" s="272">
        <f>U91*F91</f>
        <v>0</v>
      </c>
      <c r="BU91" s="272">
        <f>V91*F91</f>
        <v>0</v>
      </c>
      <c r="BV91" s="2"/>
      <c r="BW91" s="2"/>
      <c r="BX91" s="2"/>
    </row>
    <row r="92" ht="15" customHeight="1">
      <c r="A92" t="s" s="249">
        <v>284</v>
      </c>
      <c r="B92" t="s" s="250">
        <v>293</v>
      </c>
      <c r="C92" t="s" s="278">
        <v>100</v>
      </c>
      <c r="D92" s="280"/>
      <c r="E92" t="s" s="253">
        <v>94</v>
      </c>
      <c r="F92" s="254">
        <v>3</v>
      </c>
      <c r="G92" t="s" s="255">
        <v>109</v>
      </c>
      <c r="H92" s="256">
        <v>5.19</v>
      </c>
      <c r="I92" s="257">
        <v>175.75</v>
      </c>
      <c r="J92" s="257">
        <f>I92*1.2</f>
        <v>210.9</v>
      </c>
      <c r="K92" t="s" s="258">
        <v>95</v>
      </c>
      <c r="L92" s="259"/>
      <c r="M92" s="259"/>
      <c r="N92" s="259"/>
      <c r="O92" s="260"/>
      <c r="P92" s="260"/>
      <c r="Q92" s="259"/>
      <c r="R92" s="260"/>
      <c r="S92" s="260"/>
      <c r="T92" s="259"/>
      <c r="U92" s="259"/>
      <c r="V92" s="259"/>
      <c r="W92" t="s" s="261">
        <f>IF(SUM(L92:V92)=0,"",SUM(L92:V92))</f>
      </c>
      <c r="X92" t="s" s="261">
        <f>IF(W92="","",(W92*F92))</f>
      </c>
      <c r="Y92" t="s" s="261">
        <f>IF(W92="","",(W92*I92))</f>
      </c>
      <c r="Z92" t="s" s="262">
        <f>IF(W92="","",(W92*J92))</f>
      </c>
      <c r="AA92" s="263">
        <v>86</v>
      </c>
      <c r="AB92" t="s" s="264">
        <f>_xlfn.IFERROR(W92*H92,"")</f>
      </c>
      <c r="AC92" t="s" s="265">
        <f>B92</f>
        <v>294</v>
      </c>
      <c r="AD92" s="266">
        <f>H92</f>
        <v>5.19</v>
      </c>
      <c r="AE92" s="273">
        <v>16</v>
      </c>
      <c r="AF92" s="274">
        <v>0</v>
      </c>
      <c r="AG92" s="274">
        <v>0</v>
      </c>
      <c r="AH92" s="274">
        <v>0</v>
      </c>
      <c r="AI92" s="274">
        <v>1</v>
      </c>
      <c r="AJ92" s="274">
        <v>1</v>
      </c>
      <c r="AK92" s="274">
        <v>0</v>
      </c>
      <c r="AL92" s="2"/>
      <c r="AM92" t="s" s="275">
        <f>IF(W92="","",(W92*AE92))</f>
      </c>
      <c r="AN92" t="s" s="275">
        <f>IF(X92="","",(X92*AF92))</f>
      </c>
      <c r="AO92" t="s" s="275">
        <f>IF(W92="","",(W92*AG92))</f>
      </c>
      <c r="AP92" t="s" s="275">
        <f>IF(W92="","",(W92*AH92))</f>
      </c>
      <c r="AQ92" t="s" s="275">
        <f>IF(W92="","",(W92*AI92))</f>
      </c>
      <c r="AR92" t="s" s="275">
        <f>IF(W92="","",(W92*AJ92))</f>
      </c>
      <c r="AS92" t="s" s="275">
        <f>IF(W92="","",(W92*AK92))</f>
      </c>
      <c r="AT92" s="2"/>
      <c r="AU92" s="276"/>
      <c r="AV92" s="276"/>
      <c r="AW92" s="276"/>
      <c r="AX92" s="276"/>
      <c r="AY92" s="277">
        <v>1</v>
      </c>
      <c r="AZ92" s="277">
        <v>2</v>
      </c>
      <c r="BA92" s="276"/>
      <c r="BB92" s="2"/>
      <c r="BC92" t="s" s="275">
        <f>_xlfn.IFERROR((AU92*W92),"")</f>
      </c>
      <c r="BD92" t="s" s="275">
        <f>_xlfn.IFERROR((AV92*W92),"")</f>
      </c>
      <c r="BE92" t="s" s="275">
        <f>_xlfn.IFERROR((AW92*W92),"")</f>
      </c>
      <c r="BF92" t="s" s="275">
        <f>_xlfn.IFERROR((AX92*W92),"")</f>
      </c>
      <c r="BG92" t="s" s="275">
        <f>_xlfn.IFERROR((AY92*W92),"")</f>
      </c>
      <c r="BH92" t="s" s="275">
        <f>_xlfn.IFERROR((AZ92*W92),"")</f>
      </c>
      <c r="BI92" t="s" s="275">
        <f>_xlfn.IFERROR((BA92*W92),"")</f>
      </c>
      <c r="BJ92" s="2"/>
      <c r="BK92" s="272">
        <f>L92*F92</f>
        <v>0</v>
      </c>
      <c r="BL92" s="272">
        <f>M92*F92</f>
        <v>0</v>
      </c>
      <c r="BM92" s="272">
        <f>N92*F92</f>
        <v>0</v>
      </c>
      <c r="BN92" s="272">
        <f>O92*F92</f>
        <v>0</v>
      </c>
      <c r="BO92" s="272">
        <f>P92*F92</f>
        <v>0</v>
      </c>
      <c r="BP92" s="272">
        <f>Q92*F92</f>
        <v>0</v>
      </c>
      <c r="BQ92" s="272">
        <f>R92*F92</f>
        <v>0</v>
      </c>
      <c r="BR92" s="272">
        <f>S92*F92</f>
        <v>0</v>
      </c>
      <c r="BS92" s="272">
        <f>T92*F92</f>
        <v>0</v>
      </c>
      <c r="BT92" s="272">
        <f>U92*F92</f>
        <v>0</v>
      </c>
      <c r="BU92" s="272">
        <f>V92*F92</f>
        <v>0</v>
      </c>
      <c r="BV92" s="2"/>
      <c r="BW92" s="2"/>
      <c r="BX92" s="2"/>
    </row>
    <row r="93" ht="15" customHeight="1">
      <c r="A93" t="s" s="249">
        <v>295</v>
      </c>
      <c r="B93" t="s" s="250">
        <v>295</v>
      </c>
      <c r="C93" s="286"/>
      <c r="D93" s="280"/>
      <c r="E93" t="s" s="253">
        <v>94</v>
      </c>
      <c r="F93" s="254">
        <v>1</v>
      </c>
      <c r="G93" t="s" s="255">
        <v>50</v>
      </c>
      <c r="H93" s="256">
        <v>2.8</v>
      </c>
      <c r="I93" s="257">
        <v>95.7916666666667</v>
      </c>
      <c r="J93" s="257">
        <f>I93*1.2</f>
        <v>114.95</v>
      </c>
      <c r="K93" t="s" s="258">
        <v>95</v>
      </c>
      <c r="L93" s="259"/>
      <c r="M93" s="259"/>
      <c r="N93" s="259"/>
      <c r="O93" s="260"/>
      <c r="P93" s="260"/>
      <c r="Q93" s="259"/>
      <c r="R93" s="260"/>
      <c r="S93" s="260"/>
      <c r="T93" s="259"/>
      <c r="U93" s="259"/>
      <c r="V93" s="259"/>
      <c r="W93" t="s" s="261">
        <f>IF(SUM(L93:V93)=0,"",SUM(L93:V93))</f>
      </c>
      <c r="X93" t="s" s="261">
        <f>IF(W93="","",(W93*F93))</f>
      </c>
      <c r="Y93" t="s" s="261">
        <f>IF(W93="","",(W93*I93))</f>
      </c>
      <c r="Z93" t="s" s="262">
        <f>IF(W93="","",(W93*J93))</f>
      </c>
      <c r="AA93" s="263">
        <v>87</v>
      </c>
      <c r="AB93" t="s" s="264">
        <f>_xlfn.IFERROR(W93*H93,"")</f>
      </c>
      <c r="AC93" t="s" s="265">
        <f>B93</f>
        <v>296</v>
      </c>
      <c r="AD93" s="266">
        <f>H93</f>
        <v>2.8</v>
      </c>
      <c r="AE93" s="273">
        <v>4</v>
      </c>
      <c r="AF93" s="274">
        <v>0</v>
      </c>
      <c r="AG93" s="274">
        <v>0</v>
      </c>
      <c r="AH93" s="274">
        <v>0</v>
      </c>
      <c r="AI93" s="274">
        <v>0</v>
      </c>
      <c r="AJ93" s="274">
        <v>0</v>
      </c>
      <c r="AK93" s="274">
        <v>1</v>
      </c>
      <c r="AL93" s="2"/>
      <c r="AM93" t="s" s="275">
        <f>IF(W93="","",(W93*AE93))</f>
      </c>
      <c r="AN93" t="s" s="275">
        <f>IF(X93="","",(X93*AF93))</f>
      </c>
      <c r="AO93" t="s" s="275">
        <f>IF(W93="","",(W93*AG93))</f>
      </c>
      <c r="AP93" t="s" s="275">
        <f>IF(W93="","",(W93*AH93))</f>
      </c>
      <c r="AQ93" t="s" s="275">
        <f>IF(W93="","",(W93*AI93))</f>
      </c>
      <c r="AR93" t="s" s="275">
        <f>IF(W93="","",(W93*AJ93))</f>
      </c>
      <c r="AS93" t="s" s="275">
        <f>IF(W93="","",(W93*AK93))</f>
      </c>
      <c r="AT93" s="2"/>
      <c r="AU93" s="2"/>
      <c r="AV93" s="2"/>
      <c r="AW93" s="2"/>
      <c r="AX93" s="2"/>
      <c r="AY93" s="2"/>
      <c r="AZ93" s="277">
        <v>1</v>
      </c>
      <c r="BA93" s="2"/>
      <c r="BB93" s="2"/>
      <c r="BC93" t="s" s="275">
        <f>_xlfn.IFERROR((AU93*W93),"")</f>
      </c>
      <c r="BD93" t="s" s="275">
        <f>_xlfn.IFERROR((AV93*W93),"")</f>
      </c>
      <c r="BE93" t="s" s="275">
        <f>_xlfn.IFERROR((AW93*W93),"")</f>
      </c>
      <c r="BF93" t="s" s="275">
        <f>_xlfn.IFERROR((AX93*W93),"")</f>
      </c>
      <c r="BG93" t="s" s="275">
        <f>_xlfn.IFERROR((AY93*W93),"")</f>
      </c>
      <c r="BH93" t="s" s="275">
        <f>_xlfn.IFERROR((AZ93*W93),"")</f>
      </c>
      <c r="BI93" t="s" s="275">
        <f>_xlfn.IFERROR((BA93*W93),"")</f>
      </c>
      <c r="BJ93" s="2"/>
      <c r="BK93" s="272">
        <f>L93*F93</f>
        <v>0</v>
      </c>
      <c r="BL93" s="272">
        <f>M93*F93</f>
        <v>0</v>
      </c>
      <c r="BM93" s="272">
        <f>N93*F93</f>
        <v>0</v>
      </c>
      <c r="BN93" s="272">
        <f>O93*F93</f>
        <v>0</v>
      </c>
      <c r="BO93" s="272">
        <f>P93*F93</f>
        <v>0</v>
      </c>
      <c r="BP93" s="272">
        <f>Q93*F93</f>
        <v>0</v>
      </c>
      <c r="BQ93" s="272">
        <f>R93*F93</f>
        <v>0</v>
      </c>
      <c r="BR93" s="272">
        <f>S93*F93</f>
        <v>0</v>
      </c>
      <c r="BS93" s="272">
        <f>T93*F93</f>
        <v>0</v>
      </c>
      <c r="BT93" s="272">
        <f>U93*F93</f>
        <v>0</v>
      </c>
      <c r="BU93" s="272">
        <f>V93*F93</f>
        <v>0</v>
      </c>
      <c r="BV93" s="2"/>
      <c r="BW93" s="2"/>
      <c r="BX93" s="2"/>
    </row>
    <row r="94" ht="15" customHeight="1">
      <c r="A94" t="s" s="249">
        <v>295</v>
      </c>
      <c r="B94" t="s" s="250">
        <v>297</v>
      </c>
      <c r="C94" s="286"/>
      <c r="D94" t="s" s="287">
        <v>298</v>
      </c>
      <c r="E94" t="s" s="253">
        <v>94</v>
      </c>
      <c r="F94" s="254">
        <v>1</v>
      </c>
      <c r="G94" t="s" s="255">
        <v>50</v>
      </c>
      <c r="H94" s="256">
        <v>2.717</v>
      </c>
      <c r="I94" s="257">
        <v>102.92</v>
      </c>
      <c r="J94" s="257">
        <f>I94*1.2</f>
        <v>123.504</v>
      </c>
      <c r="K94" t="s" s="258">
        <v>95</v>
      </c>
      <c r="L94" s="259"/>
      <c r="M94" s="259"/>
      <c r="N94" s="259"/>
      <c r="O94" s="260"/>
      <c r="P94" s="260"/>
      <c r="Q94" s="259"/>
      <c r="R94" s="260"/>
      <c r="S94" s="260"/>
      <c r="T94" s="259"/>
      <c r="U94" s="259"/>
      <c r="V94" s="259"/>
      <c r="W94" t="s" s="261">
        <f>IF(SUM(L94:V94)=0,"",SUM(L94:V94))</f>
      </c>
      <c r="X94" t="s" s="261">
        <f>IF(W94="","",(W94*F94))</f>
      </c>
      <c r="Y94" t="s" s="261">
        <f>IF(W94="","",(W94*I94))</f>
      </c>
      <c r="Z94" t="s" s="262">
        <f>IF(W94="","",(W94*J94))</f>
      </c>
      <c r="AA94" s="263">
        <v>88</v>
      </c>
      <c r="AB94" t="s" s="264">
        <f>_xlfn.IFERROR(W94*H94,"")</f>
      </c>
      <c r="AC94" t="s" s="265">
        <f>B94</f>
        <v>299</v>
      </c>
      <c r="AD94" s="266">
        <f>H94</f>
        <v>2.717</v>
      </c>
      <c r="AE94" s="273">
        <v>4</v>
      </c>
      <c r="AF94" s="274">
        <v>0</v>
      </c>
      <c r="AG94" s="274">
        <v>0</v>
      </c>
      <c r="AH94" s="274">
        <v>0</v>
      </c>
      <c r="AI94" s="274">
        <v>0</v>
      </c>
      <c r="AJ94" s="274">
        <v>1</v>
      </c>
      <c r="AK94" s="274">
        <v>0</v>
      </c>
      <c r="AL94" s="2"/>
      <c r="AM94" t="s" s="275">
        <f>IF(W94="","",(W94*AE94))</f>
      </c>
      <c r="AN94" t="s" s="275">
        <f>IF(X94="","",(X94*AF94))</f>
      </c>
      <c r="AO94" t="s" s="275">
        <f>IF(W94="","",(W94*AG94))</f>
      </c>
      <c r="AP94" t="s" s="275">
        <f>IF(W94="","",(W94*AH94))</f>
      </c>
      <c r="AQ94" t="s" s="275">
        <f>IF(W94="","",(W94*AI94))</f>
      </c>
      <c r="AR94" t="s" s="275">
        <f>IF(W94="","",(W94*AJ94))</f>
      </c>
      <c r="AS94" t="s" s="275">
        <f>IF(W94="","",(W94*AK94))</f>
      </c>
      <c r="AT94" s="2"/>
      <c r="AU94" s="2"/>
      <c r="AV94" s="2"/>
      <c r="AW94" s="2"/>
      <c r="AX94" s="2"/>
      <c r="AY94" s="2"/>
      <c r="AZ94" s="277">
        <v>1</v>
      </c>
      <c r="BA94" s="2"/>
      <c r="BB94" s="2"/>
      <c r="BC94" t="s" s="275">
        <f>_xlfn.IFERROR((AU94*W94),"")</f>
      </c>
      <c r="BD94" t="s" s="275">
        <f>_xlfn.IFERROR((AV94*W94),"")</f>
      </c>
      <c r="BE94" t="s" s="275">
        <f>_xlfn.IFERROR((AW94*W94),"")</f>
      </c>
      <c r="BF94" t="s" s="275">
        <f>_xlfn.IFERROR((AX94*W94),"")</f>
      </c>
      <c r="BG94" t="s" s="275">
        <f>_xlfn.IFERROR((AY94*W94),"")</f>
      </c>
      <c r="BH94" t="s" s="275">
        <f>_xlfn.IFERROR((AZ94*W94),"")</f>
      </c>
      <c r="BI94" t="s" s="275">
        <f>_xlfn.IFERROR((BA94*W94),"")</f>
      </c>
      <c r="BJ94" s="2"/>
      <c r="BK94" s="272">
        <f>L94*F94</f>
        <v>0</v>
      </c>
      <c r="BL94" s="272">
        <f>M94*F94</f>
        <v>0</v>
      </c>
      <c r="BM94" s="272">
        <f>N94*F94</f>
        <v>0</v>
      </c>
      <c r="BN94" s="272">
        <f>O94*F94</f>
        <v>0</v>
      </c>
      <c r="BO94" s="272">
        <f>P94*F94</f>
        <v>0</v>
      </c>
      <c r="BP94" s="272">
        <f>Q94*F94</f>
        <v>0</v>
      </c>
      <c r="BQ94" s="272">
        <f>R94*F94</f>
        <v>0</v>
      </c>
      <c r="BR94" s="272">
        <f>S94*F94</f>
        <v>0</v>
      </c>
      <c r="BS94" s="272">
        <f>T94*F94</f>
        <v>0</v>
      </c>
      <c r="BT94" s="272">
        <f>U94*F94</f>
        <v>0</v>
      </c>
      <c r="BU94" s="272">
        <f>V94*F94</f>
        <v>0</v>
      </c>
      <c r="BV94" s="2"/>
      <c r="BW94" s="2"/>
      <c r="BX94" s="2"/>
    </row>
    <row r="95" ht="15" customHeight="1">
      <c r="A95" t="s" s="249">
        <v>295</v>
      </c>
      <c r="B95" t="s" s="250">
        <v>300</v>
      </c>
      <c r="C95" s="286"/>
      <c r="D95" t="s" s="287">
        <v>298</v>
      </c>
      <c r="E95" t="s" s="253">
        <v>94</v>
      </c>
      <c r="F95" s="254">
        <v>4</v>
      </c>
      <c r="G95" t="s" s="255">
        <v>112</v>
      </c>
      <c r="H95" s="256">
        <v>3.236</v>
      </c>
      <c r="I95" s="257">
        <v>134.58</v>
      </c>
      <c r="J95" s="257">
        <f>I95*1.2</f>
        <v>161.496</v>
      </c>
      <c r="K95" t="s" s="258">
        <v>95</v>
      </c>
      <c r="L95" s="259"/>
      <c r="M95" s="259"/>
      <c r="N95" s="259"/>
      <c r="O95" s="260"/>
      <c r="P95" s="260"/>
      <c r="Q95" s="259"/>
      <c r="R95" s="260"/>
      <c r="S95" s="260"/>
      <c r="T95" s="259"/>
      <c r="U95" s="259"/>
      <c r="V95" s="259"/>
      <c r="W95" t="s" s="261">
        <f>IF(SUM(L95:V95)=0,"",SUM(L95:V95))</f>
      </c>
      <c r="X95" t="s" s="261">
        <f>IF(W95="","",(W95*F95))</f>
      </c>
      <c r="Y95" t="s" s="261">
        <f>IF(W95="","",(W95*I95))</f>
      </c>
      <c r="Z95" t="s" s="262">
        <f>IF(W95="","",(W95*J95))</f>
      </c>
      <c r="AA95" s="263">
        <v>89</v>
      </c>
      <c r="AB95" t="s" s="264">
        <f>_xlfn.IFERROR(W95*H95,"")</f>
      </c>
      <c r="AC95" t="s" s="265">
        <f>B95</f>
        <v>301</v>
      </c>
      <c r="AD95" s="266">
        <f>H95</f>
        <v>3.236</v>
      </c>
      <c r="AE95" s="273">
        <v>14</v>
      </c>
      <c r="AF95" s="274">
        <v>0</v>
      </c>
      <c r="AG95" s="274">
        <v>0</v>
      </c>
      <c r="AH95" s="274">
        <v>0</v>
      </c>
      <c r="AI95" s="274">
        <v>1</v>
      </c>
      <c r="AJ95" s="274">
        <v>2</v>
      </c>
      <c r="AK95" s="274">
        <v>0</v>
      </c>
      <c r="AL95" s="2"/>
      <c r="AM95" t="s" s="275">
        <f>IF(W95="","",(W95*AE95))</f>
      </c>
      <c r="AN95" t="s" s="275">
        <f>IF(X95="","",(X95*AF95))</f>
      </c>
      <c r="AO95" t="s" s="275">
        <f>IF(W95="","",(W95*AG95))</f>
      </c>
      <c r="AP95" t="s" s="275">
        <f>IF(W95="","",(W95*AH95))</f>
      </c>
      <c r="AQ95" t="s" s="275">
        <f>IF(W95="","",(W95*AI95))</f>
      </c>
      <c r="AR95" t="s" s="275">
        <f>IF(W95="","",(W95*AJ95))</f>
      </c>
      <c r="AS95" t="s" s="275">
        <f>IF(W95="","",(W95*AK95))</f>
      </c>
      <c r="AT95" s="2"/>
      <c r="AU95" s="2"/>
      <c r="AV95" s="2"/>
      <c r="AW95" s="2"/>
      <c r="AX95" s="274">
        <v>2</v>
      </c>
      <c r="AY95" s="274">
        <v>2</v>
      </c>
      <c r="AZ95" s="2"/>
      <c r="BA95" s="2"/>
      <c r="BB95" s="2"/>
      <c r="BC95" t="s" s="275">
        <f>_xlfn.IFERROR((AU95*W95),"")</f>
      </c>
      <c r="BD95" t="s" s="275">
        <f>_xlfn.IFERROR((AV95*W95),"")</f>
      </c>
      <c r="BE95" t="s" s="275">
        <f>_xlfn.IFERROR((AW95*W95),"")</f>
      </c>
      <c r="BF95" t="s" s="275">
        <f>_xlfn.IFERROR((AX95*W95),"")</f>
      </c>
      <c r="BG95" t="s" s="275">
        <f>_xlfn.IFERROR((AY95*W95),"")</f>
      </c>
      <c r="BH95" t="s" s="275">
        <f>_xlfn.IFERROR((AZ95*W95),"")</f>
      </c>
      <c r="BI95" t="s" s="275">
        <f>_xlfn.IFERROR((BA95*W95),"")</f>
      </c>
      <c r="BJ95" s="2"/>
      <c r="BK95" s="272">
        <f>L95*F95</f>
        <v>0</v>
      </c>
      <c r="BL95" s="272">
        <f>M95*F95</f>
        <v>0</v>
      </c>
      <c r="BM95" s="272">
        <f>N95*F95</f>
        <v>0</v>
      </c>
      <c r="BN95" s="272">
        <f>O95*F95</f>
        <v>0</v>
      </c>
      <c r="BO95" s="272">
        <f>P95*F95</f>
        <v>0</v>
      </c>
      <c r="BP95" s="272">
        <f>Q95*F95</f>
        <v>0</v>
      </c>
      <c r="BQ95" s="272">
        <f>R95*F95</f>
        <v>0</v>
      </c>
      <c r="BR95" s="272">
        <f>S95*F95</f>
        <v>0</v>
      </c>
      <c r="BS95" s="272">
        <f>T95*F95</f>
        <v>0</v>
      </c>
      <c r="BT95" s="272">
        <f>U95*F95</f>
        <v>0</v>
      </c>
      <c r="BU95" s="272">
        <f>V95*F95</f>
        <v>0</v>
      </c>
      <c r="BV95" s="2"/>
      <c r="BW95" s="2"/>
      <c r="BX95" s="2"/>
    </row>
    <row r="96" ht="15" customHeight="1">
      <c r="A96" t="s" s="249">
        <v>295</v>
      </c>
      <c r="B96" t="s" s="250">
        <v>302</v>
      </c>
      <c r="C96" s="251"/>
      <c r="D96" s="280"/>
      <c r="E96" t="s" s="253">
        <v>94</v>
      </c>
      <c r="F96" s="254">
        <v>5</v>
      </c>
      <c r="G96" t="s" s="255">
        <v>112</v>
      </c>
      <c r="H96" s="256">
        <v>3.02</v>
      </c>
      <c r="I96" s="257">
        <v>97.375</v>
      </c>
      <c r="J96" s="257">
        <v>116.85</v>
      </c>
      <c r="K96" t="s" s="258">
        <v>95</v>
      </c>
      <c r="L96" s="259"/>
      <c r="M96" s="259"/>
      <c r="N96" s="259"/>
      <c r="O96" s="260"/>
      <c r="P96" s="260"/>
      <c r="Q96" s="259"/>
      <c r="R96" s="260"/>
      <c r="S96" s="260"/>
      <c r="T96" s="259"/>
      <c r="U96" s="259"/>
      <c r="V96" s="259"/>
      <c r="W96" t="s" s="261">
        <f>IF(SUM(L96:V96)=0,"",SUM(L96:V96))</f>
      </c>
      <c r="X96" t="s" s="261">
        <f>IF(W96="","",(W96*F96))</f>
      </c>
      <c r="Y96" t="s" s="261">
        <f>IF(W96="","",(W96*I96))</f>
      </c>
      <c r="Z96" t="s" s="262">
        <f>IF(W96="","",(W96*J96))</f>
      </c>
      <c r="AA96" s="263">
        <v>90</v>
      </c>
      <c r="AB96" t="s" s="264">
        <f>_xlfn.IFERROR(W96*H96,"")</f>
      </c>
      <c r="AC96" t="s" s="265">
        <f>B96</f>
        <v>303</v>
      </c>
      <c r="AD96" s="266">
        <f>H96</f>
        <v>3.02</v>
      </c>
      <c r="AE96" s="273">
        <v>20</v>
      </c>
      <c r="AF96" s="274">
        <v>0</v>
      </c>
      <c r="AG96" s="274">
        <v>0</v>
      </c>
      <c r="AH96" s="274">
        <v>0</v>
      </c>
      <c r="AI96" s="274">
        <v>1</v>
      </c>
      <c r="AJ96" s="274">
        <v>1</v>
      </c>
      <c r="AK96" s="274">
        <v>0</v>
      </c>
      <c r="AL96" s="2"/>
      <c r="AM96" t="s" s="275">
        <f>IF(W96="","",(W96*AE96))</f>
      </c>
      <c r="AN96" t="s" s="275">
        <f>IF(X96="","",(X96*AF96))</f>
      </c>
      <c r="AO96" t="s" s="275">
        <f>IF(W96="","",(W96*AG96))</f>
      </c>
      <c r="AP96" t="s" s="275">
        <f>IF(W96="","",(W96*AH96))</f>
      </c>
      <c r="AQ96" t="s" s="275">
        <f>IF(W96="","",(W96*AI96))</f>
      </c>
      <c r="AR96" t="s" s="275">
        <f>IF(W96="","",(W96*AJ96))</f>
      </c>
      <c r="AS96" t="s" s="275">
        <f>IF(W96="","",(W96*AK96))</f>
      </c>
      <c r="AT96" s="2"/>
      <c r="AU96" s="2"/>
      <c r="AV96" s="2"/>
      <c r="AW96" s="2"/>
      <c r="AX96" s="274">
        <v>2</v>
      </c>
      <c r="AY96" s="274">
        <v>3</v>
      </c>
      <c r="AZ96" s="2"/>
      <c r="BA96" s="2"/>
      <c r="BB96" s="2"/>
      <c r="BC96" t="s" s="275">
        <f>_xlfn.IFERROR((AU96*W96),"")</f>
      </c>
      <c r="BD96" t="s" s="275">
        <f>_xlfn.IFERROR((AV96*W96),"")</f>
      </c>
      <c r="BE96" t="s" s="275">
        <f>_xlfn.IFERROR((AW96*W96),"")</f>
      </c>
      <c r="BF96" t="s" s="275">
        <f>_xlfn.IFERROR((AX96*W96),"")</f>
      </c>
      <c r="BG96" t="s" s="275">
        <f>_xlfn.IFERROR((AY96*W96),"")</f>
      </c>
      <c r="BH96" t="s" s="275">
        <f>_xlfn.IFERROR((AZ96*W96),"")</f>
      </c>
      <c r="BI96" t="s" s="275">
        <f>_xlfn.IFERROR((BA96*W96),"")</f>
      </c>
      <c r="BJ96" s="2"/>
      <c r="BK96" s="272">
        <f>L96*F96</f>
        <v>0</v>
      </c>
      <c r="BL96" s="272">
        <f>M96*F96</f>
        <v>0</v>
      </c>
      <c r="BM96" s="272">
        <f>N96*F96</f>
        <v>0</v>
      </c>
      <c r="BN96" s="272">
        <f>O96*F96</f>
        <v>0</v>
      </c>
      <c r="BO96" s="272">
        <f>P96*F96</f>
        <v>0</v>
      </c>
      <c r="BP96" s="272">
        <f>Q96*F96</f>
        <v>0</v>
      </c>
      <c r="BQ96" s="272">
        <f>R96*F96</f>
        <v>0</v>
      </c>
      <c r="BR96" s="272">
        <f>S96*F96</f>
        <v>0</v>
      </c>
      <c r="BS96" s="272">
        <f>T96*F96</f>
        <v>0</v>
      </c>
      <c r="BT96" s="272">
        <f>U96*F96</f>
        <v>0</v>
      </c>
      <c r="BU96" s="272">
        <f>V96*F96</f>
        <v>0</v>
      </c>
      <c r="BV96" s="2"/>
      <c r="BW96" s="2"/>
      <c r="BX96" s="2"/>
    </row>
    <row r="97" ht="15" customHeight="1">
      <c r="A97" t="s" s="249">
        <v>304</v>
      </c>
      <c r="B97" t="s" s="250">
        <v>305</v>
      </c>
      <c r="C97" t="s" s="278">
        <v>100</v>
      </c>
      <c r="D97" t="s" s="281">
        <v>163</v>
      </c>
      <c r="E97" t="s" s="253">
        <v>94</v>
      </c>
      <c r="F97" s="254">
        <v>4</v>
      </c>
      <c r="G97" t="s" s="255">
        <v>112</v>
      </c>
      <c r="H97" s="256">
        <v>3.8</v>
      </c>
      <c r="I97" s="257">
        <v>166.25</v>
      </c>
      <c r="J97" s="257">
        <f>I97*1.2</f>
        <v>199.5</v>
      </c>
      <c r="K97" t="s" s="258">
        <v>95</v>
      </c>
      <c r="L97" s="259"/>
      <c r="M97" s="259"/>
      <c r="N97" s="259"/>
      <c r="O97" s="260"/>
      <c r="P97" s="260"/>
      <c r="Q97" s="259"/>
      <c r="R97" s="260"/>
      <c r="S97" s="260"/>
      <c r="T97" s="259"/>
      <c r="U97" s="259"/>
      <c r="V97" s="259"/>
      <c r="W97" t="s" s="261">
        <f>IF(SUM(L97:V97)=0,"",SUM(L97:V97))</f>
      </c>
      <c r="X97" t="s" s="261">
        <f>IF(W97="","",(W97*F97))</f>
      </c>
      <c r="Y97" t="s" s="261">
        <f>IF(W97="","",(W97*I97))</f>
      </c>
      <c r="Z97" t="s" s="262">
        <f>IF(W97="","",(W97*J97))</f>
      </c>
      <c r="AA97" s="263">
        <v>91</v>
      </c>
      <c r="AB97" t="s" s="264">
        <f>_xlfn.IFERROR(W97*H97,"")</f>
      </c>
      <c r="AC97" t="s" s="265">
        <f>B97</f>
        <v>306</v>
      </c>
      <c r="AD97" s="266">
        <f>H97</f>
        <v>3.8</v>
      </c>
      <c r="AE97" s="273">
        <v>17</v>
      </c>
      <c r="AF97" s="274">
        <v>0</v>
      </c>
      <c r="AG97" s="274">
        <v>0</v>
      </c>
      <c r="AH97" s="274">
        <v>0</v>
      </c>
      <c r="AI97" s="274">
        <v>0</v>
      </c>
      <c r="AJ97" s="274">
        <v>0</v>
      </c>
      <c r="AK97" s="274">
        <v>0</v>
      </c>
      <c r="AL97" s="2"/>
      <c r="AM97" t="s" s="275">
        <f>IF(W97="","",(W97*AE97))</f>
      </c>
      <c r="AN97" t="s" s="275">
        <f>IF(X97="","",(X97*AF97))</f>
      </c>
      <c r="AO97" t="s" s="275">
        <f>IF(W97="","",(W97*AG97))</f>
      </c>
      <c r="AP97" t="s" s="275">
        <f>IF(W97="","",(W97*AH97))</f>
      </c>
      <c r="AQ97" t="s" s="275">
        <f>IF(W97="","",(W97*AI97))</f>
      </c>
      <c r="AR97" t="s" s="275">
        <f>IF(W97="","",(W97*AJ97))</f>
      </c>
      <c r="AS97" t="s" s="275">
        <f>IF(W97="","",(W97*AK97))</f>
      </c>
      <c r="AT97" s="2"/>
      <c r="AU97" s="276"/>
      <c r="AV97" s="276"/>
      <c r="AW97" s="276"/>
      <c r="AX97" s="277">
        <v>2</v>
      </c>
      <c r="AY97" s="277">
        <v>2</v>
      </c>
      <c r="AZ97" s="276"/>
      <c r="BA97" s="276"/>
      <c r="BB97" s="2"/>
      <c r="BC97" t="s" s="275">
        <f>_xlfn.IFERROR((AU97*W97),"")</f>
      </c>
      <c r="BD97" t="s" s="275">
        <f>_xlfn.IFERROR((AV97*W97),"")</f>
      </c>
      <c r="BE97" t="s" s="275">
        <f>_xlfn.IFERROR((AW97*W97),"")</f>
      </c>
      <c r="BF97" t="s" s="275">
        <f>_xlfn.IFERROR((AX97*W97),"")</f>
      </c>
      <c r="BG97" t="s" s="275">
        <f>_xlfn.IFERROR((AY97*W97),"")</f>
      </c>
      <c r="BH97" t="s" s="275">
        <f>_xlfn.IFERROR((AZ97*W97),"")</f>
      </c>
      <c r="BI97" t="s" s="275">
        <f>_xlfn.IFERROR((BA97*W97),"")</f>
      </c>
      <c r="BJ97" s="2"/>
      <c r="BK97" s="272">
        <f>L97*F97</f>
        <v>0</v>
      </c>
      <c r="BL97" s="272">
        <f>M97*F97</f>
        <v>0</v>
      </c>
      <c r="BM97" s="272">
        <f>N97*F97</f>
        <v>0</v>
      </c>
      <c r="BN97" s="272">
        <f>O97*F97</f>
        <v>0</v>
      </c>
      <c r="BO97" s="272">
        <f>P97*F97</f>
        <v>0</v>
      </c>
      <c r="BP97" s="272">
        <f>Q97*F97</f>
        <v>0</v>
      </c>
      <c r="BQ97" s="272">
        <f>R97*F97</f>
        <v>0</v>
      </c>
      <c r="BR97" s="272">
        <f>S97*F97</f>
        <v>0</v>
      </c>
      <c r="BS97" s="272">
        <f>T97*F97</f>
        <v>0</v>
      </c>
      <c r="BT97" s="272">
        <f>U97*F97</f>
        <v>0</v>
      </c>
      <c r="BU97" s="272">
        <f>V97*F97</f>
        <v>0</v>
      </c>
      <c r="BV97" s="2"/>
      <c r="BW97" s="2"/>
      <c r="BX97" s="2"/>
    </row>
    <row r="98" ht="15" customHeight="1">
      <c r="A98" t="s" s="249">
        <v>304</v>
      </c>
      <c r="B98" t="s" s="250">
        <v>307</v>
      </c>
      <c r="C98" t="s" s="278">
        <v>100</v>
      </c>
      <c r="D98" s="280"/>
      <c r="E98" t="s" s="253">
        <v>94</v>
      </c>
      <c r="F98" s="254">
        <v>1</v>
      </c>
      <c r="G98" t="s" s="255">
        <v>50</v>
      </c>
      <c r="H98" s="256">
        <v>1.731</v>
      </c>
      <c r="I98" s="257">
        <v>60.1666666666667</v>
      </c>
      <c r="J98" s="257">
        <f>I98*1.2</f>
        <v>72.2</v>
      </c>
      <c r="K98" t="s" s="258">
        <v>95</v>
      </c>
      <c r="L98" s="259"/>
      <c r="M98" s="259"/>
      <c r="N98" s="259"/>
      <c r="O98" s="260"/>
      <c r="P98" s="260"/>
      <c r="Q98" s="259"/>
      <c r="R98" s="260"/>
      <c r="S98" s="260"/>
      <c r="T98" s="259"/>
      <c r="U98" s="259"/>
      <c r="V98" s="259"/>
      <c r="W98" t="s" s="261">
        <f>IF(SUM(L98:V98)=0,"",SUM(L98:V98))</f>
      </c>
      <c r="X98" t="s" s="261">
        <f>IF(W98="","",(W98*F98))</f>
      </c>
      <c r="Y98" t="s" s="261">
        <f>IF(W98="","",(W98*I98))</f>
      </c>
      <c r="Z98" t="s" s="262">
        <f>IF(W98="","",(W98*J98))</f>
      </c>
      <c r="AA98" s="263">
        <v>92</v>
      </c>
      <c r="AB98" t="s" s="264">
        <f>_xlfn.IFERROR(W98*H98,"")</f>
      </c>
      <c r="AC98" t="s" s="265">
        <f>B98</f>
        <v>308</v>
      </c>
      <c r="AD98" s="266">
        <f>H98</f>
        <v>1.731</v>
      </c>
      <c r="AE98" s="273">
        <v>4</v>
      </c>
      <c r="AF98" s="274">
        <v>0</v>
      </c>
      <c r="AG98" s="274">
        <v>0</v>
      </c>
      <c r="AH98" s="274">
        <v>0</v>
      </c>
      <c r="AI98" s="274">
        <v>0</v>
      </c>
      <c r="AJ98" s="274">
        <v>0</v>
      </c>
      <c r="AK98" s="274">
        <v>0</v>
      </c>
      <c r="AL98" s="2"/>
      <c r="AM98" t="s" s="275">
        <f>IF(W98="","",(W98*AE98))</f>
      </c>
      <c r="AN98" t="s" s="275">
        <f>IF(X98="","",(X98*AF98))</f>
      </c>
      <c r="AO98" t="s" s="275">
        <f>IF(W98="","",(W98*AG98))</f>
      </c>
      <c r="AP98" t="s" s="275">
        <f>IF(W98="","",(W98*AH98))</f>
      </c>
      <c r="AQ98" t="s" s="275">
        <f>IF(W98="","",(W98*AI98))</f>
      </c>
      <c r="AR98" t="s" s="275">
        <f>IF(W98="","",(W98*AJ98))</f>
      </c>
      <c r="AS98" t="s" s="275">
        <f>IF(W98="","",(W98*AK98))</f>
      </c>
      <c r="AT98" s="2"/>
      <c r="AU98" s="276"/>
      <c r="AV98" s="276"/>
      <c r="AW98" s="276"/>
      <c r="AX98" s="276"/>
      <c r="AY98" s="276"/>
      <c r="AZ98" s="277">
        <v>1</v>
      </c>
      <c r="BA98" s="276"/>
      <c r="BB98" s="2"/>
      <c r="BC98" t="s" s="275">
        <f>_xlfn.IFERROR((AU98*W98),"")</f>
      </c>
      <c r="BD98" t="s" s="275">
        <f>_xlfn.IFERROR((AV98*W98),"")</f>
      </c>
      <c r="BE98" t="s" s="275">
        <f>_xlfn.IFERROR((AW98*W98),"")</f>
      </c>
      <c r="BF98" t="s" s="275">
        <f>_xlfn.IFERROR((AX98*W98),"")</f>
      </c>
      <c r="BG98" t="s" s="275">
        <f>_xlfn.IFERROR((AY98*W98),"")</f>
      </c>
      <c r="BH98" t="s" s="275">
        <f>_xlfn.IFERROR((AZ98*W98),"")</f>
      </c>
      <c r="BI98" t="s" s="275">
        <f>_xlfn.IFERROR((BA98*W98),"")</f>
      </c>
      <c r="BJ98" s="2"/>
      <c r="BK98" s="272">
        <f>L98*F98</f>
        <v>0</v>
      </c>
      <c r="BL98" s="272">
        <f>M98*F98</f>
        <v>0</v>
      </c>
      <c r="BM98" s="272">
        <f>N98*F98</f>
        <v>0</v>
      </c>
      <c r="BN98" s="272">
        <f>O98*F98</f>
        <v>0</v>
      </c>
      <c r="BO98" s="272">
        <f>P98*F98</f>
        <v>0</v>
      </c>
      <c r="BP98" s="272">
        <f>Q98*F98</f>
        <v>0</v>
      </c>
      <c r="BQ98" s="272">
        <f>R98*F98</f>
        <v>0</v>
      </c>
      <c r="BR98" s="272">
        <f>S98*F98</f>
        <v>0</v>
      </c>
      <c r="BS98" s="272">
        <f>T98*F98</f>
        <v>0</v>
      </c>
      <c r="BT98" s="272">
        <f>U98*F98</f>
        <v>0</v>
      </c>
      <c r="BU98" s="272">
        <f>V98*F98</f>
        <v>0</v>
      </c>
      <c r="BV98" s="2"/>
      <c r="BW98" s="2"/>
      <c r="BX98" s="2"/>
    </row>
    <row r="99" ht="15" customHeight="1">
      <c r="A99" t="s" s="288">
        <v>309</v>
      </c>
      <c r="B99" t="s" s="289">
        <v>310</v>
      </c>
      <c r="C99" s="290"/>
      <c r="D99" s="291"/>
      <c r="E99" t="s" s="292">
        <v>94</v>
      </c>
      <c r="F99" s="293">
        <v>1</v>
      </c>
      <c r="G99" t="s" s="294">
        <v>50</v>
      </c>
      <c r="H99" s="295">
        <v>1.55</v>
      </c>
      <c r="I99" s="296">
        <v>53.8333333333333</v>
      </c>
      <c r="J99" s="296">
        <f>I99*1.2</f>
        <v>64.59999999999999</v>
      </c>
      <c r="K99" t="s" s="297">
        <v>95</v>
      </c>
      <c r="L99" s="259"/>
      <c r="M99" s="259"/>
      <c r="N99" s="259"/>
      <c r="O99" s="260"/>
      <c r="P99" s="260"/>
      <c r="Q99" s="259"/>
      <c r="R99" s="260"/>
      <c r="S99" s="260"/>
      <c r="T99" s="259"/>
      <c r="U99" s="259"/>
      <c r="V99" s="259"/>
      <c r="W99" t="s" s="261">
        <f>IF(SUM(L99:V99)=0,"",SUM(L99:V99))</f>
      </c>
      <c r="X99" t="s" s="261">
        <f>IF(W99="","",(W99*F99))</f>
      </c>
      <c r="Y99" t="s" s="261">
        <f>IF(W99="","",(W99*I99))</f>
      </c>
      <c r="Z99" t="s" s="262">
        <f>IF(W99="","",(W99*J99))</f>
      </c>
      <c r="AA99" s="263">
        <v>93</v>
      </c>
      <c r="AB99" t="s" s="264">
        <f>_xlfn.IFERROR(W99*H99,"")</f>
      </c>
      <c r="AC99" t="s" s="265">
        <f>B99</f>
        <v>311</v>
      </c>
      <c r="AD99" s="266">
        <f>H99</f>
        <v>1.55</v>
      </c>
      <c r="AE99" s="273">
        <v>10</v>
      </c>
      <c r="AF99" s="274">
        <v>0</v>
      </c>
      <c r="AG99" s="274">
        <v>0</v>
      </c>
      <c r="AH99" s="274">
        <v>0</v>
      </c>
      <c r="AI99" s="274">
        <v>0</v>
      </c>
      <c r="AJ99" s="274">
        <v>0</v>
      </c>
      <c r="AK99" s="274">
        <v>0</v>
      </c>
      <c r="AL99" s="2"/>
      <c r="AM99" t="s" s="275">
        <f>IF(W99="","",(W99*AE99))</f>
      </c>
      <c r="AN99" t="s" s="275">
        <f>IF(X99="","",(X99*AF99))</f>
      </c>
      <c r="AO99" t="s" s="275">
        <f>IF(W99="","",(W99*AG99))</f>
      </c>
      <c r="AP99" t="s" s="275">
        <f>IF(W99="","",(W99*AH99))</f>
      </c>
      <c r="AQ99" t="s" s="275">
        <f>IF(W99="","",(W99*AI99))</f>
      </c>
      <c r="AR99" t="s" s="275">
        <f>IF(W99="","",(W99*AJ99))</f>
      </c>
      <c r="AS99" t="s" s="275">
        <f>IF(W99="","",(W99*AK99))</f>
      </c>
      <c r="AT99" s="2"/>
      <c r="AU99" s="276"/>
      <c r="AV99" s="276"/>
      <c r="AW99" s="276"/>
      <c r="AX99" s="276"/>
      <c r="AY99" s="276"/>
      <c r="AZ99" s="277">
        <v>1</v>
      </c>
      <c r="BA99" s="276"/>
      <c r="BB99" s="2"/>
      <c r="BC99" t="s" s="275">
        <f>_xlfn.IFERROR((AU99*W99),"")</f>
      </c>
      <c r="BD99" t="s" s="275">
        <f>_xlfn.IFERROR((AV99*W99),"")</f>
      </c>
      <c r="BE99" t="s" s="275">
        <f>_xlfn.IFERROR((AW99*W99),"")</f>
      </c>
      <c r="BF99" t="s" s="275">
        <f>_xlfn.IFERROR((AX99*W99),"")</f>
      </c>
      <c r="BG99" t="s" s="275">
        <f>_xlfn.IFERROR((AY99*W99),"")</f>
      </c>
      <c r="BH99" t="s" s="275">
        <f>_xlfn.IFERROR((AZ99*W99),"")</f>
      </c>
      <c r="BI99" t="s" s="275">
        <f>_xlfn.IFERROR((BA99*W99),"")</f>
      </c>
      <c r="BJ99" s="2"/>
      <c r="BK99" s="272">
        <f>L99*F99</f>
        <v>0</v>
      </c>
      <c r="BL99" s="272">
        <f>M99*F99</f>
        <v>0</v>
      </c>
      <c r="BM99" s="272">
        <f>N99*F99</f>
        <v>0</v>
      </c>
      <c r="BN99" s="272">
        <f>O99*F99</f>
        <v>0</v>
      </c>
      <c r="BO99" s="272">
        <f>P99*F99</f>
        <v>0</v>
      </c>
      <c r="BP99" s="272">
        <f>Q99*F99</f>
        <v>0</v>
      </c>
      <c r="BQ99" s="272">
        <f>R99*F99</f>
        <v>0</v>
      </c>
      <c r="BR99" s="272">
        <f>S99*F99</f>
        <v>0</v>
      </c>
      <c r="BS99" s="272">
        <f>T99*F99</f>
        <v>0</v>
      </c>
      <c r="BT99" s="272">
        <f>U99*F99</f>
        <v>0</v>
      </c>
      <c r="BU99" s="272">
        <f>V99*F99</f>
        <v>0</v>
      </c>
      <c r="BV99" s="2"/>
      <c r="BW99" s="2"/>
      <c r="BX99" s="2"/>
    </row>
    <row r="100" ht="15" customHeight="1">
      <c r="A100" t="s" s="249">
        <v>309</v>
      </c>
      <c r="B100" t="s" s="250">
        <v>312</v>
      </c>
      <c r="C100" s="251"/>
      <c r="D100" s="280"/>
      <c r="E100" t="s" s="253">
        <v>94</v>
      </c>
      <c r="F100" s="254">
        <v>1</v>
      </c>
      <c r="G100" t="s" s="255">
        <v>50</v>
      </c>
      <c r="H100" s="256">
        <v>2.13</v>
      </c>
      <c r="I100" s="257">
        <v>68.0833333333333</v>
      </c>
      <c r="J100" s="257">
        <f>I100*1.2</f>
        <v>81.7</v>
      </c>
      <c r="K100" t="s" s="258">
        <v>95</v>
      </c>
      <c r="L100" s="259"/>
      <c r="M100" s="259"/>
      <c r="N100" s="259"/>
      <c r="O100" s="260"/>
      <c r="P100" s="260"/>
      <c r="Q100" s="259"/>
      <c r="R100" s="260"/>
      <c r="S100" s="260"/>
      <c r="T100" s="259"/>
      <c r="U100" s="259"/>
      <c r="V100" s="259"/>
      <c r="W100" t="s" s="261">
        <f>IF(SUM(L100:V100)=0,"",SUM(L100:V100))</f>
      </c>
      <c r="X100" t="s" s="261">
        <f>IF(W100="","",(W100*F100))</f>
      </c>
      <c r="Y100" t="s" s="261">
        <f>IF(W100="","",(W100*I100))</f>
      </c>
      <c r="Z100" t="s" s="262">
        <f>IF(W100="","",(W100*J100))</f>
      </c>
      <c r="AA100" s="263">
        <v>94</v>
      </c>
      <c r="AB100" t="s" s="264">
        <f>_xlfn.IFERROR(W100*H100,"")</f>
      </c>
      <c r="AC100" t="s" s="265">
        <f>B100</f>
        <v>313</v>
      </c>
      <c r="AD100" s="266">
        <f>H100</f>
        <v>2.13</v>
      </c>
      <c r="AE100" s="273">
        <v>7</v>
      </c>
      <c r="AF100" s="274">
        <v>0</v>
      </c>
      <c r="AG100" s="274">
        <v>0</v>
      </c>
      <c r="AH100" s="274">
        <v>0</v>
      </c>
      <c r="AI100" s="274">
        <v>0</v>
      </c>
      <c r="AJ100" s="274">
        <v>0</v>
      </c>
      <c r="AK100" s="274">
        <v>0</v>
      </c>
      <c r="AL100" s="2"/>
      <c r="AM100" t="s" s="275">
        <f>IF(W100="","",(W100*AE100))</f>
      </c>
      <c r="AN100" t="s" s="275">
        <f>IF(X100="","",(X100*AF100))</f>
      </c>
      <c r="AO100" t="s" s="275">
        <f>IF(W100="","",(W100*AG100))</f>
      </c>
      <c r="AP100" t="s" s="275">
        <f>IF(W100="","",(W100*AH100))</f>
      </c>
      <c r="AQ100" t="s" s="275">
        <f>IF(W100="","",(W100*AI100))</f>
      </c>
      <c r="AR100" t="s" s="275">
        <f>IF(W100="","",(W100*AJ100))</f>
      </c>
      <c r="AS100" t="s" s="275">
        <f>IF(W100="","",(W100*AK100))</f>
      </c>
      <c r="AT100" s="2"/>
      <c r="AU100" s="276"/>
      <c r="AV100" s="276"/>
      <c r="AW100" s="276"/>
      <c r="AX100" s="276"/>
      <c r="AY100" s="276"/>
      <c r="AZ100" s="277">
        <v>1</v>
      </c>
      <c r="BA100" s="276"/>
      <c r="BB100" s="2"/>
      <c r="BC100" t="s" s="275">
        <f>_xlfn.IFERROR((AU100*W100),"")</f>
      </c>
      <c r="BD100" t="s" s="275">
        <f>_xlfn.IFERROR((AV100*W100),"")</f>
      </c>
      <c r="BE100" t="s" s="275">
        <f>_xlfn.IFERROR((AW100*W100),"")</f>
      </c>
      <c r="BF100" t="s" s="275">
        <f>_xlfn.IFERROR((AX100*W100),"")</f>
      </c>
      <c r="BG100" t="s" s="275">
        <f>_xlfn.IFERROR((AY100*W100),"")</f>
      </c>
      <c r="BH100" t="s" s="275">
        <f>_xlfn.IFERROR((AZ100*W100),"")</f>
      </c>
      <c r="BI100" t="s" s="275">
        <f>_xlfn.IFERROR((BA100*W100),"")</f>
      </c>
      <c r="BJ100" s="2"/>
      <c r="BK100" s="272">
        <f>L100*F100</f>
        <v>0</v>
      </c>
      <c r="BL100" s="272">
        <f>M100*F100</f>
        <v>0</v>
      </c>
      <c r="BM100" s="272">
        <f>N100*F100</f>
        <v>0</v>
      </c>
      <c r="BN100" s="272">
        <f>O100*F100</f>
        <v>0</v>
      </c>
      <c r="BO100" s="272">
        <f>P100*F100</f>
        <v>0</v>
      </c>
      <c r="BP100" s="272">
        <f>Q100*F100</f>
        <v>0</v>
      </c>
      <c r="BQ100" s="272">
        <f>R100*F100</f>
        <v>0</v>
      </c>
      <c r="BR100" s="272">
        <f>S100*F100</f>
        <v>0</v>
      </c>
      <c r="BS100" s="272">
        <f>T100*F100</f>
        <v>0</v>
      </c>
      <c r="BT100" s="272">
        <f>U100*F100</f>
        <v>0</v>
      </c>
      <c r="BU100" s="272">
        <f>V100*F100</f>
        <v>0</v>
      </c>
      <c r="BV100" s="2"/>
      <c r="BW100" s="2"/>
      <c r="BX100" s="2"/>
    </row>
    <row r="101" ht="15" customHeight="1">
      <c r="A101" t="s" s="249">
        <v>309</v>
      </c>
      <c r="B101" t="s" s="250">
        <v>314</v>
      </c>
      <c r="C101" s="251"/>
      <c r="D101" t="s" s="279">
        <v>270</v>
      </c>
      <c r="E101" t="s" s="253">
        <v>94</v>
      </c>
      <c r="F101" s="254">
        <v>2</v>
      </c>
      <c r="G101" t="s" s="255">
        <v>109</v>
      </c>
      <c r="H101" s="256">
        <v>2.8</v>
      </c>
      <c r="I101" s="257">
        <v>114.79</v>
      </c>
      <c r="J101" s="257">
        <f>I101*1.2</f>
        <v>137.748</v>
      </c>
      <c r="K101" t="s" s="258">
        <v>95</v>
      </c>
      <c r="L101" s="259"/>
      <c r="M101" s="259"/>
      <c r="N101" s="259"/>
      <c r="O101" s="260"/>
      <c r="P101" s="260"/>
      <c r="Q101" s="259"/>
      <c r="R101" s="260"/>
      <c r="S101" s="260"/>
      <c r="T101" s="259"/>
      <c r="U101" s="259"/>
      <c r="V101" s="259"/>
      <c r="W101" t="s" s="261">
        <f>IF(SUM(L101:V101)=0,"",SUM(L101:V101))</f>
      </c>
      <c r="X101" t="s" s="261">
        <f>IF(W101="","",(W101*F101))</f>
      </c>
      <c r="Y101" t="s" s="261">
        <f>IF(W101="","",(W101*I101))</f>
      </c>
      <c r="Z101" t="s" s="262">
        <f>IF(W101="","",(W101*J101))</f>
      </c>
      <c r="AA101" s="263">
        <v>95</v>
      </c>
      <c r="AB101" t="s" s="264">
        <f>_xlfn.IFERROR(W101*H101,"")</f>
      </c>
      <c r="AC101" t="s" s="265">
        <f>B101</f>
        <v>315</v>
      </c>
      <c r="AD101" s="266">
        <f>H101</f>
        <v>2.8</v>
      </c>
      <c r="AE101" s="273">
        <v>5</v>
      </c>
      <c r="AF101" s="274">
        <v>0</v>
      </c>
      <c r="AG101" s="274">
        <v>2</v>
      </c>
      <c r="AH101" s="274">
        <v>0</v>
      </c>
      <c r="AI101" s="274">
        <v>0</v>
      </c>
      <c r="AJ101" s="274">
        <v>0</v>
      </c>
      <c r="AK101" s="274">
        <v>0</v>
      </c>
      <c r="AL101" s="2"/>
      <c r="AM101" t="s" s="275">
        <f>IF(W101="","",(W101*AE101))</f>
      </c>
      <c r="AN101" t="s" s="275">
        <f>IF(X101="","",(X101*AF101))</f>
      </c>
      <c r="AO101" t="s" s="275">
        <f>IF(W101="","",(W101*AG101))</f>
      </c>
      <c r="AP101" t="s" s="275">
        <f>IF(W101="","",(W101*AH101))</f>
      </c>
      <c r="AQ101" t="s" s="275">
        <f>IF(W101="","",(W101*AI101))</f>
      </c>
      <c r="AR101" t="s" s="275">
        <f>IF(W101="","",(W101*AJ101))</f>
      </c>
      <c r="AS101" t="s" s="275">
        <f>IF(W101="","",(W101*AK101))</f>
      </c>
      <c r="AT101" s="2"/>
      <c r="AU101" s="276"/>
      <c r="AV101" s="276"/>
      <c r="AW101" s="276"/>
      <c r="AX101" s="276"/>
      <c r="AY101" s="277">
        <v>1</v>
      </c>
      <c r="AZ101" s="277">
        <v>1</v>
      </c>
      <c r="BA101" s="276"/>
      <c r="BB101" s="2"/>
      <c r="BC101" t="s" s="275">
        <f>_xlfn.IFERROR((AU101*W101),"")</f>
      </c>
      <c r="BD101" t="s" s="275">
        <f>_xlfn.IFERROR((AV101*W101),"")</f>
      </c>
      <c r="BE101" t="s" s="275">
        <f>_xlfn.IFERROR((AW101*W101),"")</f>
      </c>
      <c r="BF101" t="s" s="275">
        <f>_xlfn.IFERROR((AX101*W101),"")</f>
      </c>
      <c r="BG101" t="s" s="275">
        <f>_xlfn.IFERROR((AY101*W101),"")</f>
      </c>
      <c r="BH101" t="s" s="275">
        <f>_xlfn.IFERROR((AZ101*W101),"")</f>
      </c>
      <c r="BI101" t="s" s="275">
        <f>_xlfn.IFERROR((BA101*W101),"")</f>
      </c>
      <c r="BJ101" s="2"/>
      <c r="BK101" s="272">
        <f>L101*F101</f>
        <v>0</v>
      </c>
      <c r="BL101" s="272">
        <f>M101*F101</f>
        <v>0</v>
      </c>
      <c r="BM101" s="272">
        <f>N101*F101</f>
        <v>0</v>
      </c>
      <c r="BN101" s="272">
        <f>O101*F101</f>
        <v>0</v>
      </c>
      <c r="BO101" s="272">
        <f>P101*F101</f>
        <v>0</v>
      </c>
      <c r="BP101" s="272">
        <f>Q101*F101</f>
        <v>0</v>
      </c>
      <c r="BQ101" s="272">
        <f>R101*F101</f>
        <v>0</v>
      </c>
      <c r="BR101" s="272">
        <f>S101*F101</f>
        <v>0</v>
      </c>
      <c r="BS101" s="272">
        <f>T101*F101</f>
        <v>0</v>
      </c>
      <c r="BT101" s="272">
        <f>U101*F101</f>
        <v>0</v>
      </c>
      <c r="BU101" s="272">
        <f>V101*F101</f>
        <v>0</v>
      </c>
      <c r="BV101" s="2"/>
      <c r="BW101" s="2"/>
      <c r="BX101" s="298"/>
    </row>
    <row r="102" ht="15" customHeight="1">
      <c r="A102" t="s" s="249">
        <v>309</v>
      </c>
      <c r="B102" t="s" s="250">
        <v>316</v>
      </c>
      <c r="C102" s="251"/>
      <c r="D102" t="s" s="279">
        <v>147</v>
      </c>
      <c r="E102" t="s" s="253">
        <v>94</v>
      </c>
      <c r="F102" s="254">
        <v>2</v>
      </c>
      <c r="G102" t="s" s="255">
        <v>48</v>
      </c>
      <c r="H102" s="256">
        <v>2.4</v>
      </c>
      <c r="I102" s="257">
        <v>98.95999999999999</v>
      </c>
      <c r="J102" s="257">
        <f>I102*1.2</f>
        <v>118.752</v>
      </c>
      <c r="K102" t="s" s="258">
        <v>95</v>
      </c>
      <c r="L102" s="259"/>
      <c r="M102" s="259"/>
      <c r="N102" s="259"/>
      <c r="O102" s="260"/>
      <c r="P102" s="260"/>
      <c r="Q102" s="259"/>
      <c r="R102" s="260"/>
      <c r="S102" s="260"/>
      <c r="T102" s="259"/>
      <c r="U102" s="259"/>
      <c r="V102" s="259"/>
      <c r="W102" t="s" s="261">
        <f>IF(SUM(L102:V102)=0,"",SUM(L102:V102))</f>
      </c>
      <c r="X102" t="s" s="261">
        <f>IF(W102="","",(W102*F102))</f>
      </c>
      <c r="Y102" t="s" s="261">
        <f>IF(W102="","",(W102*I102))</f>
      </c>
      <c r="Z102" t="s" s="262">
        <f>IF(W102="","",(W102*J102))</f>
      </c>
      <c r="AA102" s="263">
        <v>96</v>
      </c>
      <c r="AB102" t="s" s="264">
        <f>_xlfn.IFERROR(W102*H102,"")</f>
      </c>
      <c r="AC102" t="s" s="265">
        <f>B102</f>
        <v>317</v>
      </c>
      <c r="AD102" s="266">
        <f>H102</f>
        <v>2.4</v>
      </c>
      <c r="AE102" s="273">
        <v>5</v>
      </c>
      <c r="AF102" s="274">
        <v>0</v>
      </c>
      <c r="AG102" s="274">
        <v>2</v>
      </c>
      <c r="AH102" s="274">
        <v>0</v>
      </c>
      <c r="AI102" s="274">
        <v>0</v>
      </c>
      <c r="AJ102" s="274">
        <v>0</v>
      </c>
      <c r="AK102" s="274">
        <v>0</v>
      </c>
      <c r="AL102" s="2"/>
      <c r="AM102" t="s" s="275">
        <f>IF(W102="","",(W102*AE102))</f>
      </c>
      <c r="AN102" t="s" s="275">
        <f>IF(X102="","",(X102*AF102))</f>
      </c>
      <c r="AO102" t="s" s="275">
        <f>IF(W102="","",(W102*AG102))</f>
      </c>
      <c r="AP102" t="s" s="275">
        <f>IF(W102="","",(W102*AH102))</f>
      </c>
      <c r="AQ102" t="s" s="275">
        <f>IF(W102="","",(W102*AI102))</f>
      </c>
      <c r="AR102" t="s" s="275">
        <f>IF(W102="","",(W102*AJ102))</f>
      </c>
      <c r="AS102" t="s" s="275">
        <f>IF(W102="","",(W102*AK102))</f>
      </c>
      <c r="AT102" s="2"/>
      <c r="AU102" s="276"/>
      <c r="AV102" s="276"/>
      <c r="AW102" s="276"/>
      <c r="AX102" s="276"/>
      <c r="AY102" s="277">
        <v>2</v>
      </c>
      <c r="AZ102" s="276"/>
      <c r="BA102" s="276"/>
      <c r="BB102" s="2"/>
      <c r="BC102" t="s" s="275">
        <f>_xlfn.IFERROR((AU102*W102),"")</f>
      </c>
      <c r="BD102" t="s" s="275">
        <f>_xlfn.IFERROR((AV102*W102),"")</f>
      </c>
      <c r="BE102" t="s" s="275">
        <f>_xlfn.IFERROR((AW102*W102),"")</f>
      </c>
      <c r="BF102" t="s" s="275">
        <f>_xlfn.IFERROR((AX102*W102),"")</f>
      </c>
      <c r="BG102" t="s" s="275">
        <f>_xlfn.IFERROR((AY102*W102),"")</f>
      </c>
      <c r="BH102" t="s" s="275">
        <f>_xlfn.IFERROR((AZ102*W102),"")</f>
      </c>
      <c r="BI102" t="s" s="275">
        <f>_xlfn.IFERROR((BA102*W102),"")</f>
      </c>
      <c r="BJ102" s="2"/>
      <c r="BK102" s="272">
        <f>L102*F102</f>
        <v>0</v>
      </c>
      <c r="BL102" s="272">
        <f>M102*F102</f>
        <v>0</v>
      </c>
      <c r="BM102" s="272">
        <f>N102*F102</f>
        <v>0</v>
      </c>
      <c r="BN102" s="272">
        <f>O102*F102</f>
        <v>0</v>
      </c>
      <c r="BO102" s="272">
        <f>P102*F102</f>
        <v>0</v>
      </c>
      <c r="BP102" s="272">
        <f>Q102*F102</f>
        <v>0</v>
      </c>
      <c r="BQ102" s="272">
        <f>R102*F102</f>
        <v>0</v>
      </c>
      <c r="BR102" s="272">
        <f>S102*F102</f>
        <v>0</v>
      </c>
      <c r="BS102" s="272">
        <f>T102*F102</f>
        <v>0</v>
      </c>
      <c r="BT102" s="272">
        <f>U102*F102</f>
        <v>0</v>
      </c>
      <c r="BU102" s="272">
        <f>V102*F102</f>
        <v>0</v>
      </c>
      <c r="BV102" s="2"/>
      <c r="BW102" s="2"/>
      <c r="BX102" s="298"/>
    </row>
    <row r="103" ht="15" customHeight="1">
      <c r="A103" t="s" s="249">
        <v>309</v>
      </c>
      <c r="B103" t="s" s="250">
        <v>318</v>
      </c>
      <c r="C103" s="251"/>
      <c r="D103" t="s" s="279">
        <v>198</v>
      </c>
      <c r="E103" t="s" s="253">
        <v>94</v>
      </c>
      <c r="F103" s="254">
        <v>2</v>
      </c>
      <c r="G103" t="s" s="255">
        <v>48</v>
      </c>
      <c r="H103" s="256">
        <v>1.65</v>
      </c>
      <c r="I103" s="257">
        <v>69.67</v>
      </c>
      <c r="J103" s="257">
        <f>I103*1.2</f>
        <v>83.604</v>
      </c>
      <c r="K103" t="s" s="258">
        <v>95</v>
      </c>
      <c r="L103" s="259"/>
      <c r="M103" s="259"/>
      <c r="N103" s="259"/>
      <c r="O103" s="260"/>
      <c r="P103" s="260"/>
      <c r="Q103" s="259"/>
      <c r="R103" s="260"/>
      <c r="S103" s="260"/>
      <c r="T103" s="259"/>
      <c r="U103" s="259"/>
      <c r="V103" s="259"/>
      <c r="W103" t="s" s="261">
        <f>IF(SUM(L103:V103)=0,"",SUM(L103:V103))</f>
      </c>
      <c r="X103" t="s" s="261">
        <f>IF(W103="","",(W103*F103))</f>
      </c>
      <c r="Y103" t="s" s="261">
        <f>IF(W103="","",(W103*I103))</f>
      </c>
      <c r="Z103" t="s" s="262">
        <f>IF(W103="","",(W103*J103))</f>
      </c>
      <c r="AA103" s="263">
        <v>97</v>
      </c>
      <c r="AB103" t="s" s="264">
        <f>_xlfn.IFERROR(W103*H103,"")</f>
      </c>
      <c r="AC103" t="s" s="265">
        <f>B103</f>
        <v>319</v>
      </c>
      <c r="AD103" s="266">
        <f>H103</f>
        <v>1.65</v>
      </c>
      <c r="AE103" s="273">
        <v>5</v>
      </c>
      <c r="AF103" s="274">
        <v>0</v>
      </c>
      <c r="AG103" s="274">
        <v>2</v>
      </c>
      <c r="AH103" s="274">
        <v>0</v>
      </c>
      <c r="AI103" s="274">
        <v>0</v>
      </c>
      <c r="AJ103" s="274">
        <v>0</v>
      </c>
      <c r="AK103" s="274">
        <v>0</v>
      </c>
      <c r="AL103" s="2"/>
      <c r="AM103" t="s" s="275">
        <f>IF(W103="","",(W103*AE103))</f>
      </c>
      <c r="AN103" t="s" s="275">
        <f>IF(X103="","",(X103*AF103))</f>
      </c>
      <c r="AO103" t="s" s="275">
        <f>IF(W103="","",(W103*AG103))</f>
      </c>
      <c r="AP103" t="s" s="275">
        <f>IF(W103="","",(W103*AH103))</f>
      </c>
      <c r="AQ103" t="s" s="275">
        <f>IF(W103="","",(W103*AI103))</f>
      </c>
      <c r="AR103" t="s" s="275">
        <f>IF(W103="","",(W103*AJ103))</f>
      </c>
      <c r="AS103" t="s" s="275">
        <f>IF(W103="","",(W103*AK103))</f>
      </c>
      <c r="AT103" s="2"/>
      <c r="AU103" s="276"/>
      <c r="AV103" s="276"/>
      <c r="AW103" s="276"/>
      <c r="AX103" s="276"/>
      <c r="AY103" s="277">
        <v>2</v>
      </c>
      <c r="AZ103" s="276"/>
      <c r="BA103" s="276"/>
      <c r="BB103" s="2"/>
      <c r="BC103" t="s" s="275">
        <f>_xlfn.IFERROR((AU103*W103),"")</f>
      </c>
      <c r="BD103" t="s" s="275">
        <f>_xlfn.IFERROR((AV103*W103),"")</f>
      </c>
      <c r="BE103" t="s" s="275">
        <f>_xlfn.IFERROR((AW103*W103),"")</f>
      </c>
      <c r="BF103" t="s" s="275">
        <f>_xlfn.IFERROR((AX103*W103),"")</f>
      </c>
      <c r="BG103" t="s" s="275">
        <f>_xlfn.IFERROR((AY103*W103),"")</f>
      </c>
      <c r="BH103" t="s" s="275">
        <f>_xlfn.IFERROR((AZ103*W103),"")</f>
      </c>
      <c r="BI103" t="s" s="275">
        <f>_xlfn.IFERROR((BA103*W103),"")</f>
      </c>
      <c r="BJ103" s="2"/>
      <c r="BK103" s="272">
        <f>L103*F103</f>
        <v>0</v>
      </c>
      <c r="BL103" s="272">
        <f>M103*F103</f>
        <v>0</v>
      </c>
      <c r="BM103" s="272">
        <f>N103*F103</f>
        <v>0</v>
      </c>
      <c r="BN103" s="272">
        <f>O103*F103</f>
        <v>0</v>
      </c>
      <c r="BO103" s="272">
        <f>P103*F103</f>
        <v>0</v>
      </c>
      <c r="BP103" s="272">
        <f>Q103*F103</f>
        <v>0</v>
      </c>
      <c r="BQ103" s="272">
        <f>R103*F103</f>
        <v>0</v>
      </c>
      <c r="BR103" s="272">
        <f>S103*F103</f>
        <v>0</v>
      </c>
      <c r="BS103" s="272">
        <f>T103*F103</f>
        <v>0</v>
      </c>
      <c r="BT103" s="272">
        <f>U103*F103</f>
        <v>0</v>
      </c>
      <c r="BU103" s="272">
        <f>V103*F103</f>
        <v>0</v>
      </c>
      <c r="BV103" s="2"/>
      <c r="BW103" s="2"/>
      <c r="BX103" s="2"/>
    </row>
    <row r="104" ht="15" customHeight="1">
      <c r="A104" t="s" s="249">
        <v>309</v>
      </c>
      <c r="B104" t="s" s="250">
        <v>320</v>
      </c>
      <c r="C104" s="251"/>
      <c r="D104" t="s" s="279">
        <v>158</v>
      </c>
      <c r="E104" t="s" s="253">
        <v>94</v>
      </c>
      <c r="F104" s="254">
        <v>1</v>
      </c>
      <c r="G104" t="s" s="255">
        <v>45</v>
      </c>
      <c r="H104" s="256">
        <v>0.4</v>
      </c>
      <c r="I104" s="257">
        <v>28.5</v>
      </c>
      <c r="J104" s="257">
        <f>I104*1.2</f>
        <v>34.2</v>
      </c>
      <c r="K104" t="s" s="258">
        <v>95</v>
      </c>
      <c r="L104" s="259"/>
      <c r="M104" s="259"/>
      <c r="N104" s="259"/>
      <c r="O104" s="260"/>
      <c r="P104" s="260"/>
      <c r="Q104" s="259"/>
      <c r="R104" s="260"/>
      <c r="S104" s="260"/>
      <c r="T104" s="259"/>
      <c r="U104" s="259"/>
      <c r="V104" s="259"/>
      <c r="W104" t="s" s="261">
        <f>IF(SUM(L104:V104)=0,"",SUM(L104:V104))</f>
      </c>
      <c r="X104" t="s" s="261">
        <f>IF(W104="","",(W104*F104))</f>
      </c>
      <c r="Y104" t="s" s="261">
        <f>IF(W104="","",(W104*I104))</f>
      </c>
      <c r="Z104" t="s" s="262">
        <f>IF(W104="","",(W104*J104))</f>
      </c>
      <c r="AA104" s="263">
        <v>98</v>
      </c>
      <c r="AB104" t="s" s="264">
        <f>_xlfn.IFERROR(W104*H104,"")</f>
      </c>
      <c r="AC104" t="s" s="265">
        <f>B104</f>
        <v>321</v>
      </c>
      <c r="AD104" s="266">
        <f>H104</f>
        <v>0.4</v>
      </c>
      <c r="AE104" s="273">
        <v>2</v>
      </c>
      <c r="AF104" s="274">
        <v>0</v>
      </c>
      <c r="AG104" s="274">
        <v>1</v>
      </c>
      <c r="AH104" s="274">
        <v>0</v>
      </c>
      <c r="AI104" s="274">
        <v>0</v>
      </c>
      <c r="AJ104" s="274">
        <v>0</v>
      </c>
      <c r="AK104" s="274">
        <v>0</v>
      </c>
      <c r="AL104" s="2"/>
      <c r="AM104" t="s" s="275">
        <f>IF(W104="","",(W104*AE104))</f>
      </c>
      <c r="AN104" t="s" s="275">
        <f>IF(X104="","",(X104*AF104))</f>
      </c>
      <c r="AO104" t="s" s="275">
        <f>IF(W104="","",(W104*AG104))</f>
      </c>
      <c r="AP104" t="s" s="275">
        <f>IF(W104="","",(W104*AH104))</f>
      </c>
      <c r="AQ104" t="s" s="275">
        <f>IF(W104="","",(W104*AI104))</f>
      </c>
      <c r="AR104" t="s" s="275">
        <f>IF(W104="","",(W104*AJ104))</f>
      </c>
      <c r="AS104" t="s" s="275">
        <f>IF(W104="","",(W104*AK104))</f>
      </c>
      <c r="AT104" s="2"/>
      <c r="AU104" s="276"/>
      <c r="AV104" s="276"/>
      <c r="AW104" s="276"/>
      <c r="AX104" s="277">
        <v>1</v>
      </c>
      <c r="AY104" s="276"/>
      <c r="AZ104" s="276"/>
      <c r="BA104" s="276"/>
      <c r="BB104" s="2"/>
      <c r="BC104" t="s" s="275">
        <f>_xlfn.IFERROR((AU104*W104),"")</f>
      </c>
      <c r="BD104" t="s" s="275">
        <f>_xlfn.IFERROR((AV104*W104),"")</f>
      </c>
      <c r="BE104" t="s" s="275">
        <f>_xlfn.IFERROR((AW104*W104),"")</f>
      </c>
      <c r="BF104" t="s" s="275">
        <f>_xlfn.IFERROR((AX104*W104),"")</f>
      </c>
      <c r="BG104" t="s" s="275">
        <f>_xlfn.IFERROR((AY104*W104),"")</f>
      </c>
      <c r="BH104" t="s" s="275">
        <f>_xlfn.IFERROR((AZ104*W104),"")</f>
      </c>
      <c r="BI104" t="s" s="275">
        <f>_xlfn.IFERROR((BA104*W104),"")</f>
      </c>
      <c r="BJ104" s="2"/>
      <c r="BK104" s="272">
        <f>L104*F104</f>
        <v>0</v>
      </c>
      <c r="BL104" s="272">
        <f>M104*F104</f>
        <v>0</v>
      </c>
      <c r="BM104" s="272">
        <f>N104*F104</f>
        <v>0</v>
      </c>
      <c r="BN104" s="272">
        <f>O104*F104</f>
        <v>0</v>
      </c>
      <c r="BO104" s="272">
        <f>P104*F104</f>
        <v>0</v>
      </c>
      <c r="BP104" s="272">
        <f>Q104*F104</f>
        <v>0</v>
      </c>
      <c r="BQ104" s="272">
        <f>R104*F104</f>
        <v>0</v>
      </c>
      <c r="BR104" s="272">
        <f>S104*F104</f>
        <v>0</v>
      </c>
      <c r="BS104" s="272">
        <f>T104*F104</f>
        <v>0</v>
      </c>
      <c r="BT104" s="272">
        <f>U104*F104</f>
        <v>0</v>
      </c>
      <c r="BU104" s="272">
        <f>V104*F104</f>
        <v>0</v>
      </c>
      <c r="BV104" s="2"/>
      <c r="BW104" s="2"/>
      <c r="BX104" s="2"/>
    </row>
    <row r="105" ht="15" customHeight="1">
      <c r="A105" t="s" s="249">
        <v>309</v>
      </c>
      <c r="B105" t="s" s="250">
        <v>322</v>
      </c>
      <c r="C105" s="251"/>
      <c r="D105" s="280"/>
      <c r="E105" t="s" s="253">
        <v>94</v>
      </c>
      <c r="F105" s="254">
        <v>1</v>
      </c>
      <c r="G105" t="s" s="255">
        <v>50</v>
      </c>
      <c r="H105" s="256">
        <v>2.66</v>
      </c>
      <c r="I105" s="257">
        <v>87.0833333333333</v>
      </c>
      <c r="J105" s="257">
        <f>I105*1.2</f>
        <v>104.5</v>
      </c>
      <c r="K105" t="s" s="258">
        <v>95</v>
      </c>
      <c r="L105" s="259"/>
      <c r="M105" s="259"/>
      <c r="N105" s="259"/>
      <c r="O105" s="260"/>
      <c r="P105" s="260"/>
      <c r="Q105" s="259"/>
      <c r="R105" s="260"/>
      <c r="S105" s="260"/>
      <c r="T105" s="259"/>
      <c r="U105" s="259"/>
      <c r="V105" s="259"/>
      <c r="W105" t="s" s="261">
        <f>IF(SUM(L105:V105)=0,"",SUM(L105:V105))</f>
      </c>
      <c r="X105" t="s" s="261">
        <f>IF(W105="","",(W105*F105))</f>
      </c>
      <c r="Y105" t="s" s="261">
        <f>IF(W105="","",(W105*I105))</f>
      </c>
      <c r="Z105" t="s" s="262">
        <f>IF(W105="","",(W105*J105))</f>
      </c>
      <c r="AA105" s="263">
        <v>99</v>
      </c>
      <c r="AB105" t="s" s="264">
        <f>_xlfn.IFERROR(W105*H105,"")</f>
      </c>
      <c r="AC105" t="s" s="265">
        <f>B105</f>
        <v>323</v>
      </c>
      <c r="AD105" s="266">
        <f>H105</f>
        <v>2.66</v>
      </c>
      <c r="AE105" s="273">
        <v>6</v>
      </c>
      <c r="AF105" s="274">
        <v>0</v>
      </c>
      <c r="AG105" s="274">
        <v>0</v>
      </c>
      <c r="AH105" s="274">
        <v>0</v>
      </c>
      <c r="AI105" s="274">
        <v>0</v>
      </c>
      <c r="AJ105" s="274">
        <v>0</v>
      </c>
      <c r="AK105" s="274">
        <v>0</v>
      </c>
      <c r="AL105" s="2"/>
      <c r="AM105" t="s" s="275">
        <f>IF(W105="","",(W105*AE105))</f>
      </c>
      <c r="AN105" t="s" s="275">
        <f>IF(X105="","",(X105*AF105))</f>
      </c>
      <c r="AO105" t="s" s="275">
        <f>IF(W105="","",(W105*AG105))</f>
      </c>
      <c r="AP105" t="s" s="275">
        <f>IF(W105="","",(W105*AH105))</f>
      </c>
      <c r="AQ105" t="s" s="275">
        <f>IF(W105="","",(W105*AI105))</f>
      </c>
      <c r="AR105" t="s" s="275">
        <f>IF(W105="","",(W105*AJ105))</f>
      </c>
      <c r="AS105" t="s" s="275">
        <f>IF(W105="","",(W105*AK105))</f>
      </c>
      <c r="AT105" s="2"/>
      <c r="AU105" s="276"/>
      <c r="AV105" s="276"/>
      <c r="AW105" s="276"/>
      <c r="AX105" s="276"/>
      <c r="AY105" s="276"/>
      <c r="AZ105" s="277">
        <v>1</v>
      </c>
      <c r="BA105" s="276"/>
      <c r="BB105" s="2"/>
      <c r="BC105" t="s" s="275">
        <f>_xlfn.IFERROR((AU105*W105),"")</f>
      </c>
      <c r="BD105" t="s" s="275">
        <f>_xlfn.IFERROR((AV105*W105),"")</f>
      </c>
      <c r="BE105" t="s" s="275">
        <f>_xlfn.IFERROR((AW105*W105),"")</f>
      </c>
      <c r="BF105" t="s" s="275">
        <f>_xlfn.IFERROR((AX105*W105),"")</f>
      </c>
      <c r="BG105" t="s" s="275">
        <f>_xlfn.IFERROR((AY105*W105),"")</f>
      </c>
      <c r="BH105" t="s" s="275">
        <f>_xlfn.IFERROR((AZ105*W105),"")</f>
      </c>
      <c r="BI105" t="s" s="275">
        <f>_xlfn.IFERROR((BA105*W105),"")</f>
      </c>
      <c r="BJ105" s="2"/>
      <c r="BK105" s="272">
        <f>L105*F105</f>
        <v>0</v>
      </c>
      <c r="BL105" s="272">
        <f>M105*F105</f>
        <v>0</v>
      </c>
      <c r="BM105" s="272">
        <f>N105*F105</f>
        <v>0</v>
      </c>
      <c r="BN105" s="272">
        <f>O105*F105</f>
        <v>0</v>
      </c>
      <c r="BO105" s="272">
        <f>P105*F105</f>
        <v>0</v>
      </c>
      <c r="BP105" s="272">
        <f>Q105*F105</f>
        <v>0</v>
      </c>
      <c r="BQ105" s="272">
        <f>R105*F105</f>
        <v>0</v>
      </c>
      <c r="BR105" s="272">
        <f>S105*F105</f>
        <v>0</v>
      </c>
      <c r="BS105" s="272">
        <f>T105*F105</f>
        <v>0</v>
      </c>
      <c r="BT105" s="272">
        <f>U105*F105</f>
        <v>0</v>
      </c>
      <c r="BU105" s="272">
        <f>V105*F105</f>
        <v>0</v>
      </c>
      <c r="BV105" s="2"/>
      <c r="BW105" s="2"/>
      <c r="BX105" s="2"/>
    </row>
    <row r="106" ht="15" customHeight="1">
      <c r="A106" t="s" s="249">
        <v>309</v>
      </c>
      <c r="B106" t="s" s="250">
        <v>324</v>
      </c>
      <c r="C106" s="251"/>
      <c r="D106" t="s" s="281">
        <v>163</v>
      </c>
      <c r="E106" t="s" s="253">
        <v>94</v>
      </c>
      <c r="F106" s="254">
        <v>4</v>
      </c>
      <c r="G106" t="s" s="255">
        <v>45</v>
      </c>
      <c r="H106" s="256">
        <v>2.55</v>
      </c>
      <c r="I106" s="257">
        <v>89.4583333333333</v>
      </c>
      <c r="J106" s="257">
        <f>I106*1.2</f>
        <v>107.35</v>
      </c>
      <c r="K106" t="s" s="258">
        <v>95</v>
      </c>
      <c r="L106" s="259"/>
      <c r="M106" s="259"/>
      <c r="N106" s="259"/>
      <c r="O106" s="260"/>
      <c r="P106" s="260"/>
      <c r="Q106" s="259"/>
      <c r="R106" s="260"/>
      <c r="S106" s="260"/>
      <c r="T106" s="259"/>
      <c r="U106" s="259"/>
      <c r="V106" s="259"/>
      <c r="W106" t="s" s="261">
        <f>IF(SUM(L106:V106)=0,"",SUM(L106:V106))</f>
      </c>
      <c r="X106" t="s" s="261">
        <f>IF(W106="","",(W106*F106))</f>
      </c>
      <c r="Y106" t="s" s="261">
        <f>IF(W106="","",(W106*I106))</f>
      </c>
      <c r="Z106" t="s" s="262">
        <f>IF(W106="","",(W106*J106))</f>
      </c>
      <c r="AA106" s="263">
        <v>100</v>
      </c>
      <c r="AB106" t="s" s="264">
        <f>_xlfn.IFERROR(W106*H106,"")</f>
      </c>
      <c r="AC106" t="s" s="265">
        <f>B106</f>
        <v>325</v>
      </c>
      <c r="AD106" s="266">
        <f>H106</f>
        <v>2.55</v>
      </c>
      <c r="AE106" s="273">
        <v>8</v>
      </c>
      <c r="AF106" s="274">
        <v>0</v>
      </c>
      <c r="AG106" s="274">
        <v>2</v>
      </c>
      <c r="AH106" s="274">
        <v>2</v>
      </c>
      <c r="AI106" s="274">
        <v>0</v>
      </c>
      <c r="AJ106" s="274">
        <v>0</v>
      </c>
      <c r="AK106" s="274">
        <v>0</v>
      </c>
      <c r="AL106" s="2"/>
      <c r="AM106" t="s" s="275">
        <f>IF(W106="","",(W106*AE106))</f>
      </c>
      <c r="AN106" t="s" s="275">
        <f>IF(X106="","",(X106*AF106))</f>
      </c>
      <c r="AO106" t="s" s="275">
        <f>IF(W106="","",(W106*AG106))</f>
      </c>
      <c r="AP106" t="s" s="275">
        <f>IF(W106="","",(W106*AH106))</f>
      </c>
      <c r="AQ106" t="s" s="275">
        <f>IF(W106="","",(W106*AI106))</f>
      </c>
      <c r="AR106" t="s" s="275">
        <f>IF(W106="","",(W106*AJ106))</f>
      </c>
      <c r="AS106" t="s" s="275">
        <f>IF(W106="","",(W106*AK106))</f>
      </c>
      <c r="AT106" s="2"/>
      <c r="AU106" s="276"/>
      <c r="AV106" s="276"/>
      <c r="AW106" s="276"/>
      <c r="AX106" s="277">
        <v>4</v>
      </c>
      <c r="AY106" s="276"/>
      <c r="AZ106" s="276"/>
      <c r="BA106" s="276"/>
      <c r="BB106" s="2"/>
      <c r="BC106" t="s" s="275">
        <f>_xlfn.IFERROR((AU106*W106),"")</f>
      </c>
      <c r="BD106" t="s" s="275">
        <f>_xlfn.IFERROR((AV106*W106),"")</f>
      </c>
      <c r="BE106" t="s" s="275">
        <f>_xlfn.IFERROR((AW106*W106),"")</f>
      </c>
      <c r="BF106" t="s" s="275">
        <f>_xlfn.IFERROR((AX106*W106),"")</f>
      </c>
      <c r="BG106" t="s" s="275">
        <f>_xlfn.IFERROR((AY106*W106),"")</f>
      </c>
      <c r="BH106" t="s" s="275">
        <f>_xlfn.IFERROR((AZ106*W106),"")</f>
      </c>
      <c r="BI106" t="s" s="275">
        <f>_xlfn.IFERROR((BA106*W106),"")</f>
      </c>
      <c r="BJ106" s="2"/>
      <c r="BK106" s="272">
        <f>L106*F106</f>
        <v>0</v>
      </c>
      <c r="BL106" s="272">
        <f>M106*F106</f>
        <v>0</v>
      </c>
      <c r="BM106" s="272">
        <f>N106*F106</f>
        <v>0</v>
      </c>
      <c r="BN106" s="272">
        <f>O106*F106</f>
        <v>0</v>
      </c>
      <c r="BO106" s="272">
        <f>P106*F106</f>
        <v>0</v>
      </c>
      <c r="BP106" s="272">
        <f>Q106*F106</f>
        <v>0</v>
      </c>
      <c r="BQ106" s="272">
        <f>R106*F106</f>
        <v>0</v>
      </c>
      <c r="BR106" s="272">
        <f>S106*F106</f>
        <v>0</v>
      </c>
      <c r="BS106" s="272">
        <f>T106*F106</f>
        <v>0</v>
      </c>
      <c r="BT106" s="272">
        <f>U106*F106</f>
        <v>0</v>
      </c>
      <c r="BU106" s="272">
        <f>V106*F106</f>
        <v>0</v>
      </c>
      <c r="BV106" s="2"/>
      <c r="BW106" s="2"/>
      <c r="BX106" s="2"/>
    </row>
    <row r="107" ht="15" customHeight="1">
      <c r="A107" t="s" s="249">
        <v>309</v>
      </c>
      <c r="B107" t="s" s="250">
        <v>326</v>
      </c>
      <c r="C107" s="251"/>
      <c r="D107" s="280"/>
      <c r="E107" t="s" s="253">
        <v>94</v>
      </c>
      <c r="F107" s="254">
        <v>1</v>
      </c>
      <c r="G107" t="s" s="255">
        <v>178</v>
      </c>
      <c r="H107" s="256">
        <v>0.635</v>
      </c>
      <c r="I107" s="257">
        <v>30.0833333333333</v>
      </c>
      <c r="J107" s="257">
        <f>I107*1.2</f>
        <v>36.1</v>
      </c>
      <c r="K107" t="s" s="258">
        <v>95</v>
      </c>
      <c r="L107" s="259"/>
      <c r="M107" s="259"/>
      <c r="N107" s="259"/>
      <c r="O107" s="260"/>
      <c r="P107" s="260"/>
      <c r="Q107" s="259"/>
      <c r="R107" s="260"/>
      <c r="S107" s="260"/>
      <c r="T107" s="259"/>
      <c r="U107" s="259"/>
      <c r="V107" s="259"/>
      <c r="W107" t="s" s="261">
        <f>IF(SUM(L107:V107)=0,"",SUM(L107:V107))</f>
      </c>
      <c r="X107" t="s" s="261">
        <f>IF(W107="","",(W107*F107))</f>
      </c>
      <c r="Y107" t="s" s="261">
        <f>IF(W107="","",(W107*I107))</f>
      </c>
      <c r="Z107" t="s" s="262">
        <f>IF(W107="","",(W107*J107))</f>
      </c>
      <c r="AA107" s="263">
        <v>101</v>
      </c>
      <c r="AB107" t="s" s="264">
        <f>_xlfn.IFERROR(W107*H107,"")</f>
      </c>
      <c r="AC107" t="s" s="265">
        <f>B107</f>
        <v>327</v>
      </c>
      <c r="AD107" s="266">
        <f>H107</f>
        <v>0.635</v>
      </c>
      <c r="AE107" s="273">
        <v>2</v>
      </c>
      <c r="AF107" s="274">
        <v>0</v>
      </c>
      <c r="AG107" s="274">
        <v>1</v>
      </c>
      <c r="AH107" s="274">
        <v>0</v>
      </c>
      <c r="AI107" s="274">
        <v>0</v>
      </c>
      <c r="AJ107" s="274">
        <v>0</v>
      </c>
      <c r="AK107" s="274">
        <v>0</v>
      </c>
      <c r="AL107" s="2"/>
      <c r="AM107" t="s" s="275">
        <f>IF(W107="","",(W107*AE107))</f>
      </c>
      <c r="AN107" t="s" s="275">
        <f>IF(X107="","",(X107*AF107))</f>
      </c>
      <c r="AO107" t="s" s="275">
        <f>IF(W107="","",(W107*AG107))</f>
      </c>
      <c r="AP107" t="s" s="275">
        <f>IF(W107="","",(W107*AH107))</f>
      </c>
      <c r="AQ107" t="s" s="275">
        <f>IF(W107="","",(W107*AI107))</f>
      </c>
      <c r="AR107" t="s" s="275">
        <f>IF(W107="","",(W107*AJ107))</f>
      </c>
      <c r="AS107" t="s" s="275">
        <f>IF(W107="","",(W107*AK107))</f>
      </c>
      <c r="AT107" s="2"/>
      <c r="AU107" s="276"/>
      <c r="AV107" s="276"/>
      <c r="AW107" s="276"/>
      <c r="AX107" s="277">
        <v>1</v>
      </c>
      <c r="AY107" s="276"/>
      <c r="AZ107" s="276"/>
      <c r="BA107" s="276"/>
      <c r="BB107" s="2"/>
      <c r="BC107" t="s" s="275">
        <f>_xlfn.IFERROR((AU107*W107),"")</f>
      </c>
      <c r="BD107" t="s" s="275">
        <f>_xlfn.IFERROR((AV107*W107),"")</f>
      </c>
      <c r="BE107" t="s" s="275">
        <f>_xlfn.IFERROR((AW107*W107),"")</f>
      </c>
      <c r="BF107" t="s" s="275">
        <f>_xlfn.IFERROR((AX107*W107),"")</f>
      </c>
      <c r="BG107" t="s" s="275">
        <f>_xlfn.IFERROR((AY107*W107),"")</f>
      </c>
      <c r="BH107" t="s" s="275">
        <f>_xlfn.IFERROR((AZ107*W107),"")</f>
      </c>
      <c r="BI107" t="s" s="275">
        <f>_xlfn.IFERROR((BA107*W107),"")</f>
      </c>
      <c r="BJ107" s="2"/>
      <c r="BK107" s="272">
        <f>L107*F107</f>
        <v>0</v>
      </c>
      <c r="BL107" s="272">
        <f>M107*F107</f>
        <v>0</v>
      </c>
      <c r="BM107" s="272">
        <f>N107*F107</f>
        <v>0</v>
      </c>
      <c r="BN107" s="272">
        <f>O107*F107</f>
        <v>0</v>
      </c>
      <c r="BO107" s="272">
        <f>P107*F107</f>
        <v>0</v>
      </c>
      <c r="BP107" s="272">
        <f>Q107*F107</f>
        <v>0</v>
      </c>
      <c r="BQ107" s="272">
        <f>R107*F107</f>
        <v>0</v>
      </c>
      <c r="BR107" s="272">
        <f>S107*F107</f>
        <v>0</v>
      </c>
      <c r="BS107" s="272">
        <f>T107*F107</f>
        <v>0</v>
      </c>
      <c r="BT107" s="272">
        <f>U107*F107</f>
        <v>0</v>
      </c>
      <c r="BU107" s="272">
        <f>V107*F107</f>
        <v>0</v>
      </c>
      <c r="BV107" s="2"/>
      <c r="BW107" s="2"/>
      <c r="BX107" s="2"/>
    </row>
    <row r="108" ht="15" customHeight="1">
      <c r="A108" t="s" s="249">
        <v>309</v>
      </c>
      <c r="B108" t="s" s="250">
        <v>328</v>
      </c>
      <c r="C108" t="s" s="278">
        <v>100</v>
      </c>
      <c r="D108" t="s" s="279">
        <v>147</v>
      </c>
      <c r="E108" t="s" s="253">
        <v>94</v>
      </c>
      <c r="F108" s="254">
        <v>1</v>
      </c>
      <c r="G108" t="s" s="255">
        <v>50</v>
      </c>
      <c r="H108" s="256">
        <v>1.7</v>
      </c>
      <c r="I108" s="257">
        <v>83.13</v>
      </c>
      <c r="J108" s="257">
        <f>I108*1.2</f>
        <v>99.756</v>
      </c>
      <c r="K108" t="s" s="258">
        <v>95</v>
      </c>
      <c r="L108" s="259"/>
      <c r="M108" s="259"/>
      <c r="N108" s="259"/>
      <c r="O108" s="260"/>
      <c r="P108" s="260"/>
      <c r="Q108" s="259"/>
      <c r="R108" s="260"/>
      <c r="S108" s="260"/>
      <c r="T108" s="259"/>
      <c r="U108" s="259"/>
      <c r="V108" s="259"/>
      <c r="W108" t="s" s="261">
        <f>IF(SUM(L108:V108)=0,"",SUM(L108:V108))</f>
      </c>
      <c r="X108" t="s" s="261">
        <f>IF(W108="","",(W108*F108))</f>
      </c>
      <c r="Y108" t="s" s="261">
        <f>IF(W108="","",(W108*I108))</f>
      </c>
      <c r="Z108" t="s" s="262">
        <f>IF(W108="","",(W108*J108))</f>
      </c>
      <c r="AA108" s="263">
        <v>102</v>
      </c>
      <c r="AB108" t="s" s="264">
        <f>_xlfn.IFERROR(W108*H108,"")</f>
      </c>
      <c r="AC108" t="s" s="265">
        <f>B108</f>
        <v>329</v>
      </c>
      <c r="AD108" s="266">
        <f>H108</f>
        <v>1.7</v>
      </c>
      <c r="AE108" s="273">
        <v>5</v>
      </c>
      <c r="AF108" s="274">
        <v>0</v>
      </c>
      <c r="AG108" s="274">
        <v>0</v>
      </c>
      <c r="AH108" s="274">
        <v>0</v>
      </c>
      <c r="AI108" s="274">
        <v>1</v>
      </c>
      <c r="AJ108" s="274">
        <v>0</v>
      </c>
      <c r="AK108" s="274">
        <v>0</v>
      </c>
      <c r="AL108" s="2"/>
      <c r="AM108" t="s" s="275">
        <f>IF(W108="","",(W108*AE108))</f>
      </c>
      <c r="AN108" t="s" s="275">
        <f>IF(X108="","",(X108*AF108))</f>
      </c>
      <c r="AO108" t="s" s="275">
        <f>IF(W108="","",(W108*AG108))</f>
      </c>
      <c r="AP108" t="s" s="275">
        <f>IF(W108="","",(W108*AH108))</f>
      </c>
      <c r="AQ108" t="s" s="275">
        <f>IF(W108="","",(W108*AI108))</f>
      </c>
      <c r="AR108" t="s" s="275">
        <f>IF(W108="","",(W108*AJ108))</f>
      </c>
      <c r="AS108" t="s" s="275">
        <f>IF(W108="","",(W108*AK108))</f>
      </c>
      <c r="AT108" s="2"/>
      <c r="AU108" s="276"/>
      <c r="AV108" s="276"/>
      <c r="AW108" s="276"/>
      <c r="AX108" s="276"/>
      <c r="AY108" s="276"/>
      <c r="AZ108" s="277">
        <v>1</v>
      </c>
      <c r="BA108" s="276"/>
      <c r="BB108" s="2"/>
      <c r="BC108" t="s" s="275">
        <f>_xlfn.IFERROR((AU108*W108),"")</f>
      </c>
      <c r="BD108" t="s" s="275">
        <f>_xlfn.IFERROR((AV108*W108),"")</f>
      </c>
      <c r="BE108" t="s" s="275">
        <f>_xlfn.IFERROR((AW108*W108),"")</f>
      </c>
      <c r="BF108" t="s" s="275">
        <f>_xlfn.IFERROR((AX108*W108),"")</f>
      </c>
      <c r="BG108" t="s" s="275">
        <f>_xlfn.IFERROR((AY108*W108),"")</f>
      </c>
      <c r="BH108" t="s" s="275">
        <f>_xlfn.IFERROR((AZ108*W108),"")</f>
      </c>
      <c r="BI108" t="s" s="275">
        <f>_xlfn.IFERROR((BA108*W108),"")</f>
      </c>
      <c r="BJ108" s="2"/>
      <c r="BK108" s="272">
        <f>L108*F108</f>
        <v>0</v>
      </c>
      <c r="BL108" s="272">
        <f>M108*F108</f>
        <v>0</v>
      </c>
      <c r="BM108" s="272">
        <f>N108*F108</f>
        <v>0</v>
      </c>
      <c r="BN108" s="272">
        <f>O108*F108</f>
        <v>0</v>
      </c>
      <c r="BO108" s="272">
        <f>P108*F108</f>
        <v>0</v>
      </c>
      <c r="BP108" s="272">
        <f>Q108*F108</f>
        <v>0</v>
      </c>
      <c r="BQ108" s="272">
        <f>R108*F108</f>
        <v>0</v>
      </c>
      <c r="BR108" s="272">
        <f>S108*F108</f>
        <v>0</v>
      </c>
      <c r="BS108" s="272">
        <f>T108*F108</f>
        <v>0</v>
      </c>
      <c r="BT108" s="272">
        <f>U108*F108</f>
        <v>0</v>
      </c>
      <c r="BU108" s="272">
        <f>V108*F108</f>
        <v>0</v>
      </c>
      <c r="BV108" s="2"/>
      <c r="BW108" s="2"/>
      <c r="BX108" s="2"/>
    </row>
    <row r="109" ht="15" customHeight="1">
      <c r="A109" t="s" s="249">
        <v>309</v>
      </c>
      <c r="B109" t="s" s="250">
        <v>330</v>
      </c>
      <c r="C109" s="251"/>
      <c r="D109" s="280"/>
      <c r="E109" t="s" s="253">
        <v>94</v>
      </c>
      <c r="F109" s="254">
        <v>4</v>
      </c>
      <c r="G109" t="s" s="255">
        <v>178</v>
      </c>
      <c r="H109" s="256">
        <v>1.41</v>
      </c>
      <c r="I109" s="257">
        <v>49.875</v>
      </c>
      <c r="J109" s="257">
        <f>I109*1.2</f>
        <v>59.85</v>
      </c>
      <c r="K109" t="s" s="258">
        <v>95</v>
      </c>
      <c r="L109" s="259"/>
      <c r="M109" s="259"/>
      <c r="N109" s="259"/>
      <c r="O109" s="260"/>
      <c r="P109" s="260"/>
      <c r="Q109" s="259"/>
      <c r="R109" s="260"/>
      <c r="S109" s="260"/>
      <c r="T109" s="259"/>
      <c r="U109" s="259"/>
      <c r="V109" s="259"/>
      <c r="W109" t="s" s="261">
        <f>IF(SUM(L109:V109)=0,"",SUM(L109:V109))</f>
      </c>
      <c r="X109" t="s" s="261">
        <f>IF(W109="","",(W109*F109))</f>
      </c>
      <c r="Y109" t="s" s="261">
        <f>IF(W109="","",(W109*I109))</f>
      </c>
      <c r="Z109" t="s" s="262">
        <f>IF(W109="","",(W109*J109))</f>
      </c>
      <c r="AA109" s="263">
        <v>103</v>
      </c>
      <c r="AB109" t="s" s="264">
        <f>_xlfn.IFERROR(W109*H109,"")</f>
      </c>
      <c r="AC109" t="s" s="265">
        <f>B109</f>
        <v>331</v>
      </c>
      <c r="AD109" s="266">
        <f>H109</f>
        <v>1.41</v>
      </c>
      <c r="AE109" s="273">
        <v>6</v>
      </c>
      <c r="AF109" s="274">
        <v>0</v>
      </c>
      <c r="AG109" s="274">
        <v>4</v>
      </c>
      <c r="AH109" s="274">
        <v>0</v>
      </c>
      <c r="AI109" s="274">
        <v>0</v>
      </c>
      <c r="AJ109" s="274">
        <v>0</v>
      </c>
      <c r="AK109" s="274">
        <v>0</v>
      </c>
      <c r="AL109" s="2"/>
      <c r="AM109" t="s" s="275">
        <f>IF(W109="","",(W109*AE109))</f>
      </c>
      <c r="AN109" t="s" s="275">
        <f>IF(X109="","",(X109*AF109))</f>
      </c>
      <c r="AO109" t="s" s="275">
        <f>IF(W109="","",(W109*AG109))</f>
      </c>
      <c r="AP109" t="s" s="275">
        <f>IF(W109="","",(W109*AH109))</f>
      </c>
      <c r="AQ109" t="s" s="275">
        <f>IF(W109="","",(W109*AI109))</f>
      </c>
      <c r="AR109" t="s" s="275">
        <f>IF(W109="","",(W109*AJ109))</f>
      </c>
      <c r="AS109" t="s" s="275">
        <f>IF(W109="","",(W109*AK109))</f>
      </c>
      <c r="AT109" s="2"/>
      <c r="AU109" s="276"/>
      <c r="AV109" s="276"/>
      <c r="AW109" s="276"/>
      <c r="AX109" s="277">
        <v>4</v>
      </c>
      <c r="AY109" s="276"/>
      <c r="AZ109" s="276"/>
      <c r="BA109" s="276"/>
      <c r="BB109" s="2"/>
      <c r="BC109" t="s" s="275">
        <f>_xlfn.IFERROR((AU109*W109),"")</f>
      </c>
      <c r="BD109" t="s" s="275">
        <f>_xlfn.IFERROR((AV109*W109),"")</f>
      </c>
      <c r="BE109" t="s" s="275">
        <f>_xlfn.IFERROR((AW109*W109),"")</f>
      </c>
      <c r="BF109" t="s" s="275">
        <f>_xlfn.IFERROR((AX109*W109),"")</f>
      </c>
      <c r="BG109" t="s" s="275">
        <f>_xlfn.IFERROR((AY109*W109),"")</f>
      </c>
      <c r="BH109" t="s" s="275">
        <f>_xlfn.IFERROR((AZ109*W109),"")</f>
      </c>
      <c r="BI109" t="s" s="275">
        <f>_xlfn.IFERROR((BA109*W109),"")</f>
      </c>
      <c r="BJ109" s="2"/>
      <c r="BK109" s="272">
        <f>L109*F109</f>
        <v>0</v>
      </c>
      <c r="BL109" s="272">
        <f>M109*F109</f>
        <v>0</v>
      </c>
      <c r="BM109" s="272">
        <f>N109*F109</f>
        <v>0</v>
      </c>
      <c r="BN109" s="272">
        <f>O109*F109</f>
        <v>0</v>
      </c>
      <c r="BO109" s="272">
        <f>P109*F109</f>
        <v>0</v>
      </c>
      <c r="BP109" s="272">
        <f>Q109*F109</f>
        <v>0</v>
      </c>
      <c r="BQ109" s="272">
        <f>R109*F109</f>
        <v>0</v>
      </c>
      <c r="BR109" s="272">
        <f>S109*F109</f>
        <v>0</v>
      </c>
      <c r="BS109" s="272">
        <f>T109*F109</f>
        <v>0</v>
      </c>
      <c r="BT109" s="272">
        <f>U109*F109</f>
        <v>0</v>
      </c>
      <c r="BU109" s="272">
        <f>V109*F109</f>
        <v>0</v>
      </c>
      <c r="BV109" s="2"/>
      <c r="BW109" s="2"/>
      <c r="BX109" s="2"/>
    </row>
    <row r="110" ht="15" customHeight="1">
      <c r="A110" t="s" s="249">
        <v>309</v>
      </c>
      <c r="B110" t="s" s="250">
        <v>332</v>
      </c>
      <c r="C110" t="s" s="278">
        <v>100</v>
      </c>
      <c r="D110" t="s" s="279">
        <v>147</v>
      </c>
      <c r="E110" t="s" s="253">
        <v>94</v>
      </c>
      <c r="F110" s="254">
        <v>1</v>
      </c>
      <c r="G110" t="s" s="255">
        <v>48</v>
      </c>
      <c r="H110" s="256">
        <v>1.1</v>
      </c>
      <c r="I110" s="257">
        <v>57</v>
      </c>
      <c r="J110" s="257">
        <f>I110*1.2</f>
        <v>68.40000000000001</v>
      </c>
      <c r="K110" t="s" s="258">
        <v>95</v>
      </c>
      <c r="L110" s="259"/>
      <c r="M110" s="259"/>
      <c r="N110" s="259"/>
      <c r="O110" s="260"/>
      <c r="P110" s="260"/>
      <c r="Q110" s="259"/>
      <c r="R110" s="260"/>
      <c r="S110" s="260"/>
      <c r="T110" s="259"/>
      <c r="U110" s="259"/>
      <c r="V110" s="259"/>
      <c r="W110" t="s" s="261">
        <f>IF(SUM(L110:V110)=0,"",SUM(L110:V110))</f>
      </c>
      <c r="X110" t="s" s="261">
        <f>IF(W110="","",(W110*F110))</f>
      </c>
      <c r="Y110" t="s" s="261">
        <f>IF(W110="","",(W110*I110))</f>
      </c>
      <c r="Z110" t="s" s="262">
        <f>IF(W110="","",(W110*J110))</f>
      </c>
      <c r="AA110" s="263">
        <v>104</v>
      </c>
      <c r="AB110" t="s" s="264">
        <f>_xlfn.IFERROR(W110*H110,"")</f>
      </c>
      <c r="AC110" t="s" s="265">
        <f>B110</f>
        <v>333</v>
      </c>
      <c r="AD110" s="266">
        <f>H110</f>
        <v>1.1</v>
      </c>
      <c r="AE110" s="273">
        <v>7</v>
      </c>
      <c r="AF110" s="274">
        <v>0</v>
      </c>
      <c r="AG110" s="274">
        <v>0</v>
      </c>
      <c r="AH110" s="274">
        <v>0</v>
      </c>
      <c r="AI110" s="274">
        <v>0</v>
      </c>
      <c r="AJ110" s="274">
        <v>0</v>
      </c>
      <c r="AK110" s="274">
        <v>0</v>
      </c>
      <c r="AL110" s="2"/>
      <c r="AM110" t="s" s="275">
        <f>IF(W110="","",(W110*AE110))</f>
      </c>
      <c r="AN110" t="s" s="275">
        <f>IF(X110="","",(X110*AF110))</f>
      </c>
      <c r="AO110" t="s" s="275">
        <f>IF(W110="","",(W110*AG110))</f>
      </c>
      <c r="AP110" t="s" s="275">
        <f>IF(W110="","",(W110*AH110))</f>
      </c>
      <c r="AQ110" t="s" s="275">
        <f>IF(W110="","",(W110*AI110))</f>
      </c>
      <c r="AR110" t="s" s="275">
        <f>IF(W110="","",(W110*AJ110))</f>
      </c>
      <c r="AS110" t="s" s="275">
        <f>IF(W110="","",(W110*AK110))</f>
      </c>
      <c r="AT110" s="2"/>
      <c r="AU110" s="276"/>
      <c r="AV110" s="276"/>
      <c r="AW110" s="276"/>
      <c r="AX110" s="276"/>
      <c r="AY110" s="277">
        <v>1</v>
      </c>
      <c r="AZ110" s="276"/>
      <c r="BA110" s="276"/>
      <c r="BB110" s="2"/>
      <c r="BC110" t="s" s="275">
        <f>_xlfn.IFERROR((AU110*W110),"")</f>
      </c>
      <c r="BD110" t="s" s="275">
        <f>_xlfn.IFERROR((AV110*W110),"")</f>
      </c>
      <c r="BE110" t="s" s="275">
        <f>_xlfn.IFERROR((AW110*W110),"")</f>
      </c>
      <c r="BF110" t="s" s="275">
        <f>_xlfn.IFERROR((AX110*W110),"")</f>
      </c>
      <c r="BG110" t="s" s="275">
        <f>_xlfn.IFERROR((AY110*W110),"")</f>
      </c>
      <c r="BH110" t="s" s="275">
        <f>_xlfn.IFERROR((AZ110*W110),"")</f>
      </c>
      <c r="BI110" t="s" s="275">
        <f>_xlfn.IFERROR((BA110*W110),"")</f>
      </c>
      <c r="BJ110" s="2"/>
      <c r="BK110" s="272">
        <f>L110*F110</f>
        <v>0</v>
      </c>
      <c r="BL110" s="272">
        <f>M110*F110</f>
        <v>0</v>
      </c>
      <c r="BM110" s="272">
        <f>N110*F110</f>
        <v>0</v>
      </c>
      <c r="BN110" s="272">
        <f>O110*F110</f>
        <v>0</v>
      </c>
      <c r="BO110" s="272">
        <f>P110*F110</f>
        <v>0</v>
      </c>
      <c r="BP110" s="272">
        <f>Q110*F110</f>
        <v>0</v>
      </c>
      <c r="BQ110" s="272">
        <f>R110*F110</f>
        <v>0</v>
      </c>
      <c r="BR110" s="272">
        <f>S110*F110</f>
        <v>0</v>
      </c>
      <c r="BS110" s="272">
        <f>T110*F110</f>
        <v>0</v>
      </c>
      <c r="BT110" s="272">
        <f>U110*F110</f>
        <v>0</v>
      </c>
      <c r="BU110" s="272">
        <f>V110*F110</f>
        <v>0</v>
      </c>
      <c r="BV110" s="2"/>
      <c r="BW110" s="2"/>
      <c r="BX110" s="2"/>
    </row>
    <row r="111" ht="15" customHeight="1">
      <c r="A111" t="s" s="249">
        <v>309</v>
      </c>
      <c r="B111" t="s" s="250">
        <v>334</v>
      </c>
      <c r="C111" s="251"/>
      <c r="D111" s="252"/>
      <c r="E111" t="s" s="253">
        <v>94</v>
      </c>
      <c r="F111" s="254">
        <v>1</v>
      </c>
      <c r="G111" t="s" s="255">
        <v>48</v>
      </c>
      <c r="H111" s="256">
        <v>1.17</v>
      </c>
      <c r="I111" s="257">
        <v>39.5833333333333</v>
      </c>
      <c r="J111" s="257">
        <f>I111*1.2</f>
        <v>47.5</v>
      </c>
      <c r="K111" t="s" s="258">
        <v>95</v>
      </c>
      <c r="L111" s="259"/>
      <c r="M111" s="259"/>
      <c r="N111" s="259"/>
      <c r="O111" s="260"/>
      <c r="P111" s="260"/>
      <c r="Q111" s="259"/>
      <c r="R111" s="260"/>
      <c r="S111" s="260"/>
      <c r="T111" s="259"/>
      <c r="U111" s="259"/>
      <c r="V111" s="259"/>
      <c r="W111" t="s" s="261">
        <f>IF(SUM(L111:V111)=0,"",SUM(L111:V111))</f>
      </c>
      <c r="X111" t="s" s="261">
        <f>IF(W111="","",(W111*F111))</f>
      </c>
      <c r="Y111" t="s" s="261">
        <f>IF(W111="","",(W111*I111))</f>
      </c>
      <c r="Z111" t="s" s="262">
        <f>IF(W111="","",(W111*J111))</f>
      </c>
      <c r="AA111" s="263">
        <v>105</v>
      </c>
      <c r="AB111" t="s" s="264">
        <f>_xlfn.IFERROR(W111*H111,"")</f>
      </c>
      <c r="AC111" t="s" s="265">
        <f>B111</f>
        <v>335</v>
      </c>
      <c r="AD111" s="266">
        <f>H111</f>
        <v>1.17</v>
      </c>
      <c r="AE111" s="273">
        <v>5</v>
      </c>
      <c r="AF111" s="274">
        <v>0</v>
      </c>
      <c r="AG111" s="274">
        <v>0</v>
      </c>
      <c r="AH111" s="274">
        <v>0</v>
      </c>
      <c r="AI111" s="274">
        <v>0</v>
      </c>
      <c r="AJ111" s="274">
        <v>0</v>
      </c>
      <c r="AK111" s="274">
        <v>0</v>
      </c>
      <c r="AL111" s="2"/>
      <c r="AM111" t="s" s="275">
        <f>IF(W111="","",(W111*AE111))</f>
      </c>
      <c r="AN111" t="s" s="275">
        <f>IF(X111="","",(X111*AF111))</f>
      </c>
      <c r="AO111" t="s" s="275">
        <f>IF(W111="","",(W111*AG111))</f>
      </c>
      <c r="AP111" t="s" s="275">
        <f>IF(W111="","",(W111*AH111))</f>
      </c>
      <c r="AQ111" t="s" s="275">
        <f>IF(W111="","",(W111*AI111))</f>
      </c>
      <c r="AR111" t="s" s="275">
        <f>IF(W111="","",(W111*AJ111))</f>
      </c>
      <c r="AS111" t="s" s="275">
        <f>IF(W111="","",(W111*AK111))</f>
      </c>
      <c r="AT111" s="2"/>
      <c r="AU111" s="276"/>
      <c r="AV111" s="276"/>
      <c r="AW111" s="276"/>
      <c r="AX111" s="276"/>
      <c r="AY111" s="277">
        <v>1</v>
      </c>
      <c r="AZ111" s="276"/>
      <c r="BA111" s="276"/>
      <c r="BB111" s="2"/>
      <c r="BC111" t="s" s="275">
        <f>_xlfn.IFERROR((AU111*W111),"")</f>
      </c>
      <c r="BD111" t="s" s="275">
        <f>_xlfn.IFERROR((AV111*W111),"")</f>
      </c>
      <c r="BE111" t="s" s="275">
        <f>_xlfn.IFERROR((AW111*W111),"")</f>
      </c>
      <c r="BF111" t="s" s="275">
        <f>_xlfn.IFERROR((AX111*W111),"")</f>
      </c>
      <c r="BG111" t="s" s="275">
        <f>_xlfn.IFERROR((AY111*W111),"")</f>
      </c>
      <c r="BH111" t="s" s="275">
        <f>_xlfn.IFERROR((AZ111*W111),"")</f>
      </c>
      <c r="BI111" t="s" s="275">
        <f>_xlfn.IFERROR((BA111*W111),"")</f>
      </c>
      <c r="BJ111" s="2"/>
      <c r="BK111" s="272">
        <f>L111*F111</f>
        <v>0</v>
      </c>
      <c r="BL111" s="272">
        <f>M111*F111</f>
        <v>0</v>
      </c>
      <c r="BM111" s="272">
        <f>N111*F111</f>
        <v>0</v>
      </c>
      <c r="BN111" s="272">
        <f>O111*F111</f>
        <v>0</v>
      </c>
      <c r="BO111" s="272">
        <f>P111*F111</f>
        <v>0</v>
      </c>
      <c r="BP111" s="272">
        <f>Q111*F111</f>
        <v>0</v>
      </c>
      <c r="BQ111" s="272">
        <f>R111*F111</f>
        <v>0</v>
      </c>
      <c r="BR111" s="272">
        <f>S111*F111</f>
        <v>0</v>
      </c>
      <c r="BS111" s="272">
        <f>T111*F111</f>
        <v>0</v>
      </c>
      <c r="BT111" s="272">
        <f>U111*F111</f>
        <v>0</v>
      </c>
      <c r="BU111" s="272">
        <f>V111*F111</f>
        <v>0</v>
      </c>
      <c r="BV111" s="2"/>
      <c r="BW111" s="2"/>
      <c r="BX111" s="2"/>
    </row>
    <row r="112" ht="15" customHeight="1">
      <c r="A112" t="s" s="249">
        <v>309</v>
      </c>
      <c r="B112" t="s" s="250">
        <v>336</v>
      </c>
      <c r="C112" s="251"/>
      <c r="D112" s="280"/>
      <c r="E112" t="s" s="253">
        <v>94</v>
      </c>
      <c r="F112" s="254">
        <v>2</v>
      </c>
      <c r="G112" t="s" s="255">
        <v>50</v>
      </c>
      <c r="H112" s="256">
        <v>3.855</v>
      </c>
      <c r="I112" s="257">
        <v>132.208333333333</v>
      </c>
      <c r="J112" s="257">
        <f>I112*1.2</f>
        <v>158.65</v>
      </c>
      <c r="K112" t="s" s="258">
        <v>95</v>
      </c>
      <c r="L112" s="259"/>
      <c r="M112" s="259"/>
      <c r="N112" s="259"/>
      <c r="O112" s="260"/>
      <c r="P112" s="260"/>
      <c r="Q112" s="259"/>
      <c r="R112" s="260"/>
      <c r="S112" s="260"/>
      <c r="T112" s="259"/>
      <c r="U112" s="259"/>
      <c r="V112" s="259"/>
      <c r="W112" t="s" s="261">
        <f>IF(SUM(L112:V112)=0,"",SUM(L112:V112))</f>
      </c>
      <c r="X112" t="s" s="261">
        <f>IF(W112="","",(W112*F112))</f>
      </c>
      <c r="Y112" t="s" s="261">
        <f>IF(W112="","",(W112*I112))</f>
      </c>
      <c r="Z112" t="s" s="262">
        <f>IF(W112="","",(W112*J112))</f>
      </c>
      <c r="AA112" s="263">
        <v>106</v>
      </c>
      <c r="AB112" t="s" s="264">
        <f>_xlfn.IFERROR(W112*H112,"")</f>
      </c>
      <c r="AC112" t="s" s="265">
        <f>B112</f>
        <v>337</v>
      </c>
      <c r="AD112" s="266">
        <f>H112</f>
        <v>3.855</v>
      </c>
      <c r="AE112" s="273">
        <v>11</v>
      </c>
      <c r="AF112" s="274">
        <v>0</v>
      </c>
      <c r="AG112" s="274">
        <v>0</v>
      </c>
      <c r="AH112" s="274">
        <v>0</v>
      </c>
      <c r="AI112" s="274">
        <v>0</v>
      </c>
      <c r="AJ112" s="274">
        <v>0</v>
      </c>
      <c r="AK112" s="274">
        <v>0</v>
      </c>
      <c r="AL112" s="2"/>
      <c r="AM112" t="s" s="275">
        <f>IF(W112="","",(W112*AE112))</f>
      </c>
      <c r="AN112" t="s" s="275">
        <f>IF(X112="","",(X112*AF112))</f>
      </c>
      <c r="AO112" t="s" s="275">
        <f>IF(W112="","",(W112*AG112))</f>
      </c>
      <c r="AP112" t="s" s="275">
        <f>IF(W112="","",(W112*AH112))</f>
      </c>
      <c r="AQ112" t="s" s="275">
        <f>IF(W112="","",(W112*AI112))</f>
      </c>
      <c r="AR112" t="s" s="275">
        <f>IF(W112="","",(W112*AJ112))</f>
      </c>
      <c r="AS112" t="s" s="275">
        <f>IF(W112="","",(W112*AK112))</f>
      </c>
      <c r="AT112" s="2"/>
      <c r="AU112" s="276"/>
      <c r="AV112" s="276"/>
      <c r="AW112" s="276"/>
      <c r="AX112" s="276"/>
      <c r="AY112" s="276"/>
      <c r="AZ112" s="277">
        <v>2</v>
      </c>
      <c r="BA112" s="276"/>
      <c r="BB112" s="2"/>
      <c r="BC112" t="s" s="275">
        <f>_xlfn.IFERROR((AU112*W112),"")</f>
      </c>
      <c r="BD112" t="s" s="275">
        <f>_xlfn.IFERROR((AV112*W112),"")</f>
      </c>
      <c r="BE112" t="s" s="275">
        <f>_xlfn.IFERROR((AW112*W112),"")</f>
      </c>
      <c r="BF112" t="s" s="275">
        <f>_xlfn.IFERROR((AX112*W112),"")</f>
      </c>
      <c r="BG112" t="s" s="275">
        <f>_xlfn.IFERROR((AY112*W112),"")</f>
      </c>
      <c r="BH112" t="s" s="275">
        <f>_xlfn.IFERROR((AZ112*W112),"")</f>
      </c>
      <c r="BI112" t="s" s="275">
        <f>_xlfn.IFERROR((BA112*W112),"")</f>
      </c>
      <c r="BJ112" s="2"/>
      <c r="BK112" s="272">
        <f>L112*F112</f>
        <v>0</v>
      </c>
      <c r="BL112" s="272">
        <f>M112*F112</f>
        <v>0</v>
      </c>
      <c r="BM112" s="272">
        <f>N112*F112</f>
        <v>0</v>
      </c>
      <c r="BN112" s="272">
        <f>O112*F112</f>
        <v>0</v>
      </c>
      <c r="BO112" s="272">
        <f>P112*F112</f>
        <v>0</v>
      </c>
      <c r="BP112" s="272">
        <f>Q112*F112</f>
        <v>0</v>
      </c>
      <c r="BQ112" s="272">
        <f>R112*F112</f>
        <v>0</v>
      </c>
      <c r="BR112" s="272">
        <f>S112*F112</f>
        <v>0</v>
      </c>
      <c r="BS112" s="272">
        <f>T112*F112</f>
        <v>0</v>
      </c>
      <c r="BT112" s="272">
        <f>U112*F112</f>
        <v>0</v>
      </c>
      <c r="BU112" s="272">
        <f>V112*F112</f>
        <v>0</v>
      </c>
      <c r="BV112" s="2"/>
      <c r="BW112" s="2"/>
      <c r="BX112" s="2"/>
    </row>
    <row r="113" ht="15" customHeight="1">
      <c r="A113" t="s" s="249">
        <v>338</v>
      </c>
      <c r="B113" t="s" s="250">
        <v>339</v>
      </c>
      <c r="C113" s="251"/>
      <c r="D113" s="280"/>
      <c r="E113" t="s" s="253">
        <v>94</v>
      </c>
      <c r="F113" s="254">
        <v>7</v>
      </c>
      <c r="G113" t="s" s="255">
        <v>213</v>
      </c>
      <c r="H113" s="256">
        <v>0.357</v>
      </c>
      <c r="I113" s="257">
        <v>29.2916666666667</v>
      </c>
      <c r="J113" s="257">
        <f>I113*1.2</f>
        <v>35.15</v>
      </c>
      <c r="K113" t="s" s="258">
        <v>95</v>
      </c>
      <c r="L113" s="259"/>
      <c r="M113" s="259"/>
      <c r="N113" s="259"/>
      <c r="O113" s="260"/>
      <c r="P113" s="260"/>
      <c r="Q113" s="259"/>
      <c r="R113" s="260"/>
      <c r="S113" s="260"/>
      <c r="T113" s="259"/>
      <c r="U113" s="259"/>
      <c r="V113" s="259"/>
      <c r="W113" t="s" s="261">
        <f>IF(SUM(L113:V113)=0,"",SUM(L113:V113))</f>
      </c>
      <c r="X113" t="s" s="261">
        <f>IF(W113="","",(W113*F113))</f>
      </c>
      <c r="Y113" t="s" s="261">
        <f>IF(W113="","",(W113*I113))</f>
      </c>
      <c r="Z113" t="s" s="262">
        <f>IF(W113="","",(W113*J113))</f>
      </c>
      <c r="AA113" s="263">
        <v>107</v>
      </c>
      <c r="AB113" t="s" s="264">
        <f>_xlfn.IFERROR(W113*H113,"")</f>
      </c>
      <c r="AC113" t="s" s="265">
        <f>B113</f>
        <v>340</v>
      </c>
      <c r="AD113" s="266">
        <f>H113</f>
        <v>0.357</v>
      </c>
      <c r="AE113" s="273">
        <v>14</v>
      </c>
      <c r="AF113" s="274">
        <v>0</v>
      </c>
      <c r="AG113" s="274">
        <v>0</v>
      </c>
      <c r="AH113" s="274">
        <v>0</v>
      </c>
      <c r="AI113" s="274">
        <v>0</v>
      </c>
      <c r="AJ113" s="274">
        <v>0</v>
      </c>
      <c r="AK113" s="274">
        <v>0</v>
      </c>
      <c r="AL113" s="2"/>
      <c r="AM113" t="s" s="275">
        <f>IF(W113="","",(W113*AE113))</f>
      </c>
      <c r="AN113" t="s" s="275">
        <f>IF(X113="","",(X113*AF113))</f>
      </c>
      <c r="AO113" t="s" s="275">
        <f>IF(W113="","",(W113*AG113))</f>
      </c>
      <c r="AP113" t="s" s="275">
        <f>IF(W113="","",(W113*AH113))</f>
      </c>
      <c r="AQ113" t="s" s="275">
        <f>IF(W113="","",(W113*AI113))</f>
      </c>
      <c r="AR113" t="s" s="275">
        <f>IF(W113="","",(W113*AJ113))</f>
      </c>
      <c r="AS113" t="s" s="275">
        <f>IF(W113="","",(W113*AK113))</f>
      </c>
      <c r="AT113" s="2"/>
      <c r="AU113" s="276"/>
      <c r="AV113" s="276"/>
      <c r="AW113" s="277">
        <v>4</v>
      </c>
      <c r="AX113" s="277">
        <v>3</v>
      </c>
      <c r="AY113" s="276"/>
      <c r="AZ113" s="276"/>
      <c r="BA113" s="276"/>
      <c r="BB113" s="2"/>
      <c r="BC113" t="s" s="275">
        <f>_xlfn.IFERROR((AU113*W113),"")</f>
      </c>
      <c r="BD113" t="s" s="275">
        <f>_xlfn.IFERROR((AV113*W113),"")</f>
      </c>
      <c r="BE113" t="s" s="275">
        <f>_xlfn.IFERROR((AW113*W113),"")</f>
      </c>
      <c r="BF113" t="s" s="275">
        <f>_xlfn.IFERROR((AX113*W113),"")</f>
      </c>
      <c r="BG113" t="s" s="275">
        <f>_xlfn.IFERROR((AY113*W113),"")</f>
      </c>
      <c r="BH113" t="s" s="275">
        <f>_xlfn.IFERROR((AZ113*W113),"")</f>
      </c>
      <c r="BI113" t="s" s="275">
        <f>_xlfn.IFERROR((BA113*W113),"")</f>
      </c>
      <c r="BJ113" s="2"/>
      <c r="BK113" s="272">
        <f>L113*F113</f>
        <v>0</v>
      </c>
      <c r="BL113" s="272">
        <f>M113*F113</f>
        <v>0</v>
      </c>
      <c r="BM113" s="272">
        <f>N113*F113</f>
        <v>0</v>
      </c>
      <c r="BN113" s="272">
        <f>O113*F113</f>
        <v>0</v>
      </c>
      <c r="BO113" s="272">
        <f>P113*F113</f>
        <v>0</v>
      </c>
      <c r="BP113" s="272">
        <f>Q113*F113</f>
        <v>0</v>
      </c>
      <c r="BQ113" s="272">
        <f>R113*F113</f>
        <v>0</v>
      </c>
      <c r="BR113" s="272">
        <f>S113*F113</f>
        <v>0</v>
      </c>
      <c r="BS113" s="272">
        <f>T113*F113</f>
        <v>0</v>
      </c>
      <c r="BT113" s="272">
        <f>U113*F113</f>
        <v>0</v>
      </c>
      <c r="BU113" s="272">
        <f>V113*F113</f>
        <v>0</v>
      </c>
      <c r="BV113" s="2"/>
      <c r="BW113" s="2"/>
      <c r="BX113" s="2"/>
    </row>
    <row r="114" ht="14.25" customHeight="1">
      <c r="A114" t="s" s="249">
        <v>338</v>
      </c>
      <c r="B114" t="s" s="250">
        <v>341</v>
      </c>
      <c r="C114" t="s" s="278">
        <v>100</v>
      </c>
      <c r="D114" s="280"/>
      <c r="E114" t="s" s="253">
        <v>94</v>
      </c>
      <c r="F114" s="254">
        <v>5</v>
      </c>
      <c r="G114" t="s" s="255">
        <v>39</v>
      </c>
      <c r="H114" s="256">
        <v>0.21</v>
      </c>
      <c r="I114" s="257">
        <v>26.9166666666667</v>
      </c>
      <c r="J114" s="257">
        <f>I114*1.2</f>
        <v>32.3</v>
      </c>
      <c r="K114" t="s" s="258">
        <v>95</v>
      </c>
      <c r="L114" s="259"/>
      <c r="M114" s="259"/>
      <c r="N114" s="259"/>
      <c r="O114" s="260"/>
      <c r="P114" s="260"/>
      <c r="Q114" s="259"/>
      <c r="R114" s="260"/>
      <c r="S114" s="260"/>
      <c r="T114" s="259"/>
      <c r="U114" s="259"/>
      <c r="V114" s="259"/>
      <c r="W114" t="s" s="261">
        <f>IF(SUM(L114:V114)=0,"",SUM(L114:V114))</f>
      </c>
      <c r="X114" t="s" s="261">
        <f>IF(W114="","",(W114*F114))</f>
      </c>
      <c r="Y114" t="s" s="261">
        <f>IF(W114="","",(W114*I114))</f>
      </c>
      <c r="Z114" t="s" s="262">
        <f>IF(W114="","",(W114*J114))</f>
      </c>
      <c r="AA114" s="263">
        <v>108</v>
      </c>
      <c r="AB114" t="s" s="264">
        <f>_xlfn.IFERROR(W114*H114,"")</f>
      </c>
      <c r="AC114" t="s" s="265">
        <f>B114</f>
        <v>342</v>
      </c>
      <c r="AD114" s="266">
        <f>H114</f>
        <v>0.21</v>
      </c>
      <c r="AE114" s="273">
        <v>11</v>
      </c>
      <c r="AF114" s="274">
        <v>0</v>
      </c>
      <c r="AG114" s="274">
        <v>0</v>
      </c>
      <c r="AH114" s="274">
        <v>0</v>
      </c>
      <c r="AI114" s="274">
        <v>0</v>
      </c>
      <c r="AJ114" s="274">
        <v>0</v>
      </c>
      <c r="AK114" s="274">
        <v>0</v>
      </c>
      <c r="AL114" s="2"/>
      <c r="AM114" t="s" s="275">
        <f>IF(W114="","",(W114*AE114))</f>
      </c>
      <c r="AN114" t="s" s="275">
        <f>IF(X114="","",(X114*AF114))</f>
      </c>
      <c r="AO114" t="s" s="275">
        <f>IF(W114="","",(W114*AG114))</f>
      </c>
      <c r="AP114" t="s" s="275">
        <f>IF(W114="","",(W114*AH114))</f>
      </c>
      <c r="AQ114" t="s" s="275">
        <f>IF(W114="","",(W114*AI114))</f>
      </c>
      <c r="AR114" t="s" s="275">
        <f>IF(W114="","",(W114*AJ114))</f>
      </c>
      <c r="AS114" t="s" s="275">
        <f>IF(W114="","",(W114*AK114))</f>
      </c>
      <c r="AT114" s="2"/>
      <c r="AU114" s="276"/>
      <c r="AV114" s="277">
        <v>5</v>
      </c>
      <c r="AW114" s="276"/>
      <c r="AX114" s="276"/>
      <c r="AY114" s="276"/>
      <c r="AZ114" s="276"/>
      <c r="BA114" s="276"/>
      <c r="BB114" s="2"/>
      <c r="BC114" t="s" s="275">
        <f>_xlfn.IFERROR((AU114*W114),"")</f>
      </c>
      <c r="BD114" t="s" s="275">
        <f>_xlfn.IFERROR((AV114*W114),"")</f>
      </c>
      <c r="BE114" t="s" s="275">
        <f>_xlfn.IFERROR((AW114*W114),"")</f>
      </c>
      <c r="BF114" t="s" s="275">
        <f>_xlfn.IFERROR((AX114*W114),"")</f>
      </c>
      <c r="BG114" t="s" s="275">
        <f>_xlfn.IFERROR((AY114*W114),"")</f>
      </c>
      <c r="BH114" t="s" s="275">
        <f>_xlfn.IFERROR((AZ114*W114),"")</f>
      </c>
      <c r="BI114" t="s" s="275">
        <f>_xlfn.IFERROR((BA114*W114),"")</f>
      </c>
      <c r="BJ114" s="2"/>
      <c r="BK114" s="272">
        <f>L114*F114</f>
        <v>0</v>
      </c>
      <c r="BL114" s="272">
        <f>M114*F114</f>
        <v>0</v>
      </c>
      <c r="BM114" s="272">
        <f>N114*F114</f>
        <v>0</v>
      </c>
      <c r="BN114" s="272">
        <f>O114*F114</f>
        <v>0</v>
      </c>
      <c r="BO114" s="272">
        <f>P114*F114</f>
        <v>0</v>
      </c>
      <c r="BP114" s="272">
        <f>Q114*F114</f>
        <v>0</v>
      </c>
      <c r="BQ114" s="272">
        <f>R114*F114</f>
        <v>0</v>
      </c>
      <c r="BR114" s="272">
        <f>S114*F114</f>
        <v>0</v>
      </c>
      <c r="BS114" s="272">
        <f>T114*F114</f>
        <v>0</v>
      </c>
      <c r="BT114" s="272">
        <f>U114*F114</f>
        <v>0</v>
      </c>
      <c r="BU114" s="272">
        <f>V114*F114</f>
        <v>0</v>
      </c>
      <c r="BV114" s="2"/>
      <c r="BW114" s="2"/>
      <c r="BX114" s="2"/>
    </row>
    <row r="115" ht="15" customHeight="1">
      <c r="A115" t="s" s="249">
        <v>338</v>
      </c>
      <c r="B115" t="s" s="250">
        <v>343</v>
      </c>
      <c r="C115" t="s" s="278">
        <v>100</v>
      </c>
      <c r="D115" t="s" s="279">
        <v>216</v>
      </c>
      <c r="E115" t="s" s="253">
        <v>94</v>
      </c>
      <c r="F115" s="254">
        <v>2</v>
      </c>
      <c r="G115" t="s" s="255">
        <v>45</v>
      </c>
      <c r="H115" s="256">
        <v>0.6</v>
      </c>
      <c r="I115" s="257">
        <v>45.9166666666667</v>
      </c>
      <c r="J115" s="257">
        <f>I115*1.2</f>
        <v>55.1</v>
      </c>
      <c r="K115" t="s" s="258">
        <v>95</v>
      </c>
      <c r="L115" s="259"/>
      <c r="M115" s="259"/>
      <c r="N115" s="259"/>
      <c r="O115" s="260"/>
      <c r="P115" s="260"/>
      <c r="Q115" s="259"/>
      <c r="R115" s="260"/>
      <c r="S115" s="260"/>
      <c r="T115" s="259"/>
      <c r="U115" s="259"/>
      <c r="V115" s="259"/>
      <c r="W115" t="s" s="261">
        <f>IF(SUM(L115:V115)=0,"",SUM(L115:V115))</f>
      </c>
      <c r="X115" t="s" s="261">
        <f>IF(W115="","",(W115*F115))</f>
      </c>
      <c r="Y115" t="s" s="261">
        <f>IF(W115="","",(W115*I115))</f>
      </c>
      <c r="Z115" t="s" s="262">
        <f>IF(W115="","",(W115*J115))</f>
      </c>
      <c r="AA115" s="263">
        <v>109</v>
      </c>
      <c r="AB115" t="s" s="264">
        <f>_xlfn.IFERROR(W115*H115,"")</f>
      </c>
      <c r="AC115" t="s" s="265">
        <f>B115</f>
        <v>344</v>
      </c>
      <c r="AD115" s="266">
        <f>H115</f>
        <v>0.6</v>
      </c>
      <c r="AE115" s="273">
        <v>4</v>
      </c>
      <c r="AF115" s="274">
        <v>0</v>
      </c>
      <c r="AG115" s="274">
        <v>0</v>
      </c>
      <c r="AH115" s="274">
        <v>0</v>
      </c>
      <c r="AI115" s="274">
        <v>0</v>
      </c>
      <c r="AJ115" s="274">
        <v>0</v>
      </c>
      <c r="AK115" s="274">
        <v>0</v>
      </c>
      <c r="AL115" s="2"/>
      <c r="AM115" t="s" s="275">
        <f>IF(W115="","",(W115*AE115))</f>
      </c>
      <c r="AN115" t="s" s="275">
        <f>IF(X115="","",(X115*AF115))</f>
      </c>
      <c r="AO115" t="s" s="275">
        <f>IF(W115="","",(W115*AG115))</f>
      </c>
      <c r="AP115" t="s" s="275">
        <f>IF(W115="","",(W115*AH115))</f>
      </c>
      <c r="AQ115" t="s" s="275">
        <f>IF(W115="","",(W115*AI115))</f>
      </c>
      <c r="AR115" t="s" s="275">
        <f>IF(W115="","",(W115*AJ115))</f>
      </c>
      <c r="AS115" t="s" s="275">
        <f>IF(W115="","",(W115*AK115))</f>
      </c>
      <c r="AT115" s="2"/>
      <c r="AU115" s="276"/>
      <c r="AV115" s="276"/>
      <c r="AW115" s="276"/>
      <c r="AX115" s="277">
        <v>2</v>
      </c>
      <c r="AY115" s="276"/>
      <c r="AZ115" s="276"/>
      <c r="BA115" s="276"/>
      <c r="BB115" s="2"/>
      <c r="BC115" t="s" s="275">
        <f>_xlfn.IFERROR((AU115*W115),"")</f>
      </c>
      <c r="BD115" t="s" s="275">
        <f>_xlfn.IFERROR((AV115*W115),"")</f>
      </c>
      <c r="BE115" t="s" s="275">
        <f>_xlfn.IFERROR((AW115*W115),"")</f>
      </c>
      <c r="BF115" t="s" s="275">
        <f>_xlfn.IFERROR((AX115*W115),"")</f>
      </c>
      <c r="BG115" t="s" s="275">
        <f>_xlfn.IFERROR((AY115*W115),"")</f>
      </c>
      <c r="BH115" t="s" s="275">
        <f>_xlfn.IFERROR((AZ115*W115),"")</f>
      </c>
      <c r="BI115" t="s" s="275">
        <f>_xlfn.IFERROR((BA115*W115),"")</f>
      </c>
      <c r="BJ115" s="2"/>
      <c r="BK115" s="272">
        <f>L115*F115</f>
        <v>0</v>
      </c>
      <c r="BL115" s="272">
        <f>M115*F115</f>
        <v>0</v>
      </c>
      <c r="BM115" s="272">
        <f>N115*F115</f>
        <v>0</v>
      </c>
      <c r="BN115" s="272">
        <f>O115*F115</f>
        <v>0</v>
      </c>
      <c r="BO115" s="272">
        <f>P115*F115</f>
        <v>0</v>
      </c>
      <c r="BP115" s="272">
        <f>Q115*F115</f>
        <v>0</v>
      </c>
      <c r="BQ115" s="272">
        <f>R115*F115</f>
        <v>0</v>
      </c>
      <c r="BR115" s="272">
        <f>S115*F115</f>
        <v>0</v>
      </c>
      <c r="BS115" s="272">
        <f>T115*F115</f>
        <v>0</v>
      </c>
      <c r="BT115" s="272">
        <f>U115*F115</f>
        <v>0</v>
      </c>
      <c r="BU115" s="272">
        <f>V115*F115</f>
        <v>0</v>
      </c>
      <c r="BV115" s="2"/>
      <c r="BW115" s="2"/>
      <c r="BX115" s="2"/>
    </row>
    <row r="116" ht="15" customHeight="1">
      <c r="A116" t="s" s="249">
        <v>338</v>
      </c>
      <c r="B116" t="s" s="250">
        <v>345</v>
      </c>
      <c r="C116" t="s" s="278">
        <v>100</v>
      </c>
      <c r="D116" t="s" s="279">
        <v>105</v>
      </c>
      <c r="E116" t="s" s="253">
        <v>94</v>
      </c>
      <c r="F116" s="254">
        <v>2</v>
      </c>
      <c r="G116" t="s" s="255">
        <v>45</v>
      </c>
      <c r="H116" s="256">
        <v>0.65</v>
      </c>
      <c r="I116" s="257">
        <v>38</v>
      </c>
      <c r="J116" s="257">
        <f>I116*1.2</f>
        <v>45.6</v>
      </c>
      <c r="K116" t="s" s="258">
        <v>95</v>
      </c>
      <c r="L116" s="259"/>
      <c r="M116" s="259"/>
      <c r="N116" s="259"/>
      <c r="O116" s="260"/>
      <c r="P116" s="260"/>
      <c r="Q116" s="259"/>
      <c r="R116" s="260"/>
      <c r="S116" s="260"/>
      <c r="T116" s="259"/>
      <c r="U116" s="259"/>
      <c r="V116" s="259"/>
      <c r="W116" t="s" s="261">
        <f>IF(SUM(L116:V116)=0,"",SUM(L116:V116))</f>
      </c>
      <c r="X116" t="s" s="261">
        <f>IF(W116="","",(W116*F116))</f>
      </c>
      <c r="Y116" t="s" s="261">
        <f>IF(W116="","",(W116*I116))</f>
      </c>
      <c r="Z116" t="s" s="262">
        <f>IF(W116="","",(W116*J116))</f>
      </c>
      <c r="AA116" s="263">
        <v>110</v>
      </c>
      <c r="AB116" t="s" s="264">
        <f>_xlfn.IFERROR(W116*H116,"")</f>
      </c>
      <c r="AC116" t="s" s="265">
        <f>B116</f>
        <v>346</v>
      </c>
      <c r="AD116" s="266">
        <f>H116</f>
        <v>0.65</v>
      </c>
      <c r="AE116" s="273">
        <v>5</v>
      </c>
      <c r="AF116" s="274">
        <v>0</v>
      </c>
      <c r="AG116" s="274">
        <v>0</v>
      </c>
      <c r="AH116" s="274">
        <v>0</v>
      </c>
      <c r="AI116" s="274">
        <v>0</v>
      </c>
      <c r="AJ116" s="274">
        <v>0</v>
      </c>
      <c r="AK116" s="274">
        <v>0</v>
      </c>
      <c r="AL116" s="2"/>
      <c r="AM116" t="s" s="275">
        <f>IF(W116="","",(W116*AE116))</f>
      </c>
      <c r="AN116" t="s" s="275">
        <f>IF(X116="","",(X116*AF116))</f>
      </c>
      <c r="AO116" t="s" s="275">
        <f>IF(W116="","",(W116*AG116))</f>
      </c>
      <c r="AP116" t="s" s="275">
        <f>IF(W116="","",(W116*AH116))</f>
      </c>
      <c r="AQ116" t="s" s="275">
        <f>IF(W116="","",(W116*AI116))</f>
      </c>
      <c r="AR116" t="s" s="275">
        <f>IF(W116="","",(W116*AJ116))</f>
      </c>
      <c r="AS116" t="s" s="275">
        <f>IF(W116="","",(W116*AK116))</f>
      </c>
      <c r="AT116" s="2"/>
      <c r="AU116" s="276"/>
      <c r="AV116" s="276"/>
      <c r="AW116" s="276"/>
      <c r="AX116" s="277">
        <v>2</v>
      </c>
      <c r="AY116" s="276"/>
      <c r="AZ116" s="276"/>
      <c r="BA116" s="276"/>
      <c r="BB116" s="2"/>
      <c r="BC116" t="s" s="275">
        <f>_xlfn.IFERROR((AU116*W116),"")</f>
      </c>
      <c r="BD116" t="s" s="275">
        <f>_xlfn.IFERROR((AV116*W116),"")</f>
      </c>
      <c r="BE116" t="s" s="275">
        <f>_xlfn.IFERROR((AW116*W116),"")</f>
      </c>
      <c r="BF116" t="s" s="275">
        <f>_xlfn.IFERROR((AX116*W116),"")</f>
      </c>
      <c r="BG116" t="s" s="275">
        <f>_xlfn.IFERROR((AY116*W116),"")</f>
      </c>
      <c r="BH116" t="s" s="275">
        <f>_xlfn.IFERROR((AZ116*W116),"")</f>
      </c>
      <c r="BI116" t="s" s="275">
        <f>_xlfn.IFERROR((BA116*W116),"")</f>
      </c>
      <c r="BJ116" s="2"/>
      <c r="BK116" s="272">
        <f>L116*F116</f>
        <v>0</v>
      </c>
      <c r="BL116" s="272">
        <f>M116*F116</f>
        <v>0</v>
      </c>
      <c r="BM116" s="272">
        <f>N116*F116</f>
        <v>0</v>
      </c>
      <c r="BN116" s="272">
        <f>O116*F116</f>
        <v>0</v>
      </c>
      <c r="BO116" s="272">
        <f>P116*F116</f>
        <v>0</v>
      </c>
      <c r="BP116" s="272">
        <f>Q116*F116</f>
        <v>0</v>
      </c>
      <c r="BQ116" s="272">
        <f>R116*F116</f>
        <v>0</v>
      </c>
      <c r="BR116" s="272">
        <f>S116*F116</f>
        <v>0</v>
      </c>
      <c r="BS116" s="272">
        <f>T116*F116</f>
        <v>0</v>
      </c>
      <c r="BT116" s="272">
        <f>U116*F116</f>
        <v>0</v>
      </c>
      <c r="BU116" s="272">
        <f>V116*F116</f>
        <v>0</v>
      </c>
      <c r="BV116" s="2"/>
      <c r="BW116" s="2"/>
      <c r="BX116" s="2"/>
    </row>
    <row r="117" ht="15" customHeight="1">
      <c r="A117" t="s" s="249">
        <v>338</v>
      </c>
      <c r="B117" t="s" s="250">
        <v>347</v>
      </c>
      <c r="C117" s="251"/>
      <c r="D117" s="280"/>
      <c r="E117" t="s" s="253">
        <v>94</v>
      </c>
      <c r="F117" s="254">
        <v>20</v>
      </c>
      <c r="G117" t="s" s="255">
        <v>348</v>
      </c>
      <c r="H117" s="256">
        <v>0.445</v>
      </c>
      <c r="I117" s="257">
        <v>38</v>
      </c>
      <c r="J117" s="257">
        <f>I117*1.2</f>
        <v>45.6</v>
      </c>
      <c r="K117" t="s" s="258">
        <v>95</v>
      </c>
      <c r="L117" s="259"/>
      <c r="M117" s="259"/>
      <c r="N117" s="259"/>
      <c r="O117" s="260"/>
      <c r="P117" s="260"/>
      <c r="Q117" s="259"/>
      <c r="R117" s="260"/>
      <c r="S117" s="260"/>
      <c r="T117" s="259"/>
      <c r="U117" s="259"/>
      <c r="V117" s="259"/>
      <c r="W117" t="s" s="261">
        <f>IF(SUM(L117:V117)=0,"",SUM(L117:V117))</f>
      </c>
      <c r="X117" t="s" s="261">
        <f>IF(W117="","",(W117*F117))</f>
      </c>
      <c r="Y117" t="s" s="261">
        <f>IF(W117="","",(W117*I117))</f>
      </c>
      <c r="Z117" t="s" s="262">
        <f>IF(W117="","",(W117*J117))</f>
      </c>
      <c r="AA117" s="263">
        <v>111</v>
      </c>
      <c r="AB117" t="s" s="264">
        <f>_xlfn.IFERROR(W117*H117,"")</f>
      </c>
      <c r="AC117" t="s" s="265">
        <f>B117</f>
        <v>349</v>
      </c>
      <c r="AD117" s="266">
        <f>H117</f>
        <v>0.445</v>
      </c>
      <c r="AE117" s="273">
        <v>40</v>
      </c>
      <c r="AF117" s="274">
        <v>0</v>
      </c>
      <c r="AG117" s="274">
        <v>0</v>
      </c>
      <c r="AH117" s="274">
        <v>0</v>
      </c>
      <c r="AI117" s="274">
        <v>0</v>
      </c>
      <c r="AJ117" s="274">
        <v>0</v>
      </c>
      <c r="AK117" s="274">
        <v>0</v>
      </c>
      <c r="AL117" s="2"/>
      <c r="AM117" t="s" s="275">
        <f>IF(W117="","",(W117*AE117))</f>
      </c>
      <c r="AN117" t="s" s="275">
        <f>IF(X117="","",(X117*AF117))</f>
      </c>
      <c r="AO117" t="s" s="275">
        <f>IF(W117="","",(W117*AG117))</f>
      </c>
      <c r="AP117" t="s" s="275">
        <f>IF(W117="","",(W117*AH117))</f>
      </c>
      <c r="AQ117" t="s" s="275">
        <f>IF(W117="","",(W117*AI117))</f>
      </c>
      <c r="AR117" t="s" s="275">
        <f>IF(W117="","",(W117*AJ117))</f>
      </c>
      <c r="AS117" t="s" s="275">
        <f>IF(W117="","",(W117*AK117))</f>
      </c>
      <c r="AT117" s="2"/>
      <c r="AU117" s="277">
        <v>10</v>
      </c>
      <c r="AV117" s="277">
        <v>10</v>
      </c>
      <c r="AW117" s="276"/>
      <c r="AX117" s="276"/>
      <c r="AY117" s="276"/>
      <c r="AZ117" s="276"/>
      <c r="BA117" s="276"/>
      <c r="BB117" s="2"/>
      <c r="BC117" t="s" s="275">
        <f>_xlfn.IFERROR((AU117*W117),"")</f>
      </c>
      <c r="BD117" t="s" s="275">
        <f>_xlfn.IFERROR((AV117*W117),"")</f>
      </c>
      <c r="BE117" t="s" s="275">
        <f>_xlfn.IFERROR((AW117*W117),"")</f>
      </c>
      <c r="BF117" t="s" s="275">
        <f>_xlfn.IFERROR((AX117*W117),"")</f>
      </c>
      <c r="BG117" t="s" s="275">
        <f>_xlfn.IFERROR((AY117*W117),"")</f>
      </c>
      <c r="BH117" t="s" s="275">
        <f>_xlfn.IFERROR((AZ117*W117),"")</f>
      </c>
      <c r="BI117" t="s" s="275">
        <f>_xlfn.IFERROR((BA117*W117),"")</f>
      </c>
      <c r="BJ117" s="2"/>
      <c r="BK117" s="272">
        <f>L117*F117</f>
        <v>0</v>
      </c>
      <c r="BL117" s="272">
        <f>M117*F117</f>
        <v>0</v>
      </c>
      <c r="BM117" s="272">
        <f>N117*F117</f>
        <v>0</v>
      </c>
      <c r="BN117" s="272">
        <f>O117*F117</f>
        <v>0</v>
      </c>
      <c r="BO117" s="272">
        <f>P117*F117</f>
        <v>0</v>
      </c>
      <c r="BP117" s="272">
        <f>Q117*F117</f>
        <v>0</v>
      </c>
      <c r="BQ117" s="272">
        <f>R117*F117</f>
        <v>0</v>
      </c>
      <c r="BR117" s="272">
        <f>S117*F117</f>
        <v>0</v>
      </c>
      <c r="BS117" s="272">
        <f>T117*F117</f>
        <v>0</v>
      </c>
      <c r="BT117" s="272">
        <f>U117*F117</f>
        <v>0</v>
      </c>
      <c r="BU117" s="272">
        <f>V117*F117</f>
        <v>0</v>
      </c>
      <c r="BV117" s="2"/>
      <c r="BW117" s="2"/>
      <c r="BX117" s="2"/>
    </row>
    <row r="118" ht="15" customHeight="1">
      <c r="A118" t="s" s="249">
        <v>338</v>
      </c>
      <c r="B118" t="s" s="250">
        <v>350</v>
      </c>
      <c r="C118" s="251"/>
      <c r="D118" s="280"/>
      <c r="E118" t="s" s="253">
        <v>94</v>
      </c>
      <c r="F118" s="254">
        <v>11</v>
      </c>
      <c r="G118" t="s" s="255">
        <v>351</v>
      </c>
      <c r="H118" s="256">
        <v>0.352</v>
      </c>
      <c r="I118" s="257">
        <v>32.4583333333333</v>
      </c>
      <c r="J118" s="257">
        <f>I118*1.2</f>
        <v>38.95</v>
      </c>
      <c r="K118" t="s" s="258">
        <v>95</v>
      </c>
      <c r="L118" s="259"/>
      <c r="M118" s="259"/>
      <c r="N118" s="259"/>
      <c r="O118" s="260"/>
      <c r="P118" s="260"/>
      <c r="Q118" s="259"/>
      <c r="R118" s="260"/>
      <c r="S118" s="260"/>
      <c r="T118" s="259"/>
      <c r="U118" s="259"/>
      <c r="V118" s="259"/>
      <c r="W118" t="s" s="261">
        <f>IF(SUM(L118:V118)=0,"",SUM(L118:V118))</f>
      </c>
      <c r="X118" t="s" s="261">
        <f>IF(W118="","",(W118*F118))</f>
      </c>
      <c r="Y118" t="s" s="261">
        <f>IF(W118="","",(W118*I118))</f>
      </c>
      <c r="Z118" t="s" s="262">
        <f>IF(W118="","",(W118*J118))</f>
      </c>
      <c r="AA118" s="263">
        <v>112</v>
      </c>
      <c r="AB118" t="s" s="264">
        <f>_xlfn.IFERROR(W118*H118,"")</f>
      </c>
      <c r="AC118" t="s" s="265">
        <f>B118</f>
        <v>352</v>
      </c>
      <c r="AD118" s="266">
        <f>H118</f>
        <v>0.352</v>
      </c>
      <c r="AE118" s="273">
        <v>23</v>
      </c>
      <c r="AF118" s="274">
        <v>0</v>
      </c>
      <c r="AG118" s="274">
        <v>0</v>
      </c>
      <c r="AH118" s="274">
        <v>0</v>
      </c>
      <c r="AI118" s="274">
        <v>0</v>
      </c>
      <c r="AJ118" s="274">
        <v>0</v>
      </c>
      <c r="AK118" s="274">
        <v>0</v>
      </c>
      <c r="AL118" s="2"/>
      <c r="AM118" t="s" s="275">
        <f>IF(W118="","",(W118*AE118))</f>
      </c>
      <c r="AN118" t="s" s="275">
        <f>IF(X118="","",(X118*AF118))</f>
      </c>
      <c r="AO118" t="s" s="275">
        <f>IF(W118="","",(W118*AG118))</f>
      </c>
      <c r="AP118" t="s" s="275">
        <f>IF(W118="","",(W118*AH118))</f>
      </c>
      <c r="AQ118" t="s" s="275">
        <f>IF(W118="","",(W118*AI118))</f>
      </c>
      <c r="AR118" t="s" s="275">
        <f>IF(W118="","",(W118*AJ118))</f>
      </c>
      <c r="AS118" t="s" s="275">
        <f>IF(W118="","",(W118*AK118))</f>
      </c>
      <c r="AT118" s="2"/>
      <c r="AU118" s="276"/>
      <c r="AV118" s="277">
        <v>5</v>
      </c>
      <c r="AW118" s="277">
        <v>6</v>
      </c>
      <c r="AX118" s="276"/>
      <c r="AY118" s="276"/>
      <c r="AZ118" s="276"/>
      <c r="BA118" s="276"/>
      <c r="BB118" s="2"/>
      <c r="BC118" t="s" s="275">
        <f>_xlfn.IFERROR((AU118*W118),"")</f>
      </c>
      <c r="BD118" t="s" s="275">
        <f>_xlfn.IFERROR((AV118*W118),"")</f>
      </c>
      <c r="BE118" t="s" s="275">
        <f>_xlfn.IFERROR((AW118*W118),"")</f>
      </c>
      <c r="BF118" t="s" s="275">
        <f>_xlfn.IFERROR((AX118*W118),"")</f>
      </c>
      <c r="BG118" t="s" s="275">
        <f>_xlfn.IFERROR((AY118*W118),"")</f>
      </c>
      <c r="BH118" t="s" s="275">
        <f>_xlfn.IFERROR((AZ118*W118),"")</f>
      </c>
      <c r="BI118" t="s" s="275">
        <f>_xlfn.IFERROR((BA118*W118),"")</f>
      </c>
      <c r="BJ118" s="2"/>
      <c r="BK118" s="272">
        <f>L118*F118</f>
        <v>0</v>
      </c>
      <c r="BL118" s="272">
        <f>M118*F118</f>
        <v>0</v>
      </c>
      <c r="BM118" s="272">
        <f>N118*F118</f>
        <v>0</v>
      </c>
      <c r="BN118" s="272">
        <f>O118*F118</f>
        <v>0</v>
      </c>
      <c r="BO118" s="272">
        <f>P118*F118</f>
        <v>0</v>
      </c>
      <c r="BP118" s="272">
        <f>Q118*F118</f>
        <v>0</v>
      </c>
      <c r="BQ118" s="272">
        <f>R118*F118</f>
        <v>0</v>
      </c>
      <c r="BR118" s="272">
        <f>S118*F118</f>
        <v>0</v>
      </c>
      <c r="BS118" s="272">
        <f>T118*F118</f>
        <v>0</v>
      </c>
      <c r="BT118" s="272">
        <f>U118*F118</f>
        <v>0</v>
      </c>
      <c r="BU118" s="272">
        <f>V118*F118</f>
        <v>0</v>
      </c>
      <c r="BV118" s="2"/>
      <c r="BW118" s="2"/>
      <c r="BX118" s="2"/>
    </row>
    <row r="119" ht="15" customHeight="1">
      <c r="A119" t="s" s="249">
        <v>338</v>
      </c>
      <c r="B119" t="s" s="250">
        <v>353</v>
      </c>
      <c r="C119" s="251"/>
      <c r="D119" s="280"/>
      <c r="E119" t="s" s="253">
        <v>94</v>
      </c>
      <c r="F119" s="254">
        <v>16</v>
      </c>
      <c r="G119" t="s" s="255">
        <v>348</v>
      </c>
      <c r="H119" s="256">
        <v>0.28</v>
      </c>
      <c r="I119" s="257">
        <v>30.875</v>
      </c>
      <c r="J119" s="257">
        <f>I119*1.2</f>
        <v>37.05</v>
      </c>
      <c r="K119" t="s" s="258">
        <v>95</v>
      </c>
      <c r="L119" s="259"/>
      <c r="M119" s="259"/>
      <c r="N119" s="259"/>
      <c r="O119" s="260"/>
      <c r="P119" s="260"/>
      <c r="Q119" s="259"/>
      <c r="R119" s="260"/>
      <c r="S119" s="260"/>
      <c r="T119" s="259"/>
      <c r="U119" s="259"/>
      <c r="V119" s="259"/>
      <c r="W119" t="s" s="261">
        <f>IF(SUM(L119:V119)=0,"",SUM(L119:V119))</f>
      </c>
      <c r="X119" t="s" s="261">
        <f>IF(W119="","",(W119*F119))</f>
      </c>
      <c r="Y119" t="s" s="261">
        <f>IF(W119="","",(W119*I119))</f>
      </c>
      <c r="Z119" t="s" s="262">
        <f>IF(W119="","",(W119*J119))</f>
      </c>
      <c r="AA119" s="263">
        <v>113</v>
      </c>
      <c r="AB119" t="s" s="264">
        <f>_xlfn.IFERROR(W119*H119,"")</f>
      </c>
      <c r="AC119" t="s" s="265">
        <f>B119</f>
        <v>354</v>
      </c>
      <c r="AD119" s="266">
        <f>H119</f>
        <v>0.28</v>
      </c>
      <c r="AE119" s="273">
        <v>32</v>
      </c>
      <c r="AF119" s="274">
        <v>0</v>
      </c>
      <c r="AG119" s="274">
        <v>0</v>
      </c>
      <c r="AH119" s="274">
        <v>0</v>
      </c>
      <c r="AI119" s="274">
        <v>0</v>
      </c>
      <c r="AJ119" s="274">
        <v>0</v>
      </c>
      <c r="AK119" s="274">
        <v>0</v>
      </c>
      <c r="AL119" s="2"/>
      <c r="AM119" t="s" s="275">
        <f>IF(W119="","",(W119*AE119))</f>
      </c>
      <c r="AN119" t="s" s="275">
        <f>IF(X119="","",(X119*AF119))</f>
      </c>
      <c r="AO119" t="s" s="275">
        <f>IF(W119="","",(W119*AG119))</f>
      </c>
      <c r="AP119" t="s" s="275">
        <f>IF(W119="","",(W119*AH119))</f>
      </c>
      <c r="AQ119" t="s" s="275">
        <f>IF(W119="","",(W119*AI119))</f>
      </c>
      <c r="AR119" t="s" s="275">
        <f>IF(W119="","",(W119*AJ119))</f>
      </c>
      <c r="AS119" t="s" s="275">
        <f>IF(W119="","",(W119*AK119))</f>
      </c>
      <c r="AT119" s="2"/>
      <c r="AU119" s="277">
        <v>8</v>
      </c>
      <c r="AV119" s="277">
        <v>8</v>
      </c>
      <c r="AW119" s="276"/>
      <c r="AX119" s="276"/>
      <c r="AY119" s="276"/>
      <c r="AZ119" s="276"/>
      <c r="BA119" s="276"/>
      <c r="BB119" s="2"/>
      <c r="BC119" t="s" s="275">
        <f>_xlfn.IFERROR((AU119*W119),"")</f>
      </c>
      <c r="BD119" t="s" s="275">
        <f>_xlfn.IFERROR((AV119*W119),"")</f>
      </c>
      <c r="BE119" t="s" s="275">
        <f>_xlfn.IFERROR((AW119*W119),"")</f>
      </c>
      <c r="BF119" t="s" s="275">
        <f>_xlfn.IFERROR((AX119*W119),"")</f>
      </c>
      <c r="BG119" t="s" s="275">
        <f>_xlfn.IFERROR((AY119*W119),"")</f>
      </c>
      <c r="BH119" t="s" s="275">
        <f>_xlfn.IFERROR((AZ119*W119),"")</f>
      </c>
      <c r="BI119" t="s" s="275">
        <f>_xlfn.IFERROR((BA119*W119),"")</f>
      </c>
      <c r="BJ119" s="2"/>
      <c r="BK119" s="272">
        <f>L119*F119</f>
        <v>0</v>
      </c>
      <c r="BL119" s="272">
        <f>M119*F119</f>
        <v>0</v>
      </c>
      <c r="BM119" s="272">
        <f>N119*F119</f>
        <v>0</v>
      </c>
      <c r="BN119" s="272">
        <f>O119*F119</f>
        <v>0</v>
      </c>
      <c r="BO119" s="272">
        <f>P119*F119</f>
        <v>0</v>
      </c>
      <c r="BP119" s="272">
        <f>Q119*F119</f>
        <v>0</v>
      </c>
      <c r="BQ119" s="272">
        <f>R119*F119</f>
        <v>0</v>
      </c>
      <c r="BR119" s="272">
        <f>S119*F119</f>
        <v>0</v>
      </c>
      <c r="BS119" s="272">
        <f>T119*F119</f>
        <v>0</v>
      </c>
      <c r="BT119" s="272">
        <f>U119*F119</f>
        <v>0</v>
      </c>
      <c r="BU119" s="272">
        <f>V119*F119</f>
        <v>0</v>
      </c>
      <c r="BV119" s="2"/>
      <c r="BW119" s="2"/>
      <c r="BX119" s="2"/>
    </row>
    <row r="120" ht="15" customHeight="1">
      <c r="A120" t="s" s="249">
        <v>338</v>
      </c>
      <c r="B120" t="s" s="250">
        <v>355</v>
      </c>
      <c r="C120" t="s" s="278">
        <v>100</v>
      </c>
      <c r="D120" s="280"/>
      <c r="E120" t="s" s="253">
        <v>94</v>
      </c>
      <c r="F120" s="254">
        <v>5</v>
      </c>
      <c r="G120" t="s" s="255">
        <v>219</v>
      </c>
      <c r="H120" s="256">
        <v>0.745</v>
      </c>
      <c r="I120" s="257">
        <v>35.625</v>
      </c>
      <c r="J120" s="257">
        <f>I120*1.2</f>
        <v>42.75</v>
      </c>
      <c r="K120" t="s" s="258">
        <v>95</v>
      </c>
      <c r="L120" s="259"/>
      <c r="M120" s="259"/>
      <c r="N120" s="259"/>
      <c r="O120" s="260"/>
      <c r="P120" s="260"/>
      <c r="Q120" s="259"/>
      <c r="R120" s="260"/>
      <c r="S120" s="260"/>
      <c r="T120" s="259"/>
      <c r="U120" s="259"/>
      <c r="V120" s="259"/>
      <c r="W120" t="s" s="261">
        <f>IF(SUM(L120:V120)=0,"",SUM(L120:V120))</f>
      </c>
      <c r="X120" t="s" s="261">
        <f>IF(W120="","",(W120*F120))</f>
      </c>
      <c r="Y120" t="s" s="261">
        <f>IF(W120="","",(W120*I120))</f>
      </c>
      <c r="Z120" t="s" s="262">
        <f>IF(W120="","",(W120*J120))</f>
      </c>
      <c r="AA120" s="263">
        <v>114</v>
      </c>
      <c r="AB120" t="s" s="264">
        <f>_xlfn.IFERROR(W120*H120,"")</f>
      </c>
      <c r="AC120" t="s" s="265">
        <f>B120</f>
        <v>356</v>
      </c>
      <c r="AD120" s="266">
        <f>H120</f>
        <v>0.745</v>
      </c>
      <c r="AE120" s="273">
        <v>5</v>
      </c>
      <c r="AF120" s="274">
        <v>0</v>
      </c>
      <c r="AG120" s="274">
        <v>0</v>
      </c>
      <c r="AH120" s="274">
        <v>0</v>
      </c>
      <c r="AI120" s="274">
        <v>0</v>
      </c>
      <c r="AJ120" s="274">
        <v>0</v>
      </c>
      <c r="AK120" s="274">
        <v>0</v>
      </c>
      <c r="AL120" s="2"/>
      <c r="AM120" t="s" s="275">
        <f>IF(W120="","",(W120*AE120))</f>
      </c>
      <c r="AN120" t="s" s="275">
        <f>IF(X120="","",(X120*AF120))</f>
      </c>
      <c r="AO120" t="s" s="275">
        <f>IF(W120="","",(W120*AG120))</f>
      </c>
      <c r="AP120" t="s" s="275">
        <f>IF(W120="","",(W120*AH120))</f>
      </c>
      <c r="AQ120" t="s" s="275">
        <f>IF(W120="","",(W120*AI120))</f>
      </c>
      <c r="AR120" t="s" s="275">
        <f>IF(W120="","",(W120*AJ120))</f>
      </c>
      <c r="AS120" t="s" s="275">
        <f>IF(W120="","",(W120*AK120))</f>
      </c>
      <c r="AT120" s="2"/>
      <c r="AU120" s="276"/>
      <c r="AV120" s="276"/>
      <c r="AW120" s="277">
        <v>3</v>
      </c>
      <c r="AX120" s="277">
        <v>2</v>
      </c>
      <c r="AY120" s="276"/>
      <c r="AZ120" s="276"/>
      <c r="BA120" s="276"/>
      <c r="BB120" s="2"/>
      <c r="BC120" t="s" s="275">
        <f>_xlfn.IFERROR((AU120*W120),"")</f>
      </c>
      <c r="BD120" t="s" s="275">
        <f>_xlfn.IFERROR((AV120*W120),"")</f>
      </c>
      <c r="BE120" t="s" s="275">
        <f>_xlfn.IFERROR((AW120*W120),"")</f>
      </c>
      <c r="BF120" t="s" s="275">
        <f>_xlfn.IFERROR((AX120*W120),"")</f>
      </c>
      <c r="BG120" t="s" s="275">
        <f>_xlfn.IFERROR((AY120*W120),"")</f>
      </c>
      <c r="BH120" t="s" s="275">
        <f>_xlfn.IFERROR((AZ120*W120),"")</f>
      </c>
      <c r="BI120" t="s" s="275">
        <f>_xlfn.IFERROR((BA120*W120),"")</f>
      </c>
      <c r="BJ120" s="2"/>
      <c r="BK120" s="272">
        <f>L120*F120</f>
        <v>0</v>
      </c>
      <c r="BL120" s="272">
        <f>M120*F120</f>
        <v>0</v>
      </c>
      <c r="BM120" s="272">
        <f>N120*F120</f>
        <v>0</v>
      </c>
      <c r="BN120" s="272">
        <f>O120*F120</f>
        <v>0</v>
      </c>
      <c r="BO120" s="272">
        <f>P120*F120</f>
        <v>0</v>
      </c>
      <c r="BP120" s="272">
        <f>Q120*F120</f>
        <v>0</v>
      </c>
      <c r="BQ120" s="272">
        <f>R120*F120</f>
        <v>0</v>
      </c>
      <c r="BR120" s="272">
        <f>S120*F120</f>
        <v>0</v>
      </c>
      <c r="BS120" s="272">
        <f>T120*F120</f>
        <v>0</v>
      </c>
      <c r="BT120" s="272">
        <f>U120*F120</f>
        <v>0</v>
      </c>
      <c r="BU120" s="272">
        <f>V120*F120</f>
        <v>0</v>
      </c>
      <c r="BV120" s="2"/>
      <c r="BW120" s="2"/>
      <c r="BX120" s="2"/>
    </row>
    <row r="121" ht="15" customHeight="1">
      <c r="A121" t="s" s="249">
        <v>357</v>
      </c>
      <c r="B121" t="s" s="250">
        <v>357</v>
      </c>
      <c r="C121" s="251"/>
      <c r="D121" t="s" s="279">
        <v>147</v>
      </c>
      <c r="E121" t="s" s="253">
        <v>94</v>
      </c>
      <c r="F121" s="254">
        <v>4</v>
      </c>
      <c r="G121" t="s" s="255">
        <v>109</v>
      </c>
      <c r="H121" s="256">
        <v>3.6</v>
      </c>
      <c r="I121" s="257">
        <v>130.63</v>
      </c>
      <c r="J121" s="257">
        <f>I121*1.2</f>
        <v>156.756</v>
      </c>
      <c r="K121" t="s" s="258">
        <v>95</v>
      </c>
      <c r="L121" s="259"/>
      <c r="M121" s="259"/>
      <c r="N121" s="259"/>
      <c r="O121" s="260"/>
      <c r="P121" s="260"/>
      <c r="Q121" s="259"/>
      <c r="R121" s="260"/>
      <c r="S121" s="260"/>
      <c r="T121" s="259"/>
      <c r="U121" s="259"/>
      <c r="V121" s="259"/>
      <c r="W121" t="s" s="261">
        <f>IF(SUM(L121:V121)=0,"",SUM(L121:V121))</f>
      </c>
      <c r="X121" t="s" s="261">
        <f>IF(W121="","",(W121*F121))</f>
      </c>
      <c r="Y121" t="s" s="261">
        <f>IF(W121="","",(W121*I121))</f>
      </c>
      <c r="Z121" t="s" s="262">
        <f>IF(W121="","",(W121*J121))</f>
      </c>
      <c r="AA121" s="263">
        <v>115</v>
      </c>
      <c r="AB121" t="s" s="264">
        <f>_xlfn.IFERROR(W121*H121,"")</f>
      </c>
      <c r="AC121" t="s" s="265">
        <f>B121</f>
        <v>358</v>
      </c>
      <c r="AD121" s="266">
        <f>H121</f>
        <v>3.6</v>
      </c>
      <c r="AE121" s="273">
        <v>14</v>
      </c>
      <c r="AF121" s="274">
        <v>1</v>
      </c>
      <c r="AG121" s="274">
        <v>0</v>
      </c>
      <c r="AH121" s="274">
        <v>3</v>
      </c>
      <c r="AI121" s="274">
        <v>0</v>
      </c>
      <c r="AJ121" s="274">
        <v>0</v>
      </c>
      <c r="AK121" s="274">
        <v>0</v>
      </c>
      <c r="AL121" s="2"/>
      <c r="AM121" t="s" s="275">
        <f>IF(W121="","",(W121*AE121))</f>
      </c>
      <c r="AN121" t="s" s="275">
        <f>IF(X121="","",(X121*AF121))</f>
      </c>
      <c r="AO121" t="s" s="275">
        <f>IF(W121="","",(W121*AG121))</f>
      </c>
      <c r="AP121" t="s" s="275">
        <f>IF(W121="","",(W121*AH121))</f>
      </c>
      <c r="AQ121" t="s" s="275">
        <f>IF(W121="","",(W121*AI121))</f>
      </c>
      <c r="AR121" t="s" s="275">
        <f>IF(W121="","",(W121*AJ121))</f>
      </c>
      <c r="AS121" t="s" s="275">
        <f>IF(W121="","",(W121*AK121))</f>
      </c>
      <c r="AT121" s="2"/>
      <c r="AU121" s="276"/>
      <c r="AV121" s="276"/>
      <c r="AW121" s="276"/>
      <c r="AX121" s="276"/>
      <c r="AY121" s="277">
        <v>2</v>
      </c>
      <c r="AZ121" s="277">
        <v>2</v>
      </c>
      <c r="BA121" s="276"/>
      <c r="BB121" s="2"/>
      <c r="BC121" t="s" s="275">
        <f>_xlfn.IFERROR((AU121*W121),"")</f>
      </c>
      <c r="BD121" t="s" s="275">
        <f>_xlfn.IFERROR((AV121*W121),"")</f>
      </c>
      <c r="BE121" t="s" s="275">
        <f>_xlfn.IFERROR((AW121*W121),"")</f>
      </c>
      <c r="BF121" t="s" s="275">
        <f>_xlfn.IFERROR((AX121*W121),"")</f>
      </c>
      <c r="BG121" t="s" s="275">
        <f>_xlfn.IFERROR((AY121*W121),"")</f>
      </c>
      <c r="BH121" t="s" s="275">
        <f>_xlfn.IFERROR((AZ121*W121),"")</f>
      </c>
      <c r="BI121" t="s" s="275">
        <f>_xlfn.IFERROR((BA121*W121),"")</f>
      </c>
      <c r="BJ121" s="2"/>
      <c r="BK121" s="272">
        <f>L121*F121</f>
        <v>0</v>
      </c>
      <c r="BL121" s="272">
        <f>M121*F121</f>
        <v>0</v>
      </c>
      <c r="BM121" s="272">
        <f>N121*F121</f>
        <v>0</v>
      </c>
      <c r="BN121" s="272">
        <f>O121*F121</f>
        <v>0</v>
      </c>
      <c r="BO121" s="272">
        <f>P121*F121</f>
        <v>0</v>
      </c>
      <c r="BP121" s="272">
        <f>Q121*F121</f>
        <v>0</v>
      </c>
      <c r="BQ121" s="272">
        <f>R121*F121</f>
        <v>0</v>
      </c>
      <c r="BR121" s="272">
        <f>S121*F121</f>
        <v>0</v>
      </c>
      <c r="BS121" s="272">
        <f>T121*F121</f>
        <v>0</v>
      </c>
      <c r="BT121" s="272">
        <f>U121*F121</f>
        <v>0</v>
      </c>
      <c r="BU121" s="272">
        <f>V121*F121</f>
        <v>0</v>
      </c>
      <c r="BV121" s="2"/>
      <c r="BW121" s="2"/>
      <c r="BX121" s="2"/>
    </row>
    <row r="122" ht="15" customHeight="1">
      <c r="A122" t="s" s="249">
        <v>357</v>
      </c>
      <c r="B122" t="s" s="250">
        <v>359</v>
      </c>
      <c r="C122" s="251"/>
      <c r="D122" t="s" s="279">
        <v>198</v>
      </c>
      <c r="E122" t="s" s="253">
        <v>94</v>
      </c>
      <c r="F122" s="254">
        <v>10</v>
      </c>
      <c r="G122" t="s" s="255">
        <v>351</v>
      </c>
      <c r="H122" s="256">
        <v>0.85</v>
      </c>
      <c r="I122" s="257">
        <v>49.08</v>
      </c>
      <c r="J122" s="257">
        <f>I122*1.2</f>
        <v>58.896</v>
      </c>
      <c r="K122" t="s" s="258">
        <v>95</v>
      </c>
      <c r="L122" s="259"/>
      <c r="M122" s="259"/>
      <c r="N122" s="259"/>
      <c r="O122" s="260"/>
      <c r="P122" s="260"/>
      <c r="Q122" s="259"/>
      <c r="R122" s="260"/>
      <c r="S122" s="260"/>
      <c r="T122" s="259"/>
      <c r="U122" s="259"/>
      <c r="V122" s="259"/>
      <c r="W122" t="s" s="261">
        <f>IF(SUM(L122:V122)=0,"",SUM(L122:V122))</f>
      </c>
      <c r="X122" t="s" s="261">
        <f>IF(W122="","",(W122*F122))</f>
      </c>
      <c r="Y122" t="s" s="261">
        <f>IF(W122="","",(W122*I122))</f>
      </c>
      <c r="Z122" t="s" s="262">
        <f>IF(W122="","",(W122*J122))</f>
      </c>
      <c r="AA122" s="263">
        <v>116</v>
      </c>
      <c r="AB122" t="s" s="264">
        <f>_xlfn.IFERROR(W122*H122,"")</f>
      </c>
      <c r="AC122" t="s" s="265">
        <f>B122</f>
        <v>360</v>
      </c>
      <c r="AD122" s="266">
        <f>H122</f>
        <v>0.85</v>
      </c>
      <c r="AE122" s="273">
        <v>23</v>
      </c>
      <c r="AF122" s="274">
        <v>0</v>
      </c>
      <c r="AG122" s="274">
        <v>0</v>
      </c>
      <c r="AH122" s="274">
        <v>0</v>
      </c>
      <c r="AI122" s="274">
        <v>0</v>
      </c>
      <c r="AJ122" s="274">
        <v>0</v>
      </c>
      <c r="AK122" s="274">
        <v>0</v>
      </c>
      <c r="AL122" s="2"/>
      <c r="AM122" t="s" s="275">
        <f>IF(W122="","",(W122*AE122))</f>
      </c>
      <c r="AN122" t="s" s="275">
        <f>IF(X122="","",(X122*AF122))</f>
      </c>
      <c r="AO122" t="s" s="275">
        <f>IF(W122="","",(W122*AG122))</f>
      </c>
      <c r="AP122" t="s" s="275">
        <f>IF(W122="","",(W122*AH122))</f>
      </c>
      <c r="AQ122" t="s" s="275">
        <f>IF(W122="","",(W122*AI122))</f>
      </c>
      <c r="AR122" t="s" s="275">
        <f>IF(W122="","",(W122*AJ122))</f>
      </c>
      <c r="AS122" t="s" s="275">
        <f>IF(W122="","",(W122*AK122))</f>
      </c>
      <c r="AT122" s="2"/>
      <c r="AU122" s="276"/>
      <c r="AV122" s="277">
        <v>4</v>
      </c>
      <c r="AW122" s="277">
        <v>6</v>
      </c>
      <c r="AX122" s="276"/>
      <c r="AY122" s="276"/>
      <c r="AZ122" s="276"/>
      <c r="BA122" s="276"/>
      <c r="BB122" s="2"/>
      <c r="BC122" t="s" s="275">
        <f>_xlfn.IFERROR((AU122*W122),"")</f>
      </c>
      <c r="BD122" t="s" s="275">
        <f>_xlfn.IFERROR((AV122*W122),"")</f>
      </c>
      <c r="BE122" t="s" s="275">
        <f>_xlfn.IFERROR((AW122*W122),"")</f>
      </c>
      <c r="BF122" t="s" s="275">
        <f>_xlfn.IFERROR((AX122*W122),"")</f>
      </c>
      <c r="BG122" t="s" s="275">
        <f>_xlfn.IFERROR((AY122*W122),"")</f>
      </c>
      <c r="BH122" t="s" s="275">
        <f>_xlfn.IFERROR((AZ122*W122),"")</f>
      </c>
      <c r="BI122" t="s" s="275">
        <f>_xlfn.IFERROR((BA122*W122),"")</f>
      </c>
      <c r="BJ122" s="2"/>
      <c r="BK122" s="272">
        <f>L122*F122</f>
        <v>0</v>
      </c>
      <c r="BL122" s="272">
        <f>M122*F122</f>
        <v>0</v>
      </c>
      <c r="BM122" s="272">
        <f>N122*F122</f>
        <v>0</v>
      </c>
      <c r="BN122" s="272">
        <f>O122*F122</f>
        <v>0</v>
      </c>
      <c r="BO122" s="272">
        <f>P122*F122</f>
        <v>0</v>
      </c>
      <c r="BP122" s="272">
        <f>Q122*F122</f>
        <v>0</v>
      </c>
      <c r="BQ122" s="272">
        <f>R122*F122</f>
        <v>0</v>
      </c>
      <c r="BR122" s="272">
        <f>S122*F122</f>
        <v>0</v>
      </c>
      <c r="BS122" s="272">
        <f>T122*F122</f>
        <v>0</v>
      </c>
      <c r="BT122" s="272">
        <f>U122*F122</f>
        <v>0</v>
      </c>
      <c r="BU122" s="272">
        <f>V122*F122</f>
        <v>0</v>
      </c>
      <c r="BV122" s="2"/>
      <c r="BW122" s="2"/>
      <c r="BX122" s="2"/>
    </row>
    <row r="123" ht="15" customHeight="1">
      <c r="A123" t="s" s="249">
        <v>357</v>
      </c>
      <c r="B123" t="s" s="250">
        <v>361</v>
      </c>
      <c r="C123" t="s" s="278">
        <v>100</v>
      </c>
      <c r="D123" s="280"/>
      <c r="E123" t="s" s="253">
        <v>94</v>
      </c>
      <c r="F123" s="254">
        <v>4</v>
      </c>
      <c r="G123" t="s" s="255">
        <v>362</v>
      </c>
      <c r="H123" s="256">
        <v>3.42</v>
      </c>
      <c r="I123" s="257">
        <v>120.33</v>
      </c>
      <c r="J123" s="257">
        <f>I123*1.2</f>
        <v>144.396</v>
      </c>
      <c r="K123" t="s" s="258">
        <v>95</v>
      </c>
      <c r="L123" s="259"/>
      <c r="M123" s="259"/>
      <c r="N123" s="259"/>
      <c r="O123" s="260"/>
      <c r="P123" s="260"/>
      <c r="Q123" s="259"/>
      <c r="R123" s="260"/>
      <c r="S123" s="260"/>
      <c r="T123" s="259"/>
      <c r="U123" s="259"/>
      <c r="V123" s="259"/>
      <c r="W123" t="s" s="261">
        <f>IF(SUM(L123:V123)=0,"",SUM(L123:V123))</f>
      </c>
      <c r="X123" t="s" s="261">
        <f>IF(W123="","",(W123*F123))</f>
      </c>
      <c r="Y123" t="s" s="261">
        <f>IF(W123="","",(W123*I123))</f>
      </c>
      <c r="Z123" t="s" s="262">
        <f>IF(W123="","",(W123*J123))</f>
      </c>
      <c r="AA123" s="263">
        <v>117</v>
      </c>
      <c r="AB123" t="s" s="264">
        <f>_xlfn.IFERROR(W123*H123,"")</f>
      </c>
      <c r="AC123" t="s" s="265">
        <f>B123</f>
        <v>363</v>
      </c>
      <c r="AD123" s="266">
        <f>H123</f>
        <v>3.42</v>
      </c>
      <c r="AE123" s="273">
        <v>14</v>
      </c>
      <c r="AF123" s="274">
        <v>1</v>
      </c>
      <c r="AG123" s="274">
        <v>0</v>
      </c>
      <c r="AH123" s="274">
        <v>3</v>
      </c>
      <c r="AI123" s="274">
        <v>0</v>
      </c>
      <c r="AJ123" s="274">
        <v>0</v>
      </c>
      <c r="AK123" s="274">
        <v>0</v>
      </c>
      <c r="AL123" s="2"/>
      <c r="AM123" t="s" s="275">
        <f>IF(W123="","",(W123*AE123))</f>
      </c>
      <c r="AN123" t="s" s="275">
        <f>IF(X123="","",(X123*AF123))</f>
      </c>
      <c r="AO123" t="s" s="275">
        <f>IF(W123="","",(W123*AG123))</f>
      </c>
      <c r="AP123" t="s" s="275">
        <f>IF(W123="","",(W123*AH123))</f>
      </c>
      <c r="AQ123" t="s" s="275">
        <f>IF(W123="","",(W123*AI123))</f>
      </c>
      <c r="AR123" t="s" s="275">
        <f>IF(W123="","",(W123*AJ123))</f>
      </c>
      <c r="AS123" t="s" s="275">
        <f>IF(W123="","",(W123*AK123))</f>
      </c>
      <c r="AT123" s="2"/>
      <c r="AU123" s="276"/>
      <c r="AV123" s="276"/>
      <c r="AW123" s="276"/>
      <c r="AX123" s="277">
        <v>1</v>
      </c>
      <c r="AY123" s="277">
        <v>1</v>
      </c>
      <c r="AZ123" s="277">
        <v>2</v>
      </c>
      <c r="BA123" s="276"/>
      <c r="BB123" s="2"/>
      <c r="BC123" t="s" s="275">
        <f>_xlfn.IFERROR((AU123*W123),"")</f>
      </c>
      <c r="BD123" t="s" s="275">
        <f>_xlfn.IFERROR((AV123*W123),"")</f>
      </c>
      <c r="BE123" t="s" s="275">
        <f>_xlfn.IFERROR((AW123*W123),"")</f>
      </c>
      <c r="BF123" t="s" s="275">
        <f>_xlfn.IFERROR((AX123*W123),"")</f>
      </c>
      <c r="BG123" t="s" s="275">
        <f>_xlfn.IFERROR((AY123*W123),"")</f>
      </c>
      <c r="BH123" t="s" s="275">
        <f>_xlfn.IFERROR((AZ123*W123),"")</f>
      </c>
      <c r="BI123" t="s" s="275">
        <f>_xlfn.IFERROR((BA123*W123),"")</f>
      </c>
      <c r="BJ123" s="2"/>
      <c r="BK123" s="272">
        <f>L123*F123</f>
        <v>0</v>
      </c>
      <c r="BL123" s="272">
        <f>M123*F123</f>
        <v>0</v>
      </c>
      <c r="BM123" s="272">
        <f>N123*F123</f>
        <v>0</v>
      </c>
      <c r="BN123" s="272">
        <f>O123*F123</f>
        <v>0</v>
      </c>
      <c r="BO123" s="272">
        <f>P123*F123</f>
        <v>0</v>
      </c>
      <c r="BP123" s="272">
        <f>Q123*F123</f>
        <v>0</v>
      </c>
      <c r="BQ123" s="272">
        <f>R123*F123</f>
        <v>0</v>
      </c>
      <c r="BR123" s="272">
        <f>S123*F123</f>
        <v>0</v>
      </c>
      <c r="BS123" s="272">
        <f>T123*F123</f>
        <v>0</v>
      </c>
      <c r="BT123" s="272">
        <f>U123*F123</f>
        <v>0</v>
      </c>
      <c r="BU123" s="272">
        <f>V123*F123</f>
        <v>0</v>
      </c>
      <c r="BV123" s="2"/>
      <c r="BW123" s="2"/>
      <c r="BX123" s="2"/>
    </row>
    <row r="124" ht="15" customHeight="1">
      <c r="A124" t="s" s="249">
        <v>357</v>
      </c>
      <c r="B124" t="s" s="250">
        <v>364</v>
      </c>
      <c r="C124" t="s" s="278">
        <v>100</v>
      </c>
      <c r="D124" t="s" s="279">
        <v>108</v>
      </c>
      <c r="E124" t="s" s="253">
        <v>94</v>
      </c>
      <c r="F124" s="254">
        <v>2</v>
      </c>
      <c r="G124" t="s" s="255">
        <v>48</v>
      </c>
      <c r="H124" s="256">
        <v>1.7</v>
      </c>
      <c r="I124" s="257">
        <v>78.375</v>
      </c>
      <c r="J124" s="257">
        <f>I124*1.2</f>
        <v>94.05</v>
      </c>
      <c r="K124" t="s" s="258">
        <v>95</v>
      </c>
      <c r="L124" s="259"/>
      <c r="M124" s="259"/>
      <c r="N124" s="259"/>
      <c r="O124" s="260"/>
      <c r="P124" s="260"/>
      <c r="Q124" s="259"/>
      <c r="R124" s="260"/>
      <c r="S124" s="260"/>
      <c r="T124" s="259"/>
      <c r="U124" s="259"/>
      <c r="V124" s="259"/>
      <c r="W124" t="s" s="261">
        <f>IF(SUM(L124:V124)=0,"",SUM(L124:V124))</f>
      </c>
      <c r="X124" t="s" s="261">
        <f>IF(W124="","",(W124*F124))</f>
      </c>
      <c r="Y124" t="s" s="261">
        <f>IF(W124="","",(W124*I124))</f>
      </c>
      <c r="Z124" t="s" s="262">
        <f>IF(W124="","",(W124*J124))</f>
      </c>
      <c r="AA124" s="263">
        <v>118</v>
      </c>
      <c r="AB124" t="s" s="264">
        <f>_xlfn.IFERROR(W124*H124,"")</f>
      </c>
      <c r="AC124" t="s" s="265">
        <f>B124</f>
        <v>365</v>
      </c>
      <c r="AD124" s="266">
        <f>H124</f>
        <v>1.7</v>
      </c>
      <c r="AE124" s="273">
        <v>6</v>
      </c>
      <c r="AF124" s="274">
        <v>0</v>
      </c>
      <c r="AG124" s="274">
        <v>0</v>
      </c>
      <c r="AH124" s="274">
        <v>2</v>
      </c>
      <c r="AI124" s="274">
        <v>0</v>
      </c>
      <c r="AJ124" s="274">
        <v>0</v>
      </c>
      <c r="AK124" s="274">
        <v>0</v>
      </c>
      <c r="AL124" s="2"/>
      <c r="AM124" t="s" s="275">
        <f>IF(W124="","",(W124*AE124))</f>
      </c>
      <c r="AN124" t="s" s="275">
        <f>IF(X124="","",(X124*AF124))</f>
      </c>
      <c r="AO124" t="s" s="275">
        <f>IF(W124="","",(W124*AG124))</f>
      </c>
      <c r="AP124" t="s" s="275">
        <f>IF(W124="","",(W124*AH124))</f>
      </c>
      <c r="AQ124" t="s" s="275">
        <f>IF(W124="","",(W124*AI124))</f>
      </c>
      <c r="AR124" t="s" s="275">
        <f>IF(W124="","",(W124*AJ124))</f>
      </c>
      <c r="AS124" t="s" s="275">
        <f>IF(W124="","",(W124*AK124))</f>
      </c>
      <c r="AT124" s="2"/>
      <c r="AU124" s="276"/>
      <c r="AV124" s="276"/>
      <c r="AW124" s="276"/>
      <c r="AX124" s="276"/>
      <c r="AY124" s="277">
        <v>2</v>
      </c>
      <c r="AZ124" s="276"/>
      <c r="BA124" s="276"/>
      <c r="BB124" s="2"/>
      <c r="BC124" t="s" s="275">
        <f>_xlfn.IFERROR((AU124*W124),"")</f>
      </c>
      <c r="BD124" t="s" s="275">
        <f>_xlfn.IFERROR((AV124*W124),"")</f>
      </c>
      <c r="BE124" t="s" s="275">
        <f>_xlfn.IFERROR((AW124*W124),"")</f>
      </c>
      <c r="BF124" t="s" s="275">
        <f>_xlfn.IFERROR((AX124*W124),"")</f>
      </c>
      <c r="BG124" t="s" s="275">
        <f>_xlfn.IFERROR((AY124*W124),"")</f>
      </c>
      <c r="BH124" t="s" s="275">
        <f>_xlfn.IFERROR((AZ124*W124),"")</f>
      </c>
      <c r="BI124" t="s" s="275">
        <f>_xlfn.IFERROR((BA124*W124),"")</f>
      </c>
      <c r="BJ124" s="2"/>
      <c r="BK124" s="272">
        <f>L124*F124</f>
        <v>0</v>
      </c>
      <c r="BL124" s="272">
        <f>M124*F124</f>
        <v>0</v>
      </c>
      <c r="BM124" s="272">
        <f>N124*F124</f>
        <v>0</v>
      </c>
      <c r="BN124" s="272">
        <f>O124*F124</f>
        <v>0</v>
      </c>
      <c r="BO124" s="272">
        <f>P124*F124</f>
        <v>0</v>
      </c>
      <c r="BP124" s="272">
        <f>Q124*F124</f>
        <v>0</v>
      </c>
      <c r="BQ124" s="272">
        <f>R124*F124</f>
        <v>0</v>
      </c>
      <c r="BR124" s="272">
        <f>S124*F124</f>
        <v>0</v>
      </c>
      <c r="BS124" s="272">
        <f>T124*F124</f>
        <v>0</v>
      </c>
      <c r="BT124" s="272">
        <f>U124*F124</f>
        <v>0</v>
      </c>
      <c r="BU124" s="272">
        <f>V124*F124</f>
        <v>0</v>
      </c>
      <c r="BV124" s="2"/>
      <c r="BW124" s="2"/>
      <c r="BX124" s="2"/>
    </row>
    <row r="125" ht="15" customHeight="1">
      <c r="A125" t="s" s="249">
        <v>357</v>
      </c>
      <c r="B125" t="s" s="250">
        <v>366</v>
      </c>
      <c r="C125" s="251"/>
      <c r="D125" s="252"/>
      <c r="E125" t="s" s="253">
        <v>94</v>
      </c>
      <c r="F125" s="254">
        <v>2</v>
      </c>
      <c r="G125" t="s" s="255">
        <v>50</v>
      </c>
      <c r="H125" s="256">
        <v>4.7</v>
      </c>
      <c r="I125" s="257">
        <v>154.375</v>
      </c>
      <c r="J125" s="257">
        <f>I125*1.2</f>
        <v>185.25</v>
      </c>
      <c r="K125" t="s" s="258">
        <v>95</v>
      </c>
      <c r="L125" s="259"/>
      <c r="M125" s="259"/>
      <c r="N125" s="259"/>
      <c r="O125" s="260"/>
      <c r="P125" s="260"/>
      <c r="Q125" s="259"/>
      <c r="R125" s="260"/>
      <c r="S125" s="260"/>
      <c r="T125" s="259"/>
      <c r="U125" s="259"/>
      <c r="V125" s="259"/>
      <c r="W125" t="s" s="261">
        <f>IF(SUM(L125:V125)=0,"",SUM(L125:V125))</f>
      </c>
      <c r="X125" t="s" s="261">
        <f>IF(W125="","",(W125*F125))</f>
      </c>
      <c r="Y125" t="s" s="261">
        <f>IF(W125="","",(W125*I125))</f>
      </c>
      <c r="Z125" t="s" s="262">
        <f>IF(W125="","",(W125*J125))</f>
      </c>
      <c r="AA125" s="263">
        <v>119</v>
      </c>
      <c r="AB125" t="s" s="264">
        <f>_xlfn.IFERROR(W125*H125,"")</f>
      </c>
      <c r="AC125" t="s" s="265">
        <f>B125</f>
        <v>367</v>
      </c>
      <c r="AD125" s="266">
        <f>H125</f>
        <v>4.7</v>
      </c>
      <c r="AE125" s="273">
        <v>8</v>
      </c>
      <c r="AF125" s="274">
        <v>0</v>
      </c>
      <c r="AG125" s="274">
        <v>0</v>
      </c>
      <c r="AH125" s="274">
        <v>2</v>
      </c>
      <c r="AI125" s="274">
        <v>0</v>
      </c>
      <c r="AJ125" s="274">
        <v>0</v>
      </c>
      <c r="AK125" s="274">
        <v>0</v>
      </c>
      <c r="AL125" s="2"/>
      <c r="AM125" t="s" s="275">
        <f>IF(W125="","",(W125*AE125))</f>
      </c>
      <c r="AN125" t="s" s="275">
        <f>IF(X125="","",(X125*AF125))</f>
      </c>
      <c r="AO125" t="s" s="275">
        <f>IF(W125="","",(W125*AG125))</f>
      </c>
      <c r="AP125" t="s" s="275">
        <f>IF(W125="","",(W125*AH125))</f>
      </c>
      <c r="AQ125" t="s" s="275">
        <f>IF(W125="","",(W125*AI125))</f>
      </c>
      <c r="AR125" t="s" s="275">
        <f>IF(W125="","",(W125*AJ125))</f>
      </c>
      <c r="AS125" t="s" s="275">
        <f>IF(W125="","",(W125*AK125))</f>
      </c>
      <c r="AT125" s="2"/>
      <c r="AU125" s="276"/>
      <c r="AV125" s="276"/>
      <c r="AW125" s="276"/>
      <c r="AX125" s="276"/>
      <c r="AY125" s="276"/>
      <c r="AZ125" s="277">
        <v>2</v>
      </c>
      <c r="BA125" s="276"/>
      <c r="BB125" s="2"/>
      <c r="BC125" t="s" s="275">
        <f>_xlfn.IFERROR((AU125*W125),"")</f>
      </c>
      <c r="BD125" t="s" s="275">
        <f>_xlfn.IFERROR((AV125*W125),"")</f>
      </c>
      <c r="BE125" t="s" s="275">
        <f>_xlfn.IFERROR((AW125*W125),"")</f>
      </c>
      <c r="BF125" t="s" s="275">
        <f>_xlfn.IFERROR((AX125*W125),"")</f>
      </c>
      <c r="BG125" t="s" s="275">
        <f>_xlfn.IFERROR((AY125*W125),"")</f>
      </c>
      <c r="BH125" t="s" s="275">
        <f>_xlfn.IFERROR((AZ125*W125),"")</f>
      </c>
      <c r="BI125" t="s" s="275">
        <f>_xlfn.IFERROR((BA125*W125),"")</f>
      </c>
      <c r="BJ125" s="2"/>
      <c r="BK125" s="272">
        <f>L125*F125</f>
        <v>0</v>
      </c>
      <c r="BL125" s="272">
        <f>M125*F125</f>
        <v>0</v>
      </c>
      <c r="BM125" s="272">
        <f>N125*F125</f>
        <v>0</v>
      </c>
      <c r="BN125" s="272">
        <f>O125*F125</f>
        <v>0</v>
      </c>
      <c r="BO125" s="272">
        <f>P125*F125</f>
        <v>0</v>
      </c>
      <c r="BP125" s="272">
        <f>Q125*F125</f>
        <v>0</v>
      </c>
      <c r="BQ125" s="272">
        <f>R125*F125</f>
        <v>0</v>
      </c>
      <c r="BR125" s="272">
        <f>S125*F125</f>
        <v>0</v>
      </c>
      <c r="BS125" s="272">
        <f>T125*F125</f>
        <v>0</v>
      </c>
      <c r="BT125" s="272">
        <f>U125*F125</f>
        <v>0</v>
      </c>
      <c r="BU125" s="272">
        <f>V125*F125</f>
        <v>0</v>
      </c>
      <c r="BV125" s="2"/>
      <c r="BW125" s="2"/>
      <c r="BX125" s="2"/>
    </row>
    <row r="126" ht="15" customHeight="1">
      <c r="A126" t="s" s="249">
        <v>357</v>
      </c>
      <c r="B126" t="s" s="250">
        <v>368</v>
      </c>
      <c r="C126" s="251"/>
      <c r="D126" s="252"/>
      <c r="E126" t="s" s="253">
        <v>94</v>
      </c>
      <c r="F126" s="254">
        <v>4</v>
      </c>
      <c r="G126" t="s" s="255">
        <v>109</v>
      </c>
      <c r="H126" s="256">
        <v>4.77</v>
      </c>
      <c r="I126" s="257">
        <v>155.166666666667</v>
      </c>
      <c r="J126" s="257">
        <f>I126*1.2</f>
        <v>186.2</v>
      </c>
      <c r="K126" t="s" s="258">
        <v>95</v>
      </c>
      <c r="L126" s="259"/>
      <c r="M126" s="259"/>
      <c r="N126" s="259"/>
      <c r="O126" s="260"/>
      <c r="P126" s="260"/>
      <c r="Q126" s="259"/>
      <c r="R126" s="260"/>
      <c r="S126" s="260"/>
      <c r="T126" s="259"/>
      <c r="U126" s="259"/>
      <c r="V126" s="259"/>
      <c r="W126" t="s" s="261">
        <f>IF(SUM(L126:V126)=0,"",SUM(L126:V126))</f>
      </c>
      <c r="X126" t="s" s="261">
        <f>IF(W126="","",(W126*F126))</f>
      </c>
      <c r="Y126" t="s" s="261">
        <f>IF(W126="","",(W126*I126))</f>
      </c>
      <c r="Z126" t="s" s="262">
        <f>IF(W126="","",(W126*J126))</f>
      </c>
      <c r="AA126" s="263">
        <v>120</v>
      </c>
      <c r="AB126" t="s" s="264">
        <f>_xlfn.IFERROR(W126*H126,"")</f>
      </c>
      <c r="AC126" t="s" s="265">
        <f>B126</f>
        <v>369</v>
      </c>
      <c r="AD126" s="266">
        <f>H126</f>
        <v>4.77</v>
      </c>
      <c r="AE126" s="273">
        <v>8</v>
      </c>
      <c r="AF126" s="274">
        <v>0</v>
      </c>
      <c r="AG126" s="274">
        <v>0</v>
      </c>
      <c r="AH126" s="274">
        <v>2</v>
      </c>
      <c r="AI126" s="274">
        <v>0</v>
      </c>
      <c r="AJ126" s="274">
        <v>0</v>
      </c>
      <c r="AK126" s="274">
        <v>0</v>
      </c>
      <c r="AL126" s="2"/>
      <c r="AM126" t="s" s="275">
        <f>IF(W126="","",(W126*AE126))</f>
      </c>
      <c r="AN126" t="s" s="275">
        <f>IF(X126="","",(X126*AF126))</f>
      </c>
      <c r="AO126" t="s" s="275">
        <f>IF(W126="","",(W126*AG126))</f>
      </c>
      <c r="AP126" t="s" s="275">
        <f>IF(W126="","",(W126*AH126))</f>
      </c>
      <c r="AQ126" t="s" s="275">
        <f>IF(W126="","",(W126*AI126))</f>
      </c>
      <c r="AR126" t="s" s="275">
        <f>IF(W126="","",(W126*AJ126))</f>
      </c>
      <c r="AS126" t="s" s="275">
        <f>IF(W126="","",(W126*AK126))</f>
      </c>
      <c r="AT126" s="2"/>
      <c r="AU126" s="276"/>
      <c r="AV126" s="276"/>
      <c r="AW126" s="276"/>
      <c r="AX126" s="276"/>
      <c r="AY126" s="277">
        <v>1</v>
      </c>
      <c r="AZ126" s="277">
        <v>3</v>
      </c>
      <c r="BA126" s="276"/>
      <c r="BB126" s="2"/>
      <c r="BC126" t="s" s="275">
        <f>_xlfn.IFERROR((AU126*W126),"")</f>
      </c>
      <c r="BD126" t="s" s="275">
        <f>_xlfn.IFERROR((AV126*W126),"")</f>
      </c>
      <c r="BE126" t="s" s="275">
        <f>_xlfn.IFERROR((AW126*W126),"")</f>
      </c>
      <c r="BF126" t="s" s="275">
        <f>_xlfn.IFERROR((AX126*W126),"")</f>
      </c>
      <c r="BG126" t="s" s="275">
        <f>_xlfn.IFERROR((AY126*W126),"")</f>
      </c>
      <c r="BH126" t="s" s="275">
        <f>_xlfn.IFERROR((AZ126*W126),"")</f>
      </c>
      <c r="BI126" t="s" s="275">
        <f>_xlfn.IFERROR((BA126*W126),"")</f>
      </c>
      <c r="BJ126" s="2"/>
      <c r="BK126" s="272">
        <f>L126*F126</f>
        <v>0</v>
      </c>
      <c r="BL126" s="272">
        <f>M126*F126</f>
        <v>0</v>
      </c>
      <c r="BM126" s="272">
        <f>N126*F126</f>
        <v>0</v>
      </c>
      <c r="BN126" s="272">
        <f>O126*F126</f>
        <v>0</v>
      </c>
      <c r="BO126" s="272">
        <f>P126*F126</f>
        <v>0</v>
      </c>
      <c r="BP126" s="272">
        <f>Q126*F126</f>
        <v>0</v>
      </c>
      <c r="BQ126" s="272">
        <f>R126*F126</f>
        <v>0</v>
      </c>
      <c r="BR126" s="272">
        <f>S126*F126</f>
        <v>0</v>
      </c>
      <c r="BS126" s="272">
        <f>T126*F126</f>
        <v>0</v>
      </c>
      <c r="BT126" s="272">
        <f>U126*F126</f>
        <v>0</v>
      </c>
      <c r="BU126" s="272">
        <f>V126*F126</f>
        <v>0</v>
      </c>
      <c r="BV126" s="2"/>
      <c r="BW126" s="2"/>
      <c r="BX126" s="2"/>
    </row>
    <row r="127" ht="15" customHeight="1">
      <c r="A127" t="s" s="249">
        <v>357</v>
      </c>
      <c r="B127" t="s" s="250">
        <v>370</v>
      </c>
      <c r="C127" t="s" s="278">
        <v>100</v>
      </c>
      <c r="D127" s="252"/>
      <c r="E127" t="s" s="253">
        <v>94</v>
      </c>
      <c r="F127" s="254">
        <v>4</v>
      </c>
      <c r="G127" t="s" s="255">
        <v>109</v>
      </c>
      <c r="H127" s="256">
        <v>3.9</v>
      </c>
      <c r="I127" s="257">
        <v>135.375</v>
      </c>
      <c r="J127" s="257">
        <f>I127*1.2</f>
        <v>162.45</v>
      </c>
      <c r="K127" t="s" s="258">
        <v>95</v>
      </c>
      <c r="L127" s="259"/>
      <c r="M127" s="259"/>
      <c r="N127" s="259"/>
      <c r="O127" s="260"/>
      <c r="P127" s="260"/>
      <c r="Q127" s="259"/>
      <c r="R127" s="260"/>
      <c r="S127" s="260"/>
      <c r="T127" s="259"/>
      <c r="U127" s="259"/>
      <c r="V127" s="259"/>
      <c r="W127" t="s" s="261">
        <f>IF(SUM(L127:V127)=0,"",SUM(L127:V127))</f>
      </c>
      <c r="X127" t="s" s="261">
        <f>IF(W127="","",(W127*F127))</f>
      </c>
      <c r="Y127" t="s" s="261">
        <f>IF(W127="","",(W127*I127))</f>
      </c>
      <c r="Z127" t="s" s="262">
        <f>IF(W127="","",(W127*J127))</f>
      </c>
      <c r="AA127" s="263">
        <v>121</v>
      </c>
      <c r="AB127" t="s" s="264">
        <f>_xlfn.IFERROR(W127*H127,"")</f>
      </c>
      <c r="AC127" t="s" s="265">
        <f>B127</f>
        <v>371</v>
      </c>
      <c r="AD127" s="266">
        <f>H127</f>
        <v>3.9</v>
      </c>
      <c r="AE127" s="273">
        <v>8</v>
      </c>
      <c r="AF127" s="274">
        <v>0</v>
      </c>
      <c r="AG127" s="274">
        <v>0</v>
      </c>
      <c r="AH127" s="274">
        <v>2</v>
      </c>
      <c r="AI127" s="274">
        <v>0</v>
      </c>
      <c r="AJ127" s="274">
        <v>0</v>
      </c>
      <c r="AK127" s="274">
        <v>0</v>
      </c>
      <c r="AL127" s="2"/>
      <c r="AM127" t="s" s="275">
        <f>IF(W127="","",(W127*AE127))</f>
      </c>
      <c r="AN127" t="s" s="275">
        <f>IF(X127="","",(X127*AF127))</f>
      </c>
      <c r="AO127" t="s" s="275">
        <f>IF(W127="","",(W127*AG127))</f>
      </c>
      <c r="AP127" t="s" s="275">
        <f>IF(W127="","",(W127*AH127))</f>
      </c>
      <c r="AQ127" t="s" s="275">
        <f>IF(W127="","",(W127*AI127))</f>
      </c>
      <c r="AR127" t="s" s="275">
        <f>IF(W127="","",(W127*AJ127))</f>
      </c>
      <c r="AS127" t="s" s="275">
        <f>IF(W127="","",(W127*AK127))</f>
      </c>
      <c r="AT127" s="2"/>
      <c r="AU127" s="276"/>
      <c r="AV127" s="276"/>
      <c r="AW127" s="276"/>
      <c r="AX127" s="276"/>
      <c r="AY127" s="277">
        <v>1</v>
      </c>
      <c r="AZ127" s="277">
        <v>3</v>
      </c>
      <c r="BA127" s="276"/>
      <c r="BB127" s="2"/>
      <c r="BC127" t="s" s="275">
        <f>_xlfn.IFERROR((AU127*W127),"")</f>
      </c>
      <c r="BD127" t="s" s="275">
        <f>_xlfn.IFERROR((AV127*W127),"")</f>
      </c>
      <c r="BE127" t="s" s="275">
        <f>_xlfn.IFERROR((AW127*W127),"")</f>
      </c>
      <c r="BF127" t="s" s="275">
        <f>_xlfn.IFERROR((AX127*W127),"")</f>
      </c>
      <c r="BG127" t="s" s="275">
        <f>_xlfn.IFERROR((AY127*W127),"")</f>
      </c>
      <c r="BH127" t="s" s="275">
        <f>_xlfn.IFERROR((AZ127*W127),"")</f>
      </c>
      <c r="BI127" t="s" s="275">
        <f>_xlfn.IFERROR((BA127*W127),"")</f>
      </c>
      <c r="BJ127" s="2"/>
      <c r="BK127" s="272">
        <f>L127*F127</f>
        <v>0</v>
      </c>
      <c r="BL127" s="272">
        <f>M127*F127</f>
        <v>0</v>
      </c>
      <c r="BM127" s="272">
        <f>N127*F127</f>
        <v>0</v>
      </c>
      <c r="BN127" s="272">
        <f>O127*F127</f>
        <v>0</v>
      </c>
      <c r="BO127" s="272">
        <f>P127*F127</f>
        <v>0</v>
      </c>
      <c r="BP127" s="272">
        <f>Q127*F127</f>
        <v>0</v>
      </c>
      <c r="BQ127" s="272">
        <f>R127*F127</f>
        <v>0</v>
      </c>
      <c r="BR127" s="272">
        <f>S127*F127</f>
        <v>0</v>
      </c>
      <c r="BS127" s="272">
        <f>T127*F127</f>
        <v>0</v>
      </c>
      <c r="BT127" s="272">
        <f>U127*F127</f>
        <v>0</v>
      </c>
      <c r="BU127" s="272">
        <f>V127*F127</f>
        <v>0</v>
      </c>
      <c r="BV127" s="2"/>
      <c r="BW127" s="2"/>
      <c r="BX127" s="2"/>
    </row>
    <row r="128" ht="15" customHeight="1">
      <c r="A128" t="s" s="249">
        <v>372</v>
      </c>
      <c r="B128" t="s" s="250">
        <v>372</v>
      </c>
      <c r="C128" s="251"/>
      <c r="D128" s="252"/>
      <c r="E128" t="s" s="253">
        <v>94</v>
      </c>
      <c r="F128" s="254">
        <v>3</v>
      </c>
      <c r="G128" t="s" s="255">
        <v>230</v>
      </c>
      <c r="H128" s="256">
        <v>0.76</v>
      </c>
      <c r="I128" s="257">
        <v>32.4583333333333</v>
      </c>
      <c r="J128" s="257">
        <f>I128*1.2</f>
        <v>38.95</v>
      </c>
      <c r="K128" t="s" s="258">
        <v>95</v>
      </c>
      <c r="L128" s="259"/>
      <c r="M128" s="259"/>
      <c r="N128" s="259"/>
      <c r="O128" s="260"/>
      <c r="P128" s="260"/>
      <c r="Q128" s="259"/>
      <c r="R128" s="260"/>
      <c r="S128" s="260"/>
      <c r="T128" s="259"/>
      <c r="U128" s="259"/>
      <c r="V128" s="259"/>
      <c r="W128" t="s" s="261">
        <f>IF(SUM(L128:V128)=0,"",SUM(L128:V128))</f>
      </c>
      <c r="X128" t="s" s="261">
        <f>IF(W128="","",(W128*F128))</f>
      </c>
      <c r="Y128" t="s" s="261">
        <f>IF(W128="","",(W128*I128))</f>
      </c>
      <c r="Z128" t="s" s="262">
        <f>IF(W128="","",(W128*J128))</f>
      </c>
      <c r="AA128" s="263">
        <v>122</v>
      </c>
      <c r="AB128" t="s" s="264">
        <f>_xlfn.IFERROR(W128*H128,"")</f>
      </c>
      <c r="AC128" t="s" s="265">
        <f>B128</f>
        <v>373</v>
      </c>
      <c r="AD128" s="266">
        <f>H128</f>
        <v>0.76</v>
      </c>
      <c r="AE128" s="273">
        <v>6</v>
      </c>
      <c r="AF128" s="274">
        <v>0</v>
      </c>
      <c r="AG128" s="274">
        <v>0</v>
      </c>
      <c r="AH128" s="274">
        <v>0</v>
      </c>
      <c r="AI128" s="274">
        <v>0</v>
      </c>
      <c r="AJ128" s="274">
        <v>0</v>
      </c>
      <c r="AK128" s="274">
        <v>0</v>
      </c>
      <c r="AL128" s="2"/>
      <c r="AM128" t="s" s="275">
        <f>IF(W128="","",(W128*AE128))</f>
      </c>
      <c r="AN128" t="s" s="275">
        <f>IF(X128="","",(X128*AF128))</f>
      </c>
      <c r="AO128" t="s" s="275">
        <f>IF(W128="","",(W128*AG128))</f>
      </c>
      <c r="AP128" t="s" s="275">
        <f>IF(W128="","",(W128*AH128))</f>
      </c>
      <c r="AQ128" t="s" s="275">
        <f>IF(W128="","",(W128*AI128))</f>
      </c>
      <c r="AR128" t="s" s="275">
        <f>IF(W128="","",(W128*AJ128))</f>
      </c>
      <c r="AS128" t="s" s="275">
        <f>IF(W128="","",(W128*AK128))</f>
      </c>
      <c r="AT128" s="2"/>
      <c r="AU128" s="276"/>
      <c r="AV128" s="276"/>
      <c r="AW128" s="277">
        <v>1</v>
      </c>
      <c r="AX128" s="277">
        <v>2</v>
      </c>
      <c r="AY128" s="276"/>
      <c r="AZ128" s="276"/>
      <c r="BA128" s="276"/>
      <c r="BB128" s="2"/>
      <c r="BC128" t="s" s="275">
        <f>_xlfn.IFERROR((AU128*W128),"")</f>
      </c>
      <c r="BD128" t="s" s="275">
        <f>_xlfn.IFERROR((AV128*W128),"")</f>
      </c>
      <c r="BE128" t="s" s="275">
        <f>_xlfn.IFERROR((AW128*W128),"")</f>
      </c>
      <c r="BF128" t="s" s="275">
        <f>_xlfn.IFERROR((AX128*W128),"")</f>
      </c>
      <c r="BG128" t="s" s="275">
        <f>_xlfn.IFERROR((AY128*W128),"")</f>
      </c>
      <c r="BH128" t="s" s="275">
        <f>_xlfn.IFERROR((AZ128*W128),"")</f>
      </c>
      <c r="BI128" t="s" s="275">
        <f>_xlfn.IFERROR((BA128*W128),"")</f>
      </c>
      <c r="BJ128" s="2"/>
      <c r="BK128" s="272">
        <f>L128*F128</f>
        <v>0</v>
      </c>
      <c r="BL128" s="272">
        <f>M128*F128</f>
        <v>0</v>
      </c>
      <c r="BM128" s="272">
        <f>N128*F128</f>
        <v>0</v>
      </c>
      <c r="BN128" s="272">
        <f>O128*F128</f>
        <v>0</v>
      </c>
      <c r="BO128" s="272">
        <f>P128*F128</f>
        <v>0</v>
      </c>
      <c r="BP128" s="272">
        <f>Q128*F128</f>
        <v>0</v>
      </c>
      <c r="BQ128" s="272">
        <f>R128*F128</f>
        <v>0</v>
      </c>
      <c r="BR128" s="272">
        <f>S128*F128</f>
        <v>0</v>
      </c>
      <c r="BS128" s="272">
        <f>T128*F128</f>
        <v>0</v>
      </c>
      <c r="BT128" s="272">
        <f>U128*F128</f>
        <v>0</v>
      </c>
      <c r="BU128" s="272">
        <f>V128*F128</f>
        <v>0</v>
      </c>
      <c r="BV128" s="2"/>
      <c r="BW128" s="2"/>
      <c r="BX128" s="2"/>
    </row>
    <row r="129" ht="15" customHeight="1">
      <c r="A129" t="s" s="249">
        <v>372</v>
      </c>
      <c r="B129" t="s" s="250">
        <v>374</v>
      </c>
      <c r="C129" s="251"/>
      <c r="D129" t="s" s="279">
        <v>105</v>
      </c>
      <c r="E129" t="s" s="253">
        <v>94</v>
      </c>
      <c r="F129" s="254">
        <v>3</v>
      </c>
      <c r="G129" t="s" s="255">
        <v>109</v>
      </c>
      <c r="H129" s="256">
        <v>2.05</v>
      </c>
      <c r="I129" s="257">
        <v>79.9583333333333</v>
      </c>
      <c r="J129" s="257">
        <f>I129*1.2</f>
        <v>95.95</v>
      </c>
      <c r="K129" t="s" s="258">
        <v>95</v>
      </c>
      <c r="L129" s="259"/>
      <c r="M129" s="259"/>
      <c r="N129" s="259"/>
      <c r="O129" s="260"/>
      <c r="P129" s="260"/>
      <c r="Q129" s="259"/>
      <c r="R129" s="260"/>
      <c r="S129" s="260"/>
      <c r="T129" s="259"/>
      <c r="U129" s="259"/>
      <c r="V129" s="259"/>
      <c r="W129" t="s" s="261">
        <f>IF(SUM(L129:V129)=0,"",SUM(L129:V129))</f>
      </c>
      <c r="X129" t="s" s="261">
        <f>IF(W129="","",(W129*F129))</f>
      </c>
      <c r="Y129" t="s" s="261">
        <f>IF(W129="","",(W129*I129))</f>
      </c>
      <c r="Z129" t="s" s="262">
        <f>IF(W129="","",(W129*J129))</f>
      </c>
      <c r="AA129" s="263">
        <v>123</v>
      </c>
      <c r="AB129" t="s" s="264">
        <f>_xlfn.IFERROR(W129*H129,"")</f>
      </c>
      <c r="AC129" t="s" s="265">
        <f>B129</f>
        <v>375</v>
      </c>
      <c r="AD129" s="266">
        <f>H129</f>
        <v>2.05</v>
      </c>
      <c r="AE129" s="273">
        <v>14</v>
      </c>
      <c r="AF129" s="274">
        <v>0</v>
      </c>
      <c r="AG129" s="274">
        <v>1</v>
      </c>
      <c r="AH129" s="274">
        <v>0</v>
      </c>
      <c r="AI129" s="274">
        <v>0</v>
      </c>
      <c r="AJ129" s="274">
        <v>0</v>
      </c>
      <c r="AK129" s="274">
        <v>0</v>
      </c>
      <c r="AL129" s="2"/>
      <c r="AM129" t="s" s="275">
        <f>IF(W129="","",(W129*AE129))</f>
      </c>
      <c r="AN129" t="s" s="275">
        <f>IF(X129="","",(X129*AF129))</f>
      </c>
      <c r="AO129" t="s" s="275">
        <f>IF(W129="","",(W129*AG129))</f>
      </c>
      <c r="AP129" t="s" s="275">
        <f>IF(W129="","",(W129*AH129))</f>
      </c>
      <c r="AQ129" t="s" s="275">
        <f>IF(W129="","",(W129*AI129))</f>
      </c>
      <c r="AR129" t="s" s="275">
        <f>IF(W129="","",(W129*AJ129))</f>
      </c>
      <c r="AS129" t="s" s="275">
        <f>IF(W129="","",(W129*AK129))</f>
      </c>
      <c r="AT129" s="2"/>
      <c r="AU129" s="276"/>
      <c r="AV129" s="276"/>
      <c r="AW129" s="276"/>
      <c r="AX129" s="276"/>
      <c r="AY129" s="277">
        <v>2</v>
      </c>
      <c r="AZ129" s="277">
        <v>1</v>
      </c>
      <c r="BA129" s="276"/>
      <c r="BB129" s="2"/>
      <c r="BC129" t="s" s="275">
        <f>_xlfn.IFERROR((AU129*W129),"")</f>
      </c>
      <c r="BD129" t="s" s="275">
        <f>_xlfn.IFERROR((AV129*W129),"")</f>
      </c>
      <c r="BE129" t="s" s="275">
        <f>_xlfn.IFERROR((AW129*W129),"")</f>
      </c>
      <c r="BF129" t="s" s="275">
        <f>_xlfn.IFERROR((AX129*W129),"")</f>
      </c>
      <c r="BG129" t="s" s="275">
        <f>_xlfn.IFERROR((AY129*W129),"")</f>
      </c>
      <c r="BH129" t="s" s="275">
        <f>_xlfn.IFERROR((AZ129*W129),"")</f>
      </c>
      <c r="BI129" t="s" s="275">
        <f>_xlfn.IFERROR((BA129*W129),"")</f>
      </c>
      <c r="BJ129" s="2"/>
      <c r="BK129" s="272">
        <f>L129*F129</f>
        <v>0</v>
      </c>
      <c r="BL129" s="272">
        <f>M129*F129</f>
        <v>0</v>
      </c>
      <c r="BM129" s="272">
        <f>N129*F129</f>
        <v>0</v>
      </c>
      <c r="BN129" s="272">
        <f>O129*F129</f>
        <v>0</v>
      </c>
      <c r="BO129" s="272">
        <f>P129*F129</f>
        <v>0</v>
      </c>
      <c r="BP129" s="272">
        <f>Q129*F129</f>
        <v>0</v>
      </c>
      <c r="BQ129" s="272">
        <f>R129*F129</f>
        <v>0</v>
      </c>
      <c r="BR129" s="272">
        <f>S129*F129</f>
        <v>0</v>
      </c>
      <c r="BS129" s="272">
        <f>T129*F129</f>
        <v>0</v>
      </c>
      <c r="BT129" s="272">
        <f>U129*F129</f>
        <v>0</v>
      </c>
      <c r="BU129" s="272">
        <f>V129*F129</f>
        <v>0</v>
      </c>
      <c r="BV129" s="2"/>
      <c r="BW129" s="2"/>
      <c r="BX129" s="2"/>
    </row>
    <row r="130" ht="15" customHeight="1">
      <c r="A130" t="s" s="249">
        <v>372</v>
      </c>
      <c r="B130" t="s" s="250">
        <v>376</v>
      </c>
      <c r="C130" t="s" s="278">
        <v>100</v>
      </c>
      <c r="D130" t="s" s="279">
        <v>108</v>
      </c>
      <c r="E130" t="s" s="253">
        <v>94</v>
      </c>
      <c r="F130" s="254">
        <v>3</v>
      </c>
      <c r="G130" t="s" s="255">
        <v>45</v>
      </c>
      <c r="H130" s="256">
        <v>1.013</v>
      </c>
      <c r="I130" s="257">
        <v>53.8333333333333</v>
      </c>
      <c r="J130" s="257">
        <f>I130*1.2</f>
        <v>64.59999999999999</v>
      </c>
      <c r="K130" t="s" s="258">
        <v>95</v>
      </c>
      <c r="L130" s="259"/>
      <c r="M130" s="259"/>
      <c r="N130" s="259"/>
      <c r="O130" s="260"/>
      <c r="P130" s="260"/>
      <c r="Q130" s="259"/>
      <c r="R130" s="260"/>
      <c r="S130" s="260"/>
      <c r="T130" s="259"/>
      <c r="U130" s="259"/>
      <c r="V130" s="259"/>
      <c r="W130" t="s" s="261">
        <f>IF(SUM(L130:V130)=0,"",SUM(L130:V130))</f>
      </c>
      <c r="X130" t="s" s="261">
        <f>IF(W130="","",(W130*F130))</f>
      </c>
      <c r="Y130" t="s" s="261">
        <f>IF(W130="","",(W130*I130))</f>
      </c>
      <c r="Z130" t="s" s="262">
        <f>IF(W130="","",(W130*J130))</f>
      </c>
      <c r="AA130" s="263">
        <v>124</v>
      </c>
      <c r="AB130" t="s" s="264">
        <f>_xlfn.IFERROR(W130*H130,"")</f>
      </c>
      <c r="AC130" t="s" s="265">
        <f>B130</f>
        <v>377</v>
      </c>
      <c r="AD130" s="266">
        <f>H130</f>
        <v>1.013</v>
      </c>
      <c r="AE130" s="273">
        <v>12</v>
      </c>
      <c r="AF130" s="274">
        <v>0</v>
      </c>
      <c r="AG130" s="274">
        <v>0</v>
      </c>
      <c r="AH130" s="274">
        <v>0</v>
      </c>
      <c r="AI130" s="274">
        <v>0</v>
      </c>
      <c r="AJ130" s="274">
        <v>0</v>
      </c>
      <c r="AK130" s="274">
        <v>0</v>
      </c>
      <c r="AL130" s="2"/>
      <c r="AM130" t="s" s="275">
        <f>IF(W130="","",(W130*AE130))</f>
      </c>
      <c r="AN130" t="s" s="275">
        <f>IF(X130="","",(X130*AF130))</f>
      </c>
      <c r="AO130" t="s" s="275">
        <f>IF(W130="","",(W130*AG130))</f>
      </c>
      <c r="AP130" t="s" s="275">
        <f>IF(W130="","",(W130*AH130))</f>
      </c>
      <c r="AQ130" t="s" s="275">
        <f>IF(W130="","",(W130*AI130))</f>
      </c>
      <c r="AR130" t="s" s="275">
        <f>IF(W130="","",(W130*AJ130))</f>
      </c>
      <c r="AS130" t="s" s="275">
        <f>IF(W130="","",(W130*AK130))</f>
      </c>
      <c r="AT130" s="2"/>
      <c r="AU130" s="276"/>
      <c r="AV130" s="276"/>
      <c r="AW130" s="276"/>
      <c r="AX130" s="277">
        <v>3</v>
      </c>
      <c r="AY130" s="276"/>
      <c r="AZ130" s="276"/>
      <c r="BA130" s="276"/>
      <c r="BB130" s="2"/>
      <c r="BC130" t="s" s="275">
        <f>_xlfn.IFERROR((AU130*W130),"")</f>
      </c>
      <c r="BD130" t="s" s="275">
        <f>_xlfn.IFERROR((AV130*W130),"")</f>
      </c>
      <c r="BE130" t="s" s="275">
        <f>_xlfn.IFERROR((AW130*W130),"")</f>
      </c>
      <c r="BF130" t="s" s="275">
        <f>_xlfn.IFERROR((AX130*W130),"")</f>
      </c>
      <c r="BG130" t="s" s="275">
        <f>_xlfn.IFERROR((AY130*W130),"")</f>
      </c>
      <c r="BH130" t="s" s="275">
        <f>_xlfn.IFERROR((AZ130*W130),"")</f>
      </c>
      <c r="BI130" t="s" s="275">
        <f>_xlfn.IFERROR((BA130*W130),"")</f>
      </c>
      <c r="BJ130" s="2"/>
      <c r="BK130" s="272">
        <f>L130*F130</f>
        <v>0</v>
      </c>
      <c r="BL130" s="272">
        <f>M130*F130</f>
        <v>0</v>
      </c>
      <c r="BM130" s="272">
        <f>N130*F130</f>
        <v>0</v>
      </c>
      <c r="BN130" s="272">
        <f>O130*F130</f>
        <v>0</v>
      </c>
      <c r="BO130" s="272">
        <f>P130*F130</f>
        <v>0</v>
      </c>
      <c r="BP130" s="272">
        <f>Q130*F130</f>
        <v>0</v>
      </c>
      <c r="BQ130" s="272">
        <f>R130*F130</f>
        <v>0</v>
      </c>
      <c r="BR130" s="272">
        <f>S130*F130</f>
        <v>0</v>
      </c>
      <c r="BS130" s="272">
        <f>T130*F130</f>
        <v>0</v>
      </c>
      <c r="BT130" s="272">
        <f>U130*F130</f>
        <v>0</v>
      </c>
      <c r="BU130" s="272">
        <f>V130*F130</f>
        <v>0</v>
      </c>
      <c r="BV130" s="2"/>
      <c r="BW130" s="2"/>
      <c r="BX130" s="2"/>
    </row>
    <row r="131" ht="15" customHeight="1">
      <c r="A131" t="s" s="249">
        <v>372</v>
      </c>
      <c r="B131" t="s" s="250">
        <v>378</v>
      </c>
      <c r="C131" s="251"/>
      <c r="D131" t="s" s="279">
        <v>158</v>
      </c>
      <c r="E131" t="s" s="253">
        <v>94</v>
      </c>
      <c r="F131" s="254">
        <v>5</v>
      </c>
      <c r="G131" t="s" s="255">
        <v>379</v>
      </c>
      <c r="H131" s="256">
        <v>1.5</v>
      </c>
      <c r="I131" s="257">
        <v>95</v>
      </c>
      <c r="J131" s="257">
        <f>I131*1.2</f>
        <v>114</v>
      </c>
      <c r="K131" t="s" s="258">
        <v>95</v>
      </c>
      <c r="L131" s="259"/>
      <c r="M131" s="259"/>
      <c r="N131" s="259"/>
      <c r="O131" s="260"/>
      <c r="P131" s="260"/>
      <c r="Q131" s="259"/>
      <c r="R131" s="260"/>
      <c r="S131" s="260"/>
      <c r="T131" s="259"/>
      <c r="U131" s="259"/>
      <c r="V131" s="259"/>
      <c r="W131" t="s" s="261">
        <f>IF(SUM(L131:V131)=0,"",SUM(L131:V131))</f>
      </c>
      <c r="X131" t="s" s="261">
        <f>IF(W131="","",(W131*F131))</f>
      </c>
      <c r="Y131" t="s" s="261">
        <f>IF(W131="","",(W131*I131))</f>
      </c>
      <c r="Z131" t="s" s="262">
        <f>IF(W131="","",(W131*J131))</f>
      </c>
      <c r="AA131" s="263">
        <v>125</v>
      </c>
      <c r="AB131" t="s" s="264">
        <f>_xlfn.IFERROR(W131*H131,"")</f>
      </c>
      <c r="AC131" t="s" s="265">
        <f>B131</f>
        <v>380</v>
      </c>
      <c r="AD131" s="266">
        <f>H131</f>
        <v>1.5</v>
      </c>
      <c r="AE131" s="273">
        <v>15</v>
      </c>
      <c r="AF131" s="274">
        <v>0</v>
      </c>
      <c r="AG131" s="274">
        <v>1</v>
      </c>
      <c r="AH131" s="274">
        <v>0</v>
      </c>
      <c r="AI131" s="274">
        <v>0</v>
      </c>
      <c r="AJ131" s="274">
        <v>0</v>
      </c>
      <c r="AK131" s="274">
        <v>0</v>
      </c>
      <c r="AL131" s="2"/>
      <c r="AM131" t="s" s="275">
        <f>IF(W131="","",(W131*AE131))</f>
      </c>
      <c r="AN131" t="s" s="275">
        <f>IF(X131="","",(X131*AF131))</f>
      </c>
      <c r="AO131" t="s" s="275">
        <f>IF(W131="","",(W131*AG131))</f>
      </c>
      <c r="AP131" t="s" s="275">
        <f>IF(W131="","",(W131*AH131))</f>
      </c>
      <c r="AQ131" t="s" s="275">
        <f>IF(W131="","",(W131*AI131))</f>
      </c>
      <c r="AR131" t="s" s="275">
        <f>IF(W131="","",(W131*AJ131))</f>
      </c>
      <c r="AS131" t="s" s="275">
        <f>IF(W131="","",(W131*AK131))</f>
      </c>
      <c r="AT131" s="2"/>
      <c r="AU131" s="276"/>
      <c r="AV131" s="276"/>
      <c r="AW131" s="277">
        <v>1</v>
      </c>
      <c r="AX131" s="277">
        <v>2</v>
      </c>
      <c r="AY131" s="277">
        <v>2</v>
      </c>
      <c r="AZ131" s="276"/>
      <c r="BA131" s="276"/>
      <c r="BB131" s="2"/>
      <c r="BC131" t="s" s="275">
        <f>_xlfn.IFERROR((AU131*W131),"")</f>
      </c>
      <c r="BD131" t="s" s="275">
        <f>_xlfn.IFERROR((AV131*W131),"")</f>
      </c>
      <c r="BE131" t="s" s="275">
        <f>_xlfn.IFERROR((AW131*W131),"")</f>
      </c>
      <c r="BF131" t="s" s="275">
        <f>_xlfn.IFERROR((AX131*W131),"")</f>
      </c>
      <c r="BG131" t="s" s="275">
        <f>_xlfn.IFERROR((AY131*W131),"")</f>
      </c>
      <c r="BH131" t="s" s="275">
        <f>_xlfn.IFERROR((AZ131*W131),"")</f>
      </c>
      <c r="BI131" t="s" s="275">
        <f>_xlfn.IFERROR((BA131*W131),"")</f>
      </c>
      <c r="BJ131" s="2"/>
      <c r="BK131" s="272">
        <f>L131*F131</f>
        <v>0</v>
      </c>
      <c r="BL131" s="272">
        <f>M131*F131</f>
        <v>0</v>
      </c>
      <c r="BM131" s="272">
        <f>N131*F131</f>
        <v>0</v>
      </c>
      <c r="BN131" s="272">
        <f>O131*F131</f>
        <v>0</v>
      </c>
      <c r="BO131" s="272">
        <f>P131*F131</f>
        <v>0</v>
      </c>
      <c r="BP131" s="272">
        <f>Q131*F131</f>
        <v>0</v>
      </c>
      <c r="BQ131" s="272">
        <f>R131*F131</f>
        <v>0</v>
      </c>
      <c r="BR131" s="272">
        <f>S131*F131</f>
        <v>0</v>
      </c>
      <c r="BS131" s="272">
        <f>T131*F131</f>
        <v>0</v>
      </c>
      <c r="BT131" s="272">
        <f>U131*F131</f>
        <v>0</v>
      </c>
      <c r="BU131" s="272">
        <f>V131*F131</f>
        <v>0</v>
      </c>
      <c r="BV131" s="2"/>
      <c r="BW131" s="2"/>
      <c r="BX131" s="2"/>
    </row>
    <row r="132" ht="15" customHeight="1">
      <c r="A132" t="s" s="249">
        <v>372</v>
      </c>
      <c r="B132" t="s" s="250">
        <v>381</v>
      </c>
      <c r="C132" t="s" s="278">
        <v>100</v>
      </c>
      <c r="D132" t="s" s="279">
        <v>147</v>
      </c>
      <c r="E132" t="s" s="253">
        <v>94</v>
      </c>
      <c r="F132" s="254">
        <v>5</v>
      </c>
      <c r="G132" t="s" s="255">
        <v>379</v>
      </c>
      <c r="H132" s="256">
        <v>1.45</v>
      </c>
      <c r="I132" s="257">
        <v>98.95999999999999</v>
      </c>
      <c r="J132" s="257">
        <f>I132*1.2</f>
        <v>118.752</v>
      </c>
      <c r="K132" t="s" s="258">
        <v>95</v>
      </c>
      <c r="L132" s="259"/>
      <c r="M132" s="259"/>
      <c r="N132" s="259"/>
      <c r="O132" s="260"/>
      <c r="P132" s="260"/>
      <c r="Q132" s="259"/>
      <c r="R132" s="260"/>
      <c r="S132" s="260"/>
      <c r="T132" s="259"/>
      <c r="U132" s="259"/>
      <c r="V132" s="259"/>
      <c r="W132" t="s" s="261">
        <f>IF(SUM(L132:V132)=0,"",SUM(L132:V132))</f>
      </c>
      <c r="X132" t="s" s="261">
        <f>IF(W132="","",(W132*F132))</f>
      </c>
      <c r="Y132" t="s" s="261">
        <f>IF(W132="","",(W132*I132))</f>
      </c>
      <c r="Z132" t="s" s="262">
        <f>IF(W132="","",(W132*J132))</f>
      </c>
      <c r="AA132" s="263">
        <v>126</v>
      </c>
      <c r="AB132" t="s" s="264">
        <f>_xlfn.IFERROR(W132*H132,"")</f>
      </c>
      <c r="AC132" t="s" s="265">
        <f>B132</f>
        <v>382</v>
      </c>
      <c r="AD132" s="266">
        <f>H132</f>
        <v>1.45</v>
      </c>
      <c r="AE132" s="273">
        <v>15</v>
      </c>
      <c r="AF132" s="274">
        <v>0</v>
      </c>
      <c r="AG132" s="274">
        <v>1</v>
      </c>
      <c r="AH132" s="274">
        <v>0</v>
      </c>
      <c r="AI132" s="274">
        <v>0</v>
      </c>
      <c r="AJ132" s="274">
        <v>0</v>
      </c>
      <c r="AK132" s="274">
        <v>0</v>
      </c>
      <c r="AL132" s="2"/>
      <c r="AM132" t="s" s="275">
        <f>IF(W132="","",(W132*AE132))</f>
      </c>
      <c r="AN132" t="s" s="275">
        <f>IF(X132="","",(X132*AF132))</f>
      </c>
      <c r="AO132" t="s" s="275">
        <f>IF(W132="","",(W132*AG132))</f>
      </c>
      <c r="AP132" t="s" s="275">
        <f>IF(W132="","",(W132*AH132))</f>
      </c>
      <c r="AQ132" t="s" s="275">
        <f>IF(W132="","",(W132*AI132))</f>
      </c>
      <c r="AR132" t="s" s="275">
        <f>IF(W132="","",(W132*AJ132))</f>
      </c>
      <c r="AS132" t="s" s="275">
        <f>IF(W132="","",(W132*AK132))</f>
      </c>
      <c r="AT132" s="2"/>
      <c r="AU132" s="276"/>
      <c r="AV132" s="276"/>
      <c r="AW132" s="277">
        <v>1</v>
      </c>
      <c r="AX132" s="277">
        <v>2</v>
      </c>
      <c r="AY132" s="277">
        <v>2</v>
      </c>
      <c r="AZ132" s="276"/>
      <c r="BA132" s="276"/>
      <c r="BB132" s="2"/>
      <c r="BC132" t="s" s="275">
        <f>_xlfn.IFERROR((AU132*W132),"")</f>
      </c>
      <c r="BD132" t="s" s="275">
        <f>_xlfn.IFERROR((AV132*W132),"")</f>
      </c>
      <c r="BE132" t="s" s="275">
        <f>_xlfn.IFERROR((AW132*W132),"")</f>
      </c>
      <c r="BF132" t="s" s="275">
        <f>_xlfn.IFERROR((AX132*W132),"")</f>
      </c>
      <c r="BG132" t="s" s="275">
        <f>_xlfn.IFERROR((AY132*W132),"")</f>
      </c>
      <c r="BH132" t="s" s="275">
        <f>_xlfn.IFERROR((AZ132*W132),"")</f>
      </c>
      <c r="BI132" t="s" s="275">
        <f>_xlfn.IFERROR((BA132*W132),"")</f>
      </c>
      <c r="BJ132" s="2"/>
      <c r="BK132" s="272">
        <f>L132*F132</f>
        <v>0</v>
      </c>
      <c r="BL132" s="272">
        <f>M132*F132</f>
        <v>0</v>
      </c>
      <c r="BM132" s="272">
        <f>N132*F132</f>
        <v>0</v>
      </c>
      <c r="BN132" s="272">
        <f>O132*F132</f>
        <v>0</v>
      </c>
      <c r="BO132" s="272">
        <f>P132*F132</f>
        <v>0</v>
      </c>
      <c r="BP132" s="272">
        <f>Q132*F132</f>
        <v>0</v>
      </c>
      <c r="BQ132" s="272">
        <f>R132*F132</f>
        <v>0</v>
      </c>
      <c r="BR132" s="272">
        <f>S132*F132</f>
        <v>0</v>
      </c>
      <c r="BS132" s="272">
        <f>T132*F132</f>
        <v>0</v>
      </c>
      <c r="BT132" s="272">
        <f>U132*F132</f>
        <v>0</v>
      </c>
      <c r="BU132" s="272">
        <f>V132*F132</f>
        <v>0</v>
      </c>
      <c r="BV132" s="2"/>
      <c r="BW132" s="2"/>
      <c r="BX132" s="2"/>
    </row>
    <row r="133" ht="15" customHeight="1">
      <c r="A133" t="s" s="249">
        <v>372</v>
      </c>
      <c r="B133" t="s" s="250">
        <v>383</v>
      </c>
      <c r="C133" t="s" s="278">
        <v>100</v>
      </c>
      <c r="D133" t="s" s="279">
        <v>105</v>
      </c>
      <c r="E133" t="s" s="253">
        <v>94</v>
      </c>
      <c r="F133" s="254">
        <v>3</v>
      </c>
      <c r="G133" t="s" s="255">
        <v>230</v>
      </c>
      <c r="H133" s="256">
        <v>0.62</v>
      </c>
      <c r="I133" s="257">
        <v>36.4958333333333</v>
      </c>
      <c r="J133" s="257">
        <f>I133*1.2</f>
        <v>43.795</v>
      </c>
      <c r="K133" t="s" s="258">
        <v>95</v>
      </c>
      <c r="L133" s="259"/>
      <c r="M133" s="259"/>
      <c r="N133" s="259"/>
      <c r="O133" s="260"/>
      <c r="P133" s="260"/>
      <c r="Q133" s="259"/>
      <c r="R133" s="260"/>
      <c r="S133" s="260"/>
      <c r="T133" s="259"/>
      <c r="U133" s="259"/>
      <c r="V133" s="259"/>
      <c r="W133" t="s" s="261">
        <f>IF(SUM(L133:V133)=0,"",SUM(L133:V133))</f>
      </c>
      <c r="X133" t="s" s="261">
        <f>IF(W133="","",(W133*F133))</f>
      </c>
      <c r="Y133" t="s" s="261">
        <f>IF(W133="","",(W133*I133))</f>
      </c>
      <c r="Z133" t="s" s="262">
        <f>IF(W133="","",(W133*J133))</f>
      </c>
      <c r="AA133" s="263">
        <v>127</v>
      </c>
      <c r="AB133" t="s" s="264">
        <f>_xlfn.IFERROR(W133*H133,"")</f>
      </c>
      <c r="AC133" t="s" s="265">
        <f>B133</f>
        <v>384</v>
      </c>
      <c r="AD133" s="266">
        <f>H133</f>
        <v>0.62</v>
      </c>
      <c r="AE133" s="273">
        <v>6</v>
      </c>
      <c r="AF133" s="274">
        <v>0</v>
      </c>
      <c r="AG133" s="274">
        <v>0</v>
      </c>
      <c r="AH133" s="274">
        <v>0</v>
      </c>
      <c r="AI133" s="274">
        <v>0</v>
      </c>
      <c r="AJ133" s="274">
        <v>0</v>
      </c>
      <c r="AK133" s="274">
        <v>0</v>
      </c>
      <c r="AL133" s="2"/>
      <c r="AM133" t="s" s="275">
        <f>IF(W133="","",(W133*AE133))</f>
      </c>
      <c r="AN133" t="s" s="275">
        <f>IF(X133="","",(X133*AF133))</f>
      </c>
      <c r="AO133" t="s" s="275">
        <f>IF(W133="","",(W133*AG133))</f>
      </c>
      <c r="AP133" t="s" s="275">
        <f>IF(W133="","",(W133*AH133))</f>
      </c>
      <c r="AQ133" t="s" s="275">
        <f>IF(W133="","",(W133*AI133))</f>
      </c>
      <c r="AR133" t="s" s="275">
        <f>IF(W133="","",(W133*AJ133))</f>
      </c>
      <c r="AS133" t="s" s="275">
        <f>IF(W133="","",(W133*AK133))</f>
      </c>
      <c r="AT133" s="2"/>
      <c r="AU133" s="276"/>
      <c r="AV133" s="276"/>
      <c r="AW133" s="277">
        <v>1</v>
      </c>
      <c r="AX133" s="277">
        <v>2</v>
      </c>
      <c r="AY133" s="276"/>
      <c r="AZ133" s="276"/>
      <c r="BA133" s="276"/>
      <c r="BB133" s="2"/>
      <c r="BC133" t="s" s="275">
        <f>_xlfn.IFERROR((AU133*W133),"")</f>
      </c>
      <c r="BD133" t="s" s="275">
        <f>_xlfn.IFERROR((AV133*W133),"")</f>
      </c>
      <c r="BE133" t="s" s="275">
        <f>_xlfn.IFERROR((AW133*W133),"")</f>
      </c>
      <c r="BF133" t="s" s="275">
        <f>_xlfn.IFERROR((AX133*W133),"")</f>
      </c>
      <c r="BG133" t="s" s="275">
        <f>_xlfn.IFERROR((AY133*W133),"")</f>
      </c>
      <c r="BH133" t="s" s="275">
        <f>_xlfn.IFERROR((AZ133*W133),"")</f>
      </c>
      <c r="BI133" t="s" s="275">
        <f>_xlfn.IFERROR((BA133*W133),"")</f>
      </c>
      <c r="BJ133" s="2"/>
      <c r="BK133" s="272">
        <f>L133*F133</f>
        <v>0</v>
      </c>
      <c r="BL133" s="272">
        <f>M133*F133</f>
        <v>0</v>
      </c>
      <c r="BM133" s="272">
        <f>N133*F133</f>
        <v>0</v>
      </c>
      <c r="BN133" s="272">
        <f>O133*F133</f>
        <v>0</v>
      </c>
      <c r="BO133" s="272">
        <f>P133*F133</f>
        <v>0</v>
      </c>
      <c r="BP133" s="272">
        <f>Q133*F133</f>
        <v>0</v>
      </c>
      <c r="BQ133" s="272">
        <f>R133*F133</f>
        <v>0</v>
      </c>
      <c r="BR133" s="272">
        <f>S133*F133</f>
        <v>0</v>
      </c>
      <c r="BS133" s="272">
        <f>T133*F133</f>
        <v>0</v>
      </c>
      <c r="BT133" s="272">
        <f>U133*F133</f>
        <v>0</v>
      </c>
      <c r="BU133" s="272">
        <f>V133*F133</f>
        <v>0</v>
      </c>
      <c r="BV133" s="2"/>
      <c r="BW133" s="2"/>
      <c r="BX133" s="2"/>
    </row>
    <row r="134" ht="15" customHeight="1">
      <c r="A134" t="s" s="249">
        <v>385</v>
      </c>
      <c r="B134" t="s" s="250">
        <v>386</v>
      </c>
      <c r="C134" s="251"/>
      <c r="D134" s="280"/>
      <c r="E134" t="s" s="253">
        <v>94</v>
      </c>
      <c r="F134" s="254">
        <v>4</v>
      </c>
      <c r="G134" t="s" s="255">
        <v>178</v>
      </c>
      <c r="H134" s="256">
        <v>0.74</v>
      </c>
      <c r="I134" s="257">
        <v>30.875</v>
      </c>
      <c r="J134" s="257">
        <f>I134*1.2</f>
        <v>37.05</v>
      </c>
      <c r="K134" t="s" s="258">
        <v>95</v>
      </c>
      <c r="L134" s="259"/>
      <c r="M134" s="259"/>
      <c r="N134" s="259"/>
      <c r="O134" s="260"/>
      <c r="P134" s="260"/>
      <c r="Q134" s="259"/>
      <c r="R134" s="260"/>
      <c r="S134" s="260"/>
      <c r="T134" s="259"/>
      <c r="U134" s="259"/>
      <c r="V134" s="259"/>
      <c r="W134" t="s" s="261">
        <f>IF(SUM(L134:V134)=0,"",SUM(L134:V134))</f>
      </c>
      <c r="X134" t="s" s="261">
        <f>IF(W134="","",(W134*F134))</f>
      </c>
      <c r="Y134" t="s" s="261">
        <f>IF(W134="","",(W134*I134))</f>
      </c>
      <c r="Z134" t="s" s="262">
        <f>IF(W134="","",(W134*J134))</f>
      </c>
      <c r="AA134" s="263">
        <v>128</v>
      </c>
      <c r="AB134" t="s" s="264">
        <f>_xlfn.IFERROR(W134*H134,"")</f>
      </c>
      <c r="AC134" t="s" s="265">
        <f>B134</f>
        <v>387</v>
      </c>
      <c r="AD134" s="266">
        <f>H134</f>
        <v>0.74</v>
      </c>
      <c r="AE134" s="273">
        <v>4</v>
      </c>
      <c r="AF134" s="274">
        <v>0</v>
      </c>
      <c r="AG134" s="274">
        <v>4</v>
      </c>
      <c r="AH134" s="274">
        <v>0</v>
      </c>
      <c r="AI134" s="274">
        <v>0</v>
      </c>
      <c r="AJ134" s="274">
        <v>0</v>
      </c>
      <c r="AK134" s="274">
        <v>0</v>
      </c>
      <c r="AL134" s="2"/>
      <c r="AM134" t="s" s="275">
        <f>IF(W134="","",(W134*AE134))</f>
      </c>
      <c r="AN134" t="s" s="275">
        <f>IF(X134="","",(X134*AF134))</f>
      </c>
      <c r="AO134" t="s" s="275">
        <f>IF(W134="","",(W134*AG134))</f>
      </c>
      <c r="AP134" t="s" s="275">
        <f>IF(W134="","",(W134*AH134))</f>
      </c>
      <c r="AQ134" t="s" s="275">
        <f>IF(W134="","",(W134*AI134))</f>
      </c>
      <c r="AR134" t="s" s="275">
        <f>IF(W134="","",(W134*AJ134))</f>
      </c>
      <c r="AS134" t="s" s="275">
        <f>IF(W134="","",(W134*AK134))</f>
      </c>
      <c r="AT134" s="2"/>
      <c r="AU134" s="276"/>
      <c r="AV134" s="276"/>
      <c r="AW134" s="276"/>
      <c r="AX134" s="277">
        <v>4</v>
      </c>
      <c r="AY134" s="276"/>
      <c r="AZ134" s="276"/>
      <c r="BA134" s="276"/>
      <c r="BB134" s="2"/>
      <c r="BC134" t="s" s="275">
        <f>_xlfn.IFERROR((AU134*W134),"")</f>
      </c>
      <c r="BD134" t="s" s="275">
        <f>_xlfn.IFERROR((AV134*W134),"")</f>
      </c>
      <c r="BE134" t="s" s="275">
        <f>_xlfn.IFERROR((AW134*W134),"")</f>
      </c>
      <c r="BF134" t="s" s="275">
        <f>_xlfn.IFERROR((AX134*W134),"")</f>
      </c>
      <c r="BG134" t="s" s="275">
        <f>_xlfn.IFERROR((AY134*W134),"")</f>
      </c>
      <c r="BH134" t="s" s="275">
        <f>_xlfn.IFERROR((AZ134*W134),"")</f>
      </c>
      <c r="BI134" t="s" s="275">
        <f>_xlfn.IFERROR((BA134*W134),"")</f>
      </c>
      <c r="BJ134" s="2"/>
      <c r="BK134" s="272">
        <f>L134*F134</f>
        <v>0</v>
      </c>
      <c r="BL134" s="272">
        <f>M134*F134</f>
        <v>0</v>
      </c>
      <c r="BM134" s="272">
        <f>N134*F134</f>
        <v>0</v>
      </c>
      <c r="BN134" s="272">
        <f>O134*F134</f>
        <v>0</v>
      </c>
      <c r="BO134" s="272">
        <f>P134*F134</f>
        <v>0</v>
      </c>
      <c r="BP134" s="272">
        <f>Q134*F134</f>
        <v>0</v>
      </c>
      <c r="BQ134" s="272">
        <f>R134*F134</f>
        <v>0</v>
      </c>
      <c r="BR134" s="272">
        <f>S134*F134</f>
        <v>0</v>
      </c>
      <c r="BS134" s="272">
        <f>T134*F134</f>
        <v>0</v>
      </c>
      <c r="BT134" s="272">
        <f>U134*F134</f>
        <v>0</v>
      </c>
      <c r="BU134" s="272">
        <f>V134*F134</f>
        <v>0</v>
      </c>
      <c r="BV134" s="2"/>
      <c r="BW134" s="2"/>
      <c r="BX134" s="2"/>
    </row>
    <row r="135" ht="15" customHeight="1">
      <c r="A135" t="s" s="249">
        <v>385</v>
      </c>
      <c r="B135" t="s" s="250">
        <v>388</v>
      </c>
      <c r="C135" s="251"/>
      <c r="D135" s="252"/>
      <c r="E135" t="s" s="253">
        <v>94</v>
      </c>
      <c r="F135" s="254">
        <v>5</v>
      </c>
      <c r="G135" t="s" s="255">
        <v>112</v>
      </c>
      <c r="H135" s="256">
        <v>3.13</v>
      </c>
      <c r="I135" s="257">
        <v>102.916666666667</v>
      </c>
      <c r="J135" s="257">
        <f>I135*1.2</f>
        <v>123.5</v>
      </c>
      <c r="K135" t="s" s="258">
        <v>95</v>
      </c>
      <c r="L135" s="259"/>
      <c r="M135" s="259"/>
      <c r="N135" s="259"/>
      <c r="O135" s="260"/>
      <c r="P135" s="260"/>
      <c r="Q135" s="259"/>
      <c r="R135" s="260"/>
      <c r="S135" s="260"/>
      <c r="T135" s="259"/>
      <c r="U135" s="259"/>
      <c r="V135" s="259"/>
      <c r="W135" t="s" s="261">
        <f>IF(SUM(L135:V135)=0,"",SUM(L135:V135))</f>
      </c>
      <c r="X135" t="s" s="261">
        <f>IF(W135="","",(W135*F135))</f>
      </c>
      <c r="Y135" t="s" s="261">
        <f>IF(W135="","",(W135*I135))</f>
      </c>
      <c r="Z135" t="s" s="262">
        <f>IF(W135="","",(W135*J135))</f>
      </c>
      <c r="AA135" s="263">
        <v>129</v>
      </c>
      <c r="AB135" t="s" s="264">
        <f>_xlfn.IFERROR(W135*H135,"")</f>
      </c>
      <c r="AC135" t="s" s="265">
        <f>B135</f>
        <v>389</v>
      </c>
      <c r="AD135" s="266">
        <f>H135</f>
        <v>3.13</v>
      </c>
      <c r="AE135" s="273">
        <v>9</v>
      </c>
      <c r="AF135" s="274">
        <v>0</v>
      </c>
      <c r="AG135" s="274">
        <v>0</v>
      </c>
      <c r="AH135" s="274">
        <v>1</v>
      </c>
      <c r="AI135" s="274">
        <v>4</v>
      </c>
      <c r="AJ135" s="274">
        <v>0</v>
      </c>
      <c r="AK135" s="274">
        <v>0</v>
      </c>
      <c r="AL135" s="2"/>
      <c r="AM135" t="s" s="275">
        <f>IF(W135="","",(W135*AE135))</f>
      </c>
      <c r="AN135" t="s" s="275">
        <f>IF(X135="","",(X135*AF135))</f>
      </c>
      <c r="AO135" t="s" s="275">
        <f>IF(W135="","",(W135*AG135))</f>
      </c>
      <c r="AP135" t="s" s="275">
        <f>IF(W135="","",(W135*AH135))</f>
      </c>
      <c r="AQ135" t="s" s="275">
        <f>IF(W135="","",(W135*AI135))</f>
      </c>
      <c r="AR135" t="s" s="275">
        <f>IF(W135="","",(W135*AJ135))</f>
      </c>
      <c r="AS135" t="s" s="275">
        <f>IF(W135="","",(W135*AK135))</f>
      </c>
      <c r="AT135" s="2"/>
      <c r="AU135" s="276"/>
      <c r="AV135" s="276"/>
      <c r="AW135" s="276"/>
      <c r="AX135" s="277">
        <v>2</v>
      </c>
      <c r="AY135" s="277">
        <v>3</v>
      </c>
      <c r="AZ135" s="276"/>
      <c r="BA135" s="276"/>
      <c r="BB135" s="2"/>
      <c r="BC135" t="s" s="275">
        <f>_xlfn.IFERROR((AU135*W135),"")</f>
      </c>
      <c r="BD135" t="s" s="275">
        <f>_xlfn.IFERROR((AV135*W135),"")</f>
      </c>
      <c r="BE135" t="s" s="275">
        <f>_xlfn.IFERROR((AW135*W135),"")</f>
      </c>
      <c r="BF135" t="s" s="275">
        <f>_xlfn.IFERROR((AX135*W135),"")</f>
      </c>
      <c r="BG135" t="s" s="275">
        <f>_xlfn.IFERROR((AY135*W135),"")</f>
      </c>
      <c r="BH135" t="s" s="275">
        <f>_xlfn.IFERROR((AZ135*W135),"")</f>
      </c>
      <c r="BI135" t="s" s="275">
        <f>_xlfn.IFERROR((BA135*W135),"")</f>
      </c>
      <c r="BJ135" s="2"/>
      <c r="BK135" s="272">
        <f>L135*F135</f>
        <v>0</v>
      </c>
      <c r="BL135" s="272">
        <f>M135*F135</f>
        <v>0</v>
      </c>
      <c r="BM135" s="272">
        <f>N135*F135</f>
        <v>0</v>
      </c>
      <c r="BN135" s="272">
        <f>O135*F135</f>
        <v>0</v>
      </c>
      <c r="BO135" s="272">
        <f>P135*F135</f>
        <v>0</v>
      </c>
      <c r="BP135" s="272">
        <f>Q135*F135</f>
        <v>0</v>
      </c>
      <c r="BQ135" s="272">
        <f>R135*F135</f>
        <v>0</v>
      </c>
      <c r="BR135" s="272">
        <f>S135*F135</f>
        <v>0</v>
      </c>
      <c r="BS135" s="272">
        <f>T135*F135</f>
        <v>0</v>
      </c>
      <c r="BT135" s="272">
        <f>U135*F135</f>
        <v>0</v>
      </c>
      <c r="BU135" s="272">
        <f>V135*F135</f>
        <v>0</v>
      </c>
      <c r="BV135" s="2"/>
      <c r="BW135" s="2"/>
      <c r="BX135" s="2"/>
    </row>
    <row r="136" ht="15" customHeight="1">
      <c r="A136" t="s" s="249">
        <v>385</v>
      </c>
      <c r="B136" t="s" s="250">
        <v>390</v>
      </c>
      <c r="C136" s="251"/>
      <c r="D136" t="s" s="299">
        <v>391</v>
      </c>
      <c r="E136" t="s" s="253">
        <v>94</v>
      </c>
      <c r="F136" s="254">
        <v>8</v>
      </c>
      <c r="G136" t="s" s="255">
        <v>112</v>
      </c>
      <c r="H136" s="256">
        <v>3.3</v>
      </c>
      <c r="I136" s="257">
        <v>142.025</v>
      </c>
      <c r="J136" s="257">
        <f>I136*1.2</f>
        <v>170.43</v>
      </c>
      <c r="K136" t="s" s="258">
        <v>95</v>
      </c>
      <c r="L136" s="259"/>
      <c r="M136" s="259"/>
      <c r="N136" s="259"/>
      <c r="O136" s="260"/>
      <c r="P136" s="260"/>
      <c r="Q136" s="259"/>
      <c r="R136" s="260"/>
      <c r="S136" s="260"/>
      <c r="T136" s="259"/>
      <c r="U136" s="259"/>
      <c r="V136" s="259"/>
      <c r="W136" t="s" s="261">
        <f>IF(SUM(L136:V136)=0,"",SUM(L136:V136))</f>
      </c>
      <c r="X136" t="s" s="261">
        <f>IF(W136="","",(W136*F136))</f>
      </c>
      <c r="Y136" t="s" s="261">
        <f>IF(W136="","",(W136*I136))</f>
      </c>
      <c r="Z136" t="s" s="262">
        <f>IF(W136="","",(W136*J136))</f>
      </c>
      <c r="AA136" s="263">
        <v>130</v>
      </c>
      <c r="AB136" t="s" s="264">
        <f>_xlfn.IFERROR(W136*H136,"")</f>
      </c>
      <c r="AC136" t="s" s="265">
        <f>B136</f>
        <v>392</v>
      </c>
      <c r="AD136" s="266">
        <f>H136</f>
        <v>3.3</v>
      </c>
      <c r="AE136" s="273">
        <v>15</v>
      </c>
      <c r="AF136" s="274">
        <v>0</v>
      </c>
      <c r="AG136" s="274">
        <v>2</v>
      </c>
      <c r="AH136" s="274">
        <v>4</v>
      </c>
      <c r="AI136" s="274">
        <v>2</v>
      </c>
      <c r="AJ136" s="274">
        <v>0</v>
      </c>
      <c r="AK136" s="274">
        <v>0</v>
      </c>
      <c r="AL136" s="2"/>
      <c r="AM136" t="s" s="275">
        <f>IF(W136="","",(W136*AE136))</f>
      </c>
      <c r="AN136" t="s" s="275">
        <f>IF(X136="","",(X136*AF136))</f>
      </c>
      <c r="AO136" t="s" s="275">
        <f>IF(W136="","",(W136*AG136))</f>
      </c>
      <c r="AP136" t="s" s="275">
        <f>IF(W136="","",(W136*AH136))</f>
      </c>
      <c r="AQ136" t="s" s="275">
        <f>IF(W136="","",(W136*AI136))</f>
      </c>
      <c r="AR136" t="s" s="275">
        <f>IF(W136="","",(W136*AJ136))</f>
      </c>
      <c r="AS136" t="s" s="275">
        <f>IF(W136="","",(W136*AK136))</f>
      </c>
      <c r="AT136" s="2"/>
      <c r="AU136" s="276"/>
      <c r="AV136" s="276"/>
      <c r="AW136" s="276"/>
      <c r="AX136" s="277">
        <v>7</v>
      </c>
      <c r="AY136" s="277">
        <v>1</v>
      </c>
      <c r="AZ136" s="276"/>
      <c r="BA136" s="276"/>
      <c r="BB136" s="2"/>
      <c r="BC136" t="s" s="275">
        <f>_xlfn.IFERROR((AU136*W136),"")</f>
      </c>
      <c r="BD136" t="s" s="275">
        <f>_xlfn.IFERROR((AV136*W136),"")</f>
      </c>
      <c r="BE136" t="s" s="275">
        <f>_xlfn.IFERROR((AW136*W136),"")</f>
      </c>
      <c r="BF136" t="s" s="275">
        <f>_xlfn.IFERROR((AX136*W136),"")</f>
      </c>
      <c r="BG136" t="s" s="275">
        <f>_xlfn.IFERROR((AY136*W136),"")</f>
      </c>
      <c r="BH136" t="s" s="275">
        <f>_xlfn.IFERROR((AZ136*W136),"")</f>
      </c>
      <c r="BI136" t="s" s="275">
        <f>_xlfn.IFERROR((BA136*W136),"")</f>
      </c>
      <c r="BJ136" s="2"/>
      <c r="BK136" s="272">
        <f>L136*F136</f>
        <v>0</v>
      </c>
      <c r="BL136" s="272">
        <f>M136*F136</f>
        <v>0</v>
      </c>
      <c r="BM136" s="272">
        <f>N136*F136</f>
        <v>0</v>
      </c>
      <c r="BN136" s="272">
        <f>O136*F136</f>
        <v>0</v>
      </c>
      <c r="BO136" s="272">
        <f>P136*F136</f>
        <v>0</v>
      </c>
      <c r="BP136" s="272">
        <f>Q136*F136</f>
        <v>0</v>
      </c>
      <c r="BQ136" s="272">
        <f>R136*F136</f>
        <v>0</v>
      </c>
      <c r="BR136" s="272">
        <f>S136*F136</f>
        <v>0</v>
      </c>
      <c r="BS136" s="272">
        <f>T136*F136</f>
        <v>0</v>
      </c>
      <c r="BT136" s="272">
        <f>U136*F136</f>
        <v>0</v>
      </c>
      <c r="BU136" s="272">
        <f>V136*F136</f>
        <v>0</v>
      </c>
      <c r="BV136" s="2"/>
      <c r="BW136" s="2"/>
      <c r="BX136" s="2"/>
    </row>
    <row r="137" ht="15" customHeight="1">
      <c r="A137" t="s" s="249">
        <v>385</v>
      </c>
      <c r="B137" t="s" s="250">
        <v>393</v>
      </c>
      <c r="C137" s="251"/>
      <c r="D137" s="280"/>
      <c r="E137" t="s" s="253">
        <v>94</v>
      </c>
      <c r="F137" s="254">
        <v>6</v>
      </c>
      <c r="G137" t="s" s="255">
        <v>219</v>
      </c>
      <c r="H137" s="256">
        <v>0.835</v>
      </c>
      <c r="I137" s="257">
        <v>35.625</v>
      </c>
      <c r="J137" s="257">
        <f>I137*1.2</f>
        <v>42.75</v>
      </c>
      <c r="K137" t="s" s="258">
        <v>95</v>
      </c>
      <c r="L137" s="259"/>
      <c r="M137" s="259"/>
      <c r="N137" s="259"/>
      <c r="O137" s="260"/>
      <c r="P137" s="260"/>
      <c r="Q137" s="259"/>
      <c r="R137" s="260"/>
      <c r="S137" s="260"/>
      <c r="T137" s="259"/>
      <c r="U137" s="259"/>
      <c r="V137" s="259"/>
      <c r="W137" t="s" s="261">
        <f>IF(SUM(L137:V137)=0,"",SUM(L137:V137))</f>
      </c>
      <c r="X137" t="s" s="261">
        <f>IF(W137="","",(W137*F137))</f>
      </c>
      <c r="Y137" t="s" s="261">
        <f>IF(W137="","",(W137*I137))</f>
      </c>
      <c r="Z137" t="s" s="262">
        <f>IF(W137="","",(W137*J137))</f>
      </c>
      <c r="AA137" s="263">
        <v>131</v>
      </c>
      <c r="AB137" t="s" s="264">
        <f>_xlfn.IFERROR(W137*H137,"")</f>
      </c>
      <c r="AC137" t="s" s="265">
        <f>B137</f>
        <v>394</v>
      </c>
      <c r="AD137" s="266">
        <f>H137</f>
        <v>0.835</v>
      </c>
      <c r="AE137" s="273">
        <v>6</v>
      </c>
      <c r="AF137" s="274">
        <v>0</v>
      </c>
      <c r="AG137" s="274">
        <v>6</v>
      </c>
      <c r="AH137" s="274">
        <v>0</v>
      </c>
      <c r="AI137" s="274">
        <v>0</v>
      </c>
      <c r="AJ137" s="274">
        <v>0</v>
      </c>
      <c r="AK137" s="274">
        <v>0</v>
      </c>
      <c r="AL137" s="2"/>
      <c r="AM137" t="s" s="275">
        <f>IF(W137="","",(W137*AE137))</f>
      </c>
      <c r="AN137" t="s" s="275">
        <f>IF(X137="","",(X137*AF137))</f>
      </c>
      <c r="AO137" t="s" s="275">
        <f>IF(W137="","",(W137*AG137))</f>
      </c>
      <c r="AP137" t="s" s="275">
        <f>IF(W137="","",(W137*AH137))</f>
      </c>
      <c r="AQ137" t="s" s="275">
        <f>IF(W137="","",(W137*AI137))</f>
      </c>
      <c r="AR137" t="s" s="275">
        <f>IF(W137="","",(W137*AJ137))</f>
      </c>
      <c r="AS137" t="s" s="275">
        <f>IF(W137="","",(W137*AK137))</f>
      </c>
      <c r="AT137" s="2"/>
      <c r="AU137" s="276"/>
      <c r="AV137" s="276"/>
      <c r="AW137" s="277">
        <v>3</v>
      </c>
      <c r="AX137" s="277">
        <v>3</v>
      </c>
      <c r="AY137" s="276"/>
      <c r="AZ137" s="276"/>
      <c r="BA137" s="276"/>
      <c r="BB137" s="2"/>
      <c r="BC137" t="s" s="275">
        <f>_xlfn.IFERROR((AU137*W137),"")</f>
      </c>
      <c r="BD137" t="s" s="275">
        <f>_xlfn.IFERROR((AV137*W137),"")</f>
      </c>
      <c r="BE137" t="s" s="275">
        <f>_xlfn.IFERROR((AW137*W137),"")</f>
      </c>
      <c r="BF137" t="s" s="275">
        <f>_xlfn.IFERROR((AX137*W137),"")</f>
      </c>
      <c r="BG137" t="s" s="275">
        <f>_xlfn.IFERROR((AY137*W137),"")</f>
      </c>
      <c r="BH137" t="s" s="275">
        <f>_xlfn.IFERROR((AZ137*W137),"")</f>
      </c>
      <c r="BI137" t="s" s="275">
        <f>_xlfn.IFERROR((BA137*W137),"")</f>
      </c>
      <c r="BJ137" s="2"/>
      <c r="BK137" s="272">
        <f>L137*F137</f>
        <v>0</v>
      </c>
      <c r="BL137" s="272">
        <f>M137*F137</f>
        <v>0</v>
      </c>
      <c r="BM137" s="272">
        <f>N137*F137</f>
        <v>0</v>
      </c>
      <c r="BN137" s="272">
        <f>O137*F137</f>
        <v>0</v>
      </c>
      <c r="BO137" s="272">
        <f>P137*F137</f>
        <v>0</v>
      </c>
      <c r="BP137" s="272">
        <f>Q137*F137</f>
        <v>0</v>
      </c>
      <c r="BQ137" s="272">
        <f>R137*F137</f>
        <v>0</v>
      </c>
      <c r="BR137" s="272">
        <f>S137*F137</f>
        <v>0</v>
      </c>
      <c r="BS137" s="272">
        <f>T137*F137</f>
        <v>0</v>
      </c>
      <c r="BT137" s="272">
        <f>U137*F137</f>
        <v>0</v>
      </c>
      <c r="BU137" s="272">
        <f>V137*F137</f>
        <v>0</v>
      </c>
      <c r="BV137" s="2"/>
      <c r="BW137" s="2"/>
      <c r="BX137" s="2"/>
    </row>
    <row r="138" ht="15" customHeight="1">
      <c r="A138" t="s" s="249">
        <v>385</v>
      </c>
      <c r="B138" t="s" s="250">
        <v>395</v>
      </c>
      <c r="C138" s="251"/>
      <c r="D138" s="280"/>
      <c r="E138" t="s" s="253">
        <v>94</v>
      </c>
      <c r="F138" s="254">
        <v>12</v>
      </c>
      <c r="G138" t="s" s="255">
        <v>230</v>
      </c>
      <c r="H138" s="256">
        <v>2.237</v>
      </c>
      <c r="I138" s="257">
        <v>70.4583333333333</v>
      </c>
      <c r="J138" s="257">
        <f>I138*1.2</f>
        <v>84.55</v>
      </c>
      <c r="K138" t="s" s="258">
        <v>95</v>
      </c>
      <c r="L138" s="259"/>
      <c r="M138" s="259"/>
      <c r="N138" s="259"/>
      <c r="O138" s="260"/>
      <c r="P138" s="260"/>
      <c r="Q138" s="259"/>
      <c r="R138" s="260"/>
      <c r="S138" s="260"/>
      <c r="T138" s="259"/>
      <c r="U138" s="259"/>
      <c r="V138" s="259"/>
      <c r="W138" t="s" s="261">
        <f>IF(SUM(L138:V138)=0,"",SUM(L138:V138))</f>
      </c>
      <c r="X138" t="s" s="261">
        <f>IF(W138="","",(W138*F138))</f>
      </c>
      <c r="Y138" t="s" s="261">
        <f>IF(W138="","",(W138*I138))</f>
      </c>
      <c r="Z138" t="s" s="262">
        <f>IF(W138="","",(W138*J138))</f>
      </c>
      <c r="AA138" s="263">
        <v>132</v>
      </c>
      <c r="AB138" t="s" s="264">
        <f>_xlfn.IFERROR(W138*H138,"")</f>
      </c>
      <c r="AC138" t="s" s="265">
        <f>B138</f>
        <v>396</v>
      </c>
      <c r="AD138" s="266">
        <f>H138</f>
        <v>2.237</v>
      </c>
      <c r="AE138" s="273">
        <v>12</v>
      </c>
      <c r="AF138" s="274">
        <v>0</v>
      </c>
      <c r="AG138" s="274">
        <v>12</v>
      </c>
      <c r="AH138" s="274">
        <v>0</v>
      </c>
      <c r="AI138" s="274">
        <v>0</v>
      </c>
      <c r="AJ138" s="274">
        <v>0</v>
      </c>
      <c r="AK138" s="274">
        <v>0</v>
      </c>
      <c r="AL138" s="2"/>
      <c r="AM138" t="s" s="275">
        <f>IF(W138="","",(W138*AE138))</f>
      </c>
      <c r="AN138" t="s" s="275">
        <f>IF(X138="","",(X138*AF138))</f>
      </c>
      <c r="AO138" t="s" s="275">
        <f>IF(W138="","",(W138*AG138))</f>
      </c>
      <c r="AP138" t="s" s="275">
        <f>IF(W138="","",(W138*AH138))</f>
      </c>
      <c r="AQ138" t="s" s="275">
        <f>IF(W138="","",(W138*AI138))</f>
      </c>
      <c r="AR138" t="s" s="275">
        <f>IF(W138="","",(W138*AJ138))</f>
      </c>
      <c r="AS138" t="s" s="275">
        <f>IF(W138="","",(W138*AK138))</f>
      </c>
      <c r="AT138" s="2"/>
      <c r="AU138" s="276"/>
      <c r="AV138" s="276"/>
      <c r="AW138" s="277">
        <v>6</v>
      </c>
      <c r="AX138" s="277">
        <v>6</v>
      </c>
      <c r="AY138" s="276"/>
      <c r="AZ138" s="276"/>
      <c r="BA138" s="276"/>
      <c r="BB138" s="2"/>
      <c r="BC138" t="s" s="275">
        <f>_xlfn.IFERROR((AU138*W138),"")</f>
      </c>
      <c r="BD138" t="s" s="275">
        <f>_xlfn.IFERROR((AV138*W138),"")</f>
      </c>
      <c r="BE138" t="s" s="275">
        <f>_xlfn.IFERROR((AW138*W138),"")</f>
      </c>
      <c r="BF138" t="s" s="275">
        <f>_xlfn.IFERROR((AX138*W138),"")</f>
      </c>
      <c r="BG138" t="s" s="275">
        <f>_xlfn.IFERROR((AY138*W138),"")</f>
      </c>
      <c r="BH138" t="s" s="275">
        <f>_xlfn.IFERROR((AZ138*W138),"")</f>
      </c>
      <c r="BI138" t="s" s="275">
        <f>_xlfn.IFERROR((BA138*W138),"")</f>
      </c>
      <c r="BJ138" s="2"/>
      <c r="BK138" s="272">
        <f>L138*F138</f>
        <v>0</v>
      </c>
      <c r="BL138" s="272">
        <f>M138*F138</f>
        <v>0</v>
      </c>
      <c r="BM138" s="272">
        <f>N138*F138</f>
        <v>0</v>
      </c>
      <c r="BN138" s="272">
        <f>O138*F138</f>
        <v>0</v>
      </c>
      <c r="BO138" s="272">
        <f>P138*F138</f>
        <v>0</v>
      </c>
      <c r="BP138" s="272">
        <f>Q138*F138</f>
        <v>0</v>
      </c>
      <c r="BQ138" s="272">
        <f>R138*F138</f>
        <v>0</v>
      </c>
      <c r="BR138" s="272">
        <f>S138*F138</f>
        <v>0</v>
      </c>
      <c r="BS138" s="272">
        <f>T138*F138</f>
        <v>0</v>
      </c>
      <c r="BT138" s="272">
        <f>U138*F138</f>
        <v>0</v>
      </c>
      <c r="BU138" s="272">
        <f>V138*F138</f>
        <v>0</v>
      </c>
      <c r="BV138" s="2"/>
      <c r="BW138" s="2"/>
      <c r="BX138" s="2"/>
    </row>
    <row r="139" ht="14.25" customHeight="1">
      <c r="A139" t="s" s="249">
        <v>385</v>
      </c>
      <c r="B139" t="s" s="250">
        <v>385</v>
      </c>
      <c r="C139" s="251"/>
      <c r="D139" s="280"/>
      <c r="E139" t="s" s="253">
        <v>94</v>
      </c>
      <c r="F139" s="254">
        <v>7</v>
      </c>
      <c r="G139" t="s" s="255">
        <v>42</v>
      </c>
      <c r="H139" s="256">
        <v>0.695</v>
      </c>
      <c r="I139" s="257">
        <v>33.25</v>
      </c>
      <c r="J139" s="257">
        <f>I139*1.2</f>
        <v>39.9</v>
      </c>
      <c r="K139" t="s" s="258">
        <v>95</v>
      </c>
      <c r="L139" s="259"/>
      <c r="M139" s="259"/>
      <c r="N139" s="259"/>
      <c r="O139" s="260"/>
      <c r="P139" s="260"/>
      <c r="Q139" s="259"/>
      <c r="R139" s="260"/>
      <c r="S139" s="260"/>
      <c r="T139" s="259"/>
      <c r="U139" s="259"/>
      <c r="V139" s="259"/>
      <c r="W139" t="s" s="261">
        <f>IF(SUM(L139:V139)=0,"",SUM(L139:V139))</f>
      </c>
      <c r="X139" t="s" s="261">
        <f>IF(W139="","",(W139*F139))</f>
      </c>
      <c r="Y139" t="s" s="261">
        <f>IF(W139="","",(W139*I139))</f>
      </c>
      <c r="Z139" t="s" s="262">
        <f>IF(W139="","",(W139*J139))</f>
      </c>
      <c r="AA139" s="263">
        <v>133</v>
      </c>
      <c r="AB139" t="s" s="264">
        <f>_xlfn.IFERROR(W139*H139,"")</f>
      </c>
      <c r="AC139" t="s" s="265">
        <f>B139</f>
        <v>397</v>
      </c>
      <c r="AD139" s="266">
        <f>H139</f>
        <v>0.695</v>
      </c>
      <c r="AE139" s="273">
        <v>7</v>
      </c>
      <c r="AF139" s="274">
        <v>0</v>
      </c>
      <c r="AG139" s="274">
        <v>7</v>
      </c>
      <c r="AH139" s="274">
        <v>0</v>
      </c>
      <c r="AI139" s="274">
        <v>0</v>
      </c>
      <c r="AJ139" s="274">
        <v>0</v>
      </c>
      <c r="AK139" s="274">
        <v>0</v>
      </c>
      <c r="AL139" s="2"/>
      <c r="AM139" t="s" s="275">
        <f>IF(W139="","",(W139*AE139))</f>
      </c>
      <c r="AN139" t="s" s="275">
        <f>IF(X139="","",(X139*AF139))</f>
      </c>
      <c r="AO139" t="s" s="275">
        <f>IF(W139="","",(W139*AG139))</f>
      </c>
      <c r="AP139" t="s" s="275">
        <f>IF(W139="","",(W139*AH139))</f>
      </c>
      <c r="AQ139" t="s" s="275">
        <f>IF(W139="","",(W139*AI139))</f>
      </c>
      <c r="AR139" t="s" s="275">
        <f>IF(W139="","",(W139*AJ139))</f>
      </c>
      <c r="AS139" t="s" s="275">
        <f>IF(W139="","",(W139*AK139))</f>
      </c>
      <c r="AT139" s="2"/>
      <c r="AU139" s="276"/>
      <c r="AV139" s="276"/>
      <c r="AW139" s="277">
        <v>7</v>
      </c>
      <c r="AX139" s="276"/>
      <c r="AY139" s="276"/>
      <c r="AZ139" s="276"/>
      <c r="BA139" s="276"/>
      <c r="BB139" s="2"/>
      <c r="BC139" t="s" s="275">
        <f>_xlfn.IFERROR((AU139*W139),"")</f>
      </c>
      <c r="BD139" t="s" s="275">
        <f>_xlfn.IFERROR((AV139*W139),"")</f>
      </c>
      <c r="BE139" t="s" s="275">
        <f>_xlfn.IFERROR((AW139*W139),"")</f>
      </c>
      <c r="BF139" t="s" s="275">
        <f>_xlfn.IFERROR((AX139*W139),"")</f>
      </c>
      <c r="BG139" t="s" s="275">
        <f>_xlfn.IFERROR((AY139*W139),"")</f>
      </c>
      <c r="BH139" t="s" s="275">
        <f>_xlfn.IFERROR((AZ139*W139),"")</f>
      </c>
      <c r="BI139" t="s" s="275">
        <f>_xlfn.IFERROR((BA139*W139),"")</f>
      </c>
      <c r="BJ139" s="2"/>
      <c r="BK139" s="272">
        <f>L139*F139</f>
        <v>0</v>
      </c>
      <c r="BL139" s="272">
        <f>M139*F139</f>
        <v>0</v>
      </c>
      <c r="BM139" s="272">
        <f>N139*F139</f>
        <v>0</v>
      </c>
      <c r="BN139" s="272">
        <f>O139*F139</f>
        <v>0</v>
      </c>
      <c r="BO139" s="272">
        <f>P139*F139</f>
        <v>0</v>
      </c>
      <c r="BP139" s="272">
        <f>Q139*F139</f>
        <v>0</v>
      </c>
      <c r="BQ139" s="272">
        <f>R139*F139</f>
        <v>0</v>
      </c>
      <c r="BR139" s="272">
        <f>S139*F139</f>
        <v>0</v>
      </c>
      <c r="BS139" s="272">
        <f>T139*F139</f>
        <v>0</v>
      </c>
      <c r="BT139" s="272">
        <f>U139*F139</f>
        <v>0</v>
      </c>
      <c r="BU139" s="272">
        <f>V139*F139</f>
        <v>0</v>
      </c>
      <c r="BV139" s="2"/>
      <c r="BW139" s="2"/>
      <c r="BX139" s="2"/>
    </row>
    <row r="140" ht="15" customHeight="1">
      <c r="A140" t="s" s="249">
        <v>398</v>
      </c>
      <c r="B140" t="s" s="300">
        <v>399</v>
      </c>
      <c r="C140" t="s" s="301">
        <v>400</v>
      </c>
      <c r="D140" t="s" s="279">
        <v>216</v>
      </c>
      <c r="E140" t="s" s="253">
        <v>94</v>
      </c>
      <c r="F140" s="254">
        <v>1</v>
      </c>
      <c r="G140" t="s" s="255">
        <v>50</v>
      </c>
      <c r="H140" s="256">
        <v>2.111</v>
      </c>
      <c r="I140" s="257">
        <v>88.6666666666667</v>
      </c>
      <c r="J140" s="257">
        <f>I140*1.2</f>
        <v>106.4</v>
      </c>
      <c r="K140" t="s" s="258">
        <v>95</v>
      </c>
      <c r="L140" s="259"/>
      <c r="M140" s="259"/>
      <c r="N140" s="259"/>
      <c r="O140" s="260"/>
      <c r="P140" s="260"/>
      <c r="Q140" s="259"/>
      <c r="R140" s="260"/>
      <c r="S140" s="260"/>
      <c r="T140" s="259"/>
      <c r="U140" s="259"/>
      <c r="V140" s="259"/>
      <c r="W140" t="s" s="261">
        <f>IF(SUM(L140:V140)=0,"",SUM(L140:V140))</f>
      </c>
      <c r="X140" t="s" s="261">
        <f>IF(W140="","",(W140*F140))</f>
      </c>
      <c r="Y140" t="s" s="261">
        <f>IF(W140="","",(W140*I140))</f>
      </c>
      <c r="Z140" t="s" s="262">
        <f>IF(W140="","",(W140*J140))</f>
      </c>
      <c r="AA140" s="263">
        <v>134</v>
      </c>
      <c r="AB140" t="s" s="264">
        <f>_xlfn.IFERROR(W140*H140,"")</f>
      </c>
      <c r="AC140" t="s" s="265">
        <f>B140</f>
        <v>401</v>
      </c>
      <c r="AD140" s="266">
        <f>H140</f>
        <v>2.111</v>
      </c>
      <c r="AE140" s="273">
        <v>6</v>
      </c>
      <c r="AF140" s="274">
        <v>0</v>
      </c>
      <c r="AG140" s="274">
        <v>0</v>
      </c>
      <c r="AH140" s="274">
        <v>0</v>
      </c>
      <c r="AI140" s="274">
        <v>0</v>
      </c>
      <c r="AJ140" s="274">
        <v>0</v>
      </c>
      <c r="AK140" s="274">
        <v>0</v>
      </c>
      <c r="AL140" s="2"/>
      <c r="AM140" t="s" s="275">
        <f>IF(W140="","",(W140*AE140))</f>
      </c>
      <c r="AN140" t="s" s="275">
        <f>IF(X140="","",(X140*AF140))</f>
      </c>
      <c r="AO140" t="s" s="275">
        <f>IF(W140="","",(W140*AG140))</f>
      </c>
      <c r="AP140" t="s" s="275">
        <f>IF(W140="","",(W140*AH140))</f>
      </c>
      <c r="AQ140" t="s" s="275">
        <f>IF(W140="","",(W140*AI140))</f>
      </c>
      <c r="AR140" t="s" s="275">
        <f>IF(W140="","",(W140*AJ140))</f>
      </c>
      <c r="AS140" t="s" s="275">
        <f>IF(W140="","",(W140*AK140))</f>
      </c>
      <c r="AT140" s="2"/>
      <c r="AU140" s="276"/>
      <c r="AV140" s="276"/>
      <c r="AW140" s="276"/>
      <c r="AX140" s="276"/>
      <c r="AY140" s="277">
        <v>1</v>
      </c>
      <c r="AZ140" s="276"/>
      <c r="BA140" s="276"/>
      <c r="BB140" s="2"/>
      <c r="BC140" t="s" s="275">
        <f>_xlfn.IFERROR((AU140*W140),"")</f>
      </c>
      <c r="BD140" t="s" s="275">
        <f>_xlfn.IFERROR((AV140*W140),"")</f>
      </c>
      <c r="BE140" t="s" s="275">
        <f>_xlfn.IFERROR((AW140*W140),"")</f>
      </c>
      <c r="BF140" t="s" s="275">
        <f>_xlfn.IFERROR((AX140*W140),"")</f>
      </c>
      <c r="BG140" t="s" s="275">
        <f>_xlfn.IFERROR((AY140*W140),"")</f>
      </c>
      <c r="BH140" t="s" s="275">
        <f>_xlfn.IFERROR((AZ140*W140),"")</f>
      </c>
      <c r="BI140" t="s" s="275">
        <f>_xlfn.IFERROR((BA140*W140),"")</f>
      </c>
      <c r="BJ140" s="2"/>
      <c r="BK140" s="272">
        <f>L140*F140</f>
        <v>0</v>
      </c>
      <c r="BL140" s="272">
        <f>M140*F140</f>
        <v>0</v>
      </c>
      <c r="BM140" s="272">
        <f>N140*F140</f>
        <v>0</v>
      </c>
      <c r="BN140" s="272">
        <f>O140*F140</f>
        <v>0</v>
      </c>
      <c r="BO140" s="272">
        <f>P140*F140</f>
        <v>0</v>
      </c>
      <c r="BP140" s="272">
        <f>Q140*F140</f>
        <v>0</v>
      </c>
      <c r="BQ140" s="272">
        <f>R140*F140</f>
        <v>0</v>
      </c>
      <c r="BR140" s="272">
        <f>S140*F140</f>
        <v>0</v>
      </c>
      <c r="BS140" s="272">
        <f>T140*F140</f>
        <v>0</v>
      </c>
      <c r="BT140" s="272">
        <f>U140*F140</f>
        <v>0</v>
      </c>
      <c r="BU140" s="272">
        <f>V140*F140</f>
        <v>0</v>
      </c>
      <c r="BV140" s="2"/>
      <c r="BW140" s="2"/>
      <c r="BX140" s="2"/>
    </row>
    <row r="141" ht="15" customHeight="1">
      <c r="A141" t="s" s="249">
        <v>398</v>
      </c>
      <c r="B141" t="s" s="300">
        <v>402</v>
      </c>
      <c r="C141" t="s" s="301">
        <v>400</v>
      </c>
      <c r="D141" t="s" s="279">
        <v>108</v>
      </c>
      <c r="E141" t="s" s="253">
        <v>94</v>
      </c>
      <c r="F141" s="254">
        <v>1</v>
      </c>
      <c r="G141" t="s" s="255">
        <v>48</v>
      </c>
      <c r="H141" s="256">
        <v>0.63</v>
      </c>
      <c r="I141" s="257">
        <v>33.25</v>
      </c>
      <c r="J141" s="257">
        <f>I141*1.2</f>
        <v>39.9</v>
      </c>
      <c r="K141" t="s" s="258">
        <v>95</v>
      </c>
      <c r="L141" s="259"/>
      <c r="M141" s="259"/>
      <c r="N141" s="259"/>
      <c r="O141" s="260"/>
      <c r="P141" s="260"/>
      <c r="Q141" s="259"/>
      <c r="R141" s="260"/>
      <c r="S141" s="260"/>
      <c r="T141" s="259"/>
      <c r="U141" s="259"/>
      <c r="V141" s="259"/>
      <c r="W141" t="s" s="261">
        <f>IF(SUM(L141:V141)=0,"",SUM(L141:V141))</f>
      </c>
      <c r="X141" t="s" s="261">
        <f>IF(W141="","",(W141*F141))</f>
      </c>
      <c r="Y141" t="s" s="261">
        <f>IF(W141="","",(W141*I141))</f>
      </c>
      <c r="Z141" t="s" s="262">
        <f>IF(W141="","",(W141*J141))</f>
      </c>
      <c r="AA141" s="263">
        <v>135</v>
      </c>
      <c r="AB141" t="s" s="264">
        <f>_xlfn.IFERROR(W141*H141,"")</f>
      </c>
      <c r="AC141" t="s" s="265">
        <f>B141</f>
        <v>403</v>
      </c>
      <c r="AD141" s="266">
        <f>H141</f>
        <v>0.63</v>
      </c>
      <c r="AE141" s="273">
        <v>4</v>
      </c>
      <c r="AF141" s="274">
        <v>0</v>
      </c>
      <c r="AG141" s="274">
        <v>0</v>
      </c>
      <c r="AH141" s="274">
        <v>0</v>
      </c>
      <c r="AI141" s="274">
        <v>0</v>
      </c>
      <c r="AJ141" s="274">
        <v>0</v>
      </c>
      <c r="AK141" s="274">
        <v>0</v>
      </c>
      <c r="AL141" s="2"/>
      <c r="AM141" t="s" s="275">
        <f>IF(W141="","",(W141*AE141))</f>
      </c>
      <c r="AN141" t="s" s="275">
        <f>IF(X141="","",(X141*AF141))</f>
      </c>
      <c r="AO141" t="s" s="275">
        <f>IF(W141="","",(W141*AG141))</f>
      </c>
      <c r="AP141" t="s" s="275">
        <f>IF(W141="","",(W141*AH141))</f>
      </c>
      <c r="AQ141" t="s" s="275">
        <f>IF(W141="","",(W141*AI141))</f>
      </c>
      <c r="AR141" t="s" s="275">
        <f>IF(W141="","",(W141*AJ141))</f>
      </c>
      <c r="AS141" t="s" s="275">
        <f>IF(W141="","",(W141*AK141))</f>
      </c>
      <c r="AT141" s="2"/>
      <c r="AU141" s="276"/>
      <c r="AV141" s="276"/>
      <c r="AW141" s="276"/>
      <c r="AX141" s="276"/>
      <c r="AY141" s="276"/>
      <c r="AZ141" s="277">
        <v>1</v>
      </c>
      <c r="BA141" s="276"/>
      <c r="BB141" s="2"/>
      <c r="BC141" t="s" s="275">
        <f>_xlfn.IFERROR((AU141*W141),"")</f>
      </c>
      <c r="BD141" t="s" s="275">
        <f>_xlfn.IFERROR((AV141*W141),"")</f>
      </c>
      <c r="BE141" t="s" s="275">
        <f>_xlfn.IFERROR((AW141*W141),"")</f>
      </c>
      <c r="BF141" t="s" s="275">
        <f>_xlfn.IFERROR((AX141*W141),"")</f>
      </c>
      <c r="BG141" t="s" s="275">
        <f>_xlfn.IFERROR((AY141*W141),"")</f>
      </c>
      <c r="BH141" t="s" s="275">
        <f>_xlfn.IFERROR((AZ141*W141),"")</f>
      </c>
      <c r="BI141" t="s" s="275">
        <f>_xlfn.IFERROR((BA141*W141),"")</f>
      </c>
      <c r="BJ141" s="2"/>
      <c r="BK141" s="272">
        <f>L141*F141</f>
        <v>0</v>
      </c>
      <c r="BL141" s="272">
        <f>M141*F141</f>
        <v>0</v>
      </c>
      <c r="BM141" s="272">
        <f>N141*F141</f>
        <v>0</v>
      </c>
      <c r="BN141" s="272">
        <f>O141*F141</f>
        <v>0</v>
      </c>
      <c r="BO141" s="272">
        <f>P141*F141</f>
        <v>0</v>
      </c>
      <c r="BP141" s="272">
        <f>Q141*F141</f>
        <v>0</v>
      </c>
      <c r="BQ141" s="272">
        <f>R141*F141</f>
        <v>0</v>
      </c>
      <c r="BR141" s="272">
        <f>S141*F141</f>
        <v>0</v>
      </c>
      <c r="BS141" s="272">
        <f>T141*F141</f>
        <v>0</v>
      </c>
      <c r="BT141" s="272">
        <f>U141*F141</f>
        <v>0</v>
      </c>
      <c r="BU141" s="272">
        <f>V141*F141</f>
        <v>0</v>
      </c>
      <c r="BV141" s="2"/>
      <c r="BW141" s="2"/>
      <c r="BX141" s="2"/>
    </row>
    <row r="142" ht="15" customHeight="1">
      <c r="A142" t="s" s="249">
        <v>398</v>
      </c>
      <c r="B142" t="s" s="300">
        <v>404</v>
      </c>
      <c r="C142" t="s" s="301">
        <v>400</v>
      </c>
      <c r="D142" t="s" s="279">
        <v>108</v>
      </c>
      <c r="E142" t="s" s="253">
        <v>94</v>
      </c>
      <c r="F142" s="254">
        <v>1</v>
      </c>
      <c r="G142" t="s" s="255">
        <v>50</v>
      </c>
      <c r="H142" s="256">
        <v>3.72</v>
      </c>
      <c r="I142" s="257">
        <v>132.208333333333</v>
      </c>
      <c r="J142" s="257">
        <f>I142*1.2</f>
        <v>158.65</v>
      </c>
      <c r="K142" t="s" s="258">
        <v>95</v>
      </c>
      <c r="L142" s="259"/>
      <c r="M142" s="259"/>
      <c r="N142" s="259"/>
      <c r="O142" s="260"/>
      <c r="P142" s="260"/>
      <c r="Q142" s="259"/>
      <c r="R142" s="260"/>
      <c r="S142" s="260"/>
      <c r="T142" s="259"/>
      <c r="U142" s="259"/>
      <c r="V142" s="259"/>
      <c r="W142" t="s" s="261">
        <f>IF(SUM(L142:V142)=0,"",SUM(L142:V142))</f>
      </c>
      <c r="X142" t="s" s="261">
        <f>IF(W142="","",(W142*F142))</f>
      </c>
      <c r="Y142" t="s" s="261">
        <f>IF(W142="","",(W142*I142))</f>
      </c>
      <c r="Z142" t="s" s="262">
        <f>IF(W142="","",(W142*J142))</f>
      </c>
      <c r="AA142" s="263">
        <v>136</v>
      </c>
      <c r="AB142" t="s" s="264">
        <f>_xlfn.IFERROR(W142*H142,"")</f>
      </c>
      <c r="AC142" t="s" s="265">
        <f>B142</f>
        <v>405</v>
      </c>
      <c r="AD142" s="266">
        <f>H142</f>
        <v>3.72</v>
      </c>
      <c r="AE142" s="273">
        <v>7</v>
      </c>
      <c r="AF142" s="274">
        <v>0</v>
      </c>
      <c r="AG142" s="274">
        <v>0</v>
      </c>
      <c r="AH142" s="274">
        <v>0</v>
      </c>
      <c r="AI142" s="274">
        <v>0</v>
      </c>
      <c r="AJ142" s="274">
        <v>0</v>
      </c>
      <c r="AK142" s="274">
        <v>0</v>
      </c>
      <c r="AL142" s="2"/>
      <c r="AM142" t="s" s="275">
        <f>IF(W142="","",(W142*AE142))</f>
      </c>
      <c r="AN142" t="s" s="275">
        <f>IF(X142="","",(X142*AF142))</f>
      </c>
      <c r="AO142" t="s" s="275">
        <f>IF(W142="","",(W142*AG142))</f>
      </c>
      <c r="AP142" t="s" s="275">
        <f>IF(W142="","",(W142*AH142))</f>
      </c>
      <c r="AQ142" t="s" s="275">
        <f>IF(W142="","",(W142*AI142))</f>
      </c>
      <c r="AR142" t="s" s="275">
        <f>IF(W142="","",(W142*AJ142))</f>
      </c>
      <c r="AS142" t="s" s="275">
        <f>IF(W142="","",(W142*AK142))</f>
      </c>
      <c r="AT142" s="2"/>
      <c r="AU142" s="276"/>
      <c r="AV142" s="276"/>
      <c r="AW142" s="276"/>
      <c r="AX142" s="276"/>
      <c r="AY142" s="276"/>
      <c r="AZ142" s="277">
        <v>1</v>
      </c>
      <c r="BA142" s="276"/>
      <c r="BB142" s="2"/>
      <c r="BC142" t="s" s="275">
        <f>_xlfn.IFERROR((AU142*W142),"")</f>
      </c>
      <c r="BD142" t="s" s="275">
        <f>_xlfn.IFERROR((AV142*W142),"")</f>
      </c>
      <c r="BE142" t="s" s="275">
        <f>_xlfn.IFERROR((AW142*W142),"")</f>
      </c>
      <c r="BF142" t="s" s="275">
        <f>_xlfn.IFERROR((AX142*W142),"")</f>
      </c>
      <c r="BG142" t="s" s="275">
        <f>_xlfn.IFERROR((AY142*W142),"")</f>
      </c>
      <c r="BH142" t="s" s="275">
        <f>_xlfn.IFERROR((AZ142*W142),"")</f>
      </c>
      <c r="BI142" t="s" s="275">
        <f>_xlfn.IFERROR((BA142*W142),"")</f>
      </c>
      <c r="BJ142" s="2"/>
      <c r="BK142" s="272">
        <f>L142*F142</f>
        <v>0</v>
      </c>
      <c r="BL142" s="272">
        <f>M142*F142</f>
        <v>0</v>
      </c>
      <c r="BM142" s="272">
        <f>N142*F142</f>
        <v>0</v>
      </c>
      <c r="BN142" s="272">
        <f>O142*F142</f>
        <v>0</v>
      </c>
      <c r="BO142" s="272">
        <f>P142*F142</f>
        <v>0</v>
      </c>
      <c r="BP142" s="272">
        <f>Q142*F142</f>
        <v>0</v>
      </c>
      <c r="BQ142" s="272">
        <f>R142*F142</f>
        <v>0</v>
      </c>
      <c r="BR142" s="272">
        <f>S142*F142</f>
        <v>0</v>
      </c>
      <c r="BS142" s="272">
        <f>T142*F142</f>
        <v>0</v>
      </c>
      <c r="BT142" s="272">
        <f>U142*F142</f>
        <v>0</v>
      </c>
      <c r="BU142" s="272">
        <f>V142*F142</f>
        <v>0</v>
      </c>
      <c r="BV142" s="2"/>
      <c r="BW142" s="2"/>
      <c r="BX142" s="2"/>
    </row>
    <row r="143" ht="15" customHeight="1">
      <c r="A143" t="s" s="249">
        <v>398</v>
      </c>
      <c r="B143" t="s" s="300">
        <v>406</v>
      </c>
      <c r="C143" t="s" s="301">
        <v>400</v>
      </c>
      <c r="D143" t="s" s="279">
        <v>270</v>
      </c>
      <c r="E143" t="s" s="253">
        <v>94</v>
      </c>
      <c r="F143" s="254">
        <v>1</v>
      </c>
      <c r="G143" t="s" s="255">
        <v>50</v>
      </c>
      <c r="H143" s="256">
        <v>1.5</v>
      </c>
      <c r="I143" s="257">
        <v>85.5</v>
      </c>
      <c r="J143" s="257">
        <f>I143*1.2</f>
        <v>102.6</v>
      </c>
      <c r="K143" t="s" s="258">
        <v>95</v>
      </c>
      <c r="L143" s="259"/>
      <c r="M143" s="259"/>
      <c r="N143" s="259"/>
      <c r="O143" s="260"/>
      <c r="P143" s="260"/>
      <c r="Q143" s="259"/>
      <c r="R143" s="260"/>
      <c r="S143" s="260"/>
      <c r="T143" s="259"/>
      <c r="U143" s="259"/>
      <c r="V143" s="259"/>
      <c r="W143" t="s" s="261">
        <f>IF(SUM(L143:V143)=0,"",SUM(L143:V143))</f>
      </c>
      <c r="X143" t="s" s="261">
        <f>IF(W143="","",(W143*F143))</f>
      </c>
      <c r="Y143" t="s" s="261">
        <f>IF(W143="","",(W143*I143))</f>
      </c>
      <c r="Z143" t="s" s="262">
        <f>IF(W143="","",(W143*J143))</f>
      </c>
      <c r="AA143" s="263">
        <v>137</v>
      </c>
      <c r="AB143" t="s" s="264">
        <f>_xlfn.IFERROR(W143*H143,"")</f>
      </c>
      <c r="AC143" t="s" s="265">
        <f>B143</f>
        <v>407</v>
      </c>
      <c r="AD143" s="266">
        <f>H143</f>
        <v>1.5</v>
      </c>
      <c r="AE143" s="273">
        <v>6</v>
      </c>
      <c r="AF143" s="274">
        <v>0</v>
      </c>
      <c r="AG143" s="274">
        <v>0</v>
      </c>
      <c r="AH143" s="274">
        <v>0</v>
      </c>
      <c r="AI143" s="274">
        <v>0</v>
      </c>
      <c r="AJ143" s="274">
        <v>0</v>
      </c>
      <c r="AK143" s="274">
        <v>0</v>
      </c>
      <c r="AL143" s="2"/>
      <c r="AM143" t="s" s="275">
        <f>IF(W143="","",(W143*AE143))</f>
      </c>
      <c r="AN143" t="s" s="275">
        <f>IF(X143="","",(X143*AF143))</f>
      </c>
      <c r="AO143" t="s" s="275">
        <f>IF(W143="","",(W143*AG143))</f>
      </c>
      <c r="AP143" t="s" s="275">
        <f>IF(W143="","",(W143*AH143))</f>
      </c>
      <c r="AQ143" t="s" s="275">
        <f>IF(W143="","",(W143*AI143))</f>
      </c>
      <c r="AR143" t="s" s="275">
        <f>IF(W143="","",(W143*AJ143))</f>
      </c>
      <c r="AS143" t="s" s="275">
        <f>IF(W143="","",(W143*AK143))</f>
      </c>
      <c r="AT143" s="2"/>
      <c r="AU143" s="276"/>
      <c r="AV143" s="276"/>
      <c r="AW143" s="276"/>
      <c r="AX143" s="276"/>
      <c r="AY143" s="276"/>
      <c r="AZ143" s="277">
        <v>1</v>
      </c>
      <c r="BA143" s="276"/>
      <c r="BB143" s="2"/>
      <c r="BC143" t="s" s="275">
        <f>_xlfn.IFERROR((AU143*W143),"")</f>
      </c>
      <c r="BD143" t="s" s="275">
        <f>_xlfn.IFERROR((AV143*W143),"")</f>
      </c>
      <c r="BE143" t="s" s="275">
        <f>_xlfn.IFERROR((AW143*W143),"")</f>
      </c>
      <c r="BF143" t="s" s="275">
        <f>_xlfn.IFERROR((AX143*W143),"")</f>
      </c>
      <c r="BG143" t="s" s="275">
        <f>_xlfn.IFERROR((AY143*W143),"")</f>
      </c>
      <c r="BH143" t="s" s="275">
        <f>_xlfn.IFERROR((AZ143*W143),"")</f>
      </c>
      <c r="BI143" t="s" s="275">
        <f>_xlfn.IFERROR((BA143*W143),"")</f>
      </c>
      <c r="BJ143" s="2"/>
      <c r="BK143" s="272">
        <f>L143*F143</f>
        <v>0</v>
      </c>
      <c r="BL143" s="272">
        <f>M143*F143</f>
        <v>0</v>
      </c>
      <c r="BM143" s="272">
        <f>N143*F143</f>
        <v>0</v>
      </c>
      <c r="BN143" s="272">
        <f>O143*F143</f>
        <v>0</v>
      </c>
      <c r="BO143" s="272">
        <f>P143*F143</f>
        <v>0</v>
      </c>
      <c r="BP143" s="272">
        <f>Q143*F143</f>
        <v>0</v>
      </c>
      <c r="BQ143" s="272">
        <f>R143*F143</f>
        <v>0</v>
      </c>
      <c r="BR143" s="272">
        <f>S143*F143</f>
        <v>0</v>
      </c>
      <c r="BS143" s="272">
        <f>T143*F143</f>
        <v>0</v>
      </c>
      <c r="BT143" s="272">
        <f>U143*F143</f>
        <v>0</v>
      </c>
      <c r="BU143" s="272">
        <f>V143*F143</f>
        <v>0</v>
      </c>
      <c r="BV143" s="2"/>
      <c r="BW143" s="2"/>
      <c r="BX143" s="2"/>
    </row>
    <row r="144" ht="15" customHeight="1">
      <c r="A144" t="s" s="249">
        <v>398</v>
      </c>
      <c r="B144" t="s" s="250">
        <v>408</v>
      </c>
      <c r="C144" s="251"/>
      <c r="D144" t="s" s="279">
        <v>121</v>
      </c>
      <c r="E144" t="s" s="253">
        <v>94</v>
      </c>
      <c r="F144" s="254">
        <v>1</v>
      </c>
      <c r="G144" t="s" s="255">
        <v>50</v>
      </c>
      <c r="H144" s="256">
        <v>2.53</v>
      </c>
      <c r="I144" s="257">
        <v>91.8333333333333</v>
      </c>
      <c r="J144" s="257">
        <f>I144*1.2</f>
        <v>110.2</v>
      </c>
      <c r="K144" t="s" s="258">
        <v>95</v>
      </c>
      <c r="L144" s="259"/>
      <c r="M144" s="259"/>
      <c r="N144" s="259"/>
      <c r="O144" s="260"/>
      <c r="P144" s="260"/>
      <c r="Q144" s="259"/>
      <c r="R144" s="260"/>
      <c r="S144" s="260"/>
      <c r="T144" s="259"/>
      <c r="U144" s="259"/>
      <c r="V144" s="259"/>
      <c r="W144" t="s" s="261">
        <f>IF(SUM(L144:V144)=0,"",SUM(L144:V144))</f>
      </c>
      <c r="X144" t="s" s="261">
        <f>IF(W144="","",(W144*F144))</f>
      </c>
      <c r="Y144" t="s" s="261">
        <f>IF(W144="","",(W144*I144))</f>
      </c>
      <c r="Z144" t="s" s="262">
        <f>IF(W144="","",(W144*J144))</f>
      </c>
      <c r="AA144" s="263">
        <v>138</v>
      </c>
      <c r="AB144" t="s" s="264">
        <f>_xlfn.IFERROR(W144*H144,"")</f>
      </c>
      <c r="AC144" t="s" s="265">
        <f>B144</f>
        <v>409</v>
      </c>
      <c r="AD144" s="266">
        <f>H144</f>
        <v>2.53</v>
      </c>
      <c r="AE144" s="273">
        <v>4</v>
      </c>
      <c r="AF144" s="274">
        <v>0</v>
      </c>
      <c r="AG144" s="274">
        <v>0</v>
      </c>
      <c r="AH144" s="274">
        <v>0</v>
      </c>
      <c r="AI144" s="274">
        <v>0</v>
      </c>
      <c r="AJ144" s="274">
        <v>0</v>
      </c>
      <c r="AK144" s="274">
        <v>1</v>
      </c>
      <c r="AL144" s="2"/>
      <c r="AM144" t="s" s="275">
        <f>IF(W144="","",(W144*AE144))</f>
      </c>
      <c r="AN144" t="s" s="275">
        <f>IF(X144="","",(X144*AF144))</f>
      </c>
      <c r="AO144" t="s" s="275">
        <f>IF(W144="","",(W144*AG144))</f>
      </c>
      <c r="AP144" t="s" s="275">
        <f>IF(W144="","",(W144*AH144))</f>
      </c>
      <c r="AQ144" t="s" s="275">
        <f>IF(W144="","",(W144*AI144))</f>
      </c>
      <c r="AR144" t="s" s="275">
        <f>IF(W144="","",(W144*AJ144))</f>
      </c>
      <c r="AS144" t="s" s="275">
        <f>IF(W144="","",(W144*AK144))</f>
      </c>
      <c r="AT144" s="2"/>
      <c r="AU144" s="276"/>
      <c r="AV144" s="276"/>
      <c r="AW144" s="276"/>
      <c r="AX144" s="276"/>
      <c r="AY144" s="276"/>
      <c r="AZ144" s="277">
        <v>1</v>
      </c>
      <c r="BA144" s="276"/>
      <c r="BB144" s="2"/>
      <c r="BC144" t="s" s="275">
        <f>_xlfn.IFERROR((AU144*W144),"")</f>
      </c>
      <c r="BD144" t="s" s="275">
        <f>_xlfn.IFERROR((AV144*W144),"")</f>
      </c>
      <c r="BE144" t="s" s="275">
        <f>_xlfn.IFERROR((AW144*W144),"")</f>
      </c>
      <c r="BF144" t="s" s="275">
        <f>_xlfn.IFERROR((AX144*W144),"")</f>
      </c>
      <c r="BG144" t="s" s="275">
        <f>_xlfn.IFERROR((AY144*W144),"")</f>
      </c>
      <c r="BH144" t="s" s="275">
        <f>_xlfn.IFERROR((AZ144*W144),"")</f>
      </c>
      <c r="BI144" t="s" s="275">
        <f>_xlfn.IFERROR((BA144*W144),"")</f>
      </c>
      <c r="BJ144" s="2"/>
      <c r="BK144" s="272">
        <f>L144*F144</f>
        <v>0</v>
      </c>
      <c r="BL144" s="272">
        <f>M144*F144</f>
        <v>0</v>
      </c>
      <c r="BM144" s="272">
        <f>N144*F144</f>
        <v>0</v>
      </c>
      <c r="BN144" s="272">
        <f>O144*F144</f>
        <v>0</v>
      </c>
      <c r="BO144" s="272">
        <f>P144*F144</f>
        <v>0</v>
      </c>
      <c r="BP144" s="272">
        <f>Q144*F144</f>
        <v>0</v>
      </c>
      <c r="BQ144" s="272">
        <f>R144*F144</f>
        <v>0</v>
      </c>
      <c r="BR144" s="272">
        <f>S144*F144</f>
        <v>0</v>
      </c>
      <c r="BS144" s="272">
        <f>T144*F144</f>
        <v>0</v>
      </c>
      <c r="BT144" s="272">
        <f>U144*F144</f>
        <v>0</v>
      </c>
      <c r="BU144" s="272">
        <f>V144*F144</f>
        <v>0</v>
      </c>
      <c r="BV144" s="2"/>
      <c r="BW144" s="2"/>
      <c r="BX144" s="2"/>
    </row>
    <row r="145" ht="15" customHeight="1">
      <c r="A145" t="s" s="249">
        <v>398</v>
      </c>
      <c r="B145" t="s" s="300">
        <v>410</v>
      </c>
      <c r="C145" t="s" s="301">
        <v>400</v>
      </c>
      <c r="D145" t="s" s="279">
        <v>147</v>
      </c>
      <c r="E145" t="s" s="253">
        <v>94</v>
      </c>
      <c r="F145" s="254">
        <v>1</v>
      </c>
      <c r="G145" t="s" s="255">
        <v>50</v>
      </c>
      <c r="H145" s="256">
        <v>2.4</v>
      </c>
      <c r="I145" s="257">
        <v>110.83</v>
      </c>
      <c r="J145" s="257">
        <f>I145*1.2</f>
        <v>132.996</v>
      </c>
      <c r="K145" t="s" s="258">
        <v>95</v>
      </c>
      <c r="L145" s="259"/>
      <c r="M145" s="259"/>
      <c r="N145" s="259"/>
      <c r="O145" s="260"/>
      <c r="P145" s="260"/>
      <c r="Q145" s="259"/>
      <c r="R145" s="260"/>
      <c r="S145" s="260"/>
      <c r="T145" s="259"/>
      <c r="U145" s="259"/>
      <c r="V145" s="259"/>
      <c r="W145" t="s" s="261">
        <f>IF(SUM(L145:V145)=0,"",SUM(L145:V145))</f>
      </c>
      <c r="X145" t="s" s="261">
        <f>IF(W145="","",(W145*F145))</f>
      </c>
      <c r="Y145" t="s" s="261">
        <f>IF(W145="","",(W145*I145))</f>
      </c>
      <c r="Z145" t="s" s="262">
        <f>IF(W145="","",(W145*J145))</f>
      </c>
      <c r="AA145" s="263">
        <v>139</v>
      </c>
      <c r="AB145" t="s" s="264">
        <f>_xlfn.IFERROR(W145*H145,"")</f>
      </c>
      <c r="AC145" t="s" s="265">
        <f>B145</f>
        <v>411</v>
      </c>
      <c r="AD145" s="266">
        <f>H145</f>
        <v>2.4</v>
      </c>
      <c r="AE145" s="273">
        <v>6</v>
      </c>
      <c r="AF145" s="274">
        <v>0</v>
      </c>
      <c r="AG145" s="274">
        <v>0</v>
      </c>
      <c r="AH145" s="274">
        <v>0</v>
      </c>
      <c r="AI145" s="274">
        <v>0</v>
      </c>
      <c r="AJ145" s="274">
        <v>0</v>
      </c>
      <c r="AK145" s="274">
        <v>0</v>
      </c>
      <c r="AL145" s="2"/>
      <c r="AM145" t="s" s="275">
        <f>IF(W145="","",(W145*AE145))</f>
      </c>
      <c r="AN145" t="s" s="275">
        <f>IF(X145="","",(X145*AF145))</f>
      </c>
      <c r="AO145" t="s" s="275">
        <f>IF(W145="","",(W145*AG145))</f>
      </c>
      <c r="AP145" t="s" s="275">
        <f>IF(W145="","",(W145*AH145))</f>
      </c>
      <c r="AQ145" t="s" s="275">
        <f>IF(W145="","",(W145*AI145))</f>
      </c>
      <c r="AR145" t="s" s="275">
        <f>IF(W145="","",(W145*AJ145))</f>
      </c>
      <c r="AS145" t="s" s="275">
        <f>IF(W145="","",(W145*AK145))</f>
      </c>
      <c r="AT145" s="2"/>
      <c r="AU145" s="276"/>
      <c r="AV145" s="276"/>
      <c r="AW145" s="276"/>
      <c r="AX145" s="276"/>
      <c r="AY145" s="276"/>
      <c r="AZ145" s="277">
        <v>1</v>
      </c>
      <c r="BA145" s="276"/>
      <c r="BB145" s="2"/>
      <c r="BC145" t="s" s="275">
        <f>_xlfn.IFERROR((AU145*W145),"")</f>
      </c>
      <c r="BD145" t="s" s="275">
        <f>_xlfn.IFERROR((AV145*W145),"")</f>
      </c>
      <c r="BE145" t="s" s="275">
        <f>_xlfn.IFERROR((AW145*W145),"")</f>
      </c>
      <c r="BF145" t="s" s="275">
        <f>_xlfn.IFERROR((AX145*W145),"")</f>
      </c>
      <c r="BG145" t="s" s="275">
        <f>_xlfn.IFERROR((AY145*W145),"")</f>
      </c>
      <c r="BH145" t="s" s="275">
        <f>_xlfn.IFERROR((AZ145*W145),"")</f>
      </c>
      <c r="BI145" t="s" s="275">
        <f>_xlfn.IFERROR((BA145*W145),"")</f>
      </c>
      <c r="BJ145" s="2"/>
      <c r="BK145" s="272">
        <f>L145*F145</f>
        <v>0</v>
      </c>
      <c r="BL145" s="272">
        <f>M145*F145</f>
        <v>0</v>
      </c>
      <c r="BM145" s="272">
        <f>N145*F145</f>
        <v>0</v>
      </c>
      <c r="BN145" s="272">
        <f>O145*F145</f>
        <v>0</v>
      </c>
      <c r="BO145" s="272">
        <f>P145*F145</f>
        <v>0</v>
      </c>
      <c r="BP145" s="272">
        <f>Q145*F145</f>
        <v>0</v>
      </c>
      <c r="BQ145" s="272">
        <f>R145*F145</f>
        <v>0</v>
      </c>
      <c r="BR145" s="272">
        <f>S145*F145</f>
        <v>0</v>
      </c>
      <c r="BS145" s="272">
        <f>T145*F145</f>
        <v>0</v>
      </c>
      <c r="BT145" s="272">
        <f>U145*F145</f>
        <v>0</v>
      </c>
      <c r="BU145" s="272">
        <f>V145*F145</f>
        <v>0</v>
      </c>
      <c r="BV145" s="2"/>
      <c r="BW145" s="2"/>
      <c r="BX145" s="2"/>
    </row>
    <row r="146" ht="15" customHeight="1">
      <c r="A146" t="s" s="249">
        <v>412</v>
      </c>
      <c r="B146" t="s" s="250">
        <v>413</v>
      </c>
      <c r="C146" t="s" s="278">
        <v>100</v>
      </c>
      <c r="D146" t="s" s="279">
        <v>147</v>
      </c>
      <c r="E146" t="s" s="253">
        <v>94</v>
      </c>
      <c r="F146" s="254">
        <v>2</v>
      </c>
      <c r="G146" t="s" s="255">
        <v>48</v>
      </c>
      <c r="H146" s="256">
        <v>1.9</v>
      </c>
      <c r="I146" s="257">
        <v>91.83</v>
      </c>
      <c r="J146" s="257">
        <f>I146*1.2</f>
        <v>110.196</v>
      </c>
      <c r="K146" t="s" s="258">
        <v>95</v>
      </c>
      <c r="L146" s="259"/>
      <c r="M146" s="259"/>
      <c r="N146" s="259"/>
      <c r="O146" s="260"/>
      <c r="P146" s="260"/>
      <c r="Q146" s="259"/>
      <c r="R146" s="260"/>
      <c r="S146" s="260"/>
      <c r="T146" s="259"/>
      <c r="U146" s="259"/>
      <c r="V146" s="259"/>
      <c r="W146" t="s" s="261">
        <f>IF(SUM(L146:V146)=0,"",SUM(L146:V146))</f>
      </c>
      <c r="X146" t="s" s="261">
        <f>IF(W146="","",(W146*F146))</f>
      </c>
      <c r="Y146" t="s" s="261">
        <f>IF(W146="","",(W146*I146))</f>
      </c>
      <c r="Z146" t="s" s="262">
        <f>IF(W146="","",(W146*J146))</f>
      </c>
      <c r="AA146" s="263">
        <v>140</v>
      </c>
      <c r="AB146" t="s" s="264">
        <f>_xlfn.IFERROR(W146*H146,"")</f>
      </c>
      <c r="AC146" t="s" s="265">
        <f>B146</f>
        <v>414</v>
      </c>
      <c r="AD146" s="266">
        <f>H146</f>
        <v>1.9</v>
      </c>
      <c r="AE146" s="273">
        <v>9</v>
      </c>
      <c r="AF146" s="274">
        <v>0</v>
      </c>
      <c r="AG146" s="274">
        <v>0</v>
      </c>
      <c r="AH146" s="274">
        <v>0</v>
      </c>
      <c r="AI146" s="274">
        <v>0</v>
      </c>
      <c r="AJ146" s="274">
        <v>0</v>
      </c>
      <c r="AK146" s="274">
        <v>0</v>
      </c>
      <c r="AL146" s="2"/>
      <c r="AM146" t="s" s="275">
        <f>IF(W146="","",(W146*AE146))</f>
      </c>
      <c r="AN146" t="s" s="275">
        <f>IF(X146="","",(X146*AF146))</f>
      </c>
      <c r="AO146" t="s" s="275">
        <f>IF(W146="","",(W146*AG146))</f>
      </c>
      <c r="AP146" t="s" s="275">
        <f>IF(W146="","",(W146*AH146))</f>
      </c>
      <c r="AQ146" t="s" s="275">
        <f>IF(W146="","",(W146*AI146))</f>
      </c>
      <c r="AR146" t="s" s="275">
        <f>IF(W146="","",(W146*AJ146))</f>
      </c>
      <c r="AS146" t="s" s="275">
        <f>IF(W146="","",(W146*AK146))</f>
      </c>
      <c r="AT146" s="2"/>
      <c r="AU146" s="276"/>
      <c r="AV146" s="276"/>
      <c r="AW146" s="276"/>
      <c r="AX146" s="276"/>
      <c r="AY146" s="277">
        <v>2</v>
      </c>
      <c r="AZ146" s="276"/>
      <c r="BA146" s="276"/>
      <c r="BB146" s="2"/>
      <c r="BC146" t="s" s="275">
        <f>_xlfn.IFERROR((AU146*W146),"")</f>
      </c>
      <c r="BD146" t="s" s="275">
        <f>_xlfn.IFERROR((AV146*W146),"")</f>
      </c>
      <c r="BE146" t="s" s="275">
        <f>_xlfn.IFERROR((AW146*W146),"")</f>
      </c>
      <c r="BF146" t="s" s="275">
        <f>_xlfn.IFERROR((AX146*W146),"")</f>
      </c>
      <c r="BG146" t="s" s="275">
        <f>_xlfn.IFERROR((AY146*W146),"")</f>
      </c>
      <c r="BH146" t="s" s="275">
        <f>_xlfn.IFERROR((AZ146*W146),"")</f>
      </c>
      <c r="BI146" t="s" s="275">
        <f>_xlfn.IFERROR((BA146*W146),"")</f>
      </c>
      <c r="BJ146" s="2"/>
      <c r="BK146" s="272">
        <f>L146*F146</f>
        <v>0</v>
      </c>
      <c r="BL146" s="272">
        <f>M146*F146</f>
        <v>0</v>
      </c>
      <c r="BM146" s="272">
        <f>N146*F146</f>
        <v>0</v>
      </c>
      <c r="BN146" s="272">
        <f>O146*F146</f>
        <v>0</v>
      </c>
      <c r="BO146" s="272">
        <f>P146*F146</f>
        <v>0</v>
      </c>
      <c r="BP146" s="272">
        <f>Q146*F146</f>
        <v>0</v>
      </c>
      <c r="BQ146" s="272">
        <f>R146*F146</f>
        <v>0</v>
      </c>
      <c r="BR146" s="272">
        <f>S146*F146</f>
        <v>0</v>
      </c>
      <c r="BS146" s="272">
        <f>T146*F146</f>
        <v>0</v>
      </c>
      <c r="BT146" s="272">
        <f>U146*F146</f>
        <v>0</v>
      </c>
      <c r="BU146" s="272">
        <f>V146*F146</f>
        <v>0</v>
      </c>
      <c r="BV146" s="2"/>
      <c r="BW146" s="2"/>
      <c r="BX146" s="2"/>
    </row>
    <row r="147" ht="15" customHeight="1">
      <c r="A147" t="s" s="249">
        <v>412</v>
      </c>
      <c r="B147" t="s" s="250">
        <v>415</v>
      </c>
      <c r="C147" t="s" s="278">
        <v>100</v>
      </c>
      <c r="D147" t="s" s="299">
        <v>391</v>
      </c>
      <c r="E147" t="s" s="253">
        <v>94</v>
      </c>
      <c r="F147" s="254">
        <v>2</v>
      </c>
      <c r="G147" t="s" s="255">
        <v>48</v>
      </c>
      <c r="H147" s="256">
        <v>2.3</v>
      </c>
      <c r="I147" s="257">
        <v>102.125</v>
      </c>
      <c r="J147" s="257">
        <f>I147*1.2</f>
        <v>122.55</v>
      </c>
      <c r="K147" t="s" s="258">
        <v>95</v>
      </c>
      <c r="L147" s="259"/>
      <c r="M147" s="259"/>
      <c r="N147" s="259"/>
      <c r="O147" s="260"/>
      <c r="P147" s="260"/>
      <c r="Q147" s="259"/>
      <c r="R147" s="260"/>
      <c r="S147" s="260"/>
      <c r="T147" s="259"/>
      <c r="U147" s="259"/>
      <c r="V147" s="259"/>
      <c r="W147" t="s" s="261">
        <f>IF(SUM(L147:V147)=0,"",SUM(L147:V147))</f>
      </c>
      <c r="X147" t="s" s="261">
        <f>IF(W147="","",(W147*F147))</f>
      </c>
      <c r="Y147" t="s" s="261">
        <f>IF(W147="","",(W147*I147))</f>
      </c>
      <c r="Z147" t="s" s="262">
        <f>IF(W147="","",(W147*J147))</f>
      </c>
      <c r="AA147" s="263">
        <v>141</v>
      </c>
      <c r="AB147" t="s" s="264">
        <f>_xlfn.IFERROR(W147*H147,"")</f>
      </c>
      <c r="AC147" t="s" s="265">
        <f>B147</f>
        <v>416</v>
      </c>
      <c r="AD147" s="266">
        <f>H147</f>
        <v>2.3</v>
      </c>
      <c r="AE147" s="273">
        <v>10</v>
      </c>
      <c r="AF147" s="274">
        <v>0</v>
      </c>
      <c r="AG147" s="274">
        <v>0</v>
      </c>
      <c r="AH147" s="274">
        <v>0</v>
      </c>
      <c r="AI147" s="274">
        <v>0</v>
      </c>
      <c r="AJ147" s="274">
        <v>0</v>
      </c>
      <c r="AK147" s="274">
        <v>0</v>
      </c>
      <c r="AL147" s="2"/>
      <c r="AM147" t="s" s="275">
        <f>IF(W147="","",(W147*AE147))</f>
      </c>
      <c r="AN147" t="s" s="275">
        <f>IF(X147="","",(X147*AF147))</f>
      </c>
      <c r="AO147" t="s" s="275">
        <f>IF(W147="","",(W147*AG147))</f>
      </c>
      <c r="AP147" t="s" s="275">
        <f>IF(W147="","",(W147*AH147))</f>
      </c>
      <c r="AQ147" t="s" s="275">
        <f>IF(W147="","",(W147*AI147))</f>
      </c>
      <c r="AR147" t="s" s="275">
        <f>IF(W147="","",(W147*AJ147))</f>
      </c>
      <c r="AS147" t="s" s="275">
        <f>IF(W147="","",(W147*AK147))</f>
      </c>
      <c r="AT147" s="2"/>
      <c r="AU147" s="276"/>
      <c r="AV147" s="276"/>
      <c r="AW147" s="276"/>
      <c r="AX147" s="276"/>
      <c r="AY147" s="277">
        <v>2</v>
      </c>
      <c r="AZ147" s="276"/>
      <c r="BA147" s="276"/>
      <c r="BB147" s="2"/>
      <c r="BC147" t="s" s="275">
        <f>_xlfn.IFERROR((AU147*W147),"")</f>
      </c>
      <c r="BD147" t="s" s="275">
        <f>_xlfn.IFERROR((AV147*W147),"")</f>
      </c>
      <c r="BE147" t="s" s="275">
        <f>_xlfn.IFERROR((AW147*W147),"")</f>
      </c>
      <c r="BF147" t="s" s="275">
        <f>_xlfn.IFERROR((AX147*W147),"")</f>
      </c>
      <c r="BG147" t="s" s="275">
        <f>_xlfn.IFERROR((AY147*W147),"")</f>
      </c>
      <c r="BH147" t="s" s="275">
        <f>_xlfn.IFERROR((AZ147*W147),"")</f>
      </c>
      <c r="BI147" t="s" s="275">
        <f>_xlfn.IFERROR((BA147*W147),"")</f>
      </c>
      <c r="BJ147" s="2"/>
      <c r="BK147" s="272">
        <f>L147*F147</f>
        <v>0</v>
      </c>
      <c r="BL147" s="272">
        <f>M147*F147</f>
        <v>0</v>
      </c>
      <c r="BM147" s="272">
        <f>N147*F147</f>
        <v>0</v>
      </c>
      <c r="BN147" s="272">
        <f>O147*F147</f>
        <v>0</v>
      </c>
      <c r="BO147" s="272">
        <f>P147*F147</f>
        <v>0</v>
      </c>
      <c r="BP147" s="272">
        <f>Q147*F147</f>
        <v>0</v>
      </c>
      <c r="BQ147" s="272">
        <f>R147*F147</f>
        <v>0</v>
      </c>
      <c r="BR147" s="272">
        <f>S147*F147</f>
        <v>0</v>
      </c>
      <c r="BS147" s="272">
        <f>T147*F147</f>
        <v>0</v>
      </c>
      <c r="BT147" s="272">
        <f>U147*F147</f>
        <v>0</v>
      </c>
      <c r="BU147" s="272">
        <f>V147*F147</f>
        <v>0</v>
      </c>
      <c r="BV147" s="2"/>
      <c r="BW147" s="2"/>
      <c r="BX147" s="2"/>
    </row>
    <row r="148" ht="15" customHeight="1">
      <c r="A148" t="s" s="249">
        <v>412</v>
      </c>
      <c r="B148" t="s" s="250">
        <v>417</v>
      </c>
      <c r="C148" t="s" s="278">
        <v>100</v>
      </c>
      <c r="D148" t="s" s="279">
        <v>270</v>
      </c>
      <c r="E148" t="s" s="253">
        <v>94</v>
      </c>
      <c r="F148" s="254">
        <v>2</v>
      </c>
      <c r="G148" t="s" s="255">
        <v>50</v>
      </c>
      <c r="H148" s="256">
        <v>2.9</v>
      </c>
      <c r="I148" s="257">
        <v>106.875</v>
      </c>
      <c r="J148" s="257">
        <f>I148*1.2</f>
        <v>128.25</v>
      </c>
      <c r="K148" t="s" s="258">
        <v>95</v>
      </c>
      <c r="L148" s="259"/>
      <c r="M148" s="259"/>
      <c r="N148" s="259"/>
      <c r="O148" s="260"/>
      <c r="P148" s="260"/>
      <c r="Q148" s="259"/>
      <c r="R148" s="260"/>
      <c r="S148" s="260"/>
      <c r="T148" s="259"/>
      <c r="U148" s="259"/>
      <c r="V148" s="259"/>
      <c r="W148" t="s" s="261">
        <f>IF(SUM(L148:V148)=0,"",SUM(L148:V148))</f>
      </c>
      <c r="X148" t="s" s="261">
        <f>IF(W148="","",(W148*F148))</f>
      </c>
      <c r="Y148" t="s" s="261">
        <f>IF(W148="","",(W148*I148))</f>
      </c>
      <c r="Z148" t="s" s="262">
        <f>IF(W148="","",(W148*J148))</f>
      </c>
      <c r="AA148" s="263">
        <v>142</v>
      </c>
      <c r="AB148" t="s" s="264">
        <f>_xlfn.IFERROR(W148*H148,"")</f>
      </c>
      <c r="AC148" t="s" s="265">
        <f>B148</f>
        <v>418</v>
      </c>
      <c r="AD148" s="266">
        <f>H148</f>
        <v>2.9</v>
      </c>
      <c r="AE148" s="273">
        <v>9</v>
      </c>
      <c r="AF148" s="274">
        <v>0</v>
      </c>
      <c r="AG148" s="274">
        <v>0</v>
      </c>
      <c r="AH148" s="274">
        <v>0</v>
      </c>
      <c r="AI148" s="274">
        <v>0</v>
      </c>
      <c r="AJ148" s="274">
        <v>0</v>
      </c>
      <c r="AK148" s="274">
        <v>0</v>
      </c>
      <c r="AL148" s="2"/>
      <c r="AM148" t="s" s="275">
        <f>IF(W148="","",(W148*AE148))</f>
      </c>
      <c r="AN148" t="s" s="275">
        <f>IF(X148="","",(X148*AF148))</f>
      </c>
      <c r="AO148" t="s" s="275">
        <f>IF(W148="","",(W148*AG148))</f>
      </c>
      <c r="AP148" t="s" s="275">
        <f>IF(W148="","",(W148*AH148))</f>
      </c>
      <c r="AQ148" t="s" s="275">
        <f>IF(W148="","",(W148*AI148))</f>
      </c>
      <c r="AR148" t="s" s="275">
        <f>IF(W148="","",(W148*AJ148))</f>
      </c>
      <c r="AS148" t="s" s="275">
        <f>IF(W148="","",(W148*AK148))</f>
      </c>
      <c r="AT148" s="2"/>
      <c r="AU148" s="276"/>
      <c r="AV148" s="276"/>
      <c r="AW148" s="276"/>
      <c r="AX148" s="276"/>
      <c r="AY148" s="276"/>
      <c r="AZ148" s="277">
        <v>2</v>
      </c>
      <c r="BA148" s="276"/>
      <c r="BB148" s="2"/>
      <c r="BC148" t="s" s="275">
        <f>_xlfn.IFERROR((AU148*W148),"")</f>
      </c>
      <c r="BD148" t="s" s="275">
        <f>_xlfn.IFERROR((AV148*W148),"")</f>
      </c>
      <c r="BE148" t="s" s="275">
        <f>_xlfn.IFERROR((AW148*W148),"")</f>
      </c>
      <c r="BF148" t="s" s="275">
        <f>_xlfn.IFERROR((AX148*W148),"")</f>
      </c>
      <c r="BG148" t="s" s="275">
        <f>_xlfn.IFERROR((AY148*W148),"")</f>
      </c>
      <c r="BH148" t="s" s="275">
        <f>_xlfn.IFERROR((AZ148*W148),"")</f>
      </c>
      <c r="BI148" t="s" s="275">
        <f>_xlfn.IFERROR((BA148*W148),"")</f>
      </c>
      <c r="BJ148" s="2"/>
      <c r="BK148" s="272">
        <f>L148*F148</f>
        <v>0</v>
      </c>
      <c r="BL148" s="272">
        <f>M148*F148</f>
        <v>0</v>
      </c>
      <c r="BM148" s="272">
        <f>N148*F148</f>
        <v>0</v>
      </c>
      <c r="BN148" s="272">
        <f>O148*F148</f>
        <v>0</v>
      </c>
      <c r="BO148" s="272">
        <f>P148*F148</f>
        <v>0</v>
      </c>
      <c r="BP148" s="272">
        <f>Q148*F148</f>
        <v>0</v>
      </c>
      <c r="BQ148" s="272">
        <f>R148*F148</f>
        <v>0</v>
      </c>
      <c r="BR148" s="272">
        <f>S148*F148</f>
        <v>0</v>
      </c>
      <c r="BS148" s="272">
        <f>T148*F148</f>
        <v>0</v>
      </c>
      <c r="BT148" s="272">
        <f>U148*F148</f>
        <v>0</v>
      </c>
      <c r="BU148" s="272">
        <f>V148*F148</f>
        <v>0</v>
      </c>
      <c r="BV148" s="2"/>
      <c r="BW148" s="2"/>
      <c r="BX148" s="2"/>
    </row>
    <row r="149" ht="15" customHeight="1">
      <c r="A149" t="s" s="249">
        <v>412</v>
      </c>
      <c r="B149" t="s" s="250">
        <v>419</v>
      </c>
      <c r="C149" s="251"/>
      <c r="D149" s="280"/>
      <c r="E149" t="s" s="253">
        <v>94</v>
      </c>
      <c r="F149" s="254">
        <v>3</v>
      </c>
      <c r="G149" t="s" s="255">
        <v>48</v>
      </c>
      <c r="H149" s="302">
        <v>3.99</v>
      </c>
      <c r="I149" s="257">
        <v>131.416666666667</v>
      </c>
      <c r="J149" s="257">
        <f>I149*1.2</f>
        <v>157.7</v>
      </c>
      <c r="K149" t="s" s="258">
        <v>95</v>
      </c>
      <c r="L149" s="259"/>
      <c r="M149" s="259"/>
      <c r="N149" s="259"/>
      <c r="O149" s="260"/>
      <c r="P149" s="260"/>
      <c r="Q149" s="259"/>
      <c r="R149" s="260"/>
      <c r="S149" s="260"/>
      <c r="T149" s="259"/>
      <c r="U149" s="259"/>
      <c r="V149" s="259"/>
      <c r="W149" t="s" s="261">
        <f>IF(SUM(L149:V149)=0,"",SUM(L149:V149))</f>
      </c>
      <c r="X149" t="s" s="261">
        <f>IF(W149="","",(W149*F149))</f>
      </c>
      <c r="Y149" t="s" s="261">
        <f>IF(W149="","",(W149*I149))</f>
      </c>
      <c r="Z149" t="s" s="262">
        <f>IF(W149="","",(W149*J149))</f>
      </c>
      <c r="AA149" s="263">
        <v>143</v>
      </c>
      <c r="AB149" t="s" s="264">
        <f>_xlfn.IFERROR(W149*H149,"")</f>
      </c>
      <c r="AC149" t="s" s="265">
        <f>B149</f>
        <v>420</v>
      </c>
      <c r="AD149" s="266">
        <f>H149</f>
        <v>3.99</v>
      </c>
      <c r="AE149" s="273">
        <v>14</v>
      </c>
      <c r="AF149" s="274">
        <v>0</v>
      </c>
      <c r="AG149" s="274">
        <v>0</v>
      </c>
      <c r="AH149" s="274">
        <v>0</v>
      </c>
      <c r="AI149" s="274">
        <v>0</v>
      </c>
      <c r="AJ149" s="274">
        <v>0</v>
      </c>
      <c r="AK149" s="274">
        <v>0</v>
      </c>
      <c r="AL149" s="2"/>
      <c r="AM149" t="s" s="275">
        <f>IF(W149="","",(W149*AE149))</f>
      </c>
      <c r="AN149" t="s" s="275">
        <f>IF(X149="","",(X149*AF149))</f>
      </c>
      <c r="AO149" t="s" s="275">
        <f>IF(W149="","",(W149*AG149))</f>
      </c>
      <c r="AP149" t="s" s="275">
        <f>IF(W149="","",(W149*AH149))</f>
      </c>
      <c r="AQ149" t="s" s="275">
        <f>IF(W149="","",(W149*AI149))</f>
      </c>
      <c r="AR149" t="s" s="275">
        <f>IF(W149="","",(W149*AJ149))</f>
      </c>
      <c r="AS149" t="s" s="275">
        <f>IF(W149="","",(W149*AK149))</f>
      </c>
      <c r="AT149" s="2"/>
      <c r="AU149" s="276"/>
      <c r="AV149" s="276"/>
      <c r="AW149" s="276"/>
      <c r="AX149" s="276"/>
      <c r="AY149" s="277">
        <v>3</v>
      </c>
      <c r="AZ149" s="276"/>
      <c r="BA149" s="276"/>
      <c r="BB149" s="2"/>
      <c r="BC149" t="s" s="275">
        <f>_xlfn.IFERROR((AU149*W149),"")</f>
      </c>
      <c r="BD149" t="s" s="275">
        <f>_xlfn.IFERROR((AV149*W149),"")</f>
      </c>
      <c r="BE149" t="s" s="275">
        <f>_xlfn.IFERROR((AW149*W149),"")</f>
      </c>
      <c r="BF149" t="s" s="275">
        <f>_xlfn.IFERROR((AX149*W149),"")</f>
      </c>
      <c r="BG149" t="s" s="275">
        <f>_xlfn.IFERROR((AY149*W149),"")</f>
      </c>
      <c r="BH149" t="s" s="275">
        <f>_xlfn.IFERROR((AZ149*W149),"")</f>
      </c>
      <c r="BI149" t="s" s="275">
        <f>_xlfn.IFERROR((BA149*W149),"")</f>
      </c>
      <c r="BJ149" s="2"/>
      <c r="BK149" s="272">
        <f>L149*F149</f>
        <v>0</v>
      </c>
      <c r="BL149" s="272">
        <f>M149*F149</f>
        <v>0</v>
      </c>
      <c r="BM149" s="272">
        <f>N149*F149</f>
        <v>0</v>
      </c>
      <c r="BN149" s="272">
        <f>O149*F149</f>
        <v>0</v>
      </c>
      <c r="BO149" s="272">
        <f>P149*F149</f>
        <v>0</v>
      </c>
      <c r="BP149" s="272">
        <f>Q149*F149</f>
        <v>0</v>
      </c>
      <c r="BQ149" s="272">
        <f>R149*F149</f>
        <v>0</v>
      </c>
      <c r="BR149" s="272">
        <f>S149*F149</f>
        <v>0</v>
      </c>
      <c r="BS149" s="272">
        <f>T149*F149</f>
        <v>0</v>
      </c>
      <c r="BT149" s="272">
        <f>U149*F149</f>
        <v>0</v>
      </c>
      <c r="BU149" s="272">
        <f>V149*F149</f>
        <v>0</v>
      </c>
      <c r="BV149" s="2"/>
      <c r="BW149" s="2"/>
      <c r="BX149" s="2"/>
    </row>
    <row r="150" ht="15" customHeight="1">
      <c r="A150" t="s" s="249">
        <v>412</v>
      </c>
      <c r="B150" t="s" s="250">
        <v>412</v>
      </c>
      <c r="C150" s="251"/>
      <c r="D150" s="280"/>
      <c r="E150" t="s" s="253">
        <v>94</v>
      </c>
      <c r="F150" s="254">
        <v>5</v>
      </c>
      <c r="G150" t="s" s="255">
        <v>48</v>
      </c>
      <c r="H150" s="256">
        <v>3</v>
      </c>
      <c r="I150" s="257">
        <v>102.916666666667</v>
      </c>
      <c r="J150" s="257">
        <f>I150*1.2</f>
        <v>123.5</v>
      </c>
      <c r="K150" t="s" s="258">
        <v>95</v>
      </c>
      <c r="L150" s="259"/>
      <c r="M150" s="259"/>
      <c r="N150" s="259"/>
      <c r="O150" s="260"/>
      <c r="P150" s="260"/>
      <c r="Q150" s="259"/>
      <c r="R150" s="260"/>
      <c r="S150" s="260"/>
      <c r="T150" s="259"/>
      <c r="U150" s="259"/>
      <c r="V150" s="259"/>
      <c r="W150" t="s" s="261">
        <f>IF(SUM(L150:V150)=0,"",SUM(L150:V150))</f>
      </c>
      <c r="X150" t="s" s="261">
        <f>IF(W150="","",(W150*F150))</f>
      </c>
      <c r="Y150" t="s" s="261">
        <f>IF(W150="","",(W150*I150))</f>
      </c>
      <c r="Z150" t="s" s="262">
        <f>IF(W150="","",(W150*J150))</f>
      </c>
      <c r="AA150" s="263">
        <v>144</v>
      </c>
      <c r="AB150" t="s" s="264">
        <f>_xlfn.IFERROR(W150*H150,"")</f>
      </c>
      <c r="AC150" t="s" s="265">
        <f>B150</f>
        <v>421</v>
      </c>
      <c r="AD150" s="266">
        <f>H150</f>
        <v>3</v>
      </c>
      <c r="AE150" s="273">
        <v>22</v>
      </c>
      <c r="AF150" s="274">
        <v>0</v>
      </c>
      <c r="AG150" s="274">
        <v>0</v>
      </c>
      <c r="AH150" s="274">
        <v>0</v>
      </c>
      <c r="AI150" s="274">
        <v>0</v>
      </c>
      <c r="AJ150" s="274">
        <v>0</v>
      </c>
      <c r="AK150" s="274">
        <v>0</v>
      </c>
      <c r="AL150" s="2"/>
      <c r="AM150" t="s" s="275">
        <f>IF(W150="","",(W150*AE150))</f>
      </c>
      <c r="AN150" t="s" s="275">
        <f>IF(X150="","",(X150*AF150))</f>
      </c>
      <c r="AO150" t="s" s="275">
        <f>IF(W150="","",(W150*AG150))</f>
      </c>
      <c r="AP150" t="s" s="275">
        <f>IF(W150="","",(W150*AH150))</f>
      </c>
      <c r="AQ150" t="s" s="275">
        <f>IF(W150="","",(W150*AI150))</f>
      </c>
      <c r="AR150" t="s" s="275">
        <f>IF(W150="","",(W150*AJ150))</f>
      </c>
      <c r="AS150" t="s" s="275">
        <f>IF(W150="","",(W150*AK150))</f>
      </c>
      <c r="AT150" s="2"/>
      <c r="AU150" s="276"/>
      <c r="AV150" s="276"/>
      <c r="AW150" s="276"/>
      <c r="AX150" s="276"/>
      <c r="AY150" s="277">
        <v>5</v>
      </c>
      <c r="AZ150" s="276"/>
      <c r="BA150" s="276"/>
      <c r="BB150" s="2"/>
      <c r="BC150" t="s" s="275">
        <f>_xlfn.IFERROR((AU150*W150),"")</f>
      </c>
      <c r="BD150" t="s" s="275">
        <f>_xlfn.IFERROR((AV150*W150),"")</f>
      </c>
      <c r="BE150" t="s" s="275">
        <f>_xlfn.IFERROR((AW150*W150),"")</f>
      </c>
      <c r="BF150" t="s" s="275">
        <f>_xlfn.IFERROR((AX150*W150),"")</f>
      </c>
      <c r="BG150" t="s" s="275">
        <f>_xlfn.IFERROR((AY150*W150),"")</f>
      </c>
      <c r="BH150" t="s" s="275">
        <f>_xlfn.IFERROR((AZ150*W150),"")</f>
      </c>
      <c r="BI150" t="s" s="275">
        <f>_xlfn.IFERROR((BA150*W150),"")</f>
      </c>
      <c r="BJ150" s="2"/>
      <c r="BK150" s="272">
        <f>L150*F150</f>
        <v>0</v>
      </c>
      <c r="BL150" s="272">
        <f>M150*F150</f>
        <v>0</v>
      </c>
      <c r="BM150" s="272">
        <f>N150*F150</f>
        <v>0</v>
      </c>
      <c r="BN150" s="272">
        <f>O150*F150</f>
        <v>0</v>
      </c>
      <c r="BO150" s="272">
        <f>P150*F150</f>
        <v>0</v>
      </c>
      <c r="BP150" s="272">
        <f>Q150*F150</f>
        <v>0</v>
      </c>
      <c r="BQ150" s="272">
        <f>R150*F150</f>
        <v>0</v>
      </c>
      <c r="BR150" s="272">
        <f>S150*F150</f>
        <v>0</v>
      </c>
      <c r="BS150" s="272">
        <f>T150*F150</f>
        <v>0</v>
      </c>
      <c r="BT150" s="272">
        <f>U150*F150</f>
        <v>0</v>
      </c>
      <c r="BU150" s="272">
        <f>V150*F150</f>
        <v>0</v>
      </c>
      <c r="BV150" s="2"/>
      <c r="BW150" s="2"/>
      <c r="BX150" s="2"/>
    </row>
    <row r="151" ht="16.5" customHeight="1">
      <c r="A151" t="s" s="249">
        <v>412</v>
      </c>
      <c r="B151" t="s" s="250">
        <v>422</v>
      </c>
      <c r="C151" t="s" s="278">
        <v>100</v>
      </c>
      <c r="D151" t="s" s="279">
        <v>270</v>
      </c>
      <c r="E151" t="s" s="253">
        <v>94</v>
      </c>
      <c r="F151" s="254">
        <v>2</v>
      </c>
      <c r="G151" t="s" s="255">
        <v>48</v>
      </c>
      <c r="H151" s="256">
        <v>1.7</v>
      </c>
      <c r="I151" s="257">
        <v>92.625</v>
      </c>
      <c r="J151" s="257">
        <f>I151*1.2</f>
        <v>111.15</v>
      </c>
      <c r="K151" t="s" s="258">
        <v>95</v>
      </c>
      <c r="L151" s="259"/>
      <c r="M151" s="259"/>
      <c r="N151" s="259"/>
      <c r="O151" s="260"/>
      <c r="P151" s="260"/>
      <c r="Q151" s="259"/>
      <c r="R151" s="260"/>
      <c r="S151" s="260"/>
      <c r="T151" s="259"/>
      <c r="U151" s="259"/>
      <c r="V151" s="259"/>
      <c r="W151" t="s" s="261">
        <f>IF(SUM(L151:V151)=0,"",SUM(L151:V151))</f>
      </c>
      <c r="X151" t="s" s="261">
        <f>IF(W151="","",(W151*F151))</f>
      </c>
      <c r="Y151" t="s" s="261">
        <f>IF(W151="","",(W151*I151))</f>
      </c>
      <c r="Z151" t="s" s="262">
        <f>IF(W151="","",(W151*J151))</f>
      </c>
      <c r="AA151" s="263">
        <v>145</v>
      </c>
      <c r="AB151" t="s" s="264">
        <f>_xlfn.IFERROR(W151*H151,"")</f>
      </c>
      <c r="AC151" t="s" s="265">
        <f>B151</f>
        <v>423</v>
      </c>
      <c r="AD151" s="266">
        <f>H151</f>
        <v>1.7</v>
      </c>
      <c r="AE151" s="273">
        <v>8</v>
      </c>
      <c r="AF151" s="274">
        <v>0</v>
      </c>
      <c r="AG151" s="274">
        <v>0</v>
      </c>
      <c r="AH151" s="274">
        <v>0</v>
      </c>
      <c r="AI151" s="274">
        <v>0</v>
      </c>
      <c r="AJ151" s="274">
        <v>0</v>
      </c>
      <c r="AK151" s="274">
        <v>0</v>
      </c>
      <c r="AL151" s="2"/>
      <c r="AM151" t="s" s="275">
        <f>IF(W151="","",(W151*AE151))</f>
      </c>
      <c r="AN151" t="s" s="275">
        <f>IF(X151="","",(X151*AF151))</f>
      </c>
      <c r="AO151" t="s" s="275">
        <f>IF(W151="","",(W151*AG151))</f>
      </c>
      <c r="AP151" t="s" s="275">
        <f>IF(W151="","",(W151*AH151))</f>
      </c>
      <c r="AQ151" t="s" s="275">
        <f>IF(W151="","",(W151*AI151))</f>
      </c>
      <c r="AR151" t="s" s="275">
        <f>IF(W151="","",(W151*AJ151))</f>
      </c>
      <c r="AS151" t="s" s="275">
        <f>IF(W151="","",(W151*AK151))</f>
      </c>
      <c r="AT151" s="2"/>
      <c r="AU151" s="276"/>
      <c r="AV151" s="276"/>
      <c r="AW151" s="276"/>
      <c r="AX151" s="276"/>
      <c r="AY151" s="277">
        <v>2</v>
      </c>
      <c r="AZ151" s="276"/>
      <c r="BA151" s="276"/>
      <c r="BB151" s="2"/>
      <c r="BC151" t="s" s="275">
        <f>_xlfn.IFERROR((AU151*W151),"")</f>
      </c>
      <c r="BD151" t="s" s="275">
        <f>_xlfn.IFERROR((AV151*W151),"")</f>
      </c>
      <c r="BE151" t="s" s="275">
        <f>_xlfn.IFERROR((AW151*W151),"")</f>
      </c>
      <c r="BF151" t="s" s="275">
        <f>_xlfn.IFERROR((AX151*W151),"")</f>
      </c>
      <c r="BG151" t="s" s="275">
        <f>_xlfn.IFERROR((AY151*W151),"")</f>
      </c>
      <c r="BH151" t="s" s="275">
        <f>_xlfn.IFERROR((AZ151*W151),"")</f>
      </c>
      <c r="BI151" t="s" s="275">
        <f>_xlfn.IFERROR((BA151*W151),"")</f>
      </c>
      <c r="BJ151" s="2"/>
      <c r="BK151" s="272">
        <f>L151*F151</f>
        <v>0</v>
      </c>
      <c r="BL151" s="272">
        <f>M151*F151</f>
        <v>0</v>
      </c>
      <c r="BM151" s="272">
        <f>N151*F151</f>
        <v>0</v>
      </c>
      <c r="BN151" s="272">
        <f>O151*F151</f>
        <v>0</v>
      </c>
      <c r="BO151" s="272">
        <f>P151*F151</f>
        <v>0</v>
      </c>
      <c r="BP151" s="272">
        <f>Q151*F151</f>
        <v>0</v>
      </c>
      <c r="BQ151" s="272">
        <f>R151*F151</f>
        <v>0</v>
      </c>
      <c r="BR151" s="272">
        <f>S151*F151</f>
        <v>0</v>
      </c>
      <c r="BS151" s="272">
        <f>T151*F151</f>
        <v>0</v>
      </c>
      <c r="BT151" s="272">
        <f>U151*F151</f>
        <v>0</v>
      </c>
      <c r="BU151" s="272">
        <f>V151*F151</f>
        <v>0</v>
      </c>
      <c r="BV151" s="2"/>
      <c r="BW151" s="2"/>
      <c r="BX151" s="2"/>
    </row>
    <row r="152" ht="15" customHeight="1">
      <c r="A152" t="s" s="249">
        <v>412</v>
      </c>
      <c r="B152" t="s" s="250">
        <v>424</v>
      </c>
      <c r="C152" t="s" s="278">
        <v>100</v>
      </c>
      <c r="D152" s="252"/>
      <c r="E152" t="s" s="253">
        <v>94</v>
      </c>
      <c r="F152" s="254">
        <v>5</v>
      </c>
      <c r="G152" t="s" s="255">
        <v>48</v>
      </c>
      <c r="H152" s="256">
        <v>3</v>
      </c>
      <c r="I152" s="257">
        <v>103.708333333333</v>
      </c>
      <c r="J152" s="257">
        <f>I152*1.2</f>
        <v>124.45</v>
      </c>
      <c r="K152" t="s" s="258">
        <v>95</v>
      </c>
      <c r="L152" s="259"/>
      <c r="M152" s="259"/>
      <c r="N152" s="259"/>
      <c r="O152" s="260"/>
      <c r="P152" s="260"/>
      <c r="Q152" s="259"/>
      <c r="R152" s="260"/>
      <c r="S152" s="260"/>
      <c r="T152" s="259"/>
      <c r="U152" s="259"/>
      <c r="V152" s="259"/>
      <c r="W152" t="s" s="261">
        <f>IF(SUM(L152:V152)=0,"",SUM(L152:V152))</f>
      </c>
      <c r="X152" t="s" s="261">
        <f>IF(W152="","",(W152*F152))</f>
      </c>
      <c r="Y152" t="s" s="261">
        <f>IF(W152="","",(W152*I152))</f>
      </c>
      <c r="Z152" t="s" s="262">
        <f>IF(W152="","",(W152*J152))</f>
      </c>
      <c r="AA152" s="263">
        <v>146</v>
      </c>
      <c r="AB152" t="s" s="264">
        <f>_xlfn.IFERROR(W152*H152,"")</f>
      </c>
      <c r="AC152" t="s" s="265">
        <f>B152</f>
        <v>425</v>
      </c>
      <c r="AD152" s="266">
        <f>H152</f>
        <v>3</v>
      </c>
      <c r="AE152" s="273">
        <v>22</v>
      </c>
      <c r="AF152" s="274">
        <v>0</v>
      </c>
      <c r="AG152" s="274">
        <v>0</v>
      </c>
      <c r="AH152" s="274">
        <v>0</v>
      </c>
      <c r="AI152" s="274">
        <v>0</v>
      </c>
      <c r="AJ152" s="274">
        <v>0</v>
      </c>
      <c r="AK152" s="274">
        <v>0</v>
      </c>
      <c r="AL152" s="2"/>
      <c r="AM152" t="s" s="275">
        <f>IF(W152="","",(W152*AE152))</f>
      </c>
      <c r="AN152" t="s" s="275">
        <f>IF(X152="","",(X152*AF152))</f>
      </c>
      <c r="AO152" t="s" s="275">
        <f>IF(W152="","",(W152*AG152))</f>
      </c>
      <c r="AP152" t="s" s="275">
        <f>IF(W152="","",(W152*AH152))</f>
      </c>
      <c r="AQ152" t="s" s="275">
        <f>IF(W152="","",(W152*AI152))</f>
      </c>
      <c r="AR152" t="s" s="275">
        <f>IF(W152="","",(W152*AJ152))</f>
      </c>
      <c r="AS152" t="s" s="275">
        <f>IF(W152="","",(W152*AK152))</f>
      </c>
      <c r="AT152" s="2"/>
      <c r="AU152" s="276"/>
      <c r="AV152" s="276"/>
      <c r="AW152" s="276"/>
      <c r="AX152" s="276"/>
      <c r="AY152" s="277">
        <v>5</v>
      </c>
      <c r="AZ152" s="276"/>
      <c r="BA152" s="276"/>
      <c r="BB152" s="2"/>
      <c r="BC152" t="s" s="275">
        <f>_xlfn.IFERROR((AU152*W152),"")</f>
      </c>
      <c r="BD152" t="s" s="275">
        <f>_xlfn.IFERROR((AV152*W152),"")</f>
      </c>
      <c r="BE152" t="s" s="275">
        <f>_xlfn.IFERROR((AW152*W152),"")</f>
      </c>
      <c r="BF152" t="s" s="275">
        <f>_xlfn.IFERROR((AX152*W152),"")</f>
      </c>
      <c r="BG152" t="s" s="275">
        <f>_xlfn.IFERROR((AY152*W152),"")</f>
      </c>
      <c r="BH152" t="s" s="275">
        <f>_xlfn.IFERROR((AZ152*W152),"")</f>
      </c>
      <c r="BI152" t="s" s="275">
        <f>_xlfn.IFERROR((BA152*W152),"")</f>
      </c>
      <c r="BJ152" s="2"/>
      <c r="BK152" s="272">
        <f>L152*F152</f>
        <v>0</v>
      </c>
      <c r="BL152" s="272">
        <f>M152*F152</f>
        <v>0</v>
      </c>
      <c r="BM152" s="272">
        <f>N152*F152</f>
        <v>0</v>
      </c>
      <c r="BN152" s="272">
        <f>O152*F152</f>
        <v>0</v>
      </c>
      <c r="BO152" s="272">
        <f>P152*F152</f>
        <v>0</v>
      </c>
      <c r="BP152" s="272">
        <f>Q152*F152</f>
        <v>0</v>
      </c>
      <c r="BQ152" s="272">
        <f>R152*F152</f>
        <v>0</v>
      </c>
      <c r="BR152" s="272">
        <f>S152*F152</f>
        <v>0</v>
      </c>
      <c r="BS152" s="272">
        <f>T152*F152</f>
        <v>0</v>
      </c>
      <c r="BT152" s="272">
        <f>U152*F152</f>
        <v>0</v>
      </c>
      <c r="BU152" s="272">
        <f>V152*F152</f>
        <v>0</v>
      </c>
      <c r="BV152" s="2"/>
      <c r="BW152" s="2"/>
      <c r="BX152" s="2"/>
    </row>
    <row r="153" ht="15" customHeight="1">
      <c r="A153" t="s" s="249">
        <v>426</v>
      </c>
      <c r="B153" t="s" s="250">
        <v>427</v>
      </c>
      <c r="C153" t="s" s="278">
        <v>100</v>
      </c>
      <c r="D153" s="252"/>
      <c r="E153" t="s" s="253">
        <v>94</v>
      </c>
      <c r="F153" s="254">
        <v>3</v>
      </c>
      <c r="G153" t="s" s="255">
        <v>362</v>
      </c>
      <c r="H153" s="256">
        <v>3.02</v>
      </c>
      <c r="I153" s="257">
        <v>105.291666666667</v>
      </c>
      <c r="J153" s="257">
        <f>I153*1.2</f>
        <v>126.35</v>
      </c>
      <c r="K153" t="s" s="258">
        <v>95</v>
      </c>
      <c r="L153" s="259"/>
      <c r="M153" s="259"/>
      <c r="N153" s="259"/>
      <c r="O153" s="260"/>
      <c r="P153" s="260"/>
      <c r="Q153" s="259"/>
      <c r="R153" s="260"/>
      <c r="S153" s="260"/>
      <c r="T153" s="259"/>
      <c r="U153" s="259"/>
      <c r="V153" s="259"/>
      <c r="W153" t="s" s="261">
        <f>IF(SUM(L153:V153)=0,"",SUM(L153:V153))</f>
      </c>
      <c r="X153" t="s" s="261">
        <f>IF(W153="","",(W153*F153))</f>
      </c>
      <c r="Y153" t="s" s="261">
        <f>IF(W153="","",(W153*I153))</f>
      </c>
      <c r="Z153" t="s" s="262">
        <f>IF(W153="","",(W153*J153))</f>
      </c>
      <c r="AA153" s="263">
        <v>147</v>
      </c>
      <c r="AB153" t="s" s="264">
        <f>_xlfn.IFERROR(W153*H153,"")</f>
      </c>
      <c r="AC153" t="s" s="265">
        <f>B153</f>
        <v>428</v>
      </c>
      <c r="AD153" s="266">
        <f>H153</f>
        <v>3.02</v>
      </c>
      <c r="AE153" s="273">
        <v>15</v>
      </c>
      <c r="AF153" s="274">
        <v>1</v>
      </c>
      <c r="AG153" s="274">
        <v>0</v>
      </c>
      <c r="AH153" s="274">
        <v>0</v>
      </c>
      <c r="AI153" s="274">
        <v>0</v>
      </c>
      <c r="AJ153" s="274">
        <v>0</v>
      </c>
      <c r="AK153" s="274">
        <v>0</v>
      </c>
      <c r="AL153" s="2"/>
      <c r="AM153" t="s" s="275">
        <f>IF(W153="","",(W153*AE153))</f>
      </c>
      <c r="AN153" t="s" s="275">
        <f>IF(X153="","",(X153*AF153))</f>
      </c>
      <c r="AO153" t="s" s="275">
        <f>IF(W153="","",(W153*AG153))</f>
      </c>
      <c r="AP153" t="s" s="275">
        <f>IF(W153="","",(W153*AH153))</f>
      </c>
      <c r="AQ153" t="s" s="275">
        <f>IF(W153="","",(W153*AI153))</f>
      </c>
      <c r="AR153" t="s" s="275">
        <f>IF(W153="","",(W153*AJ153))</f>
      </c>
      <c r="AS153" t="s" s="275">
        <f>IF(W153="","",(W153*AK153))</f>
      </c>
      <c r="AT153" s="2"/>
      <c r="AU153" s="276"/>
      <c r="AV153" s="276"/>
      <c r="AW153" s="276"/>
      <c r="AX153" s="277">
        <v>1</v>
      </c>
      <c r="AY153" s="277">
        <v>1</v>
      </c>
      <c r="AZ153" s="277">
        <v>1</v>
      </c>
      <c r="BA153" s="276"/>
      <c r="BB153" s="2"/>
      <c r="BC153" t="s" s="275">
        <f>_xlfn.IFERROR((AU153*W153),"")</f>
      </c>
      <c r="BD153" t="s" s="275">
        <f>_xlfn.IFERROR((AV153*W153),"")</f>
      </c>
      <c r="BE153" t="s" s="275">
        <f>_xlfn.IFERROR((AW153*W153),"")</f>
      </c>
      <c r="BF153" t="s" s="275">
        <f>_xlfn.IFERROR((AX153*W153),"")</f>
      </c>
      <c r="BG153" t="s" s="275">
        <f>_xlfn.IFERROR((AY153*W153),"")</f>
      </c>
      <c r="BH153" t="s" s="275">
        <f>_xlfn.IFERROR((AZ153*W153),"")</f>
      </c>
      <c r="BI153" t="s" s="275">
        <f>_xlfn.IFERROR((BA153*W153),"")</f>
      </c>
      <c r="BJ153" s="2"/>
      <c r="BK153" s="272">
        <f>L153*F153</f>
        <v>0</v>
      </c>
      <c r="BL153" s="272">
        <f>M153*F153</f>
        <v>0</v>
      </c>
      <c r="BM153" s="272">
        <f>N153*F153</f>
        <v>0</v>
      </c>
      <c r="BN153" s="272">
        <f>O153*F153</f>
        <v>0</v>
      </c>
      <c r="BO153" s="272">
        <f>P153*F153</f>
        <v>0</v>
      </c>
      <c r="BP153" s="272">
        <f>Q153*F153</f>
        <v>0</v>
      </c>
      <c r="BQ153" s="272">
        <f>R153*F153</f>
        <v>0</v>
      </c>
      <c r="BR153" s="272">
        <f>S153*F153</f>
        <v>0</v>
      </c>
      <c r="BS153" s="272">
        <f>T153*F153</f>
        <v>0</v>
      </c>
      <c r="BT153" s="272">
        <f>U153*F153</f>
        <v>0</v>
      </c>
      <c r="BU153" s="272">
        <f>V153*F153</f>
        <v>0</v>
      </c>
      <c r="BV153" s="2"/>
      <c r="BW153" s="2"/>
      <c r="BX153" s="2"/>
    </row>
    <row r="154" ht="15" customHeight="1">
      <c r="A154" t="s" s="249">
        <v>426</v>
      </c>
      <c r="B154" t="s" s="250">
        <v>429</v>
      </c>
      <c r="C154" s="251"/>
      <c r="D154" s="252"/>
      <c r="E154" t="s" s="253">
        <v>94</v>
      </c>
      <c r="F154" s="254">
        <v>5</v>
      </c>
      <c r="G154" t="s" s="255">
        <v>48</v>
      </c>
      <c r="H154" s="256">
        <v>2.635</v>
      </c>
      <c r="I154" s="257">
        <v>83.9166666666667</v>
      </c>
      <c r="J154" s="257">
        <f>I154*1.2</f>
        <v>100.7</v>
      </c>
      <c r="K154" t="s" s="258">
        <v>95</v>
      </c>
      <c r="L154" s="259"/>
      <c r="M154" s="259"/>
      <c r="N154" s="259"/>
      <c r="O154" s="260"/>
      <c r="P154" s="260"/>
      <c r="Q154" s="259"/>
      <c r="R154" s="260"/>
      <c r="S154" s="260"/>
      <c r="T154" s="259"/>
      <c r="U154" s="259"/>
      <c r="V154" s="259"/>
      <c r="W154" t="s" s="261">
        <f>IF(SUM(L154:V154)=0,"",SUM(L154:V154))</f>
      </c>
      <c r="X154" t="s" s="261">
        <f>IF(W154="","",(W154*F154))</f>
      </c>
      <c r="Y154" t="s" s="261">
        <f>IF(W154="","",(W154*I154))</f>
      </c>
      <c r="Z154" t="s" s="262">
        <f>IF(W154="","",(W154*J154))</f>
      </c>
      <c r="AA154" s="263">
        <v>148</v>
      </c>
      <c r="AB154" t="s" s="264">
        <f>_xlfn.IFERROR(W154*H154,"")</f>
      </c>
      <c r="AC154" t="s" s="265">
        <f>B154</f>
        <v>430</v>
      </c>
      <c r="AD154" s="266">
        <f>H154</f>
        <v>2.635</v>
      </c>
      <c r="AE154" s="273">
        <v>15</v>
      </c>
      <c r="AF154" s="274">
        <v>0</v>
      </c>
      <c r="AG154" s="274">
        <v>0</v>
      </c>
      <c r="AH154" s="274">
        <v>0</v>
      </c>
      <c r="AI154" s="274">
        <v>0</v>
      </c>
      <c r="AJ154" s="274">
        <v>0</v>
      </c>
      <c r="AK154" s="274">
        <v>0</v>
      </c>
      <c r="AL154" s="2"/>
      <c r="AM154" t="s" s="275">
        <f>IF(W154="","",(W154*AE154))</f>
      </c>
      <c r="AN154" t="s" s="275">
        <f>IF(X154="","",(X154*AF154))</f>
      </c>
      <c r="AO154" t="s" s="275">
        <f>IF(W154="","",(W154*AG154))</f>
      </c>
      <c r="AP154" t="s" s="275">
        <f>IF(W154="","",(W154*AH154))</f>
      </c>
      <c r="AQ154" t="s" s="275">
        <f>IF(W154="","",(W154*AI154))</f>
      </c>
      <c r="AR154" t="s" s="275">
        <f>IF(W154="","",(W154*AJ154))</f>
      </c>
      <c r="AS154" t="s" s="275">
        <f>IF(W154="","",(W154*AK154))</f>
      </c>
      <c r="AT154" s="2"/>
      <c r="AU154" s="276"/>
      <c r="AV154" s="276"/>
      <c r="AW154" s="276"/>
      <c r="AX154" s="276"/>
      <c r="AY154" s="277">
        <v>5</v>
      </c>
      <c r="AZ154" s="276"/>
      <c r="BA154" s="276"/>
      <c r="BB154" s="2"/>
      <c r="BC154" t="s" s="275">
        <f>_xlfn.IFERROR((AU154*W154),"")</f>
      </c>
      <c r="BD154" t="s" s="275">
        <f>_xlfn.IFERROR((AV154*W154),"")</f>
      </c>
      <c r="BE154" t="s" s="275">
        <f>_xlfn.IFERROR((AW154*W154),"")</f>
      </c>
      <c r="BF154" t="s" s="275">
        <f>_xlfn.IFERROR((AX154*W154),"")</f>
      </c>
      <c r="BG154" t="s" s="275">
        <f>_xlfn.IFERROR((AY154*W154),"")</f>
      </c>
      <c r="BH154" t="s" s="275">
        <f>_xlfn.IFERROR((AZ154*W154),"")</f>
      </c>
      <c r="BI154" t="s" s="275">
        <f>_xlfn.IFERROR((BA154*W154),"")</f>
      </c>
      <c r="BJ154" s="2"/>
      <c r="BK154" s="272">
        <f>L154*F154</f>
        <v>0</v>
      </c>
      <c r="BL154" s="272">
        <f>M154*F154</f>
        <v>0</v>
      </c>
      <c r="BM154" s="272">
        <f>N154*F154</f>
        <v>0</v>
      </c>
      <c r="BN154" s="272">
        <f>O154*F154</f>
        <v>0</v>
      </c>
      <c r="BO154" s="272">
        <f>P154*F154</f>
        <v>0</v>
      </c>
      <c r="BP154" s="272">
        <f>Q154*F154</f>
        <v>0</v>
      </c>
      <c r="BQ154" s="272">
        <f>R154*F154</f>
        <v>0</v>
      </c>
      <c r="BR154" s="272">
        <f>S154*F154</f>
        <v>0</v>
      </c>
      <c r="BS154" s="272">
        <f>T154*F154</f>
        <v>0</v>
      </c>
      <c r="BT154" s="272">
        <f>U154*F154</f>
        <v>0</v>
      </c>
      <c r="BU154" s="272">
        <f>V154*F154</f>
        <v>0</v>
      </c>
      <c r="BV154" s="2"/>
      <c r="BW154" s="2"/>
      <c r="BX154" s="2"/>
    </row>
    <row r="155" ht="15" customHeight="1">
      <c r="A155" t="s" s="249">
        <v>426</v>
      </c>
      <c r="B155" t="s" s="250">
        <v>431</v>
      </c>
      <c r="C155" s="251"/>
      <c r="D155" s="252"/>
      <c r="E155" t="s" s="253">
        <v>94</v>
      </c>
      <c r="F155" s="254">
        <v>2</v>
      </c>
      <c r="G155" t="s" s="255">
        <v>50</v>
      </c>
      <c r="H155" s="256">
        <v>4.08</v>
      </c>
      <c r="I155" s="257">
        <v>138.541666666667</v>
      </c>
      <c r="J155" s="257">
        <f>I155*1.2</f>
        <v>166.25</v>
      </c>
      <c r="K155" t="s" s="258">
        <v>95</v>
      </c>
      <c r="L155" s="259"/>
      <c r="M155" s="259"/>
      <c r="N155" s="259"/>
      <c r="O155" s="260"/>
      <c r="P155" s="260"/>
      <c r="Q155" s="259"/>
      <c r="R155" s="260"/>
      <c r="S155" s="260"/>
      <c r="T155" s="259"/>
      <c r="U155" s="259"/>
      <c r="V155" s="259"/>
      <c r="W155" t="s" s="261">
        <f>IF(SUM(L155:V155)=0,"",SUM(L155:V155))</f>
      </c>
      <c r="X155" t="s" s="261">
        <f>IF(W155="","",(W155*F155))</f>
      </c>
      <c r="Y155" t="s" s="261">
        <f>IF(W155="","",(W155*I155))</f>
      </c>
      <c r="Z155" t="s" s="262">
        <f>IF(W155="","",(W155*J155))</f>
      </c>
      <c r="AA155" s="263">
        <v>149</v>
      </c>
      <c r="AB155" t="s" s="264">
        <f>_xlfn.IFERROR(W155*H155,"")</f>
      </c>
      <c r="AC155" t="s" s="265">
        <f>B155</f>
        <v>432</v>
      </c>
      <c r="AD155" s="266">
        <f>H155</f>
        <v>4.08</v>
      </c>
      <c r="AE155" s="273">
        <v>9</v>
      </c>
      <c r="AF155" s="274">
        <v>0</v>
      </c>
      <c r="AG155" s="274">
        <v>0</v>
      </c>
      <c r="AH155" s="274">
        <v>2</v>
      </c>
      <c r="AI155" s="274">
        <v>0</v>
      </c>
      <c r="AJ155" s="274">
        <v>0</v>
      </c>
      <c r="AK155" s="274">
        <v>0</v>
      </c>
      <c r="AL155" s="2"/>
      <c r="AM155" t="s" s="275">
        <f>IF(W155="","",(W155*AE155))</f>
      </c>
      <c r="AN155" t="s" s="275">
        <f>IF(X155="","",(X155*AF155))</f>
      </c>
      <c r="AO155" t="s" s="275">
        <f>IF(W155="","",(W155*AG155))</f>
      </c>
      <c r="AP155" t="s" s="275">
        <f>IF(W155="","",(W155*AH155))</f>
      </c>
      <c r="AQ155" t="s" s="275">
        <f>IF(W155="","",(W155*AI155))</f>
      </c>
      <c r="AR155" t="s" s="275">
        <f>IF(W155="","",(W155*AJ155))</f>
      </c>
      <c r="AS155" t="s" s="275">
        <f>IF(W155="","",(W155*AK155))</f>
      </c>
      <c r="AT155" s="2"/>
      <c r="AU155" s="276"/>
      <c r="AV155" s="276"/>
      <c r="AW155" s="276"/>
      <c r="AX155" s="276"/>
      <c r="AY155" s="276"/>
      <c r="AZ155" s="277">
        <v>2</v>
      </c>
      <c r="BA155" s="276"/>
      <c r="BB155" s="2"/>
      <c r="BC155" t="s" s="275">
        <f>_xlfn.IFERROR((AU155*W155),"")</f>
      </c>
      <c r="BD155" t="s" s="275">
        <f>_xlfn.IFERROR((AV155*W155),"")</f>
      </c>
      <c r="BE155" t="s" s="275">
        <f>_xlfn.IFERROR((AW155*W155),"")</f>
      </c>
      <c r="BF155" t="s" s="275">
        <f>_xlfn.IFERROR((AX155*W155),"")</f>
      </c>
      <c r="BG155" t="s" s="275">
        <f>_xlfn.IFERROR((AY155*W155),"")</f>
      </c>
      <c r="BH155" t="s" s="275">
        <f>_xlfn.IFERROR((AZ155*W155),"")</f>
      </c>
      <c r="BI155" t="s" s="275">
        <f>_xlfn.IFERROR((BA155*W155),"")</f>
      </c>
      <c r="BJ155" s="2"/>
      <c r="BK155" s="272">
        <f>L155*F155</f>
        <v>0</v>
      </c>
      <c r="BL155" s="272">
        <f>M155*F155</f>
        <v>0</v>
      </c>
      <c r="BM155" s="272">
        <f>N155*F155</f>
        <v>0</v>
      </c>
      <c r="BN155" s="272">
        <f>O155*F155</f>
        <v>0</v>
      </c>
      <c r="BO155" s="272">
        <f>P155*F155</f>
        <v>0</v>
      </c>
      <c r="BP155" s="272">
        <f>Q155*F155</f>
        <v>0</v>
      </c>
      <c r="BQ155" s="272">
        <f>R155*F155</f>
        <v>0</v>
      </c>
      <c r="BR155" s="272">
        <f>S155*F155</f>
        <v>0</v>
      </c>
      <c r="BS155" s="272">
        <f>T155*F155</f>
        <v>0</v>
      </c>
      <c r="BT155" s="272">
        <f>U155*F155</f>
        <v>0</v>
      </c>
      <c r="BU155" s="272">
        <f>V155*F155</f>
        <v>0</v>
      </c>
      <c r="BV155" s="2"/>
      <c r="BW155" s="2"/>
      <c r="BX155" s="2"/>
    </row>
    <row r="156" ht="15" customHeight="1">
      <c r="A156" s="303"/>
      <c r="B156" t="s" s="304">
        <v>433</v>
      </c>
      <c r="C156" s="305"/>
      <c r="D156" s="306"/>
      <c r="E156" t="s" s="307">
        <v>94</v>
      </c>
      <c r="F156" s="308">
        <v>1</v>
      </c>
      <c r="G156" t="s" s="309">
        <v>50</v>
      </c>
      <c r="H156" s="310">
        <v>2.5</v>
      </c>
      <c r="I156" s="257">
        <v>62.5416666666667</v>
      </c>
      <c r="J156" s="257">
        <f>I156*1.2</f>
        <v>75.05</v>
      </c>
      <c r="K156" t="s" s="311">
        <v>95</v>
      </c>
      <c r="L156" s="259"/>
      <c r="M156" s="259"/>
      <c r="N156" s="259"/>
      <c r="O156" s="260"/>
      <c r="P156" s="260"/>
      <c r="Q156" s="259"/>
      <c r="R156" s="260"/>
      <c r="S156" s="260"/>
      <c r="T156" s="259"/>
      <c r="U156" s="259"/>
      <c r="V156" s="259"/>
      <c r="W156" t="s" s="261">
        <f>IF(SUM(L156:V156)=0,"",SUM(L156:V156))</f>
      </c>
      <c r="X156" t="s" s="261">
        <f>IF(W156="","",(W156*F156))</f>
      </c>
      <c r="Y156" t="s" s="261">
        <f>IF(W156="","",(W156*I156))</f>
      </c>
      <c r="Z156" t="s" s="262">
        <f>IF(W156="","",(W156*J156))</f>
      </c>
      <c r="AA156" s="263">
        <v>150</v>
      </c>
      <c r="AB156" t="s" s="264">
        <f>_xlfn.IFERROR(W156*H156,"")</f>
      </c>
      <c r="AC156" t="s" s="265">
        <f>B156</f>
        <v>434</v>
      </c>
      <c r="AD156" s="266">
        <f>H156</f>
        <v>2.5</v>
      </c>
      <c r="AE156" s="273">
        <v>5</v>
      </c>
      <c r="AF156" s="274">
        <v>0</v>
      </c>
      <c r="AG156" s="274">
        <v>0</v>
      </c>
      <c r="AH156" s="274">
        <v>0</v>
      </c>
      <c r="AI156" s="274">
        <v>0</v>
      </c>
      <c r="AJ156" s="274">
        <v>0</v>
      </c>
      <c r="AK156" s="274">
        <v>0</v>
      </c>
      <c r="AL156" s="2"/>
      <c r="AM156" t="s" s="275">
        <f>IF(W156="","",(W156*AE156))</f>
      </c>
      <c r="AN156" t="s" s="275">
        <f>IF(X156="","",(X156*AF156))</f>
      </c>
      <c r="AO156" t="s" s="275">
        <f>IF(W156="","",(W156*AG156))</f>
      </c>
      <c r="AP156" t="s" s="275">
        <f>IF(W156="","",(W156*AH156))</f>
      </c>
      <c r="AQ156" t="s" s="275">
        <f>IF(W156="","",(W156*AI156))</f>
      </c>
      <c r="AR156" t="s" s="275">
        <f>IF(W156="","",(W156*AJ156))</f>
      </c>
      <c r="AS156" t="s" s="275">
        <f>IF(W156="","",(W156*AK156))</f>
      </c>
      <c r="AT156" s="2"/>
      <c r="AU156" s="276"/>
      <c r="AV156" s="276"/>
      <c r="AW156" s="276"/>
      <c r="AX156" s="276"/>
      <c r="AY156" s="276"/>
      <c r="AZ156" s="277">
        <v>1</v>
      </c>
      <c r="BA156" s="276"/>
      <c r="BB156" s="2"/>
      <c r="BC156" t="s" s="275">
        <f>_xlfn.IFERROR((AU156*W156),"")</f>
      </c>
      <c r="BD156" t="s" s="275">
        <f>_xlfn.IFERROR((AV156*W156),"")</f>
      </c>
      <c r="BE156" t="s" s="275">
        <f>_xlfn.IFERROR((AW156*W156),"")</f>
      </c>
      <c r="BF156" t="s" s="275">
        <f>_xlfn.IFERROR((AX156*W156),"")</f>
      </c>
      <c r="BG156" t="s" s="275">
        <f>_xlfn.IFERROR((AY156*W156),"")</f>
      </c>
      <c r="BH156" t="s" s="275">
        <f>_xlfn.IFERROR((AZ156*W156),"")</f>
      </c>
      <c r="BI156" t="s" s="275">
        <f>_xlfn.IFERROR((BA156*W156),"")</f>
      </c>
      <c r="BJ156" s="2"/>
      <c r="BK156" s="272">
        <f>L156*F156</f>
        <v>0</v>
      </c>
      <c r="BL156" s="272">
        <f>M156*F156</f>
        <v>0</v>
      </c>
      <c r="BM156" s="272">
        <f>N156*F156</f>
        <v>0</v>
      </c>
      <c r="BN156" s="272">
        <f>O156*F156</f>
        <v>0</v>
      </c>
      <c r="BO156" s="272">
        <f>P156*F156</f>
        <v>0</v>
      </c>
      <c r="BP156" s="272">
        <f>Q156*F156</f>
        <v>0</v>
      </c>
      <c r="BQ156" s="272">
        <f>R156*F156</f>
        <v>0</v>
      </c>
      <c r="BR156" s="272">
        <f>S156*F156</f>
        <v>0</v>
      </c>
      <c r="BS156" s="272">
        <f>T156*F156</f>
        <v>0</v>
      </c>
      <c r="BT156" s="272">
        <f>U156*F156</f>
        <v>0</v>
      </c>
      <c r="BU156" s="272">
        <f>V156*F156</f>
        <v>0</v>
      </c>
      <c r="BV156" s="2"/>
      <c r="BW156" s="2"/>
      <c r="BX156" s="2"/>
    </row>
    <row r="157" ht="14.2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312"/>
      <c r="W157" s="312"/>
      <c r="X157" s="103"/>
      <c r="Y157" s="103"/>
      <c r="Z157" s="103"/>
      <c r="AA157" s="2"/>
      <c r="AB157" s="2"/>
      <c r="AC157" s="170"/>
      <c r="AD157" s="313"/>
      <c r="AE157" s="314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315"/>
      <c r="BM157" s="315"/>
      <c r="BN157" s="315"/>
      <c r="BO157" s="315"/>
      <c r="BP157" s="315"/>
      <c r="BQ157" s="315"/>
      <c r="BR157" s="315"/>
      <c r="BS157" s="315"/>
      <c r="BT157" s="315"/>
      <c r="BU157" s="2"/>
      <c r="BV157" s="2"/>
      <c r="BW157" s="2"/>
      <c r="BX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315"/>
      <c r="W158" s="315"/>
      <c r="X158" s="2"/>
      <c r="Y158" s="2"/>
      <c r="Z158" s="2"/>
      <c r="AA158" s="2"/>
      <c r="AB158" s="2"/>
      <c r="AC158" s="170"/>
      <c r="AD158" s="313"/>
      <c r="AE158" s="314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315"/>
      <c r="BM158" s="315"/>
      <c r="BN158" s="315"/>
      <c r="BO158" s="315"/>
      <c r="BP158" s="315"/>
      <c r="BQ158" s="315"/>
      <c r="BR158" s="315"/>
      <c r="BS158" s="315"/>
      <c r="BT158" s="315"/>
      <c r="BU158" s="2"/>
      <c r="BV158" s="2"/>
      <c r="BW158" s="2"/>
      <c r="BX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315"/>
      <c r="W159" s="315"/>
      <c r="X159" s="2"/>
      <c r="Y159" s="2"/>
      <c r="Z159" s="2"/>
      <c r="AA159" s="2"/>
      <c r="AB159" s="2"/>
      <c r="AC159" s="170"/>
      <c r="AD159" s="313"/>
      <c r="AE159" s="314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315"/>
      <c r="BM159" s="315"/>
      <c r="BN159" s="315"/>
      <c r="BO159" s="315"/>
      <c r="BP159" s="315"/>
      <c r="BQ159" s="315"/>
      <c r="BR159" s="315"/>
      <c r="BS159" s="315"/>
      <c r="BT159" s="315"/>
      <c r="BU159" s="2"/>
      <c r="BV159" s="2"/>
      <c r="BW159" s="2"/>
      <c r="BX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315"/>
      <c r="W160" s="315"/>
      <c r="X160" s="2"/>
      <c r="Y160" s="2"/>
      <c r="Z160" s="2"/>
      <c r="AA160" s="170"/>
      <c r="AB160" s="2"/>
      <c r="AC160" s="170"/>
      <c r="AD160" s="313"/>
      <c r="AE160" s="314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315"/>
      <c r="BM160" s="315"/>
      <c r="BN160" s="315"/>
      <c r="BO160" s="315"/>
      <c r="BP160" s="315"/>
      <c r="BQ160" s="315"/>
      <c r="BR160" s="315"/>
      <c r="BS160" s="315"/>
      <c r="BT160" s="315"/>
      <c r="BU160" s="2"/>
      <c r="BV160" s="2"/>
      <c r="BW160" s="2"/>
      <c r="BX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15"/>
      <c r="W161" s="315"/>
      <c r="X161" s="2"/>
      <c r="Y161" s="2"/>
      <c r="Z161" s="2"/>
      <c r="AA161" s="170"/>
      <c r="AB161" s="2"/>
      <c r="AC161" s="170"/>
      <c r="AD161" s="313"/>
      <c r="AE161" s="314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315"/>
      <c r="BM161" s="315"/>
      <c r="BN161" s="315"/>
      <c r="BO161" s="315"/>
      <c r="BP161" s="315"/>
      <c r="BQ161" s="315"/>
      <c r="BR161" s="315"/>
      <c r="BS161" s="315"/>
      <c r="BT161" s="315"/>
      <c r="BU161" s="2"/>
      <c r="BV161" s="2"/>
      <c r="BW161" s="2"/>
      <c r="BX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15"/>
      <c r="W162" s="315"/>
      <c r="X162" s="2"/>
      <c r="Y162" s="2"/>
      <c r="Z162" s="2"/>
      <c r="AA162" s="170"/>
      <c r="AB162" s="2"/>
      <c r="AC162" s="170"/>
      <c r="AD162" s="313"/>
      <c r="AE162" s="314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315"/>
      <c r="BM162" s="315"/>
      <c r="BN162" s="315"/>
      <c r="BO162" s="315"/>
      <c r="BP162" s="315"/>
      <c r="BQ162" s="315"/>
      <c r="BR162" s="315"/>
      <c r="BS162" s="315"/>
      <c r="BT162" s="315"/>
      <c r="BU162" s="2"/>
      <c r="BV162" s="2"/>
      <c r="BW162" s="2"/>
      <c r="BX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315"/>
      <c r="W163" s="315"/>
      <c r="X163" s="2"/>
      <c r="Y163" s="2"/>
      <c r="Z163" s="2"/>
      <c r="AA163" s="170"/>
      <c r="AB163" s="2"/>
      <c r="AC163" s="170"/>
      <c r="AD163" s="313"/>
      <c r="AE163" s="314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315"/>
      <c r="BM163" s="315"/>
      <c r="BN163" s="315"/>
      <c r="BO163" s="315"/>
      <c r="BP163" s="315"/>
      <c r="BQ163" s="315"/>
      <c r="BR163" s="315"/>
      <c r="BS163" s="315"/>
      <c r="BT163" s="315"/>
      <c r="BU163" s="2"/>
      <c r="BV163" s="2"/>
      <c r="BW163" s="2"/>
      <c r="BX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315"/>
      <c r="W164" s="315"/>
      <c r="X164" s="2"/>
      <c r="Y164" s="2"/>
      <c r="Z164" s="2"/>
      <c r="AA164" s="170"/>
      <c r="AB164" s="2"/>
      <c r="AC164" s="170"/>
      <c r="AD164" s="313"/>
      <c r="AE164" s="314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315"/>
      <c r="BM164" s="315"/>
      <c r="BN164" s="315"/>
      <c r="BO164" s="315"/>
      <c r="BP164" s="315"/>
      <c r="BQ164" s="315"/>
      <c r="BR164" s="315"/>
      <c r="BS164" s="315"/>
      <c r="BT164" s="315"/>
      <c r="BU164" s="2"/>
      <c r="BV164" s="2"/>
      <c r="BW164" s="2"/>
      <c r="BX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315"/>
      <c r="W165" s="315"/>
      <c r="X165" s="2"/>
      <c r="Y165" s="2"/>
      <c r="Z165" s="2"/>
      <c r="AA165" s="170"/>
      <c r="AB165" s="2"/>
      <c r="AC165" s="170"/>
      <c r="AD165" s="313"/>
      <c r="AE165" s="314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315"/>
      <c r="BM165" s="315"/>
      <c r="BN165" s="315"/>
      <c r="BO165" s="315"/>
      <c r="BP165" s="315"/>
      <c r="BQ165" s="315"/>
      <c r="BR165" s="315"/>
      <c r="BS165" s="315"/>
      <c r="BT165" s="315"/>
      <c r="BU165" s="2"/>
      <c r="BV165" s="2"/>
      <c r="BW165" s="2"/>
      <c r="BX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16"/>
      <c r="M166" s="2"/>
      <c r="N166" s="2"/>
      <c r="O166" s="2"/>
      <c r="P166" s="2"/>
      <c r="Q166" s="2"/>
      <c r="R166" s="2"/>
      <c r="S166" s="2"/>
      <c r="T166" s="2"/>
      <c r="U166" s="2"/>
      <c r="V166" s="315"/>
      <c r="W166" s="315"/>
      <c r="X166" s="2"/>
      <c r="Y166" s="2"/>
      <c r="Z166" s="2"/>
      <c r="AA166" s="170"/>
      <c r="AB166" s="2"/>
      <c r="AC166" s="170"/>
      <c r="AD166" s="313"/>
      <c r="AE166" s="314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315"/>
      <c r="BM166" s="315"/>
      <c r="BN166" s="315"/>
      <c r="BO166" s="315"/>
      <c r="BP166" s="315"/>
      <c r="BQ166" s="315"/>
      <c r="BR166" s="315"/>
      <c r="BS166" s="315"/>
      <c r="BT166" s="315"/>
      <c r="BU166" s="2"/>
      <c r="BV166" s="2"/>
      <c r="BW166" s="2"/>
      <c r="BX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315"/>
      <c r="W167" s="315"/>
      <c r="X167" s="2"/>
      <c r="Y167" s="2"/>
      <c r="Z167" s="2"/>
      <c r="AA167" s="170"/>
      <c r="AB167" s="2"/>
      <c r="AC167" s="170"/>
      <c r="AD167" s="313"/>
      <c r="AE167" s="314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315"/>
      <c r="BM167" s="315"/>
      <c r="BN167" s="315"/>
      <c r="BO167" s="315"/>
      <c r="BP167" s="315"/>
      <c r="BQ167" s="315"/>
      <c r="BR167" s="315"/>
      <c r="BS167" s="315"/>
      <c r="BT167" s="315"/>
      <c r="BU167" s="2"/>
      <c r="BV167" s="2"/>
      <c r="BW167" s="2"/>
      <c r="BX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315"/>
      <c r="W168" s="315"/>
      <c r="X168" s="2"/>
      <c r="Y168" s="2"/>
      <c r="Z168" s="2"/>
      <c r="AA168" s="170"/>
      <c r="AB168" s="2"/>
      <c r="AC168" s="170"/>
      <c r="AD168" s="313"/>
      <c r="AE168" s="314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315"/>
      <c r="BM168" s="315"/>
      <c r="BN168" s="315"/>
      <c r="BO168" s="315"/>
      <c r="BP168" s="315"/>
      <c r="BQ168" s="315"/>
      <c r="BR168" s="315"/>
      <c r="BS168" s="315"/>
      <c r="BT168" s="315"/>
      <c r="BU168" s="2"/>
      <c r="BV168" s="2"/>
      <c r="BW168" s="2"/>
      <c r="BX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315"/>
      <c r="W169" s="315"/>
      <c r="X169" s="2"/>
      <c r="Y169" s="2"/>
      <c r="Z169" s="2"/>
      <c r="AA169" s="170"/>
      <c r="AB169" s="2"/>
      <c r="AC169" s="170"/>
      <c r="AD169" s="313"/>
      <c r="AE169" s="314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315"/>
      <c r="BM169" s="315"/>
      <c r="BN169" s="315"/>
      <c r="BO169" s="315"/>
      <c r="BP169" s="315"/>
      <c r="BQ169" s="315"/>
      <c r="BR169" s="315"/>
      <c r="BS169" s="315"/>
      <c r="BT169" s="315"/>
      <c r="BU169" s="2"/>
      <c r="BV169" s="2"/>
      <c r="BW169" s="2"/>
      <c r="BX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315"/>
      <c r="W170" s="315"/>
      <c r="X170" s="2"/>
      <c r="Y170" s="2"/>
      <c r="Z170" s="2"/>
      <c r="AA170" s="170"/>
      <c r="AB170" s="2"/>
      <c r="AC170" s="170"/>
      <c r="AD170" s="313"/>
      <c r="AE170" s="314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315"/>
      <c r="BM170" s="315"/>
      <c r="BN170" s="315"/>
      <c r="BO170" s="315"/>
      <c r="BP170" s="315"/>
      <c r="BQ170" s="315"/>
      <c r="BR170" s="315"/>
      <c r="BS170" s="315"/>
      <c r="BT170" s="315"/>
      <c r="BU170" s="2"/>
      <c r="BV170" s="2"/>
      <c r="BW170" s="2"/>
      <c r="BX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315"/>
      <c r="W171" s="315"/>
      <c r="X171" s="2"/>
      <c r="Y171" s="2"/>
      <c r="Z171" s="2"/>
      <c r="AA171" s="170"/>
      <c r="AB171" s="2"/>
      <c r="AC171" s="170"/>
      <c r="AD171" s="313"/>
      <c r="AE171" s="314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315"/>
      <c r="BM171" s="315"/>
      <c r="BN171" s="315"/>
      <c r="BO171" s="315"/>
      <c r="BP171" s="315"/>
      <c r="BQ171" s="315"/>
      <c r="BR171" s="315"/>
      <c r="BS171" s="315"/>
      <c r="BT171" s="315"/>
      <c r="BU171" s="2"/>
      <c r="BV171" s="2"/>
      <c r="BW171" s="2"/>
      <c r="BX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315"/>
      <c r="W172" s="315"/>
      <c r="X172" s="2"/>
      <c r="Y172" s="2"/>
      <c r="Z172" s="2"/>
      <c r="AA172" s="170"/>
      <c r="AB172" s="2"/>
      <c r="AC172" s="170"/>
      <c r="AD172" s="313"/>
      <c r="AE172" s="314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315"/>
      <c r="BM172" s="315"/>
      <c r="BN172" s="315"/>
      <c r="BO172" s="315"/>
      <c r="BP172" s="315"/>
      <c r="BQ172" s="315"/>
      <c r="BR172" s="315"/>
      <c r="BS172" s="315"/>
      <c r="BT172" s="315"/>
      <c r="BU172" s="2"/>
      <c r="BV172" s="2"/>
      <c r="BW172" s="2"/>
      <c r="BX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15"/>
      <c r="W173" s="315"/>
      <c r="X173" s="2"/>
      <c r="Y173" s="2"/>
      <c r="Z173" s="2"/>
      <c r="AA173" s="170"/>
      <c r="AB173" s="2"/>
      <c r="AC173" s="170"/>
      <c r="AD173" s="313"/>
      <c r="AE173" s="314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315"/>
      <c r="BM173" s="315"/>
      <c r="BN173" s="315"/>
      <c r="BO173" s="315"/>
      <c r="BP173" s="315"/>
      <c r="BQ173" s="315"/>
      <c r="BR173" s="315"/>
      <c r="BS173" s="315"/>
      <c r="BT173" s="315"/>
      <c r="BU173" s="2"/>
      <c r="BV173" s="2"/>
      <c r="BW173" s="2"/>
      <c r="BX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15"/>
      <c r="W174" s="315"/>
      <c r="X174" s="2"/>
      <c r="Y174" s="2"/>
      <c r="Z174" s="2"/>
      <c r="AA174" s="170"/>
      <c r="AB174" s="2"/>
      <c r="AC174" s="170"/>
      <c r="AD174" s="313"/>
      <c r="AE174" s="314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315"/>
      <c r="BM174" s="315"/>
      <c r="BN174" s="315"/>
      <c r="BO174" s="315"/>
      <c r="BP174" s="315"/>
      <c r="BQ174" s="315"/>
      <c r="BR174" s="315"/>
      <c r="BS174" s="315"/>
      <c r="BT174" s="315"/>
      <c r="BU174" s="2"/>
      <c r="BV174" s="2"/>
      <c r="BW174" s="2"/>
      <c r="BX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15"/>
      <c r="W175" s="315"/>
      <c r="X175" s="2"/>
      <c r="Y175" s="2"/>
      <c r="Z175" s="2"/>
      <c r="AA175" s="170"/>
      <c r="AB175" s="2"/>
      <c r="AC175" s="170"/>
      <c r="AD175" s="313"/>
      <c r="AE175" s="314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315"/>
      <c r="BM175" s="315"/>
      <c r="BN175" s="315"/>
      <c r="BO175" s="315"/>
      <c r="BP175" s="315"/>
      <c r="BQ175" s="315"/>
      <c r="BR175" s="315"/>
      <c r="BS175" s="315"/>
      <c r="BT175" s="315"/>
      <c r="BU175" s="2"/>
      <c r="BV175" s="2"/>
      <c r="BW175" s="2"/>
      <c r="BX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15"/>
      <c r="W176" s="315"/>
      <c r="X176" s="2"/>
      <c r="Y176" s="2"/>
      <c r="Z176" s="2"/>
      <c r="AA176" s="170"/>
      <c r="AB176" s="2"/>
      <c r="AC176" s="170"/>
      <c r="AD176" s="313"/>
      <c r="AE176" s="314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315"/>
      <c r="BM176" s="315"/>
      <c r="BN176" s="315"/>
      <c r="BO176" s="315"/>
      <c r="BP176" s="315"/>
      <c r="BQ176" s="315"/>
      <c r="BR176" s="315"/>
      <c r="BS176" s="315"/>
      <c r="BT176" s="315"/>
      <c r="BU176" s="2"/>
      <c r="BV176" s="2"/>
      <c r="BW176" s="2"/>
      <c r="BX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315"/>
      <c r="W177" s="315"/>
      <c r="X177" s="2"/>
      <c r="Y177" s="2"/>
      <c r="Z177" s="2"/>
      <c r="AA177" s="170"/>
      <c r="AB177" s="2"/>
      <c r="AC177" s="170"/>
      <c r="AD177" s="313"/>
      <c r="AE177" s="314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315"/>
      <c r="BM177" s="315"/>
      <c r="BN177" s="315"/>
      <c r="BO177" s="315"/>
      <c r="BP177" s="315"/>
      <c r="BQ177" s="315"/>
      <c r="BR177" s="315"/>
      <c r="BS177" s="315"/>
      <c r="BT177" s="315"/>
      <c r="BU177" s="2"/>
      <c r="BV177" s="2"/>
      <c r="BW177" s="2"/>
      <c r="BX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315"/>
      <c r="W178" s="315"/>
      <c r="X178" s="2"/>
      <c r="Y178" s="2"/>
      <c r="Z178" s="2"/>
      <c r="AA178" s="170"/>
      <c r="AB178" s="2"/>
      <c r="AC178" s="170"/>
      <c r="AD178" s="313"/>
      <c r="AE178" s="314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315"/>
      <c r="BM178" s="315"/>
      <c r="BN178" s="315"/>
      <c r="BO178" s="315"/>
      <c r="BP178" s="315"/>
      <c r="BQ178" s="315"/>
      <c r="BR178" s="315"/>
      <c r="BS178" s="315"/>
      <c r="BT178" s="315"/>
      <c r="BU178" s="2"/>
      <c r="BV178" s="2"/>
      <c r="BW178" s="2"/>
      <c r="BX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315"/>
      <c r="W179" s="315"/>
      <c r="X179" s="2"/>
      <c r="Y179" s="2"/>
      <c r="Z179" s="2"/>
      <c r="AA179" s="170"/>
      <c r="AB179" s="2"/>
      <c r="AC179" s="170"/>
      <c r="AD179" s="313"/>
      <c r="AE179" s="314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315"/>
      <c r="BM179" s="315"/>
      <c r="BN179" s="315"/>
      <c r="BO179" s="315"/>
      <c r="BP179" s="315"/>
      <c r="BQ179" s="315"/>
      <c r="BR179" s="315"/>
      <c r="BS179" s="315"/>
      <c r="BT179" s="315"/>
      <c r="BU179" s="2"/>
      <c r="BV179" s="2"/>
      <c r="BW179" s="2"/>
      <c r="BX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315"/>
      <c r="W180" s="315"/>
      <c r="X180" s="2"/>
      <c r="Y180" s="2"/>
      <c r="Z180" s="2"/>
      <c r="AA180" s="170"/>
      <c r="AB180" s="2"/>
      <c r="AC180" s="170"/>
      <c r="AD180" s="313"/>
      <c r="AE180" s="314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315"/>
      <c r="BM180" s="315"/>
      <c r="BN180" s="315"/>
      <c r="BO180" s="315"/>
      <c r="BP180" s="315"/>
      <c r="BQ180" s="315"/>
      <c r="BR180" s="315"/>
      <c r="BS180" s="315"/>
      <c r="BT180" s="315"/>
      <c r="BU180" s="2"/>
      <c r="BV180" s="2"/>
      <c r="BW180" s="2"/>
      <c r="BX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315"/>
      <c r="W181" s="315"/>
      <c r="X181" s="2"/>
      <c r="Y181" s="2"/>
      <c r="Z181" s="2"/>
      <c r="AA181" s="170"/>
      <c r="AB181" s="2"/>
      <c r="AC181" s="170"/>
      <c r="AD181" s="313"/>
      <c r="AE181" s="314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315"/>
      <c r="BM181" s="315"/>
      <c r="BN181" s="315"/>
      <c r="BO181" s="315"/>
      <c r="BP181" s="315"/>
      <c r="BQ181" s="315"/>
      <c r="BR181" s="315"/>
      <c r="BS181" s="315"/>
      <c r="BT181" s="315"/>
      <c r="BU181" s="2"/>
      <c r="BV181" s="2"/>
      <c r="BW181" s="2"/>
      <c r="BX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315"/>
      <c r="W182" s="315"/>
      <c r="X182" s="2"/>
      <c r="Y182" s="2"/>
      <c r="Z182" s="2"/>
      <c r="AA182" s="170"/>
      <c r="AB182" s="2"/>
      <c r="AC182" s="170"/>
      <c r="AD182" s="313"/>
      <c r="AE182" s="314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315"/>
      <c r="BM182" s="315"/>
      <c r="BN182" s="315"/>
      <c r="BO182" s="315"/>
      <c r="BP182" s="315"/>
      <c r="BQ182" s="315"/>
      <c r="BR182" s="315"/>
      <c r="BS182" s="315"/>
      <c r="BT182" s="315"/>
      <c r="BU182" s="2"/>
      <c r="BV182" s="2"/>
      <c r="BW182" s="2"/>
      <c r="BX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315"/>
      <c r="W183" s="315"/>
      <c r="X183" s="2"/>
      <c r="Y183" s="2"/>
      <c r="Z183" s="2"/>
      <c r="AA183" s="170"/>
      <c r="AB183" s="2"/>
      <c r="AC183" s="170"/>
      <c r="AD183" s="313"/>
      <c r="AE183" s="314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315"/>
      <c r="BM183" s="315"/>
      <c r="BN183" s="315"/>
      <c r="BO183" s="315"/>
      <c r="BP183" s="315"/>
      <c r="BQ183" s="315"/>
      <c r="BR183" s="315"/>
      <c r="BS183" s="315"/>
      <c r="BT183" s="315"/>
      <c r="BU183" s="2"/>
      <c r="BV183" s="2"/>
      <c r="BW183" s="2"/>
      <c r="BX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15"/>
      <c r="W184" s="315"/>
      <c r="X184" s="2"/>
      <c r="Y184" s="2"/>
      <c r="Z184" s="2"/>
      <c r="AA184" s="170"/>
      <c r="AB184" s="2"/>
      <c r="AC184" s="170"/>
      <c r="AD184" s="313"/>
      <c r="AE184" s="314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315"/>
      <c r="BM184" s="315"/>
      <c r="BN184" s="315"/>
      <c r="BO184" s="315"/>
      <c r="BP184" s="315"/>
      <c r="BQ184" s="315"/>
      <c r="BR184" s="315"/>
      <c r="BS184" s="315"/>
      <c r="BT184" s="315"/>
      <c r="BU184" s="2"/>
      <c r="BV184" s="2"/>
      <c r="BW184" s="2"/>
      <c r="BX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315"/>
      <c r="W185" s="315"/>
      <c r="X185" s="2"/>
      <c r="Y185" s="2"/>
      <c r="Z185" s="2"/>
      <c r="AA185" s="170"/>
      <c r="AB185" s="2"/>
      <c r="AC185" s="170"/>
      <c r="AD185" s="313"/>
      <c r="AE185" s="314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315"/>
      <c r="BM185" s="315"/>
      <c r="BN185" s="315"/>
      <c r="BO185" s="315"/>
      <c r="BP185" s="315"/>
      <c r="BQ185" s="315"/>
      <c r="BR185" s="315"/>
      <c r="BS185" s="315"/>
      <c r="BT185" s="315"/>
      <c r="BU185" s="2"/>
      <c r="BV185" s="2"/>
      <c r="BW185" s="2"/>
      <c r="BX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315"/>
      <c r="W186" s="315"/>
      <c r="X186" s="2"/>
      <c r="Y186" s="2"/>
      <c r="Z186" s="2"/>
      <c r="AA186" s="170"/>
      <c r="AB186" s="2"/>
      <c r="AC186" s="170"/>
      <c r="AD186" s="313"/>
      <c r="AE186" s="314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315"/>
      <c r="BM186" s="315"/>
      <c r="BN186" s="315"/>
      <c r="BO186" s="315"/>
      <c r="BP186" s="315"/>
      <c r="BQ186" s="315"/>
      <c r="BR186" s="315"/>
      <c r="BS186" s="315"/>
      <c r="BT186" s="315"/>
      <c r="BU186" s="2"/>
      <c r="BV186" s="2"/>
      <c r="BW186" s="2"/>
      <c r="BX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315"/>
      <c r="W187" s="315"/>
      <c r="X187" s="2"/>
      <c r="Y187" s="2"/>
      <c r="Z187" s="2"/>
      <c r="AA187" s="170"/>
      <c r="AB187" s="2"/>
      <c r="AC187" s="170"/>
      <c r="AD187" s="313"/>
      <c r="AE187" s="314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315"/>
      <c r="BM187" s="315"/>
      <c r="BN187" s="315"/>
      <c r="BO187" s="315"/>
      <c r="BP187" s="315"/>
      <c r="BQ187" s="315"/>
      <c r="BR187" s="315"/>
      <c r="BS187" s="315"/>
      <c r="BT187" s="315"/>
      <c r="BU187" s="2"/>
      <c r="BV187" s="2"/>
      <c r="BW187" s="2"/>
      <c r="BX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315"/>
      <c r="W188" s="315"/>
      <c r="X188" s="2"/>
      <c r="Y188" s="2"/>
      <c r="Z188" s="2"/>
      <c r="AA188" s="170"/>
      <c r="AB188" s="2"/>
      <c r="AC188" s="170"/>
      <c r="AD188" s="313"/>
      <c r="AE188" s="314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315"/>
      <c r="BM188" s="315"/>
      <c r="BN188" s="315"/>
      <c r="BO188" s="315"/>
      <c r="BP188" s="315"/>
      <c r="BQ188" s="315"/>
      <c r="BR188" s="315"/>
      <c r="BS188" s="315"/>
      <c r="BT188" s="315"/>
      <c r="BU188" s="2"/>
      <c r="BV188" s="2"/>
      <c r="BW188" s="2"/>
      <c r="BX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315"/>
      <c r="W189" s="315"/>
      <c r="X189" s="2"/>
      <c r="Y189" s="2"/>
      <c r="Z189" s="2"/>
      <c r="AA189" s="170"/>
      <c r="AB189" s="2"/>
      <c r="AC189" s="170"/>
      <c r="AD189" s="313"/>
      <c r="AE189" s="314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315"/>
      <c r="BM189" s="315"/>
      <c r="BN189" s="315"/>
      <c r="BO189" s="315"/>
      <c r="BP189" s="315"/>
      <c r="BQ189" s="315"/>
      <c r="BR189" s="315"/>
      <c r="BS189" s="315"/>
      <c r="BT189" s="315"/>
      <c r="BU189" s="2"/>
      <c r="BV189" s="2"/>
      <c r="BW189" s="2"/>
      <c r="BX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315"/>
      <c r="W190" s="315"/>
      <c r="X190" s="2"/>
      <c r="Y190" s="2"/>
      <c r="Z190" s="2"/>
      <c r="AA190" s="170"/>
      <c r="AB190" s="2"/>
      <c r="AC190" s="170"/>
      <c r="AD190" s="313"/>
      <c r="AE190" s="314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315"/>
      <c r="BM190" s="315"/>
      <c r="BN190" s="315"/>
      <c r="BO190" s="315"/>
      <c r="BP190" s="315"/>
      <c r="BQ190" s="315"/>
      <c r="BR190" s="315"/>
      <c r="BS190" s="315"/>
      <c r="BT190" s="315"/>
      <c r="BU190" s="2"/>
      <c r="BV190" s="2"/>
      <c r="BW190" s="2"/>
      <c r="BX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315"/>
      <c r="W191" s="315"/>
      <c r="X191" s="2"/>
      <c r="Y191" s="2"/>
      <c r="Z191" s="2"/>
      <c r="AA191" s="170"/>
      <c r="AB191" s="2"/>
      <c r="AC191" s="170"/>
      <c r="AD191" s="313"/>
      <c r="AE191" s="314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315"/>
      <c r="BM191" s="315"/>
      <c r="BN191" s="315"/>
      <c r="BO191" s="315"/>
      <c r="BP191" s="315"/>
      <c r="BQ191" s="315"/>
      <c r="BR191" s="315"/>
      <c r="BS191" s="315"/>
      <c r="BT191" s="315"/>
      <c r="BU191" s="2"/>
      <c r="BV191" s="2"/>
      <c r="BW191" s="2"/>
      <c r="BX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315"/>
      <c r="W192" s="315"/>
      <c r="X192" s="2"/>
      <c r="Y192" s="2"/>
      <c r="Z192" s="2"/>
      <c r="AA192" s="170"/>
      <c r="AB192" s="2"/>
      <c r="AC192" s="170"/>
      <c r="AD192" s="313"/>
      <c r="AE192" s="314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315"/>
      <c r="BM192" s="315"/>
      <c r="BN192" s="315"/>
      <c r="BO192" s="315"/>
      <c r="BP192" s="315"/>
      <c r="BQ192" s="315"/>
      <c r="BR192" s="315"/>
      <c r="BS192" s="315"/>
      <c r="BT192" s="315"/>
      <c r="BU192" s="2"/>
      <c r="BV192" s="2"/>
      <c r="BW192" s="2"/>
      <c r="BX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315"/>
      <c r="W193" s="315"/>
      <c r="X193" s="2"/>
      <c r="Y193" s="2"/>
      <c r="Z193" s="2"/>
      <c r="AA193" s="170"/>
      <c r="AB193" s="2"/>
      <c r="AC193" s="170"/>
      <c r="AD193" s="313"/>
      <c r="AE193" s="314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315"/>
      <c r="BM193" s="315"/>
      <c r="BN193" s="315"/>
      <c r="BO193" s="315"/>
      <c r="BP193" s="315"/>
      <c r="BQ193" s="315"/>
      <c r="BR193" s="315"/>
      <c r="BS193" s="315"/>
      <c r="BT193" s="315"/>
      <c r="BU193" s="2"/>
      <c r="BV193" s="2"/>
      <c r="BW193" s="2"/>
      <c r="BX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315"/>
      <c r="W194" s="315"/>
      <c r="X194" s="2"/>
      <c r="Y194" s="2"/>
      <c r="Z194" s="2"/>
      <c r="AA194" s="170"/>
      <c r="AB194" s="2"/>
      <c r="AC194" s="170"/>
      <c r="AD194" s="313"/>
      <c r="AE194" s="314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315"/>
      <c r="BM194" s="315"/>
      <c r="BN194" s="315"/>
      <c r="BO194" s="315"/>
      <c r="BP194" s="315"/>
      <c r="BQ194" s="315"/>
      <c r="BR194" s="315"/>
      <c r="BS194" s="315"/>
      <c r="BT194" s="315"/>
      <c r="BU194" s="2"/>
      <c r="BV194" s="2"/>
      <c r="BW194" s="2"/>
      <c r="BX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315"/>
      <c r="W195" s="315"/>
      <c r="X195" s="2"/>
      <c r="Y195" s="2"/>
      <c r="Z195" s="2"/>
      <c r="AA195" s="170"/>
      <c r="AB195" s="2"/>
      <c r="AC195" s="170"/>
      <c r="AD195" s="313"/>
      <c r="AE195" s="314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315"/>
      <c r="BM195" s="315"/>
      <c r="BN195" s="315"/>
      <c r="BO195" s="315"/>
      <c r="BP195" s="315"/>
      <c r="BQ195" s="315"/>
      <c r="BR195" s="315"/>
      <c r="BS195" s="315"/>
      <c r="BT195" s="315"/>
      <c r="BU195" s="2"/>
      <c r="BV195" s="2"/>
      <c r="BW195" s="2"/>
      <c r="BX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315"/>
      <c r="W196" s="315"/>
      <c r="X196" s="2"/>
      <c r="Y196" s="2"/>
      <c r="Z196" s="2"/>
      <c r="AA196" s="170"/>
      <c r="AB196" s="2"/>
      <c r="AC196" s="170"/>
      <c r="AD196" s="313"/>
      <c r="AE196" s="314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315"/>
      <c r="BM196" s="315"/>
      <c r="BN196" s="315"/>
      <c r="BO196" s="315"/>
      <c r="BP196" s="315"/>
      <c r="BQ196" s="315"/>
      <c r="BR196" s="315"/>
      <c r="BS196" s="315"/>
      <c r="BT196" s="315"/>
      <c r="BU196" s="2"/>
      <c r="BV196" s="2"/>
      <c r="BW196" s="2"/>
      <c r="BX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15"/>
      <c r="W197" s="315"/>
      <c r="X197" s="2"/>
      <c r="Y197" s="2"/>
      <c r="Z197" s="2"/>
      <c r="AA197" s="170"/>
      <c r="AB197" s="2"/>
      <c r="AC197" s="170"/>
      <c r="AD197" s="313"/>
      <c r="AE197" s="314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315"/>
      <c r="BM197" s="315"/>
      <c r="BN197" s="315"/>
      <c r="BO197" s="315"/>
      <c r="BP197" s="315"/>
      <c r="BQ197" s="315"/>
      <c r="BR197" s="315"/>
      <c r="BS197" s="315"/>
      <c r="BT197" s="315"/>
      <c r="BU197" s="2"/>
      <c r="BV197" s="2"/>
      <c r="BW197" s="2"/>
      <c r="BX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15"/>
      <c r="W198" s="315"/>
      <c r="X198" s="2"/>
      <c r="Y198" s="2"/>
      <c r="Z198" s="2"/>
      <c r="AA198" s="170"/>
      <c r="AB198" s="2"/>
      <c r="AC198" s="170"/>
      <c r="AD198" s="313"/>
      <c r="AE198" s="314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315"/>
      <c r="BM198" s="315"/>
      <c r="BN198" s="315"/>
      <c r="BO198" s="315"/>
      <c r="BP198" s="315"/>
      <c r="BQ198" s="315"/>
      <c r="BR198" s="315"/>
      <c r="BS198" s="315"/>
      <c r="BT198" s="315"/>
      <c r="BU198" s="2"/>
      <c r="BV198" s="2"/>
      <c r="BW198" s="2"/>
      <c r="BX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15"/>
      <c r="W199" s="315"/>
      <c r="X199" s="2"/>
      <c r="Y199" s="2"/>
      <c r="Z199" s="2"/>
      <c r="AA199" s="170"/>
      <c r="AB199" s="2"/>
      <c r="AC199" s="170"/>
      <c r="AD199" s="313"/>
      <c r="AE199" s="314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315"/>
      <c r="BM199" s="315"/>
      <c r="BN199" s="315"/>
      <c r="BO199" s="315"/>
      <c r="BP199" s="315"/>
      <c r="BQ199" s="315"/>
      <c r="BR199" s="315"/>
      <c r="BS199" s="315"/>
      <c r="BT199" s="315"/>
      <c r="BU199" s="2"/>
      <c r="BV199" s="2"/>
      <c r="BW199" s="2"/>
      <c r="BX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15"/>
      <c r="W200" s="315"/>
      <c r="X200" s="2"/>
      <c r="Y200" s="2"/>
      <c r="Z200" s="2"/>
      <c r="AA200" s="170"/>
      <c r="AB200" s="2"/>
      <c r="AC200" s="170"/>
      <c r="AD200" s="313"/>
      <c r="AE200" s="314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315"/>
      <c r="BM200" s="315"/>
      <c r="BN200" s="315"/>
      <c r="BO200" s="315"/>
      <c r="BP200" s="315"/>
      <c r="BQ200" s="315"/>
      <c r="BR200" s="315"/>
      <c r="BS200" s="315"/>
      <c r="BT200" s="315"/>
      <c r="BU200" s="2"/>
      <c r="BV200" s="2"/>
      <c r="BW200" s="2"/>
      <c r="BX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15"/>
      <c r="W201" s="315"/>
      <c r="X201" s="2"/>
      <c r="Y201" s="2"/>
      <c r="Z201" s="2"/>
      <c r="AA201" s="170"/>
      <c r="AB201" s="2"/>
      <c r="AC201" s="170"/>
      <c r="AD201" s="313"/>
      <c r="AE201" s="314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315"/>
      <c r="BM201" s="315"/>
      <c r="BN201" s="315"/>
      <c r="BO201" s="315"/>
      <c r="BP201" s="315"/>
      <c r="BQ201" s="315"/>
      <c r="BR201" s="315"/>
      <c r="BS201" s="315"/>
      <c r="BT201" s="315"/>
      <c r="BU201" s="2"/>
      <c r="BV201" s="2"/>
      <c r="BW201" s="2"/>
      <c r="BX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15"/>
      <c r="W202" s="315"/>
      <c r="X202" s="2"/>
      <c r="Y202" s="2"/>
      <c r="Z202" s="2"/>
      <c r="AA202" s="170"/>
      <c r="AB202" s="2"/>
      <c r="AC202" s="170"/>
      <c r="AD202" s="313"/>
      <c r="AE202" s="314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315"/>
      <c r="BM202" s="315"/>
      <c r="BN202" s="315"/>
      <c r="BO202" s="315"/>
      <c r="BP202" s="315"/>
      <c r="BQ202" s="315"/>
      <c r="BR202" s="315"/>
      <c r="BS202" s="315"/>
      <c r="BT202" s="315"/>
      <c r="BU202" s="2"/>
      <c r="BV202" s="2"/>
      <c r="BW202" s="2"/>
      <c r="BX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15"/>
      <c r="W203" s="315"/>
      <c r="X203" s="2"/>
      <c r="Y203" s="2"/>
      <c r="Z203" s="2"/>
      <c r="AA203" s="170"/>
      <c r="AB203" s="2"/>
      <c r="AC203" s="170"/>
      <c r="AD203" s="313"/>
      <c r="AE203" s="314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315"/>
      <c r="BM203" s="315"/>
      <c r="BN203" s="315"/>
      <c r="BO203" s="315"/>
      <c r="BP203" s="315"/>
      <c r="BQ203" s="315"/>
      <c r="BR203" s="315"/>
      <c r="BS203" s="315"/>
      <c r="BT203" s="315"/>
      <c r="BU203" s="2"/>
      <c r="BV203" s="2"/>
      <c r="BW203" s="2"/>
      <c r="BX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15"/>
      <c r="W204" s="315"/>
      <c r="X204" s="2"/>
      <c r="Y204" s="2"/>
      <c r="Z204" s="2"/>
      <c r="AA204" s="170"/>
      <c r="AB204" s="2"/>
      <c r="AC204" s="170"/>
      <c r="AD204" s="313"/>
      <c r="AE204" s="314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315"/>
      <c r="BM204" s="315"/>
      <c r="BN204" s="315"/>
      <c r="BO204" s="315"/>
      <c r="BP204" s="315"/>
      <c r="BQ204" s="315"/>
      <c r="BR204" s="315"/>
      <c r="BS204" s="315"/>
      <c r="BT204" s="315"/>
      <c r="BU204" s="2"/>
      <c r="BV204" s="2"/>
      <c r="BW204" s="2"/>
      <c r="BX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15"/>
      <c r="W205" s="315"/>
      <c r="X205" s="2"/>
      <c r="Y205" s="2"/>
      <c r="Z205" s="2"/>
      <c r="AA205" s="170"/>
      <c r="AB205" s="2"/>
      <c r="AC205" s="170"/>
      <c r="AD205" s="313"/>
      <c r="AE205" s="314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315"/>
      <c r="BM205" s="315"/>
      <c r="BN205" s="315"/>
      <c r="BO205" s="315"/>
      <c r="BP205" s="315"/>
      <c r="BQ205" s="315"/>
      <c r="BR205" s="315"/>
      <c r="BS205" s="315"/>
      <c r="BT205" s="315"/>
      <c r="BU205" s="2"/>
      <c r="BV205" s="2"/>
      <c r="BW205" s="2"/>
      <c r="BX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15"/>
      <c r="W206" s="315"/>
      <c r="X206" s="2"/>
      <c r="Y206" s="2"/>
      <c r="Z206" s="2"/>
      <c r="AA206" s="170"/>
      <c r="AB206" s="2"/>
      <c r="AC206" s="170"/>
      <c r="AD206" s="313"/>
      <c r="AE206" s="314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315"/>
      <c r="BM206" s="315"/>
      <c r="BN206" s="315"/>
      <c r="BO206" s="315"/>
      <c r="BP206" s="315"/>
      <c r="BQ206" s="315"/>
      <c r="BR206" s="315"/>
      <c r="BS206" s="315"/>
      <c r="BT206" s="315"/>
      <c r="BU206" s="2"/>
      <c r="BV206" s="2"/>
      <c r="BW206" s="2"/>
      <c r="BX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15"/>
      <c r="W207" s="315"/>
      <c r="X207" s="2"/>
      <c r="Y207" s="2"/>
      <c r="Z207" s="2"/>
      <c r="AA207" s="170"/>
      <c r="AB207" s="2"/>
      <c r="AC207" s="170"/>
      <c r="AD207" s="313"/>
      <c r="AE207" s="31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315"/>
      <c r="BM207" s="315"/>
      <c r="BN207" s="315"/>
      <c r="BO207" s="315"/>
      <c r="BP207" s="315"/>
      <c r="BQ207" s="315"/>
      <c r="BR207" s="315"/>
      <c r="BS207" s="315"/>
      <c r="BT207" s="315"/>
      <c r="BU207" s="2"/>
      <c r="BV207" s="2"/>
      <c r="BW207" s="2"/>
      <c r="BX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15"/>
      <c r="W208" s="315"/>
      <c r="X208" s="2"/>
      <c r="Y208" s="2"/>
      <c r="Z208" s="2"/>
      <c r="AA208" s="170"/>
      <c r="AB208" s="2"/>
      <c r="AC208" s="170"/>
      <c r="AD208" s="313"/>
      <c r="AE208" s="314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315"/>
      <c r="BM208" s="315"/>
      <c r="BN208" s="315"/>
      <c r="BO208" s="315"/>
      <c r="BP208" s="315"/>
      <c r="BQ208" s="315"/>
      <c r="BR208" s="315"/>
      <c r="BS208" s="315"/>
      <c r="BT208" s="315"/>
      <c r="BU208" s="2"/>
      <c r="BV208" s="2"/>
      <c r="BW208" s="2"/>
      <c r="BX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15"/>
      <c r="W209" s="315"/>
      <c r="X209" s="2"/>
      <c r="Y209" s="2"/>
      <c r="Z209" s="2"/>
      <c r="AA209" s="170"/>
      <c r="AB209" s="2"/>
      <c r="AC209" s="170"/>
      <c r="AD209" s="313"/>
      <c r="AE209" s="314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315"/>
      <c r="BM209" s="315"/>
      <c r="BN209" s="315"/>
      <c r="BO209" s="315"/>
      <c r="BP209" s="315"/>
      <c r="BQ209" s="315"/>
      <c r="BR209" s="315"/>
      <c r="BS209" s="315"/>
      <c r="BT209" s="315"/>
      <c r="BU209" s="2"/>
      <c r="BV209" s="2"/>
      <c r="BW209" s="2"/>
      <c r="BX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15"/>
      <c r="W210" s="315"/>
      <c r="X210" s="2"/>
      <c r="Y210" s="2"/>
      <c r="Z210" s="2"/>
      <c r="AA210" s="170"/>
      <c r="AB210" s="2"/>
      <c r="AC210" s="170"/>
      <c r="AD210" s="313"/>
      <c r="AE210" s="314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315"/>
      <c r="BM210" s="315"/>
      <c r="BN210" s="315"/>
      <c r="BO210" s="315"/>
      <c r="BP210" s="315"/>
      <c r="BQ210" s="315"/>
      <c r="BR210" s="315"/>
      <c r="BS210" s="315"/>
      <c r="BT210" s="315"/>
      <c r="BU210" s="2"/>
      <c r="BV210" s="2"/>
      <c r="BW210" s="2"/>
      <c r="BX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15"/>
      <c r="W211" s="315"/>
      <c r="X211" s="2"/>
      <c r="Y211" s="2"/>
      <c r="Z211" s="2"/>
      <c r="AA211" s="170"/>
      <c r="AB211" s="2"/>
      <c r="AC211" s="170"/>
      <c r="AD211" s="313"/>
      <c r="AE211" s="314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315"/>
      <c r="BM211" s="315"/>
      <c r="BN211" s="315"/>
      <c r="BO211" s="315"/>
      <c r="BP211" s="315"/>
      <c r="BQ211" s="315"/>
      <c r="BR211" s="315"/>
      <c r="BS211" s="315"/>
      <c r="BT211" s="315"/>
      <c r="BU211" s="2"/>
      <c r="BV211" s="2"/>
      <c r="BW211" s="2"/>
      <c r="BX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15"/>
      <c r="W212" s="315"/>
      <c r="X212" s="2"/>
      <c r="Y212" s="2"/>
      <c r="Z212" s="2"/>
      <c r="AA212" s="170"/>
      <c r="AB212" s="2"/>
      <c r="AC212" s="170"/>
      <c r="AD212" s="313"/>
      <c r="AE212" s="314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315"/>
      <c r="BM212" s="315"/>
      <c r="BN212" s="315"/>
      <c r="BO212" s="315"/>
      <c r="BP212" s="315"/>
      <c r="BQ212" s="315"/>
      <c r="BR212" s="315"/>
      <c r="BS212" s="315"/>
      <c r="BT212" s="315"/>
      <c r="BU212" s="2"/>
      <c r="BV212" s="2"/>
      <c r="BW212" s="2"/>
      <c r="BX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15"/>
      <c r="W213" s="315"/>
      <c r="X213" s="2"/>
      <c r="Y213" s="2"/>
      <c r="Z213" s="2"/>
      <c r="AA213" s="170"/>
      <c r="AB213" s="2"/>
      <c r="AC213" s="170"/>
      <c r="AD213" s="313"/>
      <c r="AE213" s="314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315"/>
      <c r="BM213" s="315"/>
      <c r="BN213" s="315"/>
      <c r="BO213" s="315"/>
      <c r="BP213" s="315"/>
      <c r="BQ213" s="315"/>
      <c r="BR213" s="315"/>
      <c r="BS213" s="315"/>
      <c r="BT213" s="315"/>
      <c r="BU213" s="2"/>
      <c r="BV213" s="2"/>
      <c r="BW213" s="2"/>
      <c r="BX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315"/>
      <c r="W214" s="315"/>
      <c r="X214" s="2"/>
      <c r="Y214" s="2"/>
      <c r="Z214" s="2"/>
      <c r="AA214" s="170"/>
      <c r="AB214" s="2"/>
      <c r="AC214" s="170"/>
      <c r="AD214" s="313"/>
      <c r="AE214" s="314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315"/>
      <c r="BM214" s="315"/>
      <c r="BN214" s="315"/>
      <c r="BO214" s="315"/>
      <c r="BP214" s="315"/>
      <c r="BQ214" s="315"/>
      <c r="BR214" s="315"/>
      <c r="BS214" s="315"/>
      <c r="BT214" s="315"/>
      <c r="BU214" s="2"/>
      <c r="BV214" s="2"/>
      <c r="BW214" s="2"/>
      <c r="BX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15"/>
      <c r="W215" s="315"/>
      <c r="X215" s="2"/>
      <c r="Y215" s="2"/>
      <c r="Z215" s="2"/>
      <c r="AA215" s="170"/>
      <c r="AB215" s="2"/>
      <c r="AC215" s="170"/>
      <c r="AD215" s="313"/>
      <c r="AE215" s="314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315"/>
      <c r="BM215" s="315"/>
      <c r="BN215" s="315"/>
      <c r="BO215" s="315"/>
      <c r="BP215" s="315"/>
      <c r="BQ215" s="315"/>
      <c r="BR215" s="315"/>
      <c r="BS215" s="315"/>
      <c r="BT215" s="315"/>
      <c r="BU215" s="2"/>
      <c r="BV215" s="2"/>
      <c r="BW215" s="2"/>
      <c r="BX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15"/>
      <c r="W216" s="315"/>
      <c r="X216" s="2"/>
      <c r="Y216" s="2"/>
      <c r="Z216" s="2"/>
      <c r="AA216" s="170"/>
      <c r="AB216" s="2"/>
      <c r="AC216" s="170"/>
      <c r="AD216" s="313"/>
      <c r="AE216" s="314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315"/>
      <c r="BM216" s="315"/>
      <c r="BN216" s="315"/>
      <c r="BO216" s="315"/>
      <c r="BP216" s="315"/>
      <c r="BQ216" s="315"/>
      <c r="BR216" s="315"/>
      <c r="BS216" s="315"/>
      <c r="BT216" s="315"/>
      <c r="BU216" s="2"/>
      <c r="BV216" s="2"/>
      <c r="BW216" s="2"/>
      <c r="BX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15"/>
      <c r="W217" s="315"/>
      <c r="X217" s="2"/>
      <c r="Y217" s="2"/>
      <c r="Z217" s="2"/>
      <c r="AA217" s="170"/>
      <c r="AB217" s="2"/>
      <c r="AC217" s="170"/>
      <c r="AD217" s="313"/>
      <c r="AE217" s="314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315"/>
      <c r="BM217" s="315"/>
      <c r="BN217" s="315"/>
      <c r="BO217" s="315"/>
      <c r="BP217" s="315"/>
      <c r="BQ217" s="315"/>
      <c r="BR217" s="315"/>
      <c r="BS217" s="315"/>
      <c r="BT217" s="315"/>
      <c r="BU217" s="2"/>
      <c r="BV217" s="2"/>
      <c r="BW217" s="2"/>
      <c r="BX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15"/>
      <c r="W218" s="315"/>
      <c r="X218" s="2"/>
      <c r="Y218" s="2"/>
      <c r="Z218" s="2"/>
      <c r="AA218" s="170"/>
      <c r="AB218" s="2"/>
      <c r="AC218" s="170"/>
      <c r="AD218" s="313"/>
      <c r="AE218" s="314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315"/>
      <c r="BM218" s="315"/>
      <c r="BN218" s="315"/>
      <c r="BO218" s="315"/>
      <c r="BP218" s="315"/>
      <c r="BQ218" s="315"/>
      <c r="BR218" s="315"/>
      <c r="BS218" s="315"/>
      <c r="BT218" s="315"/>
      <c r="BU218" s="2"/>
      <c r="BV218" s="2"/>
      <c r="BW218" s="2"/>
      <c r="BX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15"/>
      <c r="W219" s="315"/>
      <c r="X219" s="2"/>
      <c r="Y219" s="2"/>
      <c r="Z219" s="2"/>
      <c r="AA219" s="170"/>
      <c r="AB219" s="2"/>
      <c r="AC219" s="170"/>
      <c r="AD219" s="313"/>
      <c r="AE219" s="314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315"/>
      <c r="BM219" s="315"/>
      <c r="BN219" s="315"/>
      <c r="BO219" s="315"/>
      <c r="BP219" s="315"/>
      <c r="BQ219" s="315"/>
      <c r="BR219" s="315"/>
      <c r="BS219" s="315"/>
      <c r="BT219" s="315"/>
      <c r="BU219" s="2"/>
      <c r="BV219" s="2"/>
      <c r="BW219" s="2"/>
      <c r="BX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15"/>
      <c r="W220" s="315"/>
      <c r="X220" s="2"/>
      <c r="Y220" s="2"/>
      <c r="Z220" s="2"/>
      <c r="AA220" s="170"/>
      <c r="AB220" s="2"/>
      <c r="AC220" s="170"/>
      <c r="AD220" s="313"/>
      <c r="AE220" s="314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315"/>
      <c r="BM220" s="315"/>
      <c r="BN220" s="315"/>
      <c r="BO220" s="315"/>
      <c r="BP220" s="315"/>
      <c r="BQ220" s="315"/>
      <c r="BR220" s="315"/>
      <c r="BS220" s="315"/>
      <c r="BT220" s="315"/>
      <c r="BU220" s="2"/>
      <c r="BV220" s="2"/>
      <c r="BW220" s="2"/>
      <c r="BX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315"/>
      <c r="W221" s="315"/>
      <c r="X221" s="2"/>
      <c r="Y221" s="2"/>
      <c r="Z221" s="2"/>
      <c r="AA221" s="170"/>
      <c r="AB221" s="2"/>
      <c r="AC221" s="170"/>
      <c r="AD221" s="313"/>
      <c r="AE221" s="314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315"/>
      <c r="BM221" s="315"/>
      <c r="BN221" s="315"/>
      <c r="BO221" s="315"/>
      <c r="BP221" s="315"/>
      <c r="BQ221" s="315"/>
      <c r="BR221" s="315"/>
      <c r="BS221" s="315"/>
      <c r="BT221" s="315"/>
      <c r="BU221" s="2"/>
      <c r="BV221" s="2"/>
      <c r="BW221" s="2"/>
      <c r="BX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315"/>
      <c r="W222" s="315"/>
      <c r="X222" s="2"/>
      <c r="Y222" s="2"/>
      <c r="Z222" s="2"/>
      <c r="AA222" s="170"/>
      <c r="AB222" s="2"/>
      <c r="AC222" s="170"/>
      <c r="AD222" s="313"/>
      <c r="AE222" s="314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315"/>
      <c r="BM222" s="315"/>
      <c r="BN222" s="315"/>
      <c r="BO222" s="315"/>
      <c r="BP222" s="315"/>
      <c r="BQ222" s="315"/>
      <c r="BR222" s="315"/>
      <c r="BS222" s="315"/>
      <c r="BT222" s="315"/>
      <c r="BU222" s="2"/>
      <c r="BV222" s="2"/>
      <c r="BW222" s="2"/>
      <c r="BX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315"/>
      <c r="W223" s="315"/>
      <c r="X223" s="2"/>
      <c r="Y223" s="2"/>
      <c r="Z223" s="2"/>
      <c r="AA223" s="170"/>
      <c r="AB223" s="2"/>
      <c r="AC223" s="170"/>
      <c r="AD223" s="313"/>
      <c r="AE223" s="314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315"/>
      <c r="BM223" s="315"/>
      <c r="BN223" s="315"/>
      <c r="BO223" s="315"/>
      <c r="BP223" s="315"/>
      <c r="BQ223" s="315"/>
      <c r="BR223" s="315"/>
      <c r="BS223" s="315"/>
      <c r="BT223" s="315"/>
      <c r="BU223" s="2"/>
      <c r="BV223" s="2"/>
      <c r="BW223" s="2"/>
      <c r="BX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315"/>
      <c r="W224" s="315"/>
      <c r="X224" s="2"/>
      <c r="Y224" s="2"/>
      <c r="Z224" s="2"/>
      <c r="AA224" s="170"/>
      <c r="AB224" s="2"/>
      <c r="AC224" s="170"/>
      <c r="AD224" s="313"/>
      <c r="AE224" s="314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315"/>
      <c r="BM224" s="315"/>
      <c r="BN224" s="315"/>
      <c r="BO224" s="315"/>
      <c r="BP224" s="315"/>
      <c r="BQ224" s="315"/>
      <c r="BR224" s="315"/>
      <c r="BS224" s="315"/>
      <c r="BT224" s="315"/>
      <c r="BU224" s="2"/>
      <c r="BV224" s="2"/>
      <c r="BW224" s="2"/>
      <c r="BX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315"/>
      <c r="W225" s="315"/>
      <c r="X225" s="2"/>
      <c r="Y225" s="2"/>
      <c r="Z225" s="2"/>
      <c r="AA225" s="170"/>
      <c r="AB225" s="2"/>
      <c r="AC225" s="170"/>
      <c r="AD225" s="313"/>
      <c r="AE225" s="314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315"/>
      <c r="BM225" s="315"/>
      <c r="BN225" s="315"/>
      <c r="BO225" s="315"/>
      <c r="BP225" s="315"/>
      <c r="BQ225" s="315"/>
      <c r="BR225" s="315"/>
      <c r="BS225" s="315"/>
      <c r="BT225" s="315"/>
      <c r="BU225" s="2"/>
      <c r="BV225" s="2"/>
      <c r="BW225" s="2"/>
      <c r="BX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15"/>
      <c r="W226" s="315"/>
      <c r="X226" s="2"/>
      <c r="Y226" s="2"/>
      <c r="Z226" s="2"/>
      <c r="AA226" s="170"/>
      <c r="AB226" s="2"/>
      <c r="AC226" s="170"/>
      <c r="AD226" s="313"/>
      <c r="AE226" s="314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315"/>
      <c r="BM226" s="315"/>
      <c r="BN226" s="315"/>
      <c r="BO226" s="315"/>
      <c r="BP226" s="315"/>
      <c r="BQ226" s="315"/>
      <c r="BR226" s="315"/>
      <c r="BS226" s="315"/>
      <c r="BT226" s="315"/>
      <c r="BU226" s="2"/>
      <c r="BV226" s="2"/>
      <c r="BW226" s="2"/>
      <c r="BX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315"/>
      <c r="W227" s="315"/>
      <c r="X227" s="2"/>
      <c r="Y227" s="2"/>
      <c r="Z227" s="2"/>
      <c r="AA227" s="170"/>
      <c r="AB227" s="2"/>
      <c r="AC227" s="170"/>
      <c r="AD227" s="313"/>
      <c r="AE227" s="314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315"/>
      <c r="BM227" s="315"/>
      <c r="BN227" s="315"/>
      <c r="BO227" s="315"/>
      <c r="BP227" s="315"/>
      <c r="BQ227" s="315"/>
      <c r="BR227" s="315"/>
      <c r="BS227" s="315"/>
      <c r="BT227" s="315"/>
      <c r="BU227" s="2"/>
      <c r="BV227" s="2"/>
      <c r="BW227" s="2"/>
      <c r="BX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315"/>
      <c r="W228" s="315"/>
      <c r="X228" s="2"/>
      <c r="Y228" s="2"/>
      <c r="Z228" s="2"/>
      <c r="AA228" s="170"/>
      <c r="AB228" s="2"/>
      <c r="AC228" s="170"/>
      <c r="AD228" s="313"/>
      <c r="AE228" s="314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315"/>
      <c r="BM228" s="315"/>
      <c r="BN228" s="315"/>
      <c r="BO228" s="315"/>
      <c r="BP228" s="315"/>
      <c r="BQ228" s="315"/>
      <c r="BR228" s="315"/>
      <c r="BS228" s="315"/>
      <c r="BT228" s="315"/>
      <c r="BU228" s="2"/>
      <c r="BV228" s="2"/>
      <c r="BW228" s="2"/>
      <c r="BX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315"/>
      <c r="W229" s="315"/>
      <c r="X229" s="2"/>
      <c r="Y229" s="2"/>
      <c r="Z229" s="2"/>
      <c r="AA229" s="170"/>
      <c r="AB229" s="2"/>
      <c r="AC229" s="170"/>
      <c r="AD229" s="313"/>
      <c r="AE229" s="314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315"/>
      <c r="BM229" s="315"/>
      <c r="BN229" s="315"/>
      <c r="BO229" s="315"/>
      <c r="BP229" s="315"/>
      <c r="BQ229" s="315"/>
      <c r="BR229" s="315"/>
      <c r="BS229" s="315"/>
      <c r="BT229" s="315"/>
      <c r="BU229" s="2"/>
      <c r="BV229" s="2"/>
      <c r="BW229" s="2"/>
      <c r="BX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315"/>
      <c r="W230" s="315"/>
      <c r="X230" s="2"/>
      <c r="Y230" s="2"/>
      <c r="Z230" s="2"/>
      <c r="AA230" s="170"/>
      <c r="AB230" s="2"/>
      <c r="AC230" s="170"/>
      <c r="AD230" s="313"/>
      <c r="AE230" s="314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315"/>
      <c r="BM230" s="315"/>
      <c r="BN230" s="315"/>
      <c r="BO230" s="315"/>
      <c r="BP230" s="315"/>
      <c r="BQ230" s="315"/>
      <c r="BR230" s="315"/>
      <c r="BS230" s="315"/>
      <c r="BT230" s="315"/>
      <c r="BU230" s="2"/>
      <c r="BV230" s="2"/>
      <c r="BW230" s="2"/>
      <c r="BX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315"/>
      <c r="W231" s="315"/>
      <c r="X231" s="2"/>
      <c r="Y231" s="2"/>
      <c r="Z231" s="2"/>
      <c r="AA231" s="170"/>
      <c r="AB231" s="2"/>
      <c r="AC231" s="170"/>
      <c r="AD231" s="313"/>
      <c r="AE231" s="314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315"/>
      <c r="BM231" s="315"/>
      <c r="BN231" s="315"/>
      <c r="BO231" s="315"/>
      <c r="BP231" s="315"/>
      <c r="BQ231" s="315"/>
      <c r="BR231" s="315"/>
      <c r="BS231" s="315"/>
      <c r="BT231" s="315"/>
      <c r="BU231" s="2"/>
      <c r="BV231" s="2"/>
      <c r="BW231" s="2"/>
      <c r="BX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315"/>
      <c r="W232" s="315"/>
      <c r="X232" s="2"/>
      <c r="Y232" s="2"/>
      <c r="Z232" s="2"/>
      <c r="AA232" s="170"/>
      <c r="AB232" s="2"/>
      <c r="AC232" s="170"/>
      <c r="AD232" s="313"/>
      <c r="AE232" s="314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315"/>
      <c r="BM232" s="315"/>
      <c r="BN232" s="315"/>
      <c r="BO232" s="315"/>
      <c r="BP232" s="315"/>
      <c r="BQ232" s="315"/>
      <c r="BR232" s="315"/>
      <c r="BS232" s="315"/>
      <c r="BT232" s="315"/>
      <c r="BU232" s="2"/>
      <c r="BV232" s="2"/>
      <c r="BW232" s="2"/>
      <c r="BX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315"/>
      <c r="W233" s="315"/>
      <c r="X233" s="2"/>
      <c r="Y233" s="2"/>
      <c r="Z233" s="2"/>
      <c r="AA233" s="170"/>
      <c r="AB233" s="2"/>
      <c r="AC233" s="170"/>
      <c r="AD233" s="313"/>
      <c r="AE233" s="314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315"/>
      <c r="BM233" s="315"/>
      <c r="BN233" s="315"/>
      <c r="BO233" s="315"/>
      <c r="BP233" s="315"/>
      <c r="BQ233" s="315"/>
      <c r="BR233" s="315"/>
      <c r="BS233" s="315"/>
      <c r="BT233" s="315"/>
      <c r="BU233" s="2"/>
      <c r="BV233" s="2"/>
      <c r="BW233" s="2"/>
      <c r="BX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315"/>
      <c r="W234" s="315"/>
      <c r="X234" s="2"/>
      <c r="Y234" s="2"/>
      <c r="Z234" s="2"/>
      <c r="AA234" s="170"/>
      <c r="AB234" s="2"/>
      <c r="AC234" s="170"/>
      <c r="AD234" s="313"/>
      <c r="AE234" s="314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315"/>
      <c r="BM234" s="315"/>
      <c r="BN234" s="315"/>
      <c r="BO234" s="315"/>
      <c r="BP234" s="315"/>
      <c r="BQ234" s="315"/>
      <c r="BR234" s="315"/>
      <c r="BS234" s="315"/>
      <c r="BT234" s="315"/>
      <c r="BU234" s="2"/>
      <c r="BV234" s="2"/>
      <c r="BW234" s="2"/>
      <c r="BX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315"/>
      <c r="W235" s="315"/>
      <c r="X235" s="2"/>
      <c r="Y235" s="2"/>
      <c r="Z235" s="2"/>
      <c r="AA235" s="170"/>
      <c r="AB235" s="2"/>
      <c r="AC235" s="170"/>
      <c r="AD235" s="313"/>
      <c r="AE235" s="314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315"/>
      <c r="BM235" s="315"/>
      <c r="BN235" s="315"/>
      <c r="BO235" s="315"/>
      <c r="BP235" s="315"/>
      <c r="BQ235" s="315"/>
      <c r="BR235" s="315"/>
      <c r="BS235" s="315"/>
      <c r="BT235" s="315"/>
      <c r="BU235" s="2"/>
      <c r="BV235" s="2"/>
      <c r="BW235" s="2"/>
      <c r="BX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315"/>
      <c r="W236" s="315"/>
      <c r="X236" s="2"/>
      <c r="Y236" s="2"/>
      <c r="Z236" s="2"/>
      <c r="AA236" s="170"/>
      <c r="AB236" s="2"/>
      <c r="AC236" s="170"/>
      <c r="AD236" s="313"/>
      <c r="AE236" s="314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315"/>
      <c r="BM236" s="315"/>
      <c r="BN236" s="315"/>
      <c r="BO236" s="315"/>
      <c r="BP236" s="315"/>
      <c r="BQ236" s="315"/>
      <c r="BR236" s="315"/>
      <c r="BS236" s="315"/>
      <c r="BT236" s="315"/>
      <c r="BU236" s="2"/>
      <c r="BV236" s="2"/>
      <c r="BW236" s="2"/>
      <c r="BX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315"/>
      <c r="W237" s="315"/>
      <c r="X237" s="2"/>
      <c r="Y237" s="2"/>
      <c r="Z237" s="2"/>
      <c r="AA237" s="170"/>
      <c r="AB237" s="2"/>
      <c r="AC237" s="170"/>
      <c r="AD237" s="313"/>
      <c r="AE237" s="314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315"/>
      <c r="BM237" s="315"/>
      <c r="BN237" s="315"/>
      <c r="BO237" s="315"/>
      <c r="BP237" s="315"/>
      <c r="BQ237" s="315"/>
      <c r="BR237" s="315"/>
      <c r="BS237" s="315"/>
      <c r="BT237" s="315"/>
      <c r="BU237" s="2"/>
      <c r="BV237" s="2"/>
      <c r="BW237" s="2"/>
      <c r="BX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315"/>
      <c r="W238" s="315"/>
      <c r="X238" s="2"/>
      <c r="Y238" s="2"/>
      <c r="Z238" s="2"/>
      <c r="AA238" s="170"/>
      <c r="AB238" s="2"/>
      <c r="AC238" s="170"/>
      <c r="AD238" s="313"/>
      <c r="AE238" s="314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315"/>
      <c r="BM238" s="315"/>
      <c r="BN238" s="315"/>
      <c r="BO238" s="315"/>
      <c r="BP238" s="315"/>
      <c r="BQ238" s="315"/>
      <c r="BR238" s="315"/>
      <c r="BS238" s="315"/>
      <c r="BT238" s="315"/>
      <c r="BU238" s="2"/>
      <c r="BV238" s="2"/>
      <c r="BW238" s="2"/>
      <c r="BX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315"/>
      <c r="W239" s="315"/>
      <c r="X239" s="2"/>
      <c r="Y239" s="2"/>
      <c r="Z239" s="2"/>
      <c r="AA239" s="170"/>
      <c r="AB239" s="2"/>
      <c r="AC239" s="170"/>
      <c r="AD239" s="313"/>
      <c r="AE239" s="314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315"/>
      <c r="BM239" s="315"/>
      <c r="BN239" s="315"/>
      <c r="BO239" s="315"/>
      <c r="BP239" s="315"/>
      <c r="BQ239" s="315"/>
      <c r="BR239" s="315"/>
      <c r="BS239" s="315"/>
      <c r="BT239" s="315"/>
      <c r="BU239" s="2"/>
      <c r="BV239" s="2"/>
      <c r="BW239" s="2"/>
      <c r="BX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315"/>
      <c r="W240" s="315"/>
      <c r="X240" s="2"/>
      <c r="Y240" s="2"/>
      <c r="Z240" s="2"/>
      <c r="AA240" s="170"/>
      <c r="AB240" s="2"/>
      <c r="AC240" s="170"/>
      <c r="AD240" s="313"/>
      <c r="AE240" s="314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315"/>
      <c r="BM240" s="315"/>
      <c r="BN240" s="315"/>
      <c r="BO240" s="315"/>
      <c r="BP240" s="315"/>
      <c r="BQ240" s="315"/>
      <c r="BR240" s="315"/>
      <c r="BS240" s="315"/>
      <c r="BT240" s="315"/>
      <c r="BU240" s="2"/>
      <c r="BV240" s="2"/>
      <c r="BW240" s="2"/>
      <c r="BX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315"/>
      <c r="W241" s="315"/>
      <c r="X241" s="2"/>
      <c r="Y241" s="2"/>
      <c r="Z241" s="2"/>
      <c r="AA241" s="170"/>
      <c r="AB241" s="2"/>
      <c r="AC241" s="170"/>
      <c r="AD241" s="313"/>
      <c r="AE241" s="314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315"/>
      <c r="BM241" s="315"/>
      <c r="BN241" s="315"/>
      <c r="BO241" s="315"/>
      <c r="BP241" s="315"/>
      <c r="BQ241" s="315"/>
      <c r="BR241" s="315"/>
      <c r="BS241" s="315"/>
      <c r="BT241" s="315"/>
      <c r="BU241" s="2"/>
      <c r="BV241" s="2"/>
      <c r="BW241" s="2"/>
      <c r="BX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315"/>
      <c r="W242" s="315"/>
      <c r="X242" s="2"/>
      <c r="Y242" s="2"/>
      <c r="Z242" s="2"/>
      <c r="AA242" s="170"/>
      <c r="AB242" s="2"/>
      <c r="AC242" s="170"/>
      <c r="AD242" s="313"/>
      <c r="AE242" s="314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315"/>
      <c r="BM242" s="315"/>
      <c r="BN242" s="315"/>
      <c r="BO242" s="315"/>
      <c r="BP242" s="315"/>
      <c r="BQ242" s="315"/>
      <c r="BR242" s="315"/>
      <c r="BS242" s="315"/>
      <c r="BT242" s="315"/>
      <c r="BU242" s="2"/>
      <c r="BV242" s="2"/>
      <c r="BW242" s="2"/>
      <c r="BX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315"/>
      <c r="W243" s="315"/>
      <c r="X243" s="2"/>
      <c r="Y243" s="2"/>
      <c r="Z243" s="2"/>
      <c r="AA243" s="170"/>
      <c r="AB243" s="2"/>
      <c r="AC243" s="170"/>
      <c r="AD243" s="313"/>
      <c r="AE243" s="314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315"/>
      <c r="BM243" s="315"/>
      <c r="BN243" s="315"/>
      <c r="BO243" s="315"/>
      <c r="BP243" s="315"/>
      <c r="BQ243" s="315"/>
      <c r="BR243" s="315"/>
      <c r="BS243" s="315"/>
      <c r="BT243" s="315"/>
      <c r="BU243" s="2"/>
      <c r="BV243" s="2"/>
      <c r="BW243" s="2"/>
      <c r="BX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315"/>
      <c r="W244" s="315"/>
      <c r="X244" s="2"/>
      <c r="Y244" s="2"/>
      <c r="Z244" s="2"/>
      <c r="AA244" s="170"/>
      <c r="AB244" s="2"/>
      <c r="AC244" s="170"/>
      <c r="AD244" s="313"/>
      <c r="AE244" s="314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315"/>
      <c r="BM244" s="315"/>
      <c r="BN244" s="315"/>
      <c r="BO244" s="315"/>
      <c r="BP244" s="315"/>
      <c r="BQ244" s="315"/>
      <c r="BR244" s="315"/>
      <c r="BS244" s="315"/>
      <c r="BT244" s="315"/>
      <c r="BU244" s="2"/>
      <c r="BV244" s="2"/>
      <c r="BW244" s="2"/>
      <c r="BX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315"/>
      <c r="W245" s="315"/>
      <c r="X245" s="2"/>
      <c r="Y245" s="2"/>
      <c r="Z245" s="2"/>
      <c r="AA245" s="170"/>
      <c r="AB245" s="2"/>
      <c r="AC245" s="170"/>
      <c r="AD245" s="313"/>
      <c r="AE245" s="314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315"/>
      <c r="BM245" s="315"/>
      <c r="BN245" s="315"/>
      <c r="BO245" s="315"/>
      <c r="BP245" s="315"/>
      <c r="BQ245" s="315"/>
      <c r="BR245" s="315"/>
      <c r="BS245" s="315"/>
      <c r="BT245" s="315"/>
      <c r="BU245" s="2"/>
      <c r="BV245" s="2"/>
      <c r="BW245" s="2"/>
      <c r="BX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315"/>
      <c r="W246" s="315"/>
      <c r="X246" s="2"/>
      <c r="Y246" s="2"/>
      <c r="Z246" s="2"/>
      <c r="AA246" s="170"/>
      <c r="AB246" s="2"/>
      <c r="AC246" s="170"/>
      <c r="AD246" s="313"/>
      <c r="AE246" s="314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315"/>
      <c r="BM246" s="315"/>
      <c r="BN246" s="315"/>
      <c r="BO246" s="315"/>
      <c r="BP246" s="315"/>
      <c r="BQ246" s="315"/>
      <c r="BR246" s="315"/>
      <c r="BS246" s="315"/>
      <c r="BT246" s="315"/>
      <c r="BU246" s="2"/>
      <c r="BV246" s="2"/>
      <c r="BW246" s="2"/>
      <c r="BX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315"/>
      <c r="W247" s="315"/>
      <c r="X247" s="2"/>
      <c r="Y247" s="2"/>
      <c r="Z247" s="2"/>
      <c r="AA247" s="170"/>
      <c r="AB247" s="2"/>
      <c r="AC247" s="170"/>
      <c r="AD247" s="313"/>
      <c r="AE247" s="314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315"/>
      <c r="BM247" s="315"/>
      <c r="BN247" s="315"/>
      <c r="BO247" s="315"/>
      <c r="BP247" s="315"/>
      <c r="BQ247" s="315"/>
      <c r="BR247" s="315"/>
      <c r="BS247" s="315"/>
      <c r="BT247" s="315"/>
      <c r="BU247" s="2"/>
      <c r="BV247" s="2"/>
      <c r="BW247" s="2"/>
      <c r="BX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315"/>
      <c r="W248" s="315"/>
      <c r="X248" s="2"/>
      <c r="Y248" s="2"/>
      <c r="Z248" s="2"/>
      <c r="AA248" s="170"/>
      <c r="AB248" s="2"/>
      <c r="AC248" s="170"/>
      <c r="AD248" s="313"/>
      <c r="AE248" s="314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315"/>
      <c r="BM248" s="315"/>
      <c r="BN248" s="315"/>
      <c r="BO248" s="315"/>
      <c r="BP248" s="315"/>
      <c r="BQ248" s="315"/>
      <c r="BR248" s="315"/>
      <c r="BS248" s="315"/>
      <c r="BT248" s="315"/>
      <c r="BU248" s="2"/>
      <c r="BV248" s="2"/>
      <c r="BW248" s="2"/>
      <c r="BX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315"/>
      <c r="W249" s="315"/>
      <c r="X249" s="2"/>
      <c r="Y249" s="2"/>
      <c r="Z249" s="2"/>
      <c r="AA249" s="170"/>
      <c r="AB249" s="2"/>
      <c r="AC249" s="170"/>
      <c r="AD249" s="313"/>
      <c r="AE249" s="314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315"/>
      <c r="BM249" s="315"/>
      <c r="BN249" s="315"/>
      <c r="BO249" s="315"/>
      <c r="BP249" s="315"/>
      <c r="BQ249" s="315"/>
      <c r="BR249" s="315"/>
      <c r="BS249" s="315"/>
      <c r="BT249" s="315"/>
      <c r="BU249" s="2"/>
      <c r="BV249" s="2"/>
      <c r="BW249" s="2"/>
      <c r="BX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315"/>
      <c r="W250" s="315"/>
      <c r="X250" s="2"/>
      <c r="Y250" s="2"/>
      <c r="Z250" s="2"/>
      <c r="AA250" s="170"/>
      <c r="AB250" s="2"/>
      <c r="AC250" s="170"/>
      <c r="AD250" s="313"/>
      <c r="AE250" s="314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315"/>
      <c r="BM250" s="315"/>
      <c r="BN250" s="315"/>
      <c r="BO250" s="315"/>
      <c r="BP250" s="315"/>
      <c r="BQ250" s="315"/>
      <c r="BR250" s="315"/>
      <c r="BS250" s="315"/>
      <c r="BT250" s="315"/>
      <c r="BU250" s="2"/>
      <c r="BV250" s="2"/>
      <c r="BW250" s="2"/>
      <c r="BX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315"/>
      <c r="W251" s="315"/>
      <c r="X251" s="2"/>
      <c r="Y251" s="2"/>
      <c r="Z251" s="2"/>
      <c r="AA251" s="170"/>
      <c r="AB251" s="2"/>
      <c r="AC251" s="170"/>
      <c r="AD251" s="313"/>
      <c r="AE251" s="314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315"/>
      <c r="BM251" s="315"/>
      <c r="BN251" s="315"/>
      <c r="BO251" s="315"/>
      <c r="BP251" s="315"/>
      <c r="BQ251" s="315"/>
      <c r="BR251" s="315"/>
      <c r="BS251" s="315"/>
      <c r="BT251" s="315"/>
      <c r="BU251" s="2"/>
      <c r="BV251" s="2"/>
      <c r="BW251" s="2"/>
      <c r="BX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315"/>
      <c r="W252" s="315"/>
      <c r="X252" s="2"/>
      <c r="Y252" s="2"/>
      <c r="Z252" s="2"/>
      <c r="AA252" s="170"/>
      <c r="AB252" s="2"/>
      <c r="AC252" s="170"/>
      <c r="AD252" s="313"/>
      <c r="AE252" s="314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315"/>
      <c r="BM252" s="315"/>
      <c r="BN252" s="315"/>
      <c r="BO252" s="315"/>
      <c r="BP252" s="315"/>
      <c r="BQ252" s="315"/>
      <c r="BR252" s="315"/>
      <c r="BS252" s="315"/>
      <c r="BT252" s="315"/>
      <c r="BU252" s="2"/>
      <c r="BV252" s="2"/>
      <c r="BW252" s="2"/>
      <c r="BX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315"/>
      <c r="W253" s="315"/>
      <c r="X253" s="2"/>
      <c r="Y253" s="2"/>
      <c r="Z253" s="2"/>
      <c r="AA253" s="170"/>
      <c r="AB253" s="2"/>
      <c r="AC253" s="170"/>
      <c r="AD253" s="313"/>
      <c r="AE253" s="314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315"/>
      <c r="BM253" s="315"/>
      <c r="BN253" s="315"/>
      <c r="BO253" s="315"/>
      <c r="BP253" s="315"/>
      <c r="BQ253" s="315"/>
      <c r="BR253" s="315"/>
      <c r="BS253" s="315"/>
      <c r="BT253" s="315"/>
      <c r="BU253" s="2"/>
      <c r="BV253" s="2"/>
      <c r="BW253" s="2"/>
      <c r="BX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315"/>
      <c r="W254" s="315"/>
      <c r="X254" s="2"/>
      <c r="Y254" s="2"/>
      <c r="Z254" s="2"/>
      <c r="AA254" s="170"/>
      <c r="AB254" s="2"/>
      <c r="AC254" s="170"/>
      <c r="AD254" s="313"/>
      <c r="AE254" s="314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315"/>
      <c r="BM254" s="315"/>
      <c r="BN254" s="315"/>
      <c r="BO254" s="315"/>
      <c r="BP254" s="315"/>
      <c r="BQ254" s="315"/>
      <c r="BR254" s="315"/>
      <c r="BS254" s="315"/>
      <c r="BT254" s="315"/>
      <c r="BU254" s="2"/>
      <c r="BV254" s="2"/>
      <c r="BW254" s="2"/>
      <c r="BX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315"/>
      <c r="W255" s="315"/>
      <c r="X255" s="2"/>
      <c r="Y255" s="2"/>
      <c r="Z255" s="2"/>
      <c r="AA255" s="170"/>
      <c r="AB255" s="2"/>
      <c r="AC255" s="170"/>
      <c r="AD255" s="313"/>
      <c r="AE255" s="314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315"/>
      <c r="BM255" s="315"/>
      <c r="BN255" s="315"/>
      <c r="BO255" s="315"/>
      <c r="BP255" s="315"/>
      <c r="BQ255" s="315"/>
      <c r="BR255" s="315"/>
      <c r="BS255" s="315"/>
      <c r="BT255" s="315"/>
      <c r="BU255" s="2"/>
      <c r="BV255" s="2"/>
      <c r="BW255" s="2"/>
      <c r="BX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315"/>
      <c r="W256" s="315"/>
      <c r="X256" s="2"/>
      <c r="Y256" s="2"/>
      <c r="Z256" s="2"/>
      <c r="AA256" s="170"/>
      <c r="AB256" s="2"/>
      <c r="AC256" s="170"/>
      <c r="AD256" s="313"/>
      <c r="AE256" s="314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315"/>
      <c r="BM256" s="315"/>
      <c r="BN256" s="315"/>
      <c r="BO256" s="315"/>
      <c r="BP256" s="315"/>
      <c r="BQ256" s="315"/>
      <c r="BR256" s="315"/>
      <c r="BS256" s="315"/>
      <c r="BT256" s="315"/>
      <c r="BU256" s="2"/>
      <c r="BV256" s="2"/>
      <c r="BW256" s="2"/>
      <c r="BX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315"/>
      <c r="W257" s="315"/>
      <c r="X257" s="2"/>
      <c r="Y257" s="2"/>
      <c r="Z257" s="2"/>
      <c r="AA257" s="170"/>
      <c r="AB257" s="2"/>
      <c r="AC257" s="170"/>
      <c r="AD257" s="313"/>
      <c r="AE257" s="314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315"/>
      <c r="BM257" s="315"/>
      <c r="BN257" s="315"/>
      <c r="BO257" s="315"/>
      <c r="BP257" s="315"/>
      <c r="BQ257" s="315"/>
      <c r="BR257" s="315"/>
      <c r="BS257" s="315"/>
      <c r="BT257" s="315"/>
      <c r="BU257" s="2"/>
      <c r="BV257" s="2"/>
      <c r="BW257" s="2"/>
      <c r="BX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315"/>
      <c r="W258" s="315"/>
      <c r="X258" s="2"/>
      <c r="Y258" s="2"/>
      <c r="Z258" s="2"/>
      <c r="AA258" s="170"/>
      <c r="AB258" s="2"/>
      <c r="AC258" s="170"/>
      <c r="AD258" s="313"/>
      <c r="AE258" s="314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315"/>
      <c r="BM258" s="315"/>
      <c r="BN258" s="315"/>
      <c r="BO258" s="315"/>
      <c r="BP258" s="315"/>
      <c r="BQ258" s="315"/>
      <c r="BR258" s="315"/>
      <c r="BS258" s="315"/>
      <c r="BT258" s="315"/>
      <c r="BU258" s="2"/>
      <c r="BV258" s="2"/>
      <c r="BW258" s="2"/>
      <c r="BX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315"/>
      <c r="W259" s="315"/>
      <c r="X259" s="2"/>
      <c r="Y259" s="2"/>
      <c r="Z259" s="2"/>
      <c r="AA259" s="170"/>
      <c r="AB259" s="2"/>
      <c r="AC259" s="170"/>
      <c r="AD259" s="313"/>
      <c r="AE259" s="314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315"/>
      <c r="BM259" s="315"/>
      <c r="BN259" s="315"/>
      <c r="BO259" s="315"/>
      <c r="BP259" s="315"/>
      <c r="BQ259" s="315"/>
      <c r="BR259" s="315"/>
      <c r="BS259" s="315"/>
      <c r="BT259" s="315"/>
      <c r="BU259" s="2"/>
      <c r="BV259" s="2"/>
      <c r="BW259" s="2"/>
      <c r="BX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315"/>
      <c r="W260" s="315"/>
      <c r="X260" s="2"/>
      <c r="Y260" s="2"/>
      <c r="Z260" s="2"/>
      <c r="AA260" s="170"/>
      <c r="AB260" s="2"/>
      <c r="AC260" s="170"/>
      <c r="AD260" s="313"/>
      <c r="AE260" s="314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315"/>
      <c r="BM260" s="315"/>
      <c r="BN260" s="315"/>
      <c r="BO260" s="315"/>
      <c r="BP260" s="315"/>
      <c r="BQ260" s="315"/>
      <c r="BR260" s="315"/>
      <c r="BS260" s="315"/>
      <c r="BT260" s="315"/>
      <c r="BU260" s="2"/>
      <c r="BV260" s="2"/>
      <c r="BW260" s="2"/>
      <c r="BX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315"/>
      <c r="W261" s="315"/>
      <c r="X261" s="2"/>
      <c r="Y261" s="2"/>
      <c r="Z261" s="2"/>
      <c r="AA261" s="170"/>
      <c r="AB261" s="2"/>
      <c r="AC261" s="170"/>
      <c r="AD261" s="313"/>
      <c r="AE261" s="314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315"/>
      <c r="BM261" s="315"/>
      <c r="BN261" s="315"/>
      <c r="BO261" s="315"/>
      <c r="BP261" s="315"/>
      <c r="BQ261" s="315"/>
      <c r="BR261" s="315"/>
      <c r="BS261" s="315"/>
      <c r="BT261" s="315"/>
      <c r="BU261" s="2"/>
      <c r="BV261" s="2"/>
      <c r="BW261" s="2"/>
      <c r="BX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315"/>
      <c r="W262" s="315"/>
      <c r="X262" s="2"/>
      <c r="Y262" s="2"/>
      <c r="Z262" s="2"/>
      <c r="AA262" s="170"/>
      <c r="AB262" s="2"/>
      <c r="AC262" s="170"/>
      <c r="AD262" s="313"/>
      <c r="AE262" s="314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315"/>
      <c r="BM262" s="315"/>
      <c r="BN262" s="315"/>
      <c r="BO262" s="315"/>
      <c r="BP262" s="315"/>
      <c r="BQ262" s="315"/>
      <c r="BR262" s="315"/>
      <c r="BS262" s="315"/>
      <c r="BT262" s="315"/>
      <c r="BU262" s="2"/>
      <c r="BV262" s="2"/>
      <c r="BW262" s="2"/>
      <c r="BX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315"/>
      <c r="W263" s="315"/>
      <c r="X263" s="2"/>
      <c r="Y263" s="2"/>
      <c r="Z263" s="2"/>
      <c r="AA263" s="170"/>
      <c r="AB263" s="2"/>
      <c r="AC263" s="170"/>
      <c r="AD263" s="313"/>
      <c r="AE263" s="314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315"/>
      <c r="BM263" s="315"/>
      <c r="BN263" s="315"/>
      <c r="BO263" s="315"/>
      <c r="BP263" s="315"/>
      <c r="BQ263" s="315"/>
      <c r="BR263" s="315"/>
      <c r="BS263" s="315"/>
      <c r="BT263" s="315"/>
      <c r="BU263" s="2"/>
      <c r="BV263" s="2"/>
      <c r="BW263" s="2"/>
      <c r="BX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315"/>
      <c r="W264" s="315"/>
      <c r="X264" s="2"/>
      <c r="Y264" s="2"/>
      <c r="Z264" s="2"/>
      <c r="AA264" s="170"/>
      <c r="AB264" s="2"/>
      <c r="AC264" s="170"/>
      <c r="AD264" s="313"/>
      <c r="AE264" s="314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315"/>
      <c r="BM264" s="315"/>
      <c r="BN264" s="315"/>
      <c r="BO264" s="315"/>
      <c r="BP264" s="315"/>
      <c r="BQ264" s="315"/>
      <c r="BR264" s="315"/>
      <c r="BS264" s="315"/>
      <c r="BT264" s="315"/>
      <c r="BU264" s="2"/>
      <c r="BV264" s="2"/>
      <c r="BW264" s="2"/>
      <c r="BX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315"/>
      <c r="W265" s="315"/>
      <c r="X265" s="2"/>
      <c r="Y265" s="2"/>
      <c r="Z265" s="2"/>
      <c r="AA265" s="170"/>
      <c r="AB265" s="2"/>
      <c r="AC265" s="170"/>
      <c r="AD265" s="313"/>
      <c r="AE265" s="314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315"/>
      <c r="BM265" s="315"/>
      <c r="BN265" s="315"/>
      <c r="BO265" s="315"/>
      <c r="BP265" s="315"/>
      <c r="BQ265" s="315"/>
      <c r="BR265" s="315"/>
      <c r="BS265" s="315"/>
      <c r="BT265" s="315"/>
      <c r="BU265" s="2"/>
      <c r="BV265" s="2"/>
      <c r="BW265" s="2"/>
      <c r="BX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315"/>
      <c r="W266" s="315"/>
      <c r="X266" s="2"/>
      <c r="Y266" s="2"/>
      <c r="Z266" s="2"/>
      <c r="AA266" s="170"/>
      <c r="AB266" s="2"/>
      <c r="AC266" s="170"/>
      <c r="AD266" s="313"/>
      <c r="AE266" s="314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315"/>
      <c r="BM266" s="315"/>
      <c r="BN266" s="315"/>
      <c r="BO266" s="315"/>
      <c r="BP266" s="315"/>
      <c r="BQ266" s="315"/>
      <c r="BR266" s="315"/>
      <c r="BS266" s="315"/>
      <c r="BT266" s="315"/>
      <c r="BU266" s="2"/>
      <c r="BV266" s="2"/>
      <c r="BW266" s="2"/>
      <c r="BX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315"/>
      <c r="W267" s="315"/>
      <c r="X267" s="2"/>
      <c r="Y267" s="2"/>
      <c r="Z267" s="2"/>
      <c r="AA267" s="170"/>
      <c r="AB267" s="2"/>
      <c r="AC267" s="170"/>
      <c r="AD267" s="313"/>
      <c r="AE267" s="314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315"/>
      <c r="BM267" s="315"/>
      <c r="BN267" s="315"/>
      <c r="BO267" s="315"/>
      <c r="BP267" s="315"/>
      <c r="BQ267" s="315"/>
      <c r="BR267" s="315"/>
      <c r="BS267" s="315"/>
      <c r="BT267" s="315"/>
      <c r="BU267" s="2"/>
      <c r="BV267" s="2"/>
      <c r="BW267" s="2"/>
      <c r="BX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315"/>
      <c r="W268" s="315"/>
      <c r="X268" s="2"/>
      <c r="Y268" s="2"/>
      <c r="Z268" s="2"/>
      <c r="AA268" s="170"/>
      <c r="AB268" s="2"/>
      <c r="AC268" s="170"/>
      <c r="AD268" s="313"/>
      <c r="AE268" s="314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315"/>
      <c r="BM268" s="315"/>
      <c r="BN268" s="315"/>
      <c r="BO268" s="315"/>
      <c r="BP268" s="315"/>
      <c r="BQ268" s="315"/>
      <c r="BR268" s="315"/>
      <c r="BS268" s="315"/>
      <c r="BT268" s="315"/>
      <c r="BU268" s="2"/>
      <c r="BV268" s="2"/>
      <c r="BW268" s="2"/>
      <c r="BX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315"/>
      <c r="W269" s="315"/>
      <c r="X269" s="2"/>
      <c r="Y269" s="2"/>
      <c r="Z269" s="2"/>
      <c r="AA269" s="170"/>
      <c r="AB269" s="2"/>
      <c r="AC269" s="170"/>
      <c r="AD269" s="313"/>
      <c r="AE269" s="314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315"/>
      <c r="BM269" s="315"/>
      <c r="BN269" s="315"/>
      <c r="BO269" s="315"/>
      <c r="BP269" s="315"/>
      <c r="BQ269" s="315"/>
      <c r="BR269" s="315"/>
      <c r="BS269" s="315"/>
      <c r="BT269" s="315"/>
      <c r="BU269" s="2"/>
      <c r="BV269" s="2"/>
      <c r="BW269" s="2"/>
      <c r="BX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315"/>
      <c r="W270" s="315"/>
      <c r="X270" s="2"/>
      <c r="Y270" s="2"/>
      <c r="Z270" s="2"/>
      <c r="AA270" s="170"/>
      <c r="AB270" s="2"/>
      <c r="AC270" s="170"/>
      <c r="AD270" s="313"/>
      <c r="AE270" s="314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315"/>
      <c r="BM270" s="315"/>
      <c r="BN270" s="315"/>
      <c r="BO270" s="315"/>
      <c r="BP270" s="315"/>
      <c r="BQ270" s="315"/>
      <c r="BR270" s="315"/>
      <c r="BS270" s="315"/>
      <c r="BT270" s="315"/>
      <c r="BU270" s="2"/>
      <c r="BV270" s="2"/>
      <c r="BW270" s="2"/>
      <c r="BX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315"/>
      <c r="W271" s="315"/>
      <c r="X271" s="2"/>
      <c r="Y271" s="2"/>
      <c r="Z271" s="2"/>
      <c r="AA271" s="170"/>
      <c r="AB271" s="2"/>
      <c r="AC271" s="170"/>
      <c r="AD271" s="313"/>
      <c r="AE271" s="314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315"/>
      <c r="BM271" s="315"/>
      <c r="BN271" s="315"/>
      <c r="BO271" s="315"/>
      <c r="BP271" s="315"/>
      <c r="BQ271" s="315"/>
      <c r="BR271" s="315"/>
      <c r="BS271" s="315"/>
      <c r="BT271" s="315"/>
      <c r="BU271" s="2"/>
      <c r="BV271" s="2"/>
      <c r="BW271" s="2"/>
      <c r="BX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315"/>
      <c r="W272" s="315"/>
      <c r="X272" s="2"/>
      <c r="Y272" s="2"/>
      <c r="Z272" s="2"/>
      <c r="AA272" s="170"/>
      <c r="AB272" s="2"/>
      <c r="AC272" s="170"/>
      <c r="AD272" s="313"/>
      <c r="AE272" s="314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315"/>
      <c r="BM272" s="315"/>
      <c r="BN272" s="315"/>
      <c r="BO272" s="315"/>
      <c r="BP272" s="315"/>
      <c r="BQ272" s="315"/>
      <c r="BR272" s="315"/>
      <c r="BS272" s="315"/>
      <c r="BT272" s="315"/>
      <c r="BU272" s="2"/>
      <c r="BV272" s="2"/>
      <c r="BW272" s="2"/>
      <c r="BX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315"/>
      <c r="W273" s="315"/>
      <c r="X273" s="2"/>
      <c r="Y273" s="2"/>
      <c r="Z273" s="2"/>
      <c r="AA273" s="170"/>
      <c r="AB273" s="2"/>
      <c r="AC273" s="170"/>
      <c r="AD273" s="313"/>
      <c r="AE273" s="314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315"/>
      <c r="BM273" s="315"/>
      <c r="BN273" s="315"/>
      <c r="BO273" s="315"/>
      <c r="BP273" s="315"/>
      <c r="BQ273" s="315"/>
      <c r="BR273" s="315"/>
      <c r="BS273" s="315"/>
      <c r="BT273" s="315"/>
      <c r="BU273" s="2"/>
      <c r="BV273" s="2"/>
      <c r="BW273" s="2"/>
      <c r="BX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315"/>
      <c r="W274" s="315"/>
      <c r="X274" s="2"/>
      <c r="Y274" s="2"/>
      <c r="Z274" s="2"/>
      <c r="AA274" s="170"/>
      <c r="AB274" s="2"/>
      <c r="AC274" s="170"/>
      <c r="AD274" s="313"/>
      <c r="AE274" s="314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315"/>
      <c r="BM274" s="315"/>
      <c r="BN274" s="315"/>
      <c r="BO274" s="315"/>
      <c r="BP274" s="315"/>
      <c r="BQ274" s="315"/>
      <c r="BR274" s="315"/>
      <c r="BS274" s="315"/>
      <c r="BT274" s="315"/>
      <c r="BU274" s="2"/>
      <c r="BV274" s="2"/>
      <c r="BW274" s="2"/>
      <c r="BX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315"/>
      <c r="W275" s="315"/>
      <c r="X275" s="2"/>
      <c r="Y275" s="2"/>
      <c r="Z275" s="2"/>
      <c r="AA275" s="170"/>
      <c r="AB275" s="2"/>
      <c r="AC275" s="170"/>
      <c r="AD275" s="313"/>
      <c r="AE275" s="314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315"/>
      <c r="BM275" s="315"/>
      <c r="BN275" s="315"/>
      <c r="BO275" s="315"/>
      <c r="BP275" s="315"/>
      <c r="BQ275" s="315"/>
      <c r="BR275" s="315"/>
      <c r="BS275" s="315"/>
      <c r="BT275" s="315"/>
      <c r="BU275" s="2"/>
      <c r="BV275" s="2"/>
      <c r="BW275" s="2"/>
      <c r="BX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315"/>
      <c r="W276" s="315"/>
      <c r="X276" s="2"/>
      <c r="Y276" s="2"/>
      <c r="Z276" s="2"/>
      <c r="AA276" s="170"/>
      <c r="AB276" s="2"/>
      <c r="AC276" s="170"/>
      <c r="AD276" s="313"/>
      <c r="AE276" s="314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315"/>
      <c r="BM276" s="315"/>
      <c r="BN276" s="315"/>
      <c r="BO276" s="315"/>
      <c r="BP276" s="315"/>
      <c r="BQ276" s="315"/>
      <c r="BR276" s="315"/>
      <c r="BS276" s="315"/>
      <c r="BT276" s="315"/>
      <c r="BU276" s="2"/>
      <c r="BV276" s="2"/>
      <c r="BW276" s="2"/>
      <c r="BX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315"/>
      <c r="W277" s="315"/>
      <c r="X277" s="2"/>
      <c r="Y277" s="2"/>
      <c r="Z277" s="2"/>
      <c r="AA277" s="170"/>
      <c r="AB277" s="2"/>
      <c r="AC277" s="170"/>
      <c r="AD277" s="313"/>
      <c r="AE277" s="314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315"/>
      <c r="BM277" s="315"/>
      <c r="BN277" s="315"/>
      <c r="BO277" s="315"/>
      <c r="BP277" s="315"/>
      <c r="BQ277" s="315"/>
      <c r="BR277" s="315"/>
      <c r="BS277" s="315"/>
      <c r="BT277" s="315"/>
      <c r="BU277" s="2"/>
      <c r="BV277" s="2"/>
      <c r="BW277" s="2"/>
      <c r="BX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315"/>
      <c r="W278" s="315"/>
      <c r="X278" s="2"/>
      <c r="Y278" s="2"/>
      <c r="Z278" s="2"/>
      <c r="AA278" s="170"/>
      <c r="AB278" s="2"/>
      <c r="AC278" s="170"/>
      <c r="AD278" s="313"/>
      <c r="AE278" s="314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315"/>
      <c r="BM278" s="315"/>
      <c r="BN278" s="315"/>
      <c r="BO278" s="315"/>
      <c r="BP278" s="315"/>
      <c r="BQ278" s="315"/>
      <c r="BR278" s="315"/>
      <c r="BS278" s="315"/>
      <c r="BT278" s="315"/>
      <c r="BU278" s="2"/>
      <c r="BV278" s="2"/>
      <c r="BW278" s="2"/>
      <c r="BX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315"/>
      <c r="W279" s="315"/>
      <c r="X279" s="2"/>
      <c r="Y279" s="2"/>
      <c r="Z279" s="2"/>
      <c r="AA279" s="170"/>
      <c r="AB279" s="2"/>
      <c r="AC279" s="170"/>
      <c r="AD279" s="313"/>
      <c r="AE279" s="314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315"/>
      <c r="BM279" s="315"/>
      <c r="BN279" s="315"/>
      <c r="BO279" s="315"/>
      <c r="BP279" s="315"/>
      <c r="BQ279" s="315"/>
      <c r="BR279" s="315"/>
      <c r="BS279" s="315"/>
      <c r="BT279" s="315"/>
      <c r="BU279" s="2"/>
      <c r="BV279" s="2"/>
      <c r="BW279" s="2"/>
      <c r="BX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315"/>
      <c r="W280" s="315"/>
      <c r="X280" s="2"/>
      <c r="Y280" s="2"/>
      <c r="Z280" s="2"/>
      <c r="AA280" s="170"/>
      <c r="AB280" s="2"/>
      <c r="AC280" s="170"/>
      <c r="AD280" s="313"/>
      <c r="AE280" s="314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315"/>
      <c r="BM280" s="315"/>
      <c r="BN280" s="315"/>
      <c r="BO280" s="315"/>
      <c r="BP280" s="315"/>
      <c r="BQ280" s="315"/>
      <c r="BR280" s="315"/>
      <c r="BS280" s="315"/>
      <c r="BT280" s="315"/>
      <c r="BU280" s="2"/>
      <c r="BV280" s="2"/>
      <c r="BW280" s="2"/>
      <c r="BX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315"/>
      <c r="W281" s="315"/>
      <c r="X281" s="2"/>
      <c r="Y281" s="2"/>
      <c r="Z281" s="2"/>
      <c r="AA281" s="170"/>
      <c r="AB281" s="2"/>
      <c r="AC281" s="170"/>
      <c r="AD281" s="313"/>
      <c r="AE281" s="314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315"/>
      <c r="BM281" s="315"/>
      <c r="BN281" s="315"/>
      <c r="BO281" s="315"/>
      <c r="BP281" s="315"/>
      <c r="BQ281" s="315"/>
      <c r="BR281" s="315"/>
      <c r="BS281" s="315"/>
      <c r="BT281" s="315"/>
      <c r="BU281" s="2"/>
      <c r="BV281" s="2"/>
      <c r="BW281" s="2"/>
      <c r="BX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315"/>
      <c r="W282" s="315"/>
      <c r="X282" s="2"/>
      <c r="Y282" s="2"/>
      <c r="Z282" s="2"/>
      <c r="AA282" s="170"/>
      <c r="AB282" s="2"/>
      <c r="AC282" s="170"/>
      <c r="AD282" s="313"/>
      <c r="AE282" s="314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315"/>
      <c r="BM282" s="315"/>
      <c r="BN282" s="315"/>
      <c r="BO282" s="315"/>
      <c r="BP282" s="315"/>
      <c r="BQ282" s="315"/>
      <c r="BR282" s="315"/>
      <c r="BS282" s="315"/>
      <c r="BT282" s="315"/>
      <c r="BU282" s="2"/>
      <c r="BV282" s="2"/>
      <c r="BW282" s="2"/>
      <c r="BX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315"/>
      <c r="W283" s="315"/>
      <c r="X283" s="2"/>
      <c r="Y283" s="2"/>
      <c r="Z283" s="2"/>
      <c r="AA283" s="170"/>
      <c r="AB283" s="2"/>
      <c r="AC283" s="170"/>
      <c r="AD283" s="313"/>
      <c r="AE283" s="314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315"/>
      <c r="BM283" s="315"/>
      <c r="BN283" s="315"/>
      <c r="BO283" s="315"/>
      <c r="BP283" s="315"/>
      <c r="BQ283" s="315"/>
      <c r="BR283" s="315"/>
      <c r="BS283" s="315"/>
      <c r="BT283" s="315"/>
      <c r="BU283" s="2"/>
      <c r="BV283" s="2"/>
      <c r="BW283" s="2"/>
      <c r="BX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315"/>
      <c r="W284" s="315"/>
      <c r="X284" s="2"/>
      <c r="Y284" s="2"/>
      <c r="Z284" s="2"/>
      <c r="AA284" s="170"/>
      <c r="AB284" s="2"/>
      <c r="AC284" s="170"/>
      <c r="AD284" s="313"/>
      <c r="AE284" s="314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315"/>
      <c r="BM284" s="315"/>
      <c r="BN284" s="315"/>
      <c r="BO284" s="315"/>
      <c r="BP284" s="315"/>
      <c r="BQ284" s="315"/>
      <c r="BR284" s="315"/>
      <c r="BS284" s="315"/>
      <c r="BT284" s="315"/>
      <c r="BU284" s="2"/>
      <c r="BV284" s="2"/>
      <c r="BW284" s="2"/>
      <c r="BX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315"/>
      <c r="W285" s="315"/>
      <c r="X285" s="2"/>
      <c r="Y285" s="2"/>
      <c r="Z285" s="2"/>
      <c r="AA285" s="170"/>
      <c r="AB285" s="2"/>
      <c r="AC285" s="170"/>
      <c r="AD285" s="313"/>
      <c r="AE285" s="314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315"/>
      <c r="BM285" s="315"/>
      <c r="BN285" s="315"/>
      <c r="BO285" s="315"/>
      <c r="BP285" s="315"/>
      <c r="BQ285" s="315"/>
      <c r="BR285" s="315"/>
      <c r="BS285" s="315"/>
      <c r="BT285" s="315"/>
      <c r="BU285" s="2"/>
      <c r="BV285" s="2"/>
      <c r="BW285" s="2"/>
      <c r="BX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315"/>
      <c r="W286" s="315"/>
      <c r="X286" s="2"/>
      <c r="Y286" s="2"/>
      <c r="Z286" s="2"/>
      <c r="AA286" s="170"/>
      <c r="AB286" s="2"/>
      <c r="AC286" s="170"/>
      <c r="AD286" s="313"/>
      <c r="AE286" s="314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315"/>
      <c r="BM286" s="315"/>
      <c r="BN286" s="315"/>
      <c r="BO286" s="315"/>
      <c r="BP286" s="315"/>
      <c r="BQ286" s="315"/>
      <c r="BR286" s="315"/>
      <c r="BS286" s="315"/>
      <c r="BT286" s="315"/>
      <c r="BU286" s="2"/>
      <c r="BV286" s="2"/>
      <c r="BW286" s="2"/>
      <c r="BX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315"/>
      <c r="W287" s="315"/>
      <c r="X287" s="2"/>
      <c r="Y287" s="2"/>
      <c r="Z287" s="2"/>
      <c r="AA287" s="170"/>
      <c r="AB287" s="2"/>
      <c r="AC287" s="170"/>
      <c r="AD287" s="313"/>
      <c r="AE287" s="314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315"/>
      <c r="BM287" s="315"/>
      <c r="BN287" s="315"/>
      <c r="BO287" s="315"/>
      <c r="BP287" s="315"/>
      <c r="BQ287" s="315"/>
      <c r="BR287" s="315"/>
      <c r="BS287" s="315"/>
      <c r="BT287" s="315"/>
      <c r="BU287" s="2"/>
      <c r="BV287" s="2"/>
      <c r="BW287" s="2"/>
      <c r="BX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315"/>
      <c r="W288" s="315"/>
      <c r="X288" s="2"/>
      <c r="Y288" s="2"/>
      <c r="Z288" s="2"/>
      <c r="AA288" s="170"/>
      <c r="AB288" s="2"/>
      <c r="AC288" s="170"/>
      <c r="AD288" s="313"/>
      <c r="AE288" s="314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315"/>
      <c r="BM288" s="315"/>
      <c r="BN288" s="315"/>
      <c r="BO288" s="315"/>
      <c r="BP288" s="315"/>
      <c r="BQ288" s="315"/>
      <c r="BR288" s="315"/>
      <c r="BS288" s="315"/>
      <c r="BT288" s="315"/>
      <c r="BU288" s="2"/>
      <c r="BV288" s="2"/>
      <c r="BW288" s="2"/>
      <c r="BX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315"/>
      <c r="W289" s="315"/>
      <c r="X289" s="2"/>
      <c r="Y289" s="2"/>
      <c r="Z289" s="2"/>
      <c r="AA289" s="170"/>
      <c r="AB289" s="2"/>
      <c r="AC289" s="170"/>
      <c r="AD289" s="313"/>
      <c r="AE289" s="314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315"/>
      <c r="BM289" s="315"/>
      <c r="BN289" s="315"/>
      <c r="BO289" s="315"/>
      <c r="BP289" s="315"/>
      <c r="BQ289" s="315"/>
      <c r="BR289" s="315"/>
      <c r="BS289" s="315"/>
      <c r="BT289" s="315"/>
      <c r="BU289" s="2"/>
      <c r="BV289" s="2"/>
      <c r="BW289" s="2"/>
      <c r="BX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315"/>
      <c r="W290" s="315"/>
      <c r="X290" s="2"/>
      <c r="Y290" s="2"/>
      <c r="Z290" s="2"/>
      <c r="AA290" s="170"/>
      <c r="AB290" s="2"/>
      <c r="AC290" s="170"/>
      <c r="AD290" s="313"/>
      <c r="AE290" s="314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315"/>
      <c r="BM290" s="315"/>
      <c r="BN290" s="315"/>
      <c r="BO290" s="315"/>
      <c r="BP290" s="315"/>
      <c r="BQ290" s="315"/>
      <c r="BR290" s="315"/>
      <c r="BS290" s="315"/>
      <c r="BT290" s="315"/>
      <c r="BU290" s="2"/>
      <c r="BV290" s="2"/>
      <c r="BW290" s="2"/>
      <c r="BX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315"/>
      <c r="W291" s="315"/>
      <c r="X291" s="2"/>
      <c r="Y291" s="2"/>
      <c r="Z291" s="2"/>
      <c r="AA291" s="170"/>
      <c r="AB291" s="2"/>
      <c r="AC291" s="170"/>
      <c r="AD291" s="313"/>
      <c r="AE291" s="314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315"/>
      <c r="BM291" s="315"/>
      <c r="BN291" s="315"/>
      <c r="BO291" s="315"/>
      <c r="BP291" s="315"/>
      <c r="BQ291" s="315"/>
      <c r="BR291" s="315"/>
      <c r="BS291" s="315"/>
      <c r="BT291" s="315"/>
      <c r="BU291" s="2"/>
      <c r="BV291" s="2"/>
      <c r="BW291" s="2"/>
      <c r="BX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315"/>
      <c r="W292" s="315"/>
      <c r="X292" s="2"/>
      <c r="Y292" s="2"/>
      <c r="Z292" s="2"/>
      <c r="AA292" s="170"/>
      <c r="AB292" s="2"/>
      <c r="AC292" s="170"/>
      <c r="AD292" s="313"/>
      <c r="AE292" s="314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315"/>
      <c r="BM292" s="315"/>
      <c r="BN292" s="315"/>
      <c r="BO292" s="315"/>
      <c r="BP292" s="315"/>
      <c r="BQ292" s="315"/>
      <c r="BR292" s="315"/>
      <c r="BS292" s="315"/>
      <c r="BT292" s="315"/>
      <c r="BU292" s="2"/>
      <c r="BV292" s="2"/>
      <c r="BW292" s="2"/>
      <c r="BX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315"/>
      <c r="W293" s="315"/>
      <c r="X293" s="2"/>
      <c r="Y293" s="2"/>
      <c r="Z293" s="2"/>
      <c r="AA293" s="170"/>
      <c r="AB293" s="2"/>
      <c r="AC293" s="170"/>
      <c r="AD293" s="313"/>
      <c r="AE293" s="314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315"/>
      <c r="BM293" s="315"/>
      <c r="BN293" s="315"/>
      <c r="BO293" s="315"/>
      <c r="BP293" s="315"/>
      <c r="BQ293" s="315"/>
      <c r="BR293" s="315"/>
      <c r="BS293" s="315"/>
      <c r="BT293" s="315"/>
      <c r="BU293" s="2"/>
      <c r="BV293" s="2"/>
      <c r="BW293" s="2"/>
      <c r="BX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315"/>
      <c r="W294" s="315"/>
      <c r="X294" s="2"/>
      <c r="Y294" s="2"/>
      <c r="Z294" s="2"/>
      <c r="AA294" s="170"/>
      <c r="AB294" s="2"/>
      <c r="AC294" s="170"/>
      <c r="AD294" s="313"/>
      <c r="AE294" s="314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315"/>
      <c r="BM294" s="315"/>
      <c r="BN294" s="315"/>
      <c r="BO294" s="315"/>
      <c r="BP294" s="315"/>
      <c r="BQ294" s="315"/>
      <c r="BR294" s="315"/>
      <c r="BS294" s="315"/>
      <c r="BT294" s="315"/>
      <c r="BU294" s="2"/>
      <c r="BV294" s="2"/>
      <c r="BW294" s="2"/>
      <c r="BX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315"/>
      <c r="W295" s="315"/>
      <c r="X295" s="2"/>
      <c r="Y295" s="2"/>
      <c r="Z295" s="2"/>
      <c r="AA295" s="170"/>
      <c r="AB295" s="2"/>
      <c r="AC295" s="170"/>
      <c r="AD295" s="313"/>
      <c r="AE295" s="314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315"/>
      <c r="BM295" s="315"/>
      <c r="BN295" s="315"/>
      <c r="BO295" s="315"/>
      <c r="BP295" s="315"/>
      <c r="BQ295" s="315"/>
      <c r="BR295" s="315"/>
      <c r="BS295" s="315"/>
      <c r="BT295" s="315"/>
      <c r="BU295" s="2"/>
      <c r="BV295" s="2"/>
      <c r="BW295" s="2"/>
      <c r="BX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315"/>
      <c r="W296" s="315"/>
      <c r="X296" s="2"/>
      <c r="Y296" s="2"/>
      <c r="Z296" s="2"/>
      <c r="AA296" s="170"/>
      <c r="AB296" s="2"/>
      <c r="AC296" s="170"/>
      <c r="AD296" s="313"/>
      <c r="AE296" s="314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315"/>
      <c r="BM296" s="315"/>
      <c r="BN296" s="315"/>
      <c r="BO296" s="315"/>
      <c r="BP296" s="315"/>
      <c r="BQ296" s="315"/>
      <c r="BR296" s="315"/>
      <c r="BS296" s="315"/>
      <c r="BT296" s="315"/>
      <c r="BU296" s="2"/>
      <c r="BV296" s="2"/>
      <c r="BW296" s="2"/>
      <c r="BX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315"/>
      <c r="W297" s="315"/>
      <c r="X297" s="2"/>
      <c r="Y297" s="2"/>
      <c r="Z297" s="2"/>
      <c r="AA297" s="170"/>
      <c r="AB297" s="2"/>
      <c r="AC297" s="170"/>
      <c r="AD297" s="313"/>
      <c r="AE297" s="314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315"/>
      <c r="BM297" s="315"/>
      <c r="BN297" s="315"/>
      <c r="BO297" s="315"/>
      <c r="BP297" s="315"/>
      <c r="BQ297" s="315"/>
      <c r="BR297" s="315"/>
      <c r="BS297" s="315"/>
      <c r="BT297" s="315"/>
      <c r="BU297" s="2"/>
      <c r="BV297" s="2"/>
      <c r="BW297" s="2"/>
      <c r="BX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315"/>
      <c r="W298" s="315"/>
      <c r="X298" s="2"/>
      <c r="Y298" s="2"/>
      <c r="Z298" s="2"/>
      <c r="AA298" s="170"/>
      <c r="AB298" s="2"/>
      <c r="AC298" s="170"/>
      <c r="AD298" s="313"/>
      <c r="AE298" s="314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315"/>
      <c r="BM298" s="315"/>
      <c r="BN298" s="315"/>
      <c r="BO298" s="315"/>
      <c r="BP298" s="315"/>
      <c r="BQ298" s="315"/>
      <c r="BR298" s="315"/>
      <c r="BS298" s="315"/>
      <c r="BT298" s="315"/>
      <c r="BU298" s="2"/>
      <c r="BV298" s="2"/>
      <c r="BW298" s="2"/>
      <c r="BX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315"/>
      <c r="W299" s="315"/>
      <c r="X299" s="2"/>
      <c r="Y299" s="2"/>
      <c r="Z299" s="2"/>
      <c r="AA299" s="170"/>
      <c r="AB299" s="2"/>
      <c r="AC299" s="170"/>
      <c r="AD299" s="313"/>
      <c r="AE299" s="314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315"/>
      <c r="BM299" s="315"/>
      <c r="BN299" s="315"/>
      <c r="BO299" s="315"/>
      <c r="BP299" s="315"/>
      <c r="BQ299" s="315"/>
      <c r="BR299" s="315"/>
      <c r="BS299" s="315"/>
      <c r="BT299" s="315"/>
      <c r="BU299" s="2"/>
      <c r="BV299" s="2"/>
      <c r="BW299" s="2"/>
      <c r="BX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315"/>
      <c r="W300" s="315"/>
      <c r="X300" s="2"/>
      <c r="Y300" s="2"/>
      <c r="Z300" s="2"/>
      <c r="AA300" s="170"/>
      <c r="AB300" s="2"/>
      <c r="AC300" s="170"/>
      <c r="AD300" s="313"/>
      <c r="AE300" s="314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315"/>
      <c r="BM300" s="315"/>
      <c r="BN300" s="315"/>
      <c r="BO300" s="315"/>
      <c r="BP300" s="315"/>
      <c r="BQ300" s="315"/>
      <c r="BR300" s="315"/>
      <c r="BS300" s="315"/>
      <c r="BT300" s="315"/>
      <c r="BU300" s="2"/>
      <c r="BV300" s="2"/>
      <c r="BW300" s="2"/>
      <c r="BX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315"/>
      <c r="W301" s="315"/>
      <c r="X301" s="2"/>
      <c r="Y301" s="2"/>
      <c r="Z301" s="2"/>
      <c r="AA301" s="170"/>
      <c r="AB301" s="2"/>
      <c r="AC301" s="170"/>
      <c r="AD301" s="313"/>
      <c r="AE301" s="314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315"/>
      <c r="BM301" s="315"/>
      <c r="BN301" s="315"/>
      <c r="BO301" s="315"/>
      <c r="BP301" s="315"/>
      <c r="BQ301" s="315"/>
      <c r="BR301" s="315"/>
      <c r="BS301" s="315"/>
      <c r="BT301" s="315"/>
      <c r="BU301" s="2"/>
      <c r="BV301" s="2"/>
      <c r="BW301" s="2"/>
      <c r="BX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315"/>
      <c r="W302" s="315"/>
      <c r="X302" s="2"/>
      <c r="Y302" s="2"/>
      <c r="Z302" s="2"/>
      <c r="AA302" s="170"/>
      <c r="AB302" s="2"/>
      <c r="AC302" s="170"/>
      <c r="AD302" s="313"/>
      <c r="AE302" s="314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315"/>
      <c r="BM302" s="315"/>
      <c r="BN302" s="315"/>
      <c r="BO302" s="315"/>
      <c r="BP302" s="315"/>
      <c r="BQ302" s="315"/>
      <c r="BR302" s="315"/>
      <c r="BS302" s="315"/>
      <c r="BT302" s="315"/>
      <c r="BU302" s="2"/>
      <c r="BV302" s="2"/>
      <c r="BW302" s="2"/>
      <c r="BX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315"/>
      <c r="W303" s="315"/>
      <c r="X303" s="2"/>
      <c r="Y303" s="2"/>
      <c r="Z303" s="2"/>
      <c r="AA303" s="170"/>
      <c r="AB303" s="2"/>
      <c r="AC303" s="170"/>
      <c r="AD303" s="313"/>
      <c r="AE303" s="31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315"/>
      <c r="BM303" s="315"/>
      <c r="BN303" s="315"/>
      <c r="BO303" s="315"/>
      <c r="BP303" s="315"/>
      <c r="BQ303" s="315"/>
      <c r="BR303" s="315"/>
      <c r="BS303" s="315"/>
      <c r="BT303" s="315"/>
      <c r="BU303" s="2"/>
      <c r="BV303" s="2"/>
      <c r="BW303" s="2"/>
      <c r="BX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315"/>
      <c r="W304" s="315"/>
      <c r="X304" s="2"/>
      <c r="Y304" s="2"/>
      <c r="Z304" s="2"/>
      <c r="AA304" s="170"/>
      <c r="AB304" s="2"/>
      <c r="AC304" s="170"/>
      <c r="AD304" s="313"/>
      <c r="AE304" s="314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315"/>
      <c r="BM304" s="315"/>
      <c r="BN304" s="315"/>
      <c r="BO304" s="315"/>
      <c r="BP304" s="315"/>
      <c r="BQ304" s="315"/>
      <c r="BR304" s="315"/>
      <c r="BS304" s="315"/>
      <c r="BT304" s="315"/>
      <c r="BU304" s="2"/>
      <c r="BV304" s="2"/>
      <c r="BW304" s="2"/>
      <c r="BX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315"/>
      <c r="W305" s="315"/>
      <c r="X305" s="2"/>
      <c r="Y305" s="2"/>
      <c r="Z305" s="2"/>
      <c r="AA305" s="170"/>
      <c r="AB305" s="2"/>
      <c r="AC305" s="170"/>
      <c r="AD305" s="313"/>
      <c r="AE305" s="314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315"/>
      <c r="BM305" s="315"/>
      <c r="BN305" s="315"/>
      <c r="BO305" s="315"/>
      <c r="BP305" s="315"/>
      <c r="BQ305" s="315"/>
      <c r="BR305" s="315"/>
      <c r="BS305" s="315"/>
      <c r="BT305" s="315"/>
      <c r="BU305" s="2"/>
      <c r="BV305" s="2"/>
      <c r="BW305" s="2"/>
      <c r="BX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315"/>
      <c r="W306" s="315"/>
      <c r="X306" s="2"/>
      <c r="Y306" s="2"/>
      <c r="Z306" s="2"/>
      <c r="AA306" s="170"/>
      <c r="AB306" s="2"/>
      <c r="AC306" s="170"/>
      <c r="AD306" s="313"/>
      <c r="AE306" s="314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315"/>
      <c r="BM306" s="315"/>
      <c r="BN306" s="315"/>
      <c r="BO306" s="315"/>
      <c r="BP306" s="315"/>
      <c r="BQ306" s="315"/>
      <c r="BR306" s="315"/>
      <c r="BS306" s="315"/>
      <c r="BT306" s="315"/>
      <c r="BU306" s="2"/>
      <c r="BV306" s="2"/>
      <c r="BW306" s="2"/>
      <c r="BX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315"/>
      <c r="W307" s="315"/>
      <c r="X307" s="2"/>
      <c r="Y307" s="2"/>
      <c r="Z307" s="2"/>
      <c r="AA307" s="170"/>
      <c r="AB307" s="2"/>
      <c r="AC307" s="170"/>
      <c r="AD307" s="313"/>
      <c r="AE307" s="314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315"/>
      <c r="BM307" s="315"/>
      <c r="BN307" s="315"/>
      <c r="BO307" s="315"/>
      <c r="BP307" s="315"/>
      <c r="BQ307" s="315"/>
      <c r="BR307" s="315"/>
      <c r="BS307" s="315"/>
      <c r="BT307" s="315"/>
      <c r="BU307" s="2"/>
      <c r="BV307" s="2"/>
      <c r="BW307" s="2"/>
      <c r="BX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315"/>
      <c r="W308" s="315"/>
      <c r="X308" s="2"/>
      <c r="Y308" s="2"/>
      <c r="Z308" s="2"/>
      <c r="AA308" s="170"/>
      <c r="AB308" s="2"/>
      <c r="AC308" s="170"/>
      <c r="AD308" s="313"/>
      <c r="AE308" s="314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315"/>
      <c r="BM308" s="315"/>
      <c r="BN308" s="315"/>
      <c r="BO308" s="315"/>
      <c r="BP308" s="315"/>
      <c r="BQ308" s="315"/>
      <c r="BR308" s="315"/>
      <c r="BS308" s="315"/>
      <c r="BT308" s="315"/>
      <c r="BU308" s="2"/>
      <c r="BV308" s="2"/>
      <c r="BW308" s="2"/>
      <c r="BX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315"/>
      <c r="W309" s="315"/>
      <c r="X309" s="2"/>
      <c r="Y309" s="2"/>
      <c r="Z309" s="2"/>
      <c r="AA309" s="170"/>
      <c r="AB309" s="2"/>
      <c r="AC309" s="170"/>
      <c r="AD309" s="313"/>
      <c r="AE309" s="314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315"/>
      <c r="BM309" s="315"/>
      <c r="BN309" s="315"/>
      <c r="BO309" s="315"/>
      <c r="BP309" s="315"/>
      <c r="BQ309" s="315"/>
      <c r="BR309" s="315"/>
      <c r="BS309" s="315"/>
      <c r="BT309" s="315"/>
      <c r="BU309" s="2"/>
      <c r="BV309" s="2"/>
      <c r="BW309" s="2"/>
      <c r="BX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315"/>
      <c r="W310" s="315"/>
      <c r="X310" s="2"/>
      <c r="Y310" s="2"/>
      <c r="Z310" s="2"/>
      <c r="AA310" s="170"/>
      <c r="AB310" s="2"/>
      <c r="AC310" s="170"/>
      <c r="AD310" s="313"/>
      <c r="AE310" s="314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315"/>
      <c r="BM310" s="315"/>
      <c r="BN310" s="315"/>
      <c r="BO310" s="315"/>
      <c r="BP310" s="315"/>
      <c r="BQ310" s="315"/>
      <c r="BR310" s="315"/>
      <c r="BS310" s="315"/>
      <c r="BT310" s="315"/>
      <c r="BU310" s="2"/>
      <c r="BV310" s="2"/>
      <c r="BW310" s="2"/>
      <c r="BX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315"/>
      <c r="W311" s="315"/>
      <c r="X311" s="2"/>
      <c r="Y311" s="2"/>
      <c r="Z311" s="2"/>
      <c r="AA311" s="170"/>
      <c r="AB311" s="2"/>
      <c r="AC311" s="170"/>
      <c r="AD311" s="313"/>
      <c r="AE311" s="314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315"/>
      <c r="BM311" s="315"/>
      <c r="BN311" s="315"/>
      <c r="BO311" s="315"/>
      <c r="BP311" s="315"/>
      <c r="BQ311" s="315"/>
      <c r="BR311" s="315"/>
      <c r="BS311" s="315"/>
      <c r="BT311" s="315"/>
      <c r="BU311" s="2"/>
      <c r="BV311" s="2"/>
      <c r="BW311" s="2"/>
      <c r="BX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315"/>
      <c r="W312" s="315"/>
      <c r="X312" s="2"/>
      <c r="Y312" s="2"/>
      <c r="Z312" s="2"/>
      <c r="AA312" s="170"/>
      <c r="AB312" s="2"/>
      <c r="AC312" s="170"/>
      <c r="AD312" s="313"/>
      <c r="AE312" s="314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315"/>
      <c r="BM312" s="315"/>
      <c r="BN312" s="315"/>
      <c r="BO312" s="315"/>
      <c r="BP312" s="315"/>
      <c r="BQ312" s="315"/>
      <c r="BR312" s="315"/>
      <c r="BS312" s="315"/>
      <c r="BT312" s="315"/>
      <c r="BU312" s="2"/>
      <c r="BV312" s="2"/>
      <c r="BW312" s="2"/>
      <c r="BX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315"/>
      <c r="W313" s="315"/>
      <c r="X313" s="2"/>
      <c r="Y313" s="2"/>
      <c r="Z313" s="2"/>
      <c r="AA313" s="170"/>
      <c r="AB313" s="2"/>
      <c r="AC313" s="170"/>
      <c r="AD313" s="313"/>
      <c r="AE313" s="314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315"/>
      <c r="BM313" s="315"/>
      <c r="BN313" s="315"/>
      <c r="BO313" s="315"/>
      <c r="BP313" s="315"/>
      <c r="BQ313" s="315"/>
      <c r="BR313" s="315"/>
      <c r="BS313" s="315"/>
      <c r="BT313" s="315"/>
      <c r="BU313" s="2"/>
      <c r="BV313" s="2"/>
      <c r="BW313" s="2"/>
      <c r="BX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315"/>
      <c r="W314" s="315"/>
      <c r="X314" s="2"/>
      <c r="Y314" s="2"/>
      <c r="Z314" s="2"/>
      <c r="AA314" s="170"/>
      <c r="AB314" s="2"/>
      <c r="AC314" s="170"/>
      <c r="AD314" s="313"/>
      <c r="AE314" s="314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315"/>
      <c r="BM314" s="315"/>
      <c r="BN314" s="315"/>
      <c r="BO314" s="315"/>
      <c r="BP314" s="315"/>
      <c r="BQ314" s="315"/>
      <c r="BR314" s="315"/>
      <c r="BS314" s="315"/>
      <c r="BT314" s="315"/>
      <c r="BU314" s="2"/>
      <c r="BV314" s="2"/>
      <c r="BW314" s="2"/>
      <c r="BX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315"/>
      <c r="W315" s="315"/>
      <c r="X315" s="2"/>
      <c r="Y315" s="2"/>
      <c r="Z315" s="2"/>
      <c r="AA315" s="170"/>
      <c r="AB315" s="2"/>
      <c r="AC315" s="170"/>
      <c r="AD315" s="313"/>
      <c r="AE315" s="314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315"/>
      <c r="BM315" s="315"/>
      <c r="BN315" s="315"/>
      <c r="BO315" s="315"/>
      <c r="BP315" s="315"/>
      <c r="BQ315" s="315"/>
      <c r="BR315" s="315"/>
      <c r="BS315" s="315"/>
      <c r="BT315" s="315"/>
      <c r="BU315" s="2"/>
      <c r="BV315" s="2"/>
      <c r="BW315" s="2"/>
      <c r="BX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315"/>
      <c r="W316" s="315"/>
      <c r="X316" s="2"/>
      <c r="Y316" s="2"/>
      <c r="Z316" s="2"/>
      <c r="AA316" s="170"/>
      <c r="AB316" s="2"/>
      <c r="AC316" s="170"/>
      <c r="AD316" s="313"/>
      <c r="AE316" s="314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315"/>
      <c r="BM316" s="315"/>
      <c r="BN316" s="315"/>
      <c r="BO316" s="315"/>
      <c r="BP316" s="315"/>
      <c r="BQ316" s="315"/>
      <c r="BR316" s="315"/>
      <c r="BS316" s="315"/>
      <c r="BT316" s="315"/>
      <c r="BU316" s="2"/>
      <c r="BV316" s="2"/>
      <c r="BW316" s="2"/>
      <c r="BX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315"/>
      <c r="W317" s="315"/>
      <c r="X317" s="2"/>
      <c r="Y317" s="2"/>
      <c r="Z317" s="2"/>
      <c r="AA317" s="170"/>
      <c r="AB317" s="2"/>
      <c r="AC317" s="170"/>
      <c r="AD317" s="313"/>
      <c r="AE317" s="314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315"/>
      <c r="BM317" s="315"/>
      <c r="BN317" s="315"/>
      <c r="BO317" s="315"/>
      <c r="BP317" s="315"/>
      <c r="BQ317" s="315"/>
      <c r="BR317" s="315"/>
      <c r="BS317" s="315"/>
      <c r="BT317" s="315"/>
      <c r="BU317" s="2"/>
      <c r="BV317" s="2"/>
      <c r="BW317" s="2"/>
      <c r="BX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315"/>
      <c r="W318" s="315"/>
      <c r="X318" s="2"/>
      <c r="Y318" s="2"/>
      <c r="Z318" s="2"/>
      <c r="AA318" s="170"/>
      <c r="AB318" s="2"/>
      <c r="AC318" s="170"/>
      <c r="AD318" s="313"/>
      <c r="AE318" s="314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315"/>
      <c r="BM318" s="315"/>
      <c r="BN318" s="315"/>
      <c r="BO318" s="315"/>
      <c r="BP318" s="315"/>
      <c r="BQ318" s="315"/>
      <c r="BR318" s="315"/>
      <c r="BS318" s="315"/>
      <c r="BT318" s="315"/>
      <c r="BU318" s="2"/>
      <c r="BV318" s="2"/>
      <c r="BW318" s="2"/>
      <c r="BX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315"/>
      <c r="W319" s="315"/>
      <c r="X319" s="2"/>
      <c r="Y319" s="2"/>
      <c r="Z319" s="2"/>
      <c r="AA319" s="170"/>
      <c r="AB319" s="2"/>
      <c r="AC319" s="170"/>
      <c r="AD319" s="313"/>
      <c r="AE319" s="314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315"/>
      <c r="BM319" s="315"/>
      <c r="BN319" s="315"/>
      <c r="BO319" s="315"/>
      <c r="BP319" s="315"/>
      <c r="BQ319" s="315"/>
      <c r="BR319" s="315"/>
      <c r="BS319" s="315"/>
      <c r="BT319" s="315"/>
      <c r="BU319" s="2"/>
      <c r="BV319" s="2"/>
      <c r="BW319" s="2"/>
      <c r="BX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315"/>
      <c r="W320" s="315"/>
      <c r="X320" s="2"/>
      <c r="Y320" s="2"/>
      <c r="Z320" s="2"/>
      <c r="AA320" s="170"/>
      <c r="AB320" s="2"/>
      <c r="AC320" s="170"/>
      <c r="AD320" s="313"/>
      <c r="AE320" s="314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315"/>
      <c r="BM320" s="315"/>
      <c r="BN320" s="315"/>
      <c r="BO320" s="315"/>
      <c r="BP320" s="315"/>
      <c r="BQ320" s="315"/>
      <c r="BR320" s="315"/>
      <c r="BS320" s="315"/>
      <c r="BT320" s="315"/>
      <c r="BU320" s="2"/>
      <c r="BV320" s="2"/>
      <c r="BW320" s="2"/>
      <c r="BX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315"/>
      <c r="W321" s="315"/>
      <c r="X321" s="2"/>
      <c r="Y321" s="2"/>
      <c r="Z321" s="2"/>
      <c r="AA321" s="170"/>
      <c r="AB321" s="2"/>
      <c r="AC321" s="170"/>
      <c r="AD321" s="313"/>
      <c r="AE321" s="314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315"/>
      <c r="BM321" s="315"/>
      <c r="BN321" s="315"/>
      <c r="BO321" s="315"/>
      <c r="BP321" s="315"/>
      <c r="BQ321" s="315"/>
      <c r="BR321" s="315"/>
      <c r="BS321" s="315"/>
      <c r="BT321" s="315"/>
      <c r="BU321" s="2"/>
      <c r="BV321" s="2"/>
      <c r="BW321" s="2"/>
      <c r="BX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315"/>
      <c r="W322" s="315"/>
      <c r="X322" s="2"/>
      <c r="Y322" s="2"/>
      <c r="Z322" s="2"/>
      <c r="AA322" s="170"/>
      <c r="AB322" s="2"/>
      <c r="AC322" s="170"/>
      <c r="AD322" s="313"/>
      <c r="AE322" s="314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315"/>
      <c r="BM322" s="315"/>
      <c r="BN322" s="315"/>
      <c r="BO322" s="315"/>
      <c r="BP322" s="315"/>
      <c r="BQ322" s="315"/>
      <c r="BR322" s="315"/>
      <c r="BS322" s="315"/>
      <c r="BT322" s="315"/>
      <c r="BU322" s="2"/>
      <c r="BV322" s="2"/>
      <c r="BW322" s="2"/>
      <c r="BX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315"/>
      <c r="W323" s="315"/>
      <c r="X323" s="2"/>
      <c r="Y323" s="2"/>
      <c r="Z323" s="2"/>
      <c r="AA323" s="170"/>
      <c r="AB323" s="2"/>
      <c r="AC323" s="170"/>
      <c r="AD323" s="313"/>
      <c r="AE323" s="314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315"/>
      <c r="BM323" s="315"/>
      <c r="BN323" s="315"/>
      <c r="BO323" s="315"/>
      <c r="BP323" s="315"/>
      <c r="BQ323" s="315"/>
      <c r="BR323" s="315"/>
      <c r="BS323" s="315"/>
      <c r="BT323" s="315"/>
      <c r="BU323" s="2"/>
      <c r="BV323" s="2"/>
      <c r="BW323" s="2"/>
      <c r="BX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315"/>
      <c r="W324" s="315"/>
      <c r="X324" s="2"/>
      <c r="Y324" s="2"/>
      <c r="Z324" s="2"/>
      <c r="AA324" s="170"/>
      <c r="AB324" s="2"/>
      <c r="AC324" s="170"/>
      <c r="AD324" s="313"/>
      <c r="AE324" s="314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315"/>
      <c r="BM324" s="315"/>
      <c r="BN324" s="315"/>
      <c r="BO324" s="315"/>
      <c r="BP324" s="315"/>
      <c r="BQ324" s="315"/>
      <c r="BR324" s="315"/>
      <c r="BS324" s="315"/>
      <c r="BT324" s="315"/>
      <c r="BU324" s="2"/>
      <c r="BV324" s="2"/>
      <c r="BW324" s="2"/>
      <c r="BX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315"/>
      <c r="W325" s="315"/>
      <c r="X325" s="2"/>
      <c r="Y325" s="2"/>
      <c r="Z325" s="2"/>
      <c r="AA325" s="170"/>
      <c r="AB325" s="2"/>
      <c r="AC325" s="170"/>
      <c r="AD325" s="313"/>
      <c r="AE325" s="314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315"/>
      <c r="BM325" s="315"/>
      <c r="BN325" s="315"/>
      <c r="BO325" s="315"/>
      <c r="BP325" s="315"/>
      <c r="BQ325" s="315"/>
      <c r="BR325" s="315"/>
      <c r="BS325" s="315"/>
      <c r="BT325" s="315"/>
      <c r="BU325" s="2"/>
      <c r="BV325" s="2"/>
      <c r="BW325" s="2"/>
      <c r="BX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315"/>
      <c r="W326" s="315"/>
      <c r="X326" s="2"/>
      <c r="Y326" s="2"/>
      <c r="Z326" s="2"/>
      <c r="AA326" s="170"/>
      <c r="AB326" s="2"/>
      <c r="AC326" s="170"/>
      <c r="AD326" s="313"/>
      <c r="AE326" s="314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315"/>
      <c r="BM326" s="315"/>
      <c r="BN326" s="315"/>
      <c r="BO326" s="315"/>
      <c r="BP326" s="315"/>
      <c r="BQ326" s="315"/>
      <c r="BR326" s="315"/>
      <c r="BS326" s="315"/>
      <c r="BT326" s="315"/>
      <c r="BU326" s="2"/>
      <c r="BV326" s="2"/>
      <c r="BW326" s="2"/>
      <c r="BX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315"/>
      <c r="W327" s="315"/>
      <c r="X327" s="2"/>
      <c r="Y327" s="2"/>
      <c r="Z327" s="2"/>
      <c r="AA327" s="170"/>
      <c r="AB327" s="2"/>
      <c r="AC327" s="170"/>
      <c r="AD327" s="313"/>
      <c r="AE327" s="314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315"/>
      <c r="BM327" s="315"/>
      <c r="BN327" s="315"/>
      <c r="BO327" s="315"/>
      <c r="BP327" s="315"/>
      <c r="BQ327" s="315"/>
      <c r="BR327" s="315"/>
      <c r="BS327" s="315"/>
      <c r="BT327" s="315"/>
      <c r="BU327" s="2"/>
      <c r="BV327" s="2"/>
      <c r="BW327" s="2"/>
      <c r="BX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315"/>
      <c r="W328" s="315"/>
      <c r="X328" s="2"/>
      <c r="Y328" s="2"/>
      <c r="Z328" s="2"/>
      <c r="AA328" s="170"/>
      <c r="AB328" s="2"/>
      <c r="AC328" s="170"/>
      <c r="AD328" s="313"/>
      <c r="AE328" s="314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315"/>
      <c r="BM328" s="315"/>
      <c r="BN328" s="315"/>
      <c r="BO328" s="315"/>
      <c r="BP328" s="315"/>
      <c r="BQ328" s="315"/>
      <c r="BR328" s="315"/>
      <c r="BS328" s="315"/>
      <c r="BT328" s="315"/>
      <c r="BU328" s="2"/>
      <c r="BV328" s="2"/>
      <c r="BW328" s="2"/>
      <c r="BX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315"/>
      <c r="W329" s="315"/>
      <c r="X329" s="2"/>
      <c r="Y329" s="2"/>
      <c r="Z329" s="2"/>
      <c r="AA329" s="170"/>
      <c r="AB329" s="2"/>
      <c r="AC329" s="170"/>
      <c r="AD329" s="313"/>
      <c r="AE329" s="314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315"/>
      <c r="BM329" s="315"/>
      <c r="BN329" s="315"/>
      <c r="BO329" s="315"/>
      <c r="BP329" s="315"/>
      <c r="BQ329" s="315"/>
      <c r="BR329" s="315"/>
      <c r="BS329" s="315"/>
      <c r="BT329" s="315"/>
      <c r="BU329" s="2"/>
      <c r="BV329" s="2"/>
      <c r="BW329" s="2"/>
      <c r="BX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315"/>
      <c r="W330" s="315"/>
      <c r="X330" s="2"/>
      <c r="Y330" s="2"/>
      <c r="Z330" s="2"/>
      <c r="AA330" s="170"/>
      <c r="AB330" s="2"/>
      <c r="AC330" s="170"/>
      <c r="AD330" s="313"/>
      <c r="AE330" s="314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315"/>
      <c r="BM330" s="315"/>
      <c r="BN330" s="315"/>
      <c r="BO330" s="315"/>
      <c r="BP330" s="315"/>
      <c r="BQ330" s="315"/>
      <c r="BR330" s="315"/>
      <c r="BS330" s="315"/>
      <c r="BT330" s="315"/>
      <c r="BU330" s="2"/>
      <c r="BV330" s="2"/>
      <c r="BW330" s="2"/>
      <c r="BX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315"/>
      <c r="W331" s="315"/>
      <c r="X331" s="2"/>
      <c r="Y331" s="2"/>
      <c r="Z331" s="2"/>
      <c r="AA331" s="170"/>
      <c r="AB331" s="2"/>
      <c r="AC331" s="170"/>
      <c r="AD331" s="313"/>
      <c r="AE331" s="314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315"/>
      <c r="BM331" s="315"/>
      <c r="BN331" s="315"/>
      <c r="BO331" s="315"/>
      <c r="BP331" s="315"/>
      <c r="BQ331" s="315"/>
      <c r="BR331" s="315"/>
      <c r="BS331" s="315"/>
      <c r="BT331" s="315"/>
      <c r="BU331" s="2"/>
      <c r="BV331" s="2"/>
      <c r="BW331" s="2"/>
      <c r="BX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315"/>
      <c r="W332" s="315"/>
      <c r="X332" s="2"/>
      <c r="Y332" s="2"/>
      <c r="Z332" s="2"/>
      <c r="AA332" s="170"/>
      <c r="AB332" s="2"/>
      <c r="AC332" s="170"/>
      <c r="AD332" s="313"/>
      <c r="AE332" s="314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315"/>
      <c r="BM332" s="315"/>
      <c r="BN332" s="315"/>
      <c r="BO332" s="315"/>
      <c r="BP332" s="315"/>
      <c r="BQ332" s="315"/>
      <c r="BR332" s="315"/>
      <c r="BS332" s="315"/>
      <c r="BT332" s="315"/>
      <c r="BU332" s="2"/>
      <c r="BV332" s="2"/>
      <c r="BW332" s="2"/>
      <c r="BX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315"/>
      <c r="W333" s="315"/>
      <c r="X333" s="2"/>
      <c r="Y333" s="2"/>
      <c r="Z333" s="2"/>
      <c r="AA333" s="170"/>
      <c r="AB333" s="2"/>
      <c r="AC333" s="170"/>
      <c r="AD333" s="313"/>
      <c r="AE333" s="314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315"/>
      <c r="BM333" s="315"/>
      <c r="BN333" s="315"/>
      <c r="BO333" s="315"/>
      <c r="BP333" s="315"/>
      <c r="BQ333" s="315"/>
      <c r="BR333" s="315"/>
      <c r="BS333" s="315"/>
      <c r="BT333" s="315"/>
      <c r="BU333" s="2"/>
      <c r="BV333" s="2"/>
      <c r="BW333" s="2"/>
      <c r="BX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315"/>
      <c r="W334" s="315"/>
      <c r="X334" s="2"/>
      <c r="Y334" s="2"/>
      <c r="Z334" s="2"/>
      <c r="AA334" s="170"/>
      <c r="AB334" s="2"/>
      <c r="AC334" s="170"/>
      <c r="AD334" s="313"/>
      <c r="AE334" s="314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315"/>
      <c r="BM334" s="315"/>
      <c r="BN334" s="315"/>
      <c r="BO334" s="315"/>
      <c r="BP334" s="315"/>
      <c r="BQ334" s="315"/>
      <c r="BR334" s="315"/>
      <c r="BS334" s="315"/>
      <c r="BT334" s="315"/>
      <c r="BU334" s="2"/>
      <c r="BV334" s="2"/>
      <c r="BW334" s="2"/>
      <c r="BX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315"/>
      <c r="W335" s="315"/>
      <c r="X335" s="2"/>
      <c r="Y335" s="2"/>
      <c r="Z335" s="2"/>
      <c r="AA335" s="170"/>
      <c r="AB335" s="2"/>
      <c r="AC335" s="170"/>
      <c r="AD335" s="313"/>
      <c r="AE335" s="314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315"/>
      <c r="BM335" s="315"/>
      <c r="BN335" s="315"/>
      <c r="BO335" s="315"/>
      <c r="BP335" s="315"/>
      <c r="BQ335" s="315"/>
      <c r="BR335" s="315"/>
      <c r="BS335" s="315"/>
      <c r="BT335" s="315"/>
      <c r="BU335" s="2"/>
      <c r="BV335" s="2"/>
      <c r="BW335" s="2"/>
      <c r="BX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315"/>
      <c r="W336" s="315"/>
      <c r="X336" s="2"/>
      <c r="Y336" s="2"/>
      <c r="Z336" s="2"/>
      <c r="AA336" s="170"/>
      <c r="AB336" s="2"/>
      <c r="AC336" s="170"/>
      <c r="AD336" s="313"/>
      <c r="AE336" s="314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315"/>
      <c r="BM336" s="315"/>
      <c r="BN336" s="315"/>
      <c r="BO336" s="315"/>
      <c r="BP336" s="315"/>
      <c r="BQ336" s="315"/>
      <c r="BR336" s="315"/>
      <c r="BS336" s="315"/>
      <c r="BT336" s="315"/>
      <c r="BU336" s="2"/>
      <c r="BV336" s="2"/>
      <c r="BW336" s="2"/>
      <c r="BX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315"/>
      <c r="W337" s="315"/>
      <c r="X337" s="2"/>
      <c r="Y337" s="2"/>
      <c r="Z337" s="2"/>
      <c r="AA337" s="170"/>
      <c r="AB337" s="2"/>
      <c r="AC337" s="170"/>
      <c r="AD337" s="313"/>
      <c r="AE337" s="314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315"/>
      <c r="BM337" s="315"/>
      <c r="BN337" s="315"/>
      <c r="BO337" s="315"/>
      <c r="BP337" s="315"/>
      <c r="BQ337" s="315"/>
      <c r="BR337" s="315"/>
      <c r="BS337" s="315"/>
      <c r="BT337" s="315"/>
      <c r="BU337" s="2"/>
      <c r="BV337" s="2"/>
      <c r="BW337" s="2"/>
      <c r="BX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315"/>
      <c r="W338" s="315"/>
      <c r="X338" s="2"/>
      <c r="Y338" s="2"/>
      <c r="Z338" s="2"/>
      <c r="AA338" s="170"/>
      <c r="AB338" s="2"/>
      <c r="AC338" s="170"/>
      <c r="AD338" s="313"/>
      <c r="AE338" s="314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315"/>
      <c r="BM338" s="315"/>
      <c r="BN338" s="315"/>
      <c r="BO338" s="315"/>
      <c r="BP338" s="315"/>
      <c r="BQ338" s="315"/>
      <c r="BR338" s="315"/>
      <c r="BS338" s="315"/>
      <c r="BT338" s="315"/>
      <c r="BU338" s="2"/>
      <c r="BV338" s="2"/>
      <c r="BW338" s="2"/>
      <c r="BX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315"/>
      <c r="W339" s="315"/>
      <c r="X339" s="2"/>
      <c r="Y339" s="2"/>
      <c r="Z339" s="2"/>
      <c r="AA339" s="170"/>
      <c r="AB339" s="2"/>
      <c r="AC339" s="170"/>
      <c r="AD339" s="313"/>
      <c r="AE339" s="314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315"/>
      <c r="BM339" s="315"/>
      <c r="BN339" s="315"/>
      <c r="BO339" s="315"/>
      <c r="BP339" s="315"/>
      <c r="BQ339" s="315"/>
      <c r="BR339" s="315"/>
      <c r="BS339" s="315"/>
      <c r="BT339" s="315"/>
      <c r="BU339" s="2"/>
      <c r="BV339" s="2"/>
      <c r="BW339" s="2"/>
      <c r="BX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315"/>
      <c r="W340" s="315"/>
      <c r="X340" s="2"/>
      <c r="Y340" s="2"/>
      <c r="Z340" s="2"/>
      <c r="AA340" s="170"/>
      <c r="AB340" s="2"/>
      <c r="AC340" s="170"/>
      <c r="AD340" s="313"/>
      <c r="AE340" s="314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315"/>
      <c r="BM340" s="315"/>
      <c r="BN340" s="315"/>
      <c r="BO340" s="315"/>
      <c r="BP340" s="315"/>
      <c r="BQ340" s="315"/>
      <c r="BR340" s="315"/>
      <c r="BS340" s="315"/>
      <c r="BT340" s="315"/>
      <c r="BU340" s="2"/>
      <c r="BV340" s="2"/>
      <c r="BW340" s="2"/>
      <c r="BX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315"/>
      <c r="W341" s="315"/>
      <c r="X341" s="2"/>
      <c r="Y341" s="2"/>
      <c r="Z341" s="2"/>
      <c r="AA341" s="170"/>
      <c r="AB341" s="2"/>
      <c r="AC341" s="170"/>
      <c r="AD341" s="313"/>
      <c r="AE341" s="314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315"/>
      <c r="BM341" s="315"/>
      <c r="BN341" s="315"/>
      <c r="BO341" s="315"/>
      <c r="BP341" s="315"/>
      <c r="BQ341" s="315"/>
      <c r="BR341" s="315"/>
      <c r="BS341" s="315"/>
      <c r="BT341" s="315"/>
      <c r="BU341" s="2"/>
      <c r="BV341" s="2"/>
      <c r="BW341" s="2"/>
      <c r="BX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315"/>
      <c r="W342" s="315"/>
      <c r="X342" s="2"/>
      <c r="Y342" s="2"/>
      <c r="Z342" s="2"/>
      <c r="AA342" s="170"/>
      <c r="AB342" s="2"/>
      <c r="AC342" s="170"/>
      <c r="AD342" s="313"/>
      <c r="AE342" s="314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315"/>
      <c r="BM342" s="315"/>
      <c r="BN342" s="315"/>
      <c r="BO342" s="315"/>
      <c r="BP342" s="315"/>
      <c r="BQ342" s="315"/>
      <c r="BR342" s="315"/>
      <c r="BS342" s="315"/>
      <c r="BT342" s="315"/>
      <c r="BU342" s="2"/>
      <c r="BV342" s="2"/>
      <c r="BW342" s="2"/>
      <c r="BX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315"/>
      <c r="W343" s="315"/>
      <c r="X343" s="2"/>
      <c r="Y343" s="2"/>
      <c r="Z343" s="2"/>
      <c r="AA343" s="170"/>
      <c r="AB343" s="2"/>
      <c r="AC343" s="170"/>
      <c r="AD343" s="313"/>
      <c r="AE343" s="314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315"/>
      <c r="BM343" s="315"/>
      <c r="BN343" s="315"/>
      <c r="BO343" s="315"/>
      <c r="BP343" s="315"/>
      <c r="BQ343" s="315"/>
      <c r="BR343" s="315"/>
      <c r="BS343" s="315"/>
      <c r="BT343" s="315"/>
      <c r="BU343" s="2"/>
      <c r="BV343" s="2"/>
      <c r="BW343" s="2"/>
      <c r="BX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315"/>
      <c r="W344" s="315"/>
      <c r="X344" s="2"/>
      <c r="Y344" s="2"/>
      <c r="Z344" s="2"/>
      <c r="AA344" s="170"/>
      <c r="AB344" s="2"/>
      <c r="AC344" s="170"/>
      <c r="AD344" s="313"/>
      <c r="AE344" s="314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315"/>
      <c r="BM344" s="315"/>
      <c r="BN344" s="315"/>
      <c r="BO344" s="315"/>
      <c r="BP344" s="315"/>
      <c r="BQ344" s="315"/>
      <c r="BR344" s="315"/>
      <c r="BS344" s="315"/>
      <c r="BT344" s="315"/>
      <c r="BU344" s="2"/>
      <c r="BV344" s="2"/>
      <c r="BW344" s="2"/>
      <c r="BX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315"/>
      <c r="W345" s="315"/>
      <c r="X345" s="2"/>
      <c r="Y345" s="2"/>
      <c r="Z345" s="2"/>
      <c r="AA345" s="170"/>
      <c r="AB345" s="2"/>
      <c r="AC345" s="170"/>
      <c r="AD345" s="313"/>
      <c r="AE345" s="314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315"/>
      <c r="BM345" s="315"/>
      <c r="BN345" s="315"/>
      <c r="BO345" s="315"/>
      <c r="BP345" s="315"/>
      <c r="BQ345" s="315"/>
      <c r="BR345" s="315"/>
      <c r="BS345" s="315"/>
      <c r="BT345" s="315"/>
      <c r="BU345" s="2"/>
      <c r="BV345" s="2"/>
      <c r="BW345" s="2"/>
      <c r="BX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315"/>
      <c r="W346" s="315"/>
      <c r="X346" s="2"/>
      <c r="Y346" s="2"/>
      <c r="Z346" s="2"/>
      <c r="AA346" s="170"/>
      <c r="AB346" s="2"/>
      <c r="AC346" s="170"/>
      <c r="AD346" s="313"/>
      <c r="AE346" s="314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315"/>
      <c r="BM346" s="315"/>
      <c r="BN346" s="315"/>
      <c r="BO346" s="315"/>
      <c r="BP346" s="315"/>
      <c r="BQ346" s="315"/>
      <c r="BR346" s="315"/>
      <c r="BS346" s="315"/>
      <c r="BT346" s="315"/>
      <c r="BU346" s="2"/>
      <c r="BV346" s="2"/>
      <c r="BW346" s="2"/>
      <c r="BX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315"/>
      <c r="W347" s="315"/>
      <c r="X347" s="2"/>
      <c r="Y347" s="2"/>
      <c r="Z347" s="2"/>
      <c r="AA347" s="170"/>
      <c r="AB347" s="2"/>
      <c r="AC347" s="170"/>
      <c r="AD347" s="313"/>
      <c r="AE347" s="314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315"/>
      <c r="BM347" s="315"/>
      <c r="BN347" s="315"/>
      <c r="BO347" s="315"/>
      <c r="BP347" s="315"/>
      <c r="BQ347" s="315"/>
      <c r="BR347" s="315"/>
      <c r="BS347" s="315"/>
      <c r="BT347" s="315"/>
      <c r="BU347" s="2"/>
      <c r="BV347" s="2"/>
      <c r="BW347" s="2"/>
      <c r="BX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315"/>
      <c r="W348" s="315"/>
      <c r="X348" s="2"/>
      <c r="Y348" s="2"/>
      <c r="Z348" s="2"/>
      <c r="AA348" s="170"/>
      <c r="AB348" s="2"/>
      <c r="AC348" s="170"/>
      <c r="AD348" s="313"/>
      <c r="AE348" s="314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315"/>
      <c r="BM348" s="315"/>
      <c r="BN348" s="315"/>
      <c r="BO348" s="315"/>
      <c r="BP348" s="315"/>
      <c r="BQ348" s="315"/>
      <c r="BR348" s="315"/>
      <c r="BS348" s="315"/>
      <c r="BT348" s="315"/>
      <c r="BU348" s="2"/>
      <c r="BV348" s="2"/>
      <c r="BW348" s="2"/>
      <c r="BX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315"/>
      <c r="W349" s="315"/>
      <c r="X349" s="2"/>
      <c r="Y349" s="2"/>
      <c r="Z349" s="2"/>
      <c r="AA349" s="170"/>
      <c r="AB349" s="2"/>
      <c r="AC349" s="170"/>
      <c r="AD349" s="313"/>
      <c r="AE349" s="314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315"/>
      <c r="BM349" s="315"/>
      <c r="BN349" s="315"/>
      <c r="BO349" s="315"/>
      <c r="BP349" s="315"/>
      <c r="BQ349" s="315"/>
      <c r="BR349" s="315"/>
      <c r="BS349" s="315"/>
      <c r="BT349" s="315"/>
      <c r="BU349" s="2"/>
      <c r="BV349" s="2"/>
      <c r="BW349" s="2"/>
      <c r="BX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315"/>
      <c r="W350" s="315"/>
      <c r="X350" s="2"/>
      <c r="Y350" s="2"/>
      <c r="Z350" s="2"/>
      <c r="AA350" s="170"/>
      <c r="AB350" s="2"/>
      <c r="AC350" s="170"/>
      <c r="AD350" s="313"/>
      <c r="AE350" s="314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315"/>
      <c r="BM350" s="315"/>
      <c r="BN350" s="315"/>
      <c r="BO350" s="315"/>
      <c r="BP350" s="315"/>
      <c r="BQ350" s="315"/>
      <c r="BR350" s="315"/>
      <c r="BS350" s="315"/>
      <c r="BT350" s="315"/>
      <c r="BU350" s="2"/>
      <c r="BV350" s="2"/>
      <c r="BW350" s="2"/>
      <c r="BX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315"/>
      <c r="W351" s="315"/>
      <c r="X351" s="2"/>
      <c r="Y351" s="2"/>
      <c r="Z351" s="2"/>
      <c r="AA351" s="170"/>
      <c r="AB351" s="2"/>
      <c r="AC351" s="170"/>
      <c r="AD351" s="313"/>
      <c r="AE351" s="314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315"/>
      <c r="BM351" s="315"/>
      <c r="BN351" s="315"/>
      <c r="BO351" s="315"/>
      <c r="BP351" s="315"/>
      <c r="BQ351" s="315"/>
      <c r="BR351" s="315"/>
      <c r="BS351" s="315"/>
      <c r="BT351" s="315"/>
      <c r="BU351" s="2"/>
      <c r="BV351" s="2"/>
      <c r="BW351" s="2"/>
      <c r="BX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315"/>
      <c r="W352" s="315"/>
      <c r="X352" s="2"/>
      <c r="Y352" s="2"/>
      <c r="Z352" s="2"/>
      <c r="AA352" s="170"/>
      <c r="AB352" s="2"/>
      <c r="AC352" s="170"/>
      <c r="AD352" s="313"/>
      <c r="AE352" s="314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315"/>
      <c r="BM352" s="315"/>
      <c r="BN352" s="315"/>
      <c r="BO352" s="315"/>
      <c r="BP352" s="315"/>
      <c r="BQ352" s="315"/>
      <c r="BR352" s="315"/>
      <c r="BS352" s="315"/>
      <c r="BT352" s="315"/>
      <c r="BU352" s="2"/>
      <c r="BV352" s="2"/>
      <c r="BW352" s="2"/>
      <c r="BX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315"/>
      <c r="W353" s="315"/>
      <c r="X353" s="2"/>
      <c r="Y353" s="2"/>
      <c r="Z353" s="2"/>
      <c r="AA353" s="170"/>
      <c r="AB353" s="2"/>
      <c r="AC353" s="170"/>
      <c r="AD353" s="313"/>
      <c r="AE353" s="314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315"/>
      <c r="BM353" s="315"/>
      <c r="BN353" s="315"/>
      <c r="BO353" s="315"/>
      <c r="BP353" s="315"/>
      <c r="BQ353" s="315"/>
      <c r="BR353" s="315"/>
      <c r="BS353" s="315"/>
      <c r="BT353" s="315"/>
      <c r="BU353" s="2"/>
      <c r="BV353" s="2"/>
      <c r="BW353" s="2"/>
      <c r="BX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315"/>
      <c r="W354" s="315"/>
      <c r="X354" s="2"/>
      <c r="Y354" s="2"/>
      <c r="Z354" s="2"/>
      <c r="AA354" s="170"/>
      <c r="AB354" s="2"/>
      <c r="AC354" s="170"/>
      <c r="AD354" s="313"/>
      <c r="AE354" s="314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315"/>
      <c r="BM354" s="315"/>
      <c r="BN354" s="315"/>
      <c r="BO354" s="315"/>
      <c r="BP354" s="315"/>
      <c r="BQ354" s="315"/>
      <c r="BR354" s="315"/>
      <c r="BS354" s="315"/>
      <c r="BT354" s="315"/>
      <c r="BU354" s="2"/>
      <c r="BV354" s="2"/>
      <c r="BW354" s="2"/>
      <c r="BX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315"/>
      <c r="W355" s="315"/>
      <c r="X355" s="2"/>
      <c r="Y355" s="2"/>
      <c r="Z355" s="2"/>
      <c r="AA355" s="170"/>
      <c r="AB355" s="2"/>
      <c r="AC355" s="170"/>
      <c r="AD355" s="313"/>
      <c r="AE355" s="314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315"/>
      <c r="BM355" s="315"/>
      <c r="BN355" s="315"/>
      <c r="BO355" s="315"/>
      <c r="BP355" s="315"/>
      <c r="BQ355" s="315"/>
      <c r="BR355" s="315"/>
      <c r="BS355" s="315"/>
      <c r="BT355" s="315"/>
      <c r="BU355" s="2"/>
      <c r="BV355" s="2"/>
      <c r="BW355" s="2"/>
      <c r="BX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315"/>
      <c r="W356" s="315"/>
      <c r="X356" s="2"/>
      <c r="Y356" s="2"/>
      <c r="Z356" s="2"/>
      <c r="AA356" s="170"/>
      <c r="AB356" s="2"/>
      <c r="AC356" s="170"/>
      <c r="AD356" s="313"/>
      <c r="AE356" s="314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315"/>
      <c r="BM356" s="315"/>
      <c r="BN356" s="315"/>
      <c r="BO356" s="315"/>
      <c r="BP356" s="315"/>
      <c r="BQ356" s="315"/>
      <c r="BR356" s="315"/>
      <c r="BS356" s="315"/>
      <c r="BT356" s="315"/>
      <c r="BU356" s="2"/>
      <c r="BV356" s="2"/>
      <c r="BW356" s="2"/>
      <c r="BX356" s="2"/>
    </row>
  </sheetData>
  <mergeCells count="19">
    <mergeCell ref="BK3:BU3"/>
    <mergeCell ref="B1:C2"/>
    <mergeCell ref="L1:N1"/>
    <mergeCell ref="O1:P1"/>
    <mergeCell ref="Q1:S1"/>
    <mergeCell ref="T1:V1"/>
    <mergeCell ref="W1:X1"/>
    <mergeCell ref="Y1:Z1"/>
    <mergeCell ref="W2:X2"/>
    <mergeCell ref="Y2:Z2"/>
    <mergeCell ref="W3:Z3"/>
    <mergeCell ref="AE3:AS3"/>
    <mergeCell ref="AU3:BI3"/>
    <mergeCell ref="L2:N2"/>
    <mergeCell ref="O2:P2"/>
    <mergeCell ref="A3:K3"/>
    <mergeCell ref="L3:V3"/>
    <mergeCell ref="Q2:S2"/>
    <mergeCell ref="T2:V2"/>
  </mergeCells>
  <conditionalFormatting sqref="L7:L156">
    <cfRule type="cellIs" dxfId="0" priority="1" operator="notEqual" stopIfTrue="1">
      <formula>0</formula>
    </cfRule>
  </conditionalFormatting>
  <conditionalFormatting sqref="M7:M156">
    <cfRule type="cellIs" dxfId="1" priority="1" operator="notEqual" stopIfTrue="1">
      <formula>0</formula>
    </cfRule>
  </conditionalFormatting>
  <conditionalFormatting sqref="N7:N156">
    <cfRule type="cellIs" dxfId="2" priority="1" operator="notEqual" stopIfTrue="1">
      <formula>0</formula>
    </cfRule>
  </conditionalFormatting>
  <conditionalFormatting sqref="O7:O156">
    <cfRule type="cellIs" dxfId="3" priority="1" operator="notEqual" stopIfTrue="1">
      <formula>0</formula>
    </cfRule>
  </conditionalFormatting>
  <conditionalFormatting sqref="P7:P156">
    <cfRule type="cellIs" dxfId="4" priority="1" operator="notEqual" stopIfTrue="1">
      <formula>0</formula>
    </cfRule>
  </conditionalFormatting>
  <conditionalFormatting sqref="Q7:Q156">
    <cfRule type="cellIs" dxfId="5" priority="1" operator="notEqual" stopIfTrue="1">
      <formula>0</formula>
    </cfRule>
  </conditionalFormatting>
  <conditionalFormatting sqref="R7:R156">
    <cfRule type="cellIs" dxfId="6" priority="1" operator="notEqual" stopIfTrue="1">
      <formula>0</formula>
    </cfRule>
  </conditionalFormatting>
  <conditionalFormatting sqref="T7:T156">
    <cfRule type="cellIs" dxfId="7" priority="1" operator="notEqual" stopIfTrue="1">
      <formula>0</formula>
    </cfRule>
  </conditionalFormatting>
  <conditionalFormatting sqref="U7:U156">
    <cfRule type="cellIs" dxfId="8" priority="1" operator="notEqual" stopIfTrue="1">
      <formula>0</formula>
    </cfRule>
  </conditionalFormatting>
  <conditionalFormatting sqref="V7:V156">
    <cfRule type="cellIs" dxfId="9" priority="1" operator="notEqual" stopIfTrue="1">
      <formula>0</formula>
    </cfRule>
  </conditionalFormatting>
  <conditionalFormatting sqref="AC7:AC156">
    <cfRule type="cellIs" dxfId="10" priority="1" operator="lessThan" stopIfTrue="1">
      <formula>0</formula>
    </cfRule>
  </conditionalFormatting>
  <dataValidations count="1">
    <dataValidation type="list" allowBlank="1" showInputMessage="1" showErrorMessage="1" sqref="L7:V156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hyperlinks>
    <hyperlink ref="K7" r:id="rId1" location="" tooltip="" display="VIEW"/>
    <hyperlink ref="K8" r:id="rId2" location="" tooltip="" display="VIEW"/>
    <hyperlink ref="K9" r:id="rId3" location="" tooltip="" display="VIEW"/>
    <hyperlink ref="K10" r:id="rId4" location="" tooltip="" display="VIEW"/>
    <hyperlink ref="K11" r:id="rId5" location="" tooltip="" display="VIEW"/>
    <hyperlink ref="K12" r:id="rId6" location="" tooltip="" display="VIEW"/>
    <hyperlink ref="K13" r:id="rId7" location="" tooltip="" display="VIEW"/>
    <hyperlink ref="K14" r:id="rId8" location="" tooltip="" display="VIEW"/>
    <hyperlink ref="K15" r:id="rId9" location="" tooltip="" display="VIEW"/>
    <hyperlink ref="K16" r:id="rId10" location="" tooltip="" display="VIEW"/>
    <hyperlink ref="K17" r:id="rId11" location="" tooltip="" display="VIEW"/>
    <hyperlink ref="K18" r:id="rId12" location="" tooltip="" display="VIEW"/>
    <hyperlink ref="K19" r:id="rId13" location="" tooltip="" display="VIEW"/>
    <hyperlink ref="K20" r:id="rId14" location="" tooltip="" display="VIEW"/>
    <hyperlink ref="K21" r:id="rId15" location="" tooltip="" display="VIEW"/>
    <hyperlink ref="K22" r:id="rId16" location="" tooltip="" display="VIEW"/>
    <hyperlink ref="K23" r:id="rId17" location="" tooltip="" display="VIEW"/>
    <hyperlink ref="K24" r:id="rId18" location="" tooltip="" display="VIEW"/>
    <hyperlink ref="K25" r:id="rId19" location="" tooltip="" display="VIEW"/>
    <hyperlink ref="K26" r:id="rId20" location="" tooltip="" display="VIEW"/>
    <hyperlink ref="K27" r:id="rId21" location="" tooltip="" display="VIEW"/>
    <hyperlink ref="K28" r:id="rId22" location="" tooltip="" display="VIEW"/>
    <hyperlink ref="K29" r:id="rId23" location="" tooltip="" display="VIEW"/>
    <hyperlink ref="K30" r:id="rId24" location="" tooltip="" display="VIEW"/>
    <hyperlink ref="K31" r:id="rId25" location="" tooltip="" display="VIEW"/>
    <hyperlink ref="K32" r:id="rId26" location="" tooltip="" display="VIEW"/>
    <hyperlink ref="K33" r:id="rId27" location="" tooltip="" display="VIEW"/>
    <hyperlink ref="K34" r:id="rId28" location="" tooltip="" display="VIEW"/>
    <hyperlink ref="K35" r:id="rId29" location="" tooltip="" display="VIEW"/>
    <hyperlink ref="K36" r:id="rId30" location="" tooltip="" display="VIEW"/>
    <hyperlink ref="K37" r:id="rId31" location="" tooltip="" display="VIEW"/>
    <hyperlink ref="K38" r:id="rId32" location="" tooltip="" display="VIEW"/>
    <hyperlink ref="K39" r:id="rId33" location="" tooltip="" display="VIEW"/>
    <hyperlink ref="K40" r:id="rId34" location="" tooltip="" display="VIEW"/>
    <hyperlink ref="K41" r:id="rId35" location="" tooltip="" display="VIEW"/>
    <hyperlink ref="K42" r:id="rId36" location="" tooltip="" display="VIEW"/>
    <hyperlink ref="K43" r:id="rId37" location="" tooltip="" display="VIEW"/>
    <hyperlink ref="K44" r:id="rId38" location="" tooltip="" display="VIEW"/>
    <hyperlink ref="K45" r:id="rId39" location="" tooltip="" display="VIEW"/>
    <hyperlink ref="K46" r:id="rId40" location="" tooltip="" display="VIEW"/>
    <hyperlink ref="K47" r:id="rId41" location="" tooltip="" display="VIEW"/>
    <hyperlink ref="K48" r:id="rId42" location="" tooltip="" display="VIEW"/>
    <hyperlink ref="K49" r:id="rId43" location="" tooltip="" display="VIEW"/>
    <hyperlink ref="K50" r:id="rId44" location="" tooltip="" display="VIEW"/>
    <hyperlink ref="K51" r:id="rId45" location="" tooltip="" display="VIEW"/>
    <hyperlink ref="K52" r:id="rId46" location="" tooltip="" display="VIEW"/>
    <hyperlink ref="K53" r:id="rId47" location="" tooltip="" display="VIEW"/>
    <hyperlink ref="K54" r:id="rId48" location="" tooltip="" display="VIEW"/>
    <hyperlink ref="K55" r:id="rId49" location="" tooltip="" display="VIEW"/>
    <hyperlink ref="K56" r:id="rId50" location="" tooltip="" display="VIEW"/>
    <hyperlink ref="K57" r:id="rId51" location="" tooltip="" display="VIEW"/>
    <hyperlink ref="K58" r:id="rId52" location="" tooltip="" display="VIEW"/>
    <hyperlink ref="K59" r:id="rId53" location="" tooltip="" display="VIEW"/>
    <hyperlink ref="K60" r:id="rId54" location="" tooltip="" display="VIEW"/>
    <hyperlink ref="K61" r:id="rId55" location="" tooltip="" display="VIEW"/>
    <hyperlink ref="K62" r:id="rId56" location="" tooltip="" display="VIEW"/>
    <hyperlink ref="K63" r:id="rId57" location="" tooltip="" display="VIEW"/>
    <hyperlink ref="K64" r:id="rId58" location="" tooltip="" display="VIEW"/>
    <hyperlink ref="K65" r:id="rId59" location="" tooltip="" display="VIEW"/>
    <hyperlink ref="K66" r:id="rId60" location="" tooltip="" display="VIEW"/>
    <hyperlink ref="K67" r:id="rId61" location="" tooltip="" display="VIEW"/>
    <hyperlink ref="K68" r:id="rId62" location="" tooltip="" display="VIEW"/>
    <hyperlink ref="K69" r:id="rId63" location="" tooltip="" display="VIEW"/>
    <hyperlink ref="K70" r:id="rId64" location="" tooltip="" display="VIEW"/>
    <hyperlink ref="K71" r:id="rId65" location="" tooltip="" display="VIEW"/>
    <hyperlink ref="K72" r:id="rId66" location="" tooltip="" display="VIEW"/>
    <hyperlink ref="K73" r:id="rId67" location="" tooltip="" display="VIEW"/>
    <hyperlink ref="K74" r:id="rId68" location="" tooltip="" display="VIEW"/>
    <hyperlink ref="K75" r:id="rId69" location="" tooltip="" display="VIEW"/>
    <hyperlink ref="K76" r:id="rId70" location="" tooltip="" display="VIEW"/>
    <hyperlink ref="K77" r:id="rId71" location="" tooltip="" display="VIEW"/>
    <hyperlink ref="K78" r:id="rId72" location="" tooltip="" display="VIEW"/>
    <hyperlink ref="K79" r:id="rId73" location="" tooltip="" display="VIEW"/>
    <hyperlink ref="K80" r:id="rId74" location="" tooltip="" display="VIEW"/>
    <hyperlink ref="K81" r:id="rId75" location="" tooltip="" display="VIEW"/>
    <hyperlink ref="K82" r:id="rId76" location="" tooltip="" display="VIEW"/>
    <hyperlink ref="K83" r:id="rId77" location="" tooltip="" display="VIEW"/>
    <hyperlink ref="K84" r:id="rId78" location="" tooltip="" display="VIEW"/>
    <hyperlink ref="K85" r:id="rId79" location="" tooltip="" display="VIEW"/>
    <hyperlink ref="K86" r:id="rId80" location="" tooltip="" display="VIEW"/>
    <hyperlink ref="K87" r:id="rId81" location="" tooltip="" display="VIEW"/>
    <hyperlink ref="K88" r:id="rId82" location="" tooltip="" display="VIEW"/>
    <hyperlink ref="K89" r:id="rId83" location="" tooltip="" display="VIEW"/>
    <hyperlink ref="K90" r:id="rId84" location="" tooltip="" display="VIEW"/>
    <hyperlink ref="K91" r:id="rId85" location="" tooltip="" display="VIEW"/>
    <hyperlink ref="K92" r:id="rId86" location="" tooltip="" display="VIEW"/>
    <hyperlink ref="K93" r:id="rId87" location="" tooltip="" display="VIEW"/>
    <hyperlink ref="K94" r:id="rId88" location="" tooltip="" display="VIEW"/>
    <hyperlink ref="K95" r:id="rId89" location="" tooltip="" display="VIEW"/>
    <hyperlink ref="K96" r:id="rId90" location="" tooltip="" display="VIEW"/>
    <hyperlink ref="K97" r:id="rId91" location="" tooltip="" display="VIEW"/>
    <hyperlink ref="K98" r:id="rId92" location="" tooltip="" display="VIEW"/>
    <hyperlink ref="K99" r:id="rId93" location="" tooltip="" display="VIEW"/>
    <hyperlink ref="K100" r:id="rId94" location="" tooltip="" display="VIEW"/>
    <hyperlink ref="K101" r:id="rId95" location="" tooltip="" display="VIEW"/>
    <hyperlink ref="K102" r:id="rId96" location="" tooltip="" display="VIEW"/>
    <hyperlink ref="K103" r:id="rId97" location="" tooltip="" display="VIEW"/>
    <hyperlink ref="K104" r:id="rId98" location="" tooltip="" display="VIEW"/>
    <hyperlink ref="K105" r:id="rId99" location="" tooltip="" display="VIEW"/>
    <hyperlink ref="K106" r:id="rId100" location="" tooltip="" display="VIEW"/>
    <hyperlink ref="K107" r:id="rId101" location="" tooltip="" display="VIEW"/>
    <hyperlink ref="K108" r:id="rId102" location="" tooltip="" display="VIEW"/>
    <hyperlink ref="K109" r:id="rId103" location="" tooltip="" display="VIEW"/>
    <hyperlink ref="K110" r:id="rId104" location="" tooltip="" display="VIEW"/>
    <hyperlink ref="K111" r:id="rId105" location="" tooltip="" display="VIEW"/>
    <hyperlink ref="K112" r:id="rId106" location="" tooltip="" display="VIEW"/>
    <hyperlink ref="K113" r:id="rId107" location="" tooltip="" display="VIEW"/>
    <hyperlink ref="K114" r:id="rId108" location="" tooltip="" display="VIEW"/>
    <hyperlink ref="K115" r:id="rId109" location="" tooltip="" display="VIEW"/>
    <hyperlink ref="K116" r:id="rId110" location="" tooltip="" display="VIEW"/>
    <hyperlink ref="K117" r:id="rId111" location="" tooltip="" display="VIEW"/>
    <hyperlink ref="K118" r:id="rId112" location="" tooltip="" display="VIEW"/>
    <hyperlink ref="K119" r:id="rId113" location="" tooltip="" display="VIEW"/>
    <hyperlink ref="K120" r:id="rId114" location="" tooltip="" display="VIEW"/>
    <hyperlink ref="K121" r:id="rId115" location="" tooltip="" display="VIEW"/>
    <hyperlink ref="K122" r:id="rId116" location="" tooltip="" display="VIEW"/>
    <hyperlink ref="K123" r:id="rId117" location="" tooltip="" display="VIEW"/>
    <hyperlink ref="K124" r:id="rId118" location="" tooltip="" display="VIEW"/>
    <hyperlink ref="K125" r:id="rId119" location="" tooltip="" display="VIEW"/>
    <hyperlink ref="K126" r:id="rId120" location="" tooltip="" display="VIEW"/>
    <hyperlink ref="K127" r:id="rId121" location="" tooltip="" display="VIEW"/>
    <hyperlink ref="K128" r:id="rId122" location="" tooltip="" display="VIEW"/>
    <hyperlink ref="K129" r:id="rId123" location="" tooltip="" display="VIEW"/>
    <hyperlink ref="K130" r:id="rId124" location="" tooltip="" display="VIEW"/>
    <hyperlink ref="K131" r:id="rId125" location="" tooltip="" display="VIEW"/>
    <hyperlink ref="K132" r:id="rId126" location="" tooltip="" display="VIEW"/>
    <hyperlink ref="K133" r:id="rId127" location="" tooltip="" display="VIEW"/>
    <hyperlink ref="K134" r:id="rId128" location="" tooltip="" display="VIEW"/>
    <hyperlink ref="K135" r:id="rId129" location="" tooltip="" display="VIEW"/>
    <hyperlink ref="K136" r:id="rId130" location="" tooltip="" display="VIEW"/>
    <hyperlink ref="K137" r:id="rId131" location="" tooltip="" display="VIEW"/>
    <hyperlink ref="K138" r:id="rId132" location="" tooltip="" display="VIEW"/>
    <hyperlink ref="K139" r:id="rId133" location="" tooltip="" display="VIEW"/>
    <hyperlink ref="K140" r:id="rId134" location="" tooltip="" display="VIEW"/>
    <hyperlink ref="K141" r:id="rId135" location="" tooltip="" display="VIEW"/>
    <hyperlink ref="K142" r:id="rId136" location="" tooltip="" display="VIEW"/>
    <hyperlink ref="K143" r:id="rId137" location="" tooltip="" display="VIEW"/>
    <hyperlink ref="K144" r:id="rId138" location="" tooltip="" display="VIEW"/>
    <hyperlink ref="K145" r:id="rId139" location="" tooltip="" display="VIEW"/>
    <hyperlink ref="K146" r:id="rId140" location="" tooltip="" display="VIEW"/>
    <hyperlink ref="K147" r:id="rId141" location="" tooltip="" display="VIEW"/>
    <hyperlink ref="K148" r:id="rId142" location="" tooltip="" display="VIEW"/>
    <hyperlink ref="K149" r:id="rId143" location="" tooltip="" display="VIEW"/>
    <hyperlink ref="K150" r:id="rId144" location="" tooltip="" display="VIEW"/>
    <hyperlink ref="K151" r:id="rId145" location="" tooltip="" display="VIEW"/>
    <hyperlink ref="K152" r:id="rId146" location="" tooltip="" display="VIEW"/>
    <hyperlink ref="K153" r:id="rId147" location="" tooltip="" display="VIEW"/>
    <hyperlink ref="K154" r:id="rId148" location="" tooltip="" display="VIEW"/>
    <hyperlink ref="K155" r:id="rId149" location="" tooltip="" display="VIEW"/>
    <hyperlink ref="K156" r:id="rId150" location="" tooltip="" display="VIEW"/>
  </hyperlinks>
  <pageMargins left="0.708661" right="0.708661" top="0.748031" bottom="0.748031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R141"/>
  <sheetViews>
    <sheetView workbookViewId="0" showGridLines="0" defaultGridColor="1"/>
  </sheetViews>
  <sheetFormatPr defaultColWidth="14.5" defaultRowHeight="15" customHeight="1" outlineLevelRow="0" outlineLevelCol="0"/>
  <cols>
    <col min="1" max="1" width="14.8516" style="317" customWidth="1"/>
    <col min="2" max="2" width="10.5" style="317" customWidth="1"/>
    <col min="3" max="3" width="9.5" style="317" customWidth="1"/>
    <col min="4" max="4" width="9" style="317" customWidth="1"/>
    <col min="5" max="6" width="7.85156" style="317" customWidth="1"/>
    <col min="7" max="8" width="10.3516" style="317" customWidth="1"/>
    <col min="9" max="9" width="9.17188" style="317" customWidth="1"/>
    <col min="10" max="10" width="9" style="317" customWidth="1"/>
    <col min="11" max="11" width="8.67188" style="317" customWidth="1"/>
    <col min="12" max="13" width="8.85156" style="317" customWidth="1"/>
    <col min="14" max="15" width="8.67188" style="317" customWidth="1"/>
    <col min="16" max="16" width="10.3516" style="317" customWidth="1"/>
    <col min="17" max="19" width="8.67188" style="317" customWidth="1"/>
    <col min="20" max="20" width="8.17188" style="317" customWidth="1"/>
    <col min="21" max="23" width="10.3516" style="317" customWidth="1"/>
    <col min="24" max="24" width="12" style="317" customWidth="1"/>
    <col min="25" max="43" hidden="1" width="14.5" style="317" customWidth="1"/>
    <col min="44" max="44" width="14.5" style="317" customWidth="1"/>
    <col min="45" max="16384" width="14.5" style="317" customWidth="1"/>
  </cols>
  <sheetData>
    <row r="1" ht="24" customHeight="1">
      <c r="A1" s="318"/>
      <c r="B1" s="2"/>
      <c r="C1" s="319"/>
      <c r="D1" t="s" s="320">
        <v>435</v>
      </c>
      <c r="E1" s="22"/>
      <c r="F1" s="22"/>
      <c r="G1" s="22"/>
      <c r="H1" s="22"/>
      <c r="I1" s="22"/>
      <c r="J1" s="321"/>
      <c r="K1" t="s" s="322">
        <v>2</v>
      </c>
      <c r="L1" s="323"/>
      <c r="M1" s="324"/>
      <c r="N1" s="325"/>
      <c r="O1" s="326"/>
      <c r="P1" t="s" s="327">
        <v>63</v>
      </c>
      <c r="Q1" s="21"/>
      <c r="R1" s="151"/>
      <c r="S1" s="328">
        <f>SUM(U8:U29)</f>
        <v>0</v>
      </c>
      <c r="T1" s="106"/>
      <c r="U1" t="s" s="145">
        <v>436</v>
      </c>
      <c r="V1" s="146"/>
      <c r="W1" t="s" s="145">
        <f>'ORDER SUMMARY'!E25</f>
        <v>437</v>
      </c>
      <c r="X1" s="329"/>
      <c r="Y1" s="158"/>
      <c r="Z1" s="158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161"/>
    </row>
    <row r="2" ht="24" customHeight="1">
      <c r="A2" s="2"/>
      <c r="B2" s="2"/>
      <c r="C2" s="319"/>
      <c r="D2" t="s" s="145">
        <v>0</v>
      </c>
      <c r="E2" s="103"/>
      <c r="F2" s="103"/>
      <c r="G2" s="103"/>
      <c r="H2" s="103"/>
      <c r="I2" s="103"/>
      <c r="J2" s="330"/>
      <c r="K2" t="s" s="331">
        <f>IF(('ORDER SUMMARY'!B9)="","",('ORDER SUMMARY'!B9))</f>
      </c>
      <c r="L2" s="323"/>
      <c r="M2" s="324"/>
      <c r="N2" s="325"/>
      <c r="O2" s="326"/>
      <c r="P2" t="s" s="327">
        <v>66</v>
      </c>
      <c r="Q2" s="21"/>
      <c r="R2" s="151"/>
      <c r="S2" s="332">
        <f>SUM(V8:V29)</f>
        <v>0</v>
      </c>
      <c r="T2" s="106"/>
      <c r="U2" s="164"/>
      <c r="V2" s="165"/>
      <c r="W2" s="222"/>
      <c r="X2" s="333"/>
      <c r="Y2" s="158"/>
      <c r="Z2" s="158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161"/>
    </row>
    <row r="3" ht="24" customHeight="1">
      <c r="A3" s="2"/>
      <c r="B3" s="2"/>
      <c r="C3" s="319"/>
      <c r="D3" s="164"/>
      <c r="E3" s="98"/>
      <c r="F3" s="98"/>
      <c r="G3" s="98"/>
      <c r="H3" s="98"/>
      <c r="I3" s="98"/>
      <c r="J3" s="334"/>
      <c r="K3" t="s" s="331">
        <f>IF(('ORDER SUMMARY'!B10)="","",('ORDER SUMMARY'!B10))</f>
      </c>
      <c r="L3" s="323"/>
      <c r="M3" s="324"/>
      <c r="N3" s="325"/>
      <c r="O3" s="326"/>
      <c r="P3" t="s" s="327">
        <v>438</v>
      </c>
      <c r="Q3" s="21"/>
      <c r="R3" s="151"/>
      <c r="S3" s="335">
        <f>SUM(W8:W29)</f>
        <v>0</v>
      </c>
      <c r="T3" s="106"/>
      <c r="U3" t="s" s="336">
        <v>439</v>
      </c>
      <c r="V3" s="106"/>
      <c r="W3" s="337">
        <f>SUM(X8:X29)</f>
        <v>0</v>
      </c>
      <c r="X3" s="338"/>
      <c r="Y3" s="158"/>
      <c r="Z3" s="158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161"/>
    </row>
    <row r="4" ht="24" customHeight="1">
      <c r="A4" s="98"/>
      <c r="B4" s="98"/>
      <c r="C4" s="165"/>
      <c r="D4" t="s" s="339">
        <v>440</v>
      </c>
      <c r="E4" s="22"/>
      <c r="F4" s="22"/>
      <c r="G4" s="22"/>
      <c r="H4" s="22"/>
      <c r="I4" s="22"/>
      <c r="J4" s="321"/>
      <c r="K4" t="s" s="340">
        <f>IF(('ORDER SUMMARY'!B11)="","",('ORDER SUMMARY'!B11))</f>
      </c>
      <c r="L4" s="341"/>
      <c r="M4" s="342"/>
      <c r="N4" s="343"/>
      <c r="O4" s="344"/>
      <c r="P4" t="s" s="327">
        <v>67</v>
      </c>
      <c r="Q4" s="21"/>
      <c r="R4" s="151"/>
      <c r="S4" s="335">
        <f>IF(W1&gt;0,((1-W1)*S3),"0")</f>
        <v>0</v>
      </c>
      <c r="T4" s="106"/>
      <c r="U4" t="s" s="336">
        <v>441</v>
      </c>
      <c r="V4" s="106"/>
      <c r="W4" s="345">
        <f>IF(W1&gt;0,((1-W1)*W3),"0")</f>
        <v>0</v>
      </c>
      <c r="X4" s="346"/>
      <c r="Y4" s="158"/>
      <c r="Z4" s="158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161"/>
    </row>
    <row r="5" ht="24.75" customHeight="1">
      <c r="A5" t="s" s="174">
        <v>68</v>
      </c>
      <c r="B5" s="21"/>
      <c r="C5" s="22"/>
      <c r="D5" s="22"/>
      <c r="E5" s="22"/>
      <c r="F5" s="22"/>
      <c r="G5" s="22"/>
      <c r="H5" s="22"/>
      <c r="I5" s="151"/>
      <c r="J5" t="s" s="175">
        <v>69</v>
      </c>
      <c r="K5" s="21"/>
      <c r="L5" s="22"/>
      <c r="M5" s="22"/>
      <c r="N5" s="22"/>
      <c r="O5" s="22"/>
      <c r="P5" s="22"/>
      <c r="Q5" s="22"/>
      <c r="R5" s="22"/>
      <c r="S5" s="22"/>
      <c r="T5" s="151"/>
      <c r="U5" t="s" s="347">
        <v>70</v>
      </c>
      <c r="V5" s="21"/>
      <c r="W5" s="22"/>
      <c r="X5" s="151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161"/>
    </row>
    <row r="6" ht="49.5" customHeight="1">
      <c r="A6" t="s" s="348">
        <v>4</v>
      </c>
      <c r="B6" s="349"/>
      <c r="C6" t="s" s="186">
        <v>77</v>
      </c>
      <c r="D6" t="s" s="350">
        <v>78</v>
      </c>
      <c r="E6" t="s" s="350">
        <v>79</v>
      </c>
      <c r="F6" t="s" s="185">
        <v>80</v>
      </c>
      <c r="G6" t="s" s="185">
        <v>81</v>
      </c>
      <c r="H6" t="s" s="185">
        <v>82</v>
      </c>
      <c r="I6" t="s" s="185">
        <v>83</v>
      </c>
      <c r="J6" t="s" s="351">
        <v>37</v>
      </c>
      <c r="K6" t="s" s="351">
        <v>40</v>
      </c>
      <c r="L6" t="s" s="351">
        <v>43</v>
      </c>
      <c r="M6" t="s" s="351">
        <v>46</v>
      </c>
      <c r="N6" t="s" s="351">
        <v>88</v>
      </c>
      <c r="O6" t="s" s="351">
        <v>89</v>
      </c>
      <c r="P6" t="s" s="351">
        <v>90</v>
      </c>
      <c r="Q6" t="s" s="351">
        <v>54</v>
      </c>
      <c r="R6" t="s" s="351">
        <v>55</v>
      </c>
      <c r="S6" t="s" s="351">
        <v>57</v>
      </c>
      <c r="T6" t="s" s="351">
        <v>59</v>
      </c>
      <c r="U6" t="s" s="352">
        <v>84</v>
      </c>
      <c r="V6" t="s" s="352">
        <v>85</v>
      </c>
      <c r="W6" t="s" s="352">
        <v>86</v>
      </c>
      <c r="X6" t="s" s="353">
        <v>87</v>
      </c>
      <c r="Y6" s="200"/>
      <c r="Z6" s="200"/>
      <c r="AA6" s="200"/>
      <c r="AB6" s="200"/>
      <c r="AC6" s="354"/>
      <c r="AD6" s="354"/>
      <c r="AE6" s="354"/>
      <c r="AF6" s="354"/>
      <c r="AG6" s="354"/>
      <c r="AH6" s="354"/>
      <c r="AI6" s="354"/>
      <c r="AJ6" s="200"/>
      <c r="AK6" s="354"/>
      <c r="AL6" s="354"/>
      <c r="AM6" s="354"/>
      <c r="AN6" s="354"/>
      <c r="AO6" s="354"/>
      <c r="AP6" s="354"/>
      <c r="AQ6" s="354"/>
      <c r="AR6" s="161"/>
    </row>
    <row r="7" ht="23.25" customHeight="1">
      <c r="A7" s="355"/>
      <c r="B7" s="356"/>
      <c r="C7" s="356"/>
      <c r="D7" s="357"/>
      <c r="E7" s="357"/>
      <c r="F7" s="356"/>
      <c r="G7" s="356"/>
      <c r="H7" s="356"/>
      <c r="I7" s="356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6"/>
      <c r="V7" s="356"/>
      <c r="W7" s="356"/>
      <c r="X7" s="356"/>
      <c r="Y7" s="200"/>
      <c r="Z7" s="200"/>
      <c r="AA7" s="359"/>
      <c r="AB7" s="359"/>
      <c r="AC7" t="s" s="360">
        <v>9</v>
      </c>
      <c r="AD7" t="s" s="360">
        <v>92</v>
      </c>
      <c r="AE7" t="s" s="360">
        <v>10</v>
      </c>
      <c r="AF7" t="s" s="360">
        <v>11</v>
      </c>
      <c r="AG7" t="s" s="360">
        <v>12</v>
      </c>
      <c r="AH7" t="s" s="360">
        <v>13</v>
      </c>
      <c r="AI7" t="s" s="360">
        <v>14</v>
      </c>
      <c r="AJ7" s="200"/>
      <c r="AK7" t="s" s="360">
        <v>9</v>
      </c>
      <c r="AL7" t="s" s="360">
        <v>92</v>
      </c>
      <c r="AM7" t="s" s="360">
        <v>10</v>
      </c>
      <c r="AN7" t="s" s="360">
        <v>11</v>
      </c>
      <c r="AO7" t="s" s="360">
        <v>12</v>
      </c>
      <c r="AP7" t="s" s="360">
        <v>13</v>
      </c>
      <c r="AQ7" t="s" s="360">
        <v>14</v>
      </c>
      <c r="AR7" s="161"/>
    </row>
    <row r="8" ht="15" customHeight="1">
      <c r="A8" t="s" s="361">
        <v>442</v>
      </c>
      <c r="B8" t="s" s="362">
        <v>443</v>
      </c>
      <c r="C8" t="s" s="363">
        <v>444</v>
      </c>
      <c r="D8" s="364">
        <v>1</v>
      </c>
      <c r="E8" t="s" s="365">
        <v>445</v>
      </c>
      <c r="F8" t="s" s="366">
        <v>446</v>
      </c>
      <c r="G8" s="367">
        <f>H8/1.2</f>
        <v>83.125</v>
      </c>
      <c r="H8" s="367">
        <v>99.75</v>
      </c>
      <c r="I8" t="s" s="368">
        <v>95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t="s" s="365">
        <f>IF(SUM(J8:T8)=0,"",SUM(J8:T8))</f>
      </c>
      <c r="V8" t="s" s="365">
        <f>IF(U8="","",(U8*D8))</f>
      </c>
      <c r="W8" t="s" s="365">
        <f>IF(U8="","",(U8*G8))</f>
      </c>
      <c r="X8" t="s" s="369">
        <f>IF(U8="","",(U8*H8))</f>
      </c>
      <c r="Y8" s="370">
        <v>1</v>
      </c>
      <c r="Z8" s="200"/>
      <c r="AA8" t="s" s="371">
        <f>A8</f>
        <v>447</v>
      </c>
      <c r="AB8" t="s" s="372">
        <f>F8</f>
        <v>448</v>
      </c>
      <c r="AC8" s="373">
        <v>4</v>
      </c>
      <c r="AD8" s="373">
        <v>2</v>
      </c>
      <c r="AE8" s="373">
        <v>0</v>
      </c>
      <c r="AF8" s="373">
        <v>0</v>
      </c>
      <c r="AG8" s="373">
        <v>0</v>
      </c>
      <c r="AH8" s="373">
        <v>0</v>
      </c>
      <c r="AI8" s="373">
        <v>0</v>
      </c>
      <c r="AJ8" s="200"/>
      <c r="AK8" t="s" s="374">
        <f>IF(U8="","",(U8*AC8))</f>
      </c>
      <c r="AL8" t="s" s="374">
        <f>IF(V8="","",(V8*AD8))</f>
      </c>
      <c r="AM8" t="s" s="374">
        <f>IF(U8="","",(U8*AE8))</f>
      </c>
      <c r="AN8" t="s" s="374">
        <f>IF(U8="","",(U8*AF8))</f>
      </c>
      <c r="AO8" t="s" s="374">
        <f>IF(U8="","",(U8*AG8))</f>
      </c>
      <c r="AP8" t="s" s="374">
        <f>IF(U8="","",(U8*AH8))</f>
      </c>
      <c r="AQ8" t="s" s="374">
        <f>IF(U8="","",(U8*AI8))</f>
      </c>
      <c r="AR8" s="161"/>
    </row>
    <row r="9" ht="15" customHeight="1">
      <c r="A9" t="s" s="375">
        <v>449</v>
      </c>
      <c r="B9" t="s" s="362">
        <v>443</v>
      </c>
      <c r="C9" t="s" s="363">
        <v>444</v>
      </c>
      <c r="D9" s="364">
        <v>3</v>
      </c>
      <c r="E9" t="s" s="365">
        <v>109</v>
      </c>
      <c r="F9" t="s" s="366">
        <v>446</v>
      </c>
      <c r="G9" s="367">
        <f>H9/1.2</f>
        <v>126.666666666667</v>
      </c>
      <c r="H9" s="367">
        <v>152</v>
      </c>
      <c r="I9" t="s" s="368">
        <v>95</v>
      </c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t="s" s="365">
        <f>IF(SUM(J9:T9)=0,"",SUM(J9:T9))</f>
      </c>
      <c r="V9" t="s" s="365">
        <f>IF(U9="","",(U9*D9))</f>
      </c>
      <c r="W9" t="s" s="365">
        <f>IF(U9="","",(U9*G9))</f>
      </c>
      <c r="X9" t="s" s="369">
        <f>IF(U9="","",(U9*H9))</f>
      </c>
      <c r="Y9" s="370">
        <v>2</v>
      </c>
      <c r="Z9" s="200"/>
      <c r="AA9" t="s" s="371">
        <f>A9</f>
        <v>450</v>
      </c>
      <c r="AB9" t="s" s="372">
        <f>F9</f>
        <v>448</v>
      </c>
      <c r="AC9" s="370">
        <v>8</v>
      </c>
      <c r="AD9" s="370">
        <v>0</v>
      </c>
      <c r="AE9" s="370">
        <v>0</v>
      </c>
      <c r="AF9" s="370">
        <v>0</v>
      </c>
      <c r="AG9" s="370">
        <v>0</v>
      </c>
      <c r="AH9" s="370">
        <v>0</v>
      </c>
      <c r="AI9" s="370">
        <v>0</v>
      </c>
      <c r="AJ9" s="200"/>
      <c r="AK9" t="s" s="264">
        <f>IF(U9="","",(U9*AC9))</f>
      </c>
      <c r="AL9" t="s" s="264">
        <f>IF(V9="","",(V9*AD9))</f>
      </c>
      <c r="AM9" t="s" s="264">
        <f>IF(U9="","",(U9*AE9))</f>
      </c>
      <c r="AN9" t="s" s="264">
        <f>IF(U9="","",(U9*AF9))</f>
      </c>
      <c r="AO9" t="s" s="264">
        <f>IF(U9="","",(U9*AG9))</f>
      </c>
      <c r="AP9" t="s" s="264">
        <f>IF(U9="","",(U9*AH9))</f>
      </c>
      <c r="AQ9" t="s" s="264">
        <f>IF(U9="","",(U9*AI9))</f>
      </c>
      <c r="AR9" s="161"/>
    </row>
    <row r="10" ht="15" customHeight="1" hidden="1">
      <c r="A10" s="376"/>
      <c r="B10" s="377"/>
      <c r="C10" s="378"/>
      <c r="D10" s="379"/>
      <c r="E10" s="379"/>
      <c r="F10" s="380"/>
      <c r="G10" s="367"/>
      <c r="H10" s="367"/>
      <c r="I10" s="381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t="s" s="365">
        <f>IF(SUM(J10:T10)=0,"",SUM(J10:T10))</f>
      </c>
      <c r="V10" t="s" s="365">
        <f>IF(U10="","",(U10*D10))</f>
      </c>
      <c r="W10" t="s" s="365">
        <f>IF(U10="","",(U10*G10))</f>
      </c>
      <c r="X10" t="s" s="369">
        <f>IF(U10="","",(U10*H10))</f>
      </c>
      <c r="Y10" s="370">
        <v>3</v>
      </c>
      <c r="Z10" s="200"/>
      <c r="AA10" s="382">
        <f>A10</f>
        <v>0</v>
      </c>
      <c r="AB10" s="383">
        <f>F10</f>
        <v>0</v>
      </c>
      <c r="AC10" s="370">
        <v>0</v>
      </c>
      <c r="AD10" s="370">
        <v>0</v>
      </c>
      <c r="AE10" s="370">
        <v>0</v>
      </c>
      <c r="AF10" s="370">
        <v>0</v>
      </c>
      <c r="AG10" s="370">
        <v>0</v>
      </c>
      <c r="AH10" s="370">
        <v>0</v>
      </c>
      <c r="AI10" s="370">
        <v>0</v>
      </c>
      <c r="AJ10" s="200"/>
      <c r="AK10" t="s" s="264">
        <f>IF(U10="","",(U10*AC10))</f>
      </c>
      <c r="AL10" t="s" s="264">
        <f>IF(V10="","",(V10*AD10))</f>
      </c>
      <c r="AM10" t="s" s="264">
        <f>IF(U10="","",(U10*AE10))</f>
      </c>
      <c r="AN10" t="s" s="264">
        <f>IF(U10="","",(U10*AF10))</f>
      </c>
      <c r="AO10" t="s" s="264">
        <f>IF(U10="","",(U10*AG10))</f>
      </c>
      <c r="AP10" t="s" s="264">
        <f>IF(U10="","",(U10*AH10))</f>
      </c>
      <c r="AQ10" t="s" s="264">
        <f>IF(U10="","",(U10*AI10))</f>
      </c>
      <c r="AR10" s="161"/>
    </row>
    <row r="11" ht="15" customHeight="1" hidden="1">
      <c r="A11" s="376"/>
      <c r="B11" s="377"/>
      <c r="C11" s="378"/>
      <c r="D11" s="379"/>
      <c r="E11" s="379"/>
      <c r="F11" s="380"/>
      <c r="G11" s="367"/>
      <c r="H11" s="367"/>
      <c r="I11" s="381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t="s" s="365">
        <f>IF(SUM(J11:T11)=0,"",SUM(J11:T11))</f>
      </c>
      <c r="V11" t="s" s="365">
        <f>IF(U11="","",(U11*D11))</f>
      </c>
      <c r="W11" t="s" s="365">
        <f>IF(U11="","",(U11*G11))</f>
      </c>
      <c r="X11" t="s" s="369">
        <f>IF(U11="","",(U11*H11))</f>
      </c>
      <c r="Y11" s="370">
        <v>4</v>
      </c>
      <c r="Z11" s="200"/>
      <c r="AA11" s="382">
        <f>A11</f>
        <v>0</v>
      </c>
      <c r="AB11" s="383">
        <f>F11</f>
        <v>0</v>
      </c>
      <c r="AC11" s="370">
        <v>0</v>
      </c>
      <c r="AD11" s="370">
        <v>0</v>
      </c>
      <c r="AE11" s="370">
        <v>0</v>
      </c>
      <c r="AF11" s="370">
        <v>0</v>
      </c>
      <c r="AG11" s="370">
        <v>0</v>
      </c>
      <c r="AH11" s="370">
        <v>0</v>
      </c>
      <c r="AI11" s="370">
        <v>0</v>
      </c>
      <c r="AJ11" s="200"/>
      <c r="AK11" t="s" s="264">
        <f>IF(U11="","",(U11*AC11))</f>
      </c>
      <c r="AL11" t="s" s="264">
        <f>IF(V11="","",(V11*AD11))</f>
      </c>
      <c r="AM11" t="s" s="264">
        <f>IF(U11="","",(U11*AE11))</f>
      </c>
      <c r="AN11" t="s" s="264">
        <f>IF(U11="","",(U11*AF11))</f>
      </c>
      <c r="AO11" t="s" s="264">
        <f>IF(U11="","",(U11*AG11))</f>
      </c>
      <c r="AP11" t="s" s="264">
        <f>IF(U11="","",(U11*AH11))</f>
      </c>
      <c r="AQ11" t="s" s="264">
        <f>IF(U11="","",(U11*AI11))</f>
      </c>
      <c r="AR11" s="161"/>
    </row>
    <row r="12" ht="15" customHeight="1" hidden="1">
      <c r="A12" s="376"/>
      <c r="B12" s="377"/>
      <c r="C12" s="378"/>
      <c r="D12" s="379"/>
      <c r="E12" s="379"/>
      <c r="F12" s="380"/>
      <c r="G12" s="367"/>
      <c r="H12" s="367"/>
      <c r="I12" s="381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t="s" s="365">
        <f>IF(SUM(J12:T12)=0,"",SUM(J12:T12))</f>
      </c>
      <c r="V12" t="s" s="365">
        <f>IF(U12="","",(U12*D12))</f>
      </c>
      <c r="W12" t="s" s="365">
        <f>IF(U12="","",(U12*G12))</f>
      </c>
      <c r="X12" t="s" s="369">
        <f>IF(U12="","",(U12*H12))</f>
      </c>
      <c r="Y12" s="370">
        <v>5</v>
      </c>
      <c r="Z12" s="200"/>
      <c r="AA12" s="382">
        <f>A12</f>
        <v>0</v>
      </c>
      <c r="AB12" s="383">
        <f>F12</f>
        <v>0</v>
      </c>
      <c r="AC12" s="370">
        <v>0</v>
      </c>
      <c r="AD12" s="370">
        <v>0</v>
      </c>
      <c r="AE12" s="370">
        <v>0</v>
      </c>
      <c r="AF12" s="370">
        <v>0</v>
      </c>
      <c r="AG12" s="370">
        <v>0</v>
      </c>
      <c r="AH12" s="370">
        <v>0</v>
      </c>
      <c r="AI12" s="370">
        <v>0</v>
      </c>
      <c r="AJ12" s="200"/>
      <c r="AK12" t="s" s="264">
        <f>IF(U12="","",(U12*AC12))</f>
      </c>
      <c r="AL12" t="s" s="264">
        <f>IF(V12="","",(V12*AD12))</f>
      </c>
      <c r="AM12" t="s" s="264">
        <f>IF(U12="","",(U12*AE12))</f>
      </c>
      <c r="AN12" t="s" s="264">
        <f>IF(U12="","",(U12*AF12))</f>
      </c>
      <c r="AO12" t="s" s="264">
        <f>IF(U12="","",(U12*AG12))</f>
      </c>
      <c r="AP12" t="s" s="264">
        <f>IF(U12="","",(U12*AH12))</f>
      </c>
      <c r="AQ12" t="s" s="264">
        <f>IF(U12="","",(U12*AI12))</f>
      </c>
      <c r="AR12" s="161"/>
    </row>
    <row r="13" ht="15" customHeight="1" hidden="1">
      <c r="A13" s="376"/>
      <c r="B13" s="376"/>
      <c r="C13" s="378"/>
      <c r="D13" s="379"/>
      <c r="E13" s="379"/>
      <c r="F13" s="380"/>
      <c r="G13" s="367"/>
      <c r="H13" s="367"/>
      <c r="I13" s="381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t="s" s="365">
        <f>IF(SUM(J13:T13)=0,"",SUM(J13:T13))</f>
      </c>
      <c r="V13" t="s" s="365">
        <f>IF(U13="","",(U13*D13))</f>
      </c>
      <c r="W13" t="s" s="365">
        <f>IF(U13="","",(U13*G13))</f>
      </c>
      <c r="X13" t="s" s="369">
        <f>IF(U13="","",(U13*H13))</f>
      </c>
      <c r="Y13" s="370">
        <v>6</v>
      </c>
      <c r="Z13" s="200"/>
      <c r="AA13" s="382">
        <f>A13</f>
        <v>0</v>
      </c>
      <c r="AB13" s="383">
        <f>F13</f>
        <v>0</v>
      </c>
      <c r="AC13" s="370">
        <v>0</v>
      </c>
      <c r="AD13" s="370">
        <v>0</v>
      </c>
      <c r="AE13" s="370">
        <v>0</v>
      </c>
      <c r="AF13" s="370">
        <v>0</v>
      </c>
      <c r="AG13" s="370">
        <v>0</v>
      </c>
      <c r="AH13" s="370">
        <v>0</v>
      </c>
      <c r="AI13" s="370">
        <v>0</v>
      </c>
      <c r="AJ13" s="200"/>
      <c r="AK13" t="s" s="264">
        <f>IF(U13="","",(U13*AC13))</f>
      </c>
      <c r="AL13" t="s" s="264">
        <f>IF(V13="","",(V13*AD13))</f>
      </c>
      <c r="AM13" t="s" s="264">
        <f>IF(U13="","",(U13*AE13))</f>
      </c>
      <c r="AN13" t="s" s="264">
        <f>IF(U13="","",(U13*AF13))</f>
      </c>
      <c r="AO13" t="s" s="264">
        <f>IF(U13="","",(U13*AG13))</f>
      </c>
      <c r="AP13" t="s" s="264">
        <f>IF(U13="","",(U13*AH13))</f>
      </c>
      <c r="AQ13" t="s" s="264">
        <f>IF(U13="","",(U13*AI13))</f>
      </c>
      <c r="AR13" s="161"/>
    </row>
    <row r="14" ht="15" customHeight="1" hidden="1">
      <c r="A14" s="376"/>
      <c r="B14" s="376"/>
      <c r="C14" s="378"/>
      <c r="D14" s="379"/>
      <c r="E14" s="379"/>
      <c r="F14" s="380"/>
      <c r="G14" s="367"/>
      <c r="H14" s="367"/>
      <c r="I14" s="381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t="s" s="365">
        <f>IF(SUM(J14:T14)=0,"",SUM(J14:T14))</f>
      </c>
      <c r="V14" t="s" s="365">
        <f>IF(U14="","",(U14*D14))</f>
      </c>
      <c r="W14" t="s" s="365">
        <f>IF(U14="","",(U14*G14))</f>
      </c>
      <c r="X14" t="s" s="369">
        <f>IF(U14="","",(U14*H14))</f>
      </c>
      <c r="Y14" s="370">
        <v>7</v>
      </c>
      <c r="Z14" s="200"/>
      <c r="AA14" s="382">
        <f>A14</f>
        <v>0</v>
      </c>
      <c r="AB14" s="383">
        <f>F14</f>
        <v>0</v>
      </c>
      <c r="AC14" s="370">
        <v>0</v>
      </c>
      <c r="AD14" s="370">
        <v>0</v>
      </c>
      <c r="AE14" s="370">
        <v>0</v>
      </c>
      <c r="AF14" s="370">
        <v>0</v>
      </c>
      <c r="AG14" s="370">
        <v>0</v>
      </c>
      <c r="AH14" s="370">
        <v>0</v>
      </c>
      <c r="AI14" s="370">
        <v>0</v>
      </c>
      <c r="AJ14" s="200"/>
      <c r="AK14" t="s" s="264">
        <f>IF(U14="","",(U14*AC14))</f>
      </c>
      <c r="AL14" t="s" s="264">
        <f>IF(V14="","",(V14*AD14))</f>
      </c>
      <c r="AM14" t="s" s="264">
        <f>IF(U14="","",(U14*AE14))</f>
      </c>
      <c r="AN14" t="s" s="264">
        <f>IF(U14="","",(U14*AF14))</f>
      </c>
      <c r="AO14" t="s" s="264">
        <f>IF(U14="","",(U14*AG14))</f>
      </c>
      <c r="AP14" t="s" s="264">
        <f>IF(U14="","",(U14*AH14))</f>
      </c>
      <c r="AQ14" t="s" s="264">
        <f>IF(U14="","",(U14*AI14))</f>
      </c>
      <c r="AR14" s="161"/>
    </row>
    <row r="15" ht="15" customHeight="1" hidden="1">
      <c r="A15" s="376"/>
      <c r="B15" s="376"/>
      <c r="C15" s="378"/>
      <c r="D15" s="379"/>
      <c r="E15" s="379"/>
      <c r="F15" s="380"/>
      <c r="G15" s="367"/>
      <c r="H15" s="367"/>
      <c r="I15" s="381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t="s" s="365">
        <f>IF(SUM(J15:T15)=0,"",SUM(J15:T15))</f>
      </c>
      <c r="V15" t="s" s="365">
        <f>IF(U15="","",(U15*D15))</f>
      </c>
      <c r="W15" t="s" s="365">
        <f>IF(U15="","",(U15*G15))</f>
      </c>
      <c r="X15" t="s" s="369">
        <f>IF(U15="","",(U15*H15))</f>
      </c>
      <c r="Y15" s="370">
        <v>8</v>
      </c>
      <c r="Z15" s="200"/>
      <c r="AA15" s="382">
        <f>A15</f>
        <v>0</v>
      </c>
      <c r="AB15" s="383">
        <f>F15</f>
        <v>0</v>
      </c>
      <c r="AC15" s="370">
        <v>0</v>
      </c>
      <c r="AD15" s="370">
        <v>0</v>
      </c>
      <c r="AE15" s="370">
        <v>0</v>
      </c>
      <c r="AF15" s="370">
        <v>0</v>
      </c>
      <c r="AG15" s="370">
        <v>0</v>
      </c>
      <c r="AH15" s="370">
        <v>0</v>
      </c>
      <c r="AI15" s="370">
        <v>0</v>
      </c>
      <c r="AJ15" s="200"/>
      <c r="AK15" t="s" s="264">
        <f>IF(U15="","",(U15*AC15))</f>
      </c>
      <c r="AL15" t="s" s="264">
        <f>IF(V15="","",(V15*AD15))</f>
      </c>
      <c r="AM15" t="s" s="264">
        <f>IF(U15="","",(U15*AE15))</f>
      </c>
      <c r="AN15" t="s" s="264">
        <f>IF(U15="","",(U15*AF15))</f>
      </c>
      <c r="AO15" t="s" s="264">
        <f>IF(U15="","",(U15*AG15))</f>
      </c>
      <c r="AP15" t="s" s="264">
        <f>IF(U15="","",(U15*AH15))</f>
      </c>
      <c r="AQ15" t="s" s="264">
        <f>IF(U15="","",(U15*AI15))</f>
      </c>
      <c r="AR15" s="161"/>
    </row>
    <row r="16" ht="15" customHeight="1" hidden="1">
      <c r="A16" s="376"/>
      <c r="B16" s="376"/>
      <c r="C16" s="378"/>
      <c r="D16" s="379"/>
      <c r="E16" s="379"/>
      <c r="F16" s="380"/>
      <c r="G16" s="367"/>
      <c r="H16" s="367"/>
      <c r="I16" s="381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t="s" s="365">
        <f>IF(SUM(J16:T16)=0,"",SUM(J16:T16))</f>
      </c>
      <c r="V16" t="s" s="365">
        <f>IF(U16="","",(U16*D16))</f>
      </c>
      <c r="W16" t="s" s="365">
        <f>IF(U16="","",(U16*G16))</f>
      </c>
      <c r="X16" t="s" s="369">
        <f>IF(U16="","",(U16*H16))</f>
      </c>
      <c r="Y16" s="370">
        <v>9</v>
      </c>
      <c r="Z16" s="200"/>
      <c r="AA16" s="382">
        <f>A16</f>
        <v>0</v>
      </c>
      <c r="AB16" s="383">
        <f>F16</f>
        <v>0</v>
      </c>
      <c r="AC16" s="370">
        <v>0</v>
      </c>
      <c r="AD16" s="370">
        <v>0</v>
      </c>
      <c r="AE16" s="370">
        <v>0</v>
      </c>
      <c r="AF16" s="370">
        <v>0</v>
      </c>
      <c r="AG16" s="370">
        <v>0</v>
      </c>
      <c r="AH16" s="370">
        <v>0</v>
      </c>
      <c r="AI16" s="370">
        <v>0</v>
      </c>
      <c r="AJ16" s="200"/>
      <c r="AK16" t="s" s="264">
        <f>IF(U16="","",(U16*AC16))</f>
      </c>
      <c r="AL16" t="s" s="264">
        <f>IF(V16="","",(V16*AD16))</f>
      </c>
      <c r="AM16" t="s" s="264">
        <f>IF(U16="","",(U16*AE16))</f>
      </c>
      <c r="AN16" t="s" s="264">
        <f>IF(U16="","",(U16*AF16))</f>
      </c>
      <c r="AO16" t="s" s="264">
        <f>IF(U16="","",(U16*AG16))</f>
      </c>
      <c r="AP16" t="s" s="264">
        <f>IF(U16="","",(U16*AH16))</f>
      </c>
      <c r="AQ16" t="s" s="264">
        <f>IF(U16="","",(U16*AI16))</f>
      </c>
      <c r="AR16" s="161"/>
    </row>
    <row r="17" ht="15" customHeight="1" hidden="1">
      <c r="A17" s="376"/>
      <c r="B17" s="376"/>
      <c r="C17" s="378"/>
      <c r="D17" s="379"/>
      <c r="E17" s="379"/>
      <c r="F17" s="380"/>
      <c r="G17" s="367"/>
      <c r="H17" s="367"/>
      <c r="I17" s="381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t="s" s="365">
        <f>IF(SUM(J17:T17)=0,"",SUM(J17:T17))</f>
      </c>
      <c r="V17" t="s" s="365">
        <f>IF(U17="","",(U17*D17))</f>
      </c>
      <c r="W17" t="s" s="365">
        <f>IF(U17="","",(U17*G17))</f>
      </c>
      <c r="X17" t="s" s="369">
        <f>IF(U17="","",(U17*H17))</f>
      </c>
      <c r="Y17" s="370">
        <v>10</v>
      </c>
      <c r="Z17" s="200"/>
      <c r="AA17" s="382">
        <f>A17</f>
        <v>0</v>
      </c>
      <c r="AB17" s="383">
        <f>F17</f>
        <v>0</v>
      </c>
      <c r="AC17" s="370">
        <v>0</v>
      </c>
      <c r="AD17" s="370">
        <v>0</v>
      </c>
      <c r="AE17" s="370">
        <v>0</v>
      </c>
      <c r="AF17" s="370">
        <v>0</v>
      </c>
      <c r="AG17" s="370">
        <v>0</v>
      </c>
      <c r="AH17" s="370">
        <v>0</v>
      </c>
      <c r="AI17" s="370">
        <v>0</v>
      </c>
      <c r="AJ17" s="200"/>
      <c r="AK17" t="s" s="264">
        <f>IF(U17="","",(U17*AC17))</f>
      </c>
      <c r="AL17" t="s" s="264">
        <f>IF(V17="","",(V17*AD17))</f>
      </c>
      <c r="AM17" t="s" s="264">
        <f>IF(U17="","",(U17*AE17))</f>
      </c>
      <c r="AN17" t="s" s="264">
        <f>IF(U17="","",(U17*AF17))</f>
      </c>
      <c r="AO17" t="s" s="264">
        <f>IF(U17="","",(U17*AG17))</f>
      </c>
      <c r="AP17" t="s" s="264">
        <f>IF(U17="","",(U17*AH17))</f>
      </c>
      <c r="AQ17" t="s" s="264">
        <f>IF(U17="","",(U17*AI17))</f>
      </c>
      <c r="AR17" s="161"/>
    </row>
    <row r="18" ht="15" customHeight="1" hidden="1">
      <c r="A18" s="376"/>
      <c r="B18" s="377"/>
      <c r="C18" s="378"/>
      <c r="D18" s="379"/>
      <c r="E18" s="379"/>
      <c r="F18" s="380"/>
      <c r="G18" s="367"/>
      <c r="H18" s="367"/>
      <c r="I18" s="381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t="s" s="365">
        <f>IF(SUM(J18:T18)=0,"",SUM(J18:T18))</f>
      </c>
      <c r="V18" t="s" s="365">
        <f>IF(U18="","",(U18*D18))</f>
      </c>
      <c r="W18" t="s" s="365">
        <f>IF(U18="","",(U18*G18))</f>
      </c>
      <c r="X18" t="s" s="369">
        <f>IF(U18="","",(U18*H18))</f>
      </c>
      <c r="Y18" s="370">
        <v>11</v>
      </c>
      <c r="Z18" s="200"/>
      <c r="AA18" s="382">
        <f>A18</f>
        <v>0</v>
      </c>
      <c r="AB18" s="383">
        <f>F18</f>
        <v>0</v>
      </c>
      <c r="AC18" s="370">
        <v>0</v>
      </c>
      <c r="AD18" s="370">
        <v>0</v>
      </c>
      <c r="AE18" s="370">
        <v>0</v>
      </c>
      <c r="AF18" s="370">
        <v>0</v>
      </c>
      <c r="AG18" s="370">
        <v>0</v>
      </c>
      <c r="AH18" s="370">
        <v>0</v>
      </c>
      <c r="AI18" s="370">
        <v>0</v>
      </c>
      <c r="AJ18" s="200"/>
      <c r="AK18" t="s" s="264">
        <f>IF(U18="","",(U18*AC18))</f>
      </c>
      <c r="AL18" t="s" s="264">
        <f>IF(V18="","",(V18*AD18))</f>
      </c>
      <c r="AM18" t="s" s="264">
        <f>IF(U18="","",(U18*AE18))</f>
      </c>
      <c r="AN18" t="s" s="264">
        <f>IF(U18="","",(U18*AF18))</f>
      </c>
      <c r="AO18" t="s" s="264">
        <f>IF(U18="","",(U18*AG18))</f>
      </c>
      <c r="AP18" t="s" s="264">
        <f>IF(U18="","",(U18*AH18))</f>
      </c>
      <c r="AQ18" t="s" s="264">
        <f>IF(U18="","",(U18*AI18))</f>
      </c>
      <c r="AR18" s="161"/>
    </row>
    <row r="19" ht="15" customHeight="1" hidden="1">
      <c r="A19" s="376"/>
      <c r="B19" s="377"/>
      <c r="C19" s="378"/>
      <c r="D19" s="379"/>
      <c r="E19" s="379"/>
      <c r="F19" s="380"/>
      <c r="G19" s="367"/>
      <c r="H19" s="367"/>
      <c r="I19" s="381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t="s" s="365">
        <f>IF(SUM(J19:T19)=0,"",SUM(J19:T19))</f>
      </c>
      <c r="V19" t="s" s="365">
        <f>IF(U19="","",(U19*D19))</f>
      </c>
      <c r="W19" t="s" s="365">
        <f>IF(U19="","",(U19*G19))</f>
      </c>
      <c r="X19" t="s" s="369">
        <f>IF(U19="","",(U19*H19))</f>
      </c>
      <c r="Y19" s="370">
        <v>12</v>
      </c>
      <c r="Z19" s="200"/>
      <c r="AA19" s="382">
        <f>A19</f>
        <v>0</v>
      </c>
      <c r="AB19" s="383">
        <f>F19</f>
        <v>0</v>
      </c>
      <c r="AC19" s="370">
        <v>0</v>
      </c>
      <c r="AD19" s="370">
        <v>0</v>
      </c>
      <c r="AE19" s="370">
        <v>0</v>
      </c>
      <c r="AF19" s="370">
        <v>0</v>
      </c>
      <c r="AG19" s="370">
        <v>0</v>
      </c>
      <c r="AH19" s="370">
        <v>0</v>
      </c>
      <c r="AI19" s="370">
        <v>0</v>
      </c>
      <c r="AJ19" s="200"/>
      <c r="AK19" t="s" s="264">
        <f>IF(U19="","",(U19*AC19))</f>
      </c>
      <c r="AL19" t="s" s="264">
        <f>IF(V19="","",(V19*AD19))</f>
      </c>
      <c r="AM19" t="s" s="264">
        <f>IF(U19="","",(U19*AE19))</f>
      </c>
      <c r="AN19" t="s" s="264">
        <f>IF(U19="","",(U19*AF19))</f>
      </c>
      <c r="AO19" t="s" s="264">
        <f>IF(U19="","",(U19*AG19))</f>
      </c>
      <c r="AP19" t="s" s="264">
        <f>IF(U19="","",(U19*AH19))</f>
      </c>
      <c r="AQ19" t="s" s="264">
        <f>IF(U19="","",(U19*AI19))</f>
      </c>
      <c r="AR19" s="161"/>
    </row>
    <row r="20" ht="15" customHeight="1" hidden="1">
      <c r="A20" s="376"/>
      <c r="B20" s="377"/>
      <c r="C20" s="378"/>
      <c r="D20" s="379"/>
      <c r="E20" s="379"/>
      <c r="F20" s="380"/>
      <c r="G20" s="367"/>
      <c r="H20" s="367"/>
      <c r="I20" s="381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t="s" s="365">
        <f>IF(SUM(J20:T20)=0,"",SUM(J20:T20))</f>
      </c>
      <c r="V20" t="s" s="365">
        <f>IF(U20="","",(U20*D20))</f>
      </c>
      <c r="W20" t="s" s="365">
        <f>IF(U20="","",(U20*G20))</f>
      </c>
      <c r="X20" t="s" s="369">
        <f>IF(U20="","",(U20*H20))</f>
      </c>
      <c r="Y20" s="370">
        <v>13</v>
      </c>
      <c r="Z20" s="200"/>
      <c r="AA20" s="382">
        <f>A20</f>
        <v>0</v>
      </c>
      <c r="AB20" s="383">
        <f>F20</f>
        <v>0</v>
      </c>
      <c r="AC20" s="370">
        <v>0</v>
      </c>
      <c r="AD20" s="370">
        <v>0</v>
      </c>
      <c r="AE20" s="370">
        <v>0</v>
      </c>
      <c r="AF20" s="370">
        <v>0</v>
      </c>
      <c r="AG20" s="370">
        <v>0</v>
      </c>
      <c r="AH20" s="370">
        <v>0</v>
      </c>
      <c r="AI20" s="370">
        <v>0</v>
      </c>
      <c r="AJ20" s="200"/>
      <c r="AK20" t="s" s="264">
        <f>IF(U20="","",(U20*AC20))</f>
      </c>
      <c r="AL20" t="s" s="264">
        <f>IF(V20="","",(V20*AD20))</f>
      </c>
      <c r="AM20" t="s" s="264">
        <f>IF(U20="","",(U20*AE20))</f>
      </c>
      <c r="AN20" t="s" s="264">
        <f>IF(U20="","",(U20*AF20))</f>
      </c>
      <c r="AO20" t="s" s="264">
        <f>IF(U20="","",(U20*AG20))</f>
      </c>
      <c r="AP20" t="s" s="264">
        <f>IF(U20="","",(U20*AH20))</f>
      </c>
      <c r="AQ20" t="s" s="264">
        <f>IF(U20="","",(U20*AI20))</f>
      </c>
      <c r="AR20" s="161"/>
    </row>
    <row r="21" ht="15" customHeight="1" hidden="1">
      <c r="A21" s="376"/>
      <c r="B21" s="376"/>
      <c r="C21" s="378"/>
      <c r="D21" s="379"/>
      <c r="E21" s="379"/>
      <c r="F21" s="380"/>
      <c r="G21" s="367"/>
      <c r="H21" s="367"/>
      <c r="I21" s="381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t="s" s="365">
        <f>IF(SUM(J21:T21)=0,"",SUM(J21:T21))</f>
      </c>
      <c r="V21" t="s" s="365">
        <f>IF(U21="","",(U21*D21))</f>
      </c>
      <c r="W21" t="s" s="365">
        <f>IF(U21="","",(U21*G21))</f>
      </c>
      <c r="X21" t="s" s="369">
        <f>IF(U21="","",(U21*H21))</f>
      </c>
      <c r="Y21" s="370">
        <v>14</v>
      </c>
      <c r="Z21" s="200"/>
      <c r="AA21" s="382">
        <f>A21</f>
        <v>0</v>
      </c>
      <c r="AB21" s="383">
        <f>F21</f>
        <v>0</v>
      </c>
      <c r="AC21" s="370">
        <v>0</v>
      </c>
      <c r="AD21" s="370">
        <v>0</v>
      </c>
      <c r="AE21" s="370">
        <v>0</v>
      </c>
      <c r="AF21" s="370">
        <v>0</v>
      </c>
      <c r="AG21" s="370">
        <v>0</v>
      </c>
      <c r="AH21" s="370">
        <v>0</v>
      </c>
      <c r="AI21" s="370">
        <v>0</v>
      </c>
      <c r="AJ21" s="200"/>
      <c r="AK21" t="s" s="264">
        <f>IF(U21="","",(U21*AC21))</f>
      </c>
      <c r="AL21" t="s" s="264">
        <f>IF(V21="","",(V21*AD21))</f>
      </c>
      <c r="AM21" t="s" s="264">
        <f>IF(U21="","",(U21*AE21))</f>
      </c>
      <c r="AN21" t="s" s="264">
        <f>IF(U21="","",(U21*AF21))</f>
      </c>
      <c r="AO21" t="s" s="264">
        <f>IF(U21="","",(U21*AG21))</f>
      </c>
      <c r="AP21" t="s" s="264">
        <f>IF(U21="","",(U21*AH21))</f>
      </c>
      <c r="AQ21" t="s" s="264">
        <f>IF(U21="","",(U21*AI21))</f>
      </c>
      <c r="AR21" s="161"/>
    </row>
    <row r="22" ht="14.25" customHeight="1" hidden="1">
      <c r="A22" s="376"/>
      <c r="B22" s="376"/>
      <c r="C22" s="378"/>
      <c r="D22" s="379"/>
      <c r="E22" s="379"/>
      <c r="F22" s="380"/>
      <c r="G22" s="367"/>
      <c r="H22" s="367"/>
      <c r="I22" s="381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t="s" s="365">
        <f>IF(SUM(J22:T22)=0,"",SUM(J22:T22))</f>
      </c>
      <c r="V22" t="s" s="365">
        <f>IF(U22="","",(U22*D22))</f>
      </c>
      <c r="W22" t="s" s="365">
        <f>IF(U22="","",(U22*G22))</f>
      </c>
      <c r="X22" t="s" s="369">
        <f>IF(U22="","",(U22*H22))</f>
      </c>
      <c r="Y22" s="370">
        <v>15</v>
      </c>
      <c r="Z22" s="200"/>
      <c r="AA22" s="382">
        <f>A22</f>
        <v>0</v>
      </c>
      <c r="AB22" s="383">
        <f>F22</f>
        <v>0</v>
      </c>
      <c r="AC22" s="370">
        <v>0</v>
      </c>
      <c r="AD22" s="370">
        <v>0</v>
      </c>
      <c r="AE22" s="370">
        <v>0</v>
      </c>
      <c r="AF22" s="370">
        <v>0</v>
      </c>
      <c r="AG22" s="370">
        <v>0</v>
      </c>
      <c r="AH22" s="370">
        <v>0</v>
      </c>
      <c r="AI22" s="370">
        <v>0</v>
      </c>
      <c r="AJ22" s="200"/>
      <c r="AK22" t="s" s="264">
        <f>IF(U22="","",(U22*AC22))</f>
      </c>
      <c r="AL22" t="s" s="264">
        <f>IF(V22="","",(V22*AD22))</f>
      </c>
      <c r="AM22" t="s" s="264">
        <f>IF(U22="","",(U22*AE22))</f>
      </c>
      <c r="AN22" t="s" s="264">
        <f>IF(U22="","",(U22*AF22))</f>
      </c>
      <c r="AO22" t="s" s="264">
        <f>IF(U22="","",(U22*AG22))</f>
      </c>
      <c r="AP22" t="s" s="264">
        <f>IF(U22="","",(U22*AH22))</f>
      </c>
      <c r="AQ22" t="s" s="264">
        <f>IF(U22="","",(U22*AI22))</f>
      </c>
      <c r="AR22" s="161"/>
    </row>
    <row r="23" ht="14.25" customHeight="1" hidden="1">
      <c r="A23" s="376"/>
      <c r="B23" s="377"/>
      <c r="C23" s="378"/>
      <c r="D23" s="379"/>
      <c r="E23" s="379"/>
      <c r="F23" s="380"/>
      <c r="G23" s="367"/>
      <c r="H23" s="367"/>
      <c r="I23" s="381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t="s" s="365">
        <f>IF(SUM(J23:T23)=0,"",SUM(J23:T23))</f>
      </c>
      <c r="V23" t="s" s="365">
        <f>IF(U23="","",(U23*D23))</f>
      </c>
      <c r="W23" t="s" s="365">
        <f>IF(U23="","",(U23*G23))</f>
      </c>
      <c r="X23" t="s" s="369">
        <f>IF(U23="","",(U23*H23))</f>
      </c>
      <c r="Y23" s="370">
        <v>16</v>
      </c>
      <c r="Z23" s="200"/>
      <c r="AA23" s="382">
        <f>A23</f>
        <v>0</v>
      </c>
      <c r="AB23" s="383">
        <f>F23</f>
        <v>0</v>
      </c>
      <c r="AC23" s="370">
        <v>0</v>
      </c>
      <c r="AD23" s="370">
        <v>0</v>
      </c>
      <c r="AE23" s="370">
        <v>0</v>
      </c>
      <c r="AF23" s="370">
        <v>0</v>
      </c>
      <c r="AG23" s="370">
        <v>0</v>
      </c>
      <c r="AH23" s="370">
        <v>0</v>
      </c>
      <c r="AI23" s="370">
        <v>0</v>
      </c>
      <c r="AJ23" s="200"/>
      <c r="AK23" t="s" s="264">
        <f>IF(U23="","",(U23*AC23))</f>
      </c>
      <c r="AL23" t="s" s="264">
        <f>IF(V23="","",(V23*AD23))</f>
      </c>
      <c r="AM23" t="s" s="264">
        <f>IF(U23="","",(U23*AE23))</f>
      </c>
      <c r="AN23" t="s" s="264">
        <f>IF(U23="","",(U23*AF23))</f>
      </c>
      <c r="AO23" t="s" s="264">
        <f>IF(U23="","",(U23*AG23))</f>
      </c>
      <c r="AP23" t="s" s="264">
        <f>IF(U23="","",(U23*AH23))</f>
      </c>
      <c r="AQ23" t="s" s="264">
        <f>IF(U23="","",(U23*AI23))</f>
      </c>
      <c r="AR23" s="161"/>
    </row>
    <row r="24" ht="14.25" customHeight="1" hidden="1">
      <c r="A24" s="376"/>
      <c r="B24" s="377"/>
      <c r="C24" s="378"/>
      <c r="D24" s="379"/>
      <c r="E24" s="379"/>
      <c r="F24" s="380"/>
      <c r="G24" s="367"/>
      <c r="H24" s="367"/>
      <c r="I24" s="381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t="s" s="365">
        <f>IF(SUM(J24:T24)=0,"",SUM(J24:T24))</f>
      </c>
      <c r="V24" t="s" s="365">
        <f>IF(U24="","",(U24*D24))</f>
      </c>
      <c r="W24" t="s" s="365">
        <f>IF(U24="","",(U24*G24))</f>
      </c>
      <c r="X24" t="s" s="369">
        <f>IF(U24="","",(U24*H24))</f>
      </c>
      <c r="Y24" s="370">
        <v>17</v>
      </c>
      <c r="Z24" s="200"/>
      <c r="AA24" s="382">
        <f>A24</f>
        <v>0</v>
      </c>
      <c r="AB24" s="383">
        <f>F24</f>
        <v>0</v>
      </c>
      <c r="AC24" s="370">
        <v>0</v>
      </c>
      <c r="AD24" s="370">
        <v>0</v>
      </c>
      <c r="AE24" s="370">
        <v>0</v>
      </c>
      <c r="AF24" s="370">
        <v>0</v>
      </c>
      <c r="AG24" s="370">
        <v>0</v>
      </c>
      <c r="AH24" s="370">
        <v>0</v>
      </c>
      <c r="AI24" s="370">
        <v>0</v>
      </c>
      <c r="AJ24" s="200"/>
      <c r="AK24" t="s" s="264">
        <f>IF(U24="","",(U24*AC24))</f>
      </c>
      <c r="AL24" t="s" s="264">
        <f>IF(V24="","",(V24*AD24))</f>
      </c>
      <c r="AM24" t="s" s="264">
        <f>IF(U24="","",(U24*AE24))</f>
      </c>
      <c r="AN24" t="s" s="264">
        <f>IF(U24="","",(U24*AF24))</f>
      </c>
      <c r="AO24" t="s" s="264">
        <f>IF(U24="","",(U24*AG24))</f>
      </c>
      <c r="AP24" t="s" s="264">
        <f>IF(U24="","",(U24*AH24))</f>
      </c>
      <c r="AQ24" t="s" s="264">
        <f>IF(U24="","",(U24*AI24))</f>
      </c>
      <c r="AR24" s="161"/>
    </row>
    <row r="25" ht="14.25" customHeight="1" hidden="1">
      <c r="A25" s="376"/>
      <c r="B25" s="377"/>
      <c r="C25" s="378"/>
      <c r="D25" s="379"/>
      <c r="E25" s="379"/>
      <c r="F25" s="380"/>
      <c r="G25" s="367"/>
      <c r="H25" s="367"/>
      <c r="I25" s="381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t="s" s="365">
        <f>IF(SUM(J25:T25)=0,"",SUM(J25:T25))</f>
      </c>
      <c r="V25" t="s" s="365">
        <f>IF(U25="","",(U25*D25))</f>
      </c>
      <c r="W25" t="s" s="365">
        <f>IF(U25="","",(U25*G25))</f>
      </c>
      <c r="X25" t="s" s="369">
        <f>IF(U25="","",(U25*H25))</f>
      </c>
      <c r="Y25" s="370">
        <v>18</v>
      </c>
      <c r="Z25" s="200"/>
      <c r="AA25" s="382">
        <f>A25</f>
        <v>0</v>
      </c>
      <c r="AB25" s="383">
        <f>F25</f>
        <v>0</v>
      </c>
      <c r="AC25" s="370">
        <v>0</v>
      </c>
      <c r="AD25" s="370">
        <v>0</v>
      </c>
      <c r="AE25" s="370">
        <v>0</v>
      </c>
      <c r="AF25" s="370">
        <v>0</v>
      </c>
      <c r="AG25" s="370">
        <v>0</v>
      </c>
      <c r="AH25" s="370">
        <v>0</v>
      </c>
      <c r="AI25" s="370">
        <v>0</v>
      </c>
      <c r="AJ25" s="200"/>
      <c r="AK25" t="s" s="264">
        <f>IF(U25="","",(U25*AC25))</f>
      </c>
      <c r="AL25" t="s" s="264">
        <f>IF(V25="","",(V25*AD25))</f>
      </c>
      <c r="AM25" t="s" s="264">
        <f>IF(U25="","",(U25*AE25))</f>
      </c>
      <c r="AN25" t="s" s="264">
        <f>IF(U25="","",(U25*AF25))</f>
      </c>
      <c r="AO25" t="s" s="264">
        <f>IF(U25="","",(U25*AG25))</f>
      </c>
      <c r="AP25" t="s" s="264">
        <f>IF(U25="","",(U25*AH25))</f>
      </c>
      <c r="AQ25" t="s" s="264">
        <f>IF(U25="","",(U25*AI25))</f>
      </c>
      <c r="AR25" s="161"/>
    </row>
    <row r="26" ht="14.25" customHeight="1" hidden="1">
      <c r="A26" s="376"/>
      <c r="B26" s="377"/>
      <c r="C26" s="378"/>
      <c r="D26" s="379"/>
      <c r="E26" s="379"/>
      <c r="F26" s="380"/>
      <c r="G26" s="367"/>
      <c r="H26" s="367"/>
      <c r="I26" s="381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t="s" s="365">
        <f>IF(SUM(J26:T26)=0,"",SUM(J26:T26))</f>
      </c>
      <c r="V26" t="s" s="365">
        <f>IF(U26="","",(U26*D26))</f>
      </c>
      <c r="W26" t="s" s="365">
        <f>IF(U26="","",(U26*G26))</f>
      </c>
      <c r="X26" t="s" s="369">
        <f>IF(U26="","",(U26*H26))</f>
      </c>
      <c r="Y26" s="370">
        <v>19</v>
      </c>
      <c r="Z26" s="200"/>
      <c r="AA26" s="382">
        <f>A26</f>
        <v>0</v>
      </c>
      <c r="AB26" s="383">
        <f>F26</f>
        <v>0</v>
      </c>
      <c r="AC26" s="370">
        <v>0</v>
      </c>
      <c r="AD26" s="370">
        <v>0</v>
      </c>
      <c r="AE26" s="370">
        <v>0</v>
      </c>
      <c r="AF26" s="370">
        <v>0</v>
      </c>
      <c r="AG26" s="370">
        <v>0</v>
      </c>
      <c r="AH26" s="370">
        <v>0</v>
      </c>
      <c r="AI26" s="370">
        <v>0</v>
      </c>
      <c r="AJ26" s="200"/>
      <c r="AK26" t="s" s="264">
        <f>IF(U26="","",(U26*AC26))</f>
      </c>
      <c r="AL26" t="s" s="264">
        <f>IF(V26="","",(V26*AD26))</f>
      </c>
      <c r="AM26" t="s" s="264">
        <f>IF(U26="","",(U26*AE26))</f>
      </c>
      <c r="AN26" t="s" s="264">
        <f>IF(U26="","",(U26*AF26))</f>
      </c>
      <c r="AO26" t="s" s="264">
        <f>IF(U26="","",(U26*AG26))</f>
      </c>
      <c r="AP26" t="s" s="264">
        <f>IF(U26="","",(U26*AH26))</f>
      </c>
      <c r="AQ26" t="s" s="264">
        <f>IF(U26="","",(U26*AI26))</f>
      </c>
      <c r="AR26" s="161"/>
    </row>
    <row r="27" ht="14.25" customHeight="1" hidden="1">
      <c r="A27" s="376"/>
      <c r="B27" s="377"/>
      <c r="C27" s="378"/>
      <c r="D27" s="379"/>
      <c r="E27" s="379"/>
      <c r="F27" s="380"/>
      <c r="G27" s="367"/>
      <c r="H27" s="367"/>
      <c r="I27" s="381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t="s" s="365">
        <f>IF(SUM(J27:T27)=0,"",SUM(J27:T27))</f>
      </c>
      <c r="V27" t="s" s="365">
        <f>IF(U27="","",(U27*D27))</f>
      </c>
      <c r="W27" t="s" s="365">
        <f>IF(U27="","",(U27*G27))</f>
      </c>
      <c r="X27" t="s" s="369">
        <f>IF(U27="","",(U27*H27))</f>
      </c>
      <c r="Y27" s="370">
        <v>20</v>
      </c>
      <c r="Z27" s="200"/>
      <c r="AA27" s="382">
        <f>A27</f>
        <v>0</v>
      </c>
      <c r="AB27" s="383">
        <f>F27</f>
        <v>0</v>
      </c>
      <c r="AC27" s="370">
        <v>0</v>
      </c>
      <c r="AD27" s="370">
        <v>0</v>
      </c>
      <c r="AE27" s="370">
        <v>0</v>
      </c>
      <c r="AF27" s="370">
        <v>0</v>
      </c>
      <c r="AG27" s="370">
        <v>0</v>
      </c>
      <c r="AH27" s="370">
        <v>0</v>
      </c>
      <c r="AI27" s="370">
        <v>0</v>
      </c>
      <c r="AJ27" s="200"/>
      <c r="AK27" t="s" s="264">
        <f>IF(U27="","",(U27*AC27))</f>
      </c>
      <c r="AL27" t="s" s="264">
        <f>IF(V27="","",(V27*AD27))</f>
      </c>
      <c r="AM27" t="s" s="264">
        <f>IF(U27="","",(U27*AE27))</f>
      </c>
      <c r="AN27" t="s" s="264">
        <f>IF(U27="","",(U27*AF27))</f>
      </c>
      <c r="AO27" t="s" s="264">
        <f>IF(U27="","",(U27*AG27))</f>
      </c>
      <c r="AP27" t="s" s="264">
        <f>IF(U27="","",(U27*AH27))</f>
      </c>
      <c r="AQ27" t="s" s="264">
        <f>IF(U27="","",(U27*AI27))</f>
      </c>
      <c r="AR27" s="161"/>
    </row>
    <row r="28" ht="14.25" customHeight="1" hidden="1">
      <c r="A28" s="376"/>
      <c r="B28" s="377"/>
      <c r="C28" s="378"/>
      <c r="D28" s="379"/>
      <c r="E28" s="379"/>
      <c r="F28" s="380"/>
      <c r="G28" s="367"/>
      <c r="H28" s="367"/>
      <c r="I28" s="381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t="s" s="365">
        <f>IF(SUM(J28:T28)=0,"",SUM(J28:T28))</f>
      </c>
      <c r="V28" t="s" s="365">
        <f>IF(U28="","",(U28*D28))</f>
      </c>
      <c r="W28" t="s" s="365">
        <f>IF(U28="","",(U28*G28))</f>
      </c>
      <c r="X28" t="s" s="369">
        <f>IF(U28="","",(U28*H28))</f>
      </c>
      <c r="Y28" s="370">
        <v>21</v>
      </c>
      <c r="Z28" s="200"/>
      <c r="AA28" s="382">
        <f>A28</f>
        <v>0</v>
      </c>
      <c r="AB28" s="383">
        <f>F28</f>
        <v>0</v>
      </c>
      <c r="AC28" s="370">
        <v>0</v>
      </c>
      <c r="AD28" s="370">
        <v>0</v>
      </c>
      <c r="AE28" s="370">
        <v>0</v>
      </c>
      <c r="AF28" s="370">
        <v>0</v>
      </c>
      <c r="AG28" s="370">
        <v>0</v>
      </c>
      <c r="AH28" s="370">
        <v>0</v>
      </c>
      <c r="AI28" s="370">
        <v>0</v>
      </c>
      <c r="AJ28" s="200"/>
      <c r="AK28" t="s" s="264">
        <f>IF(U28="","",(U28*AC28))</f>
      </c>
      <c r="AL28" t="s" s="264">
        <f>IF(V28="","",(V28*AD28))</f>
      </c>
      <c r="AM28" t="s" s="264">
        <f>IF(U28="","",(U28*AE28))</f>
      </c>
      <c r="AN28" t="s" s="264">
        <f>IF(U28="","",(U28*AF28))</f>
      </c>
      <c r="AO28" t="s" s="264">
        <f>IF(U28="","",(U28*AG28))</f>
      </c>
      <c r="AP28" t="s" s="264">
        <f>IF(U28="","",(U28*AH28))</f>
      </c>
      <c r="AQ28" t="s" s="264">
        <f>IF(U28="","",(U28*AI28))</f>
      </c>
      <c r="AR28" s="161"/>
    </row>
    <row r="29" ht="14.25" customHeight="1" hidden="1">
      <c r="A29" s="376"/>
      <c r="B29" s="377"/>
      <c r="C29" s="378"/>
      <c r="D29" s="379"/>
      <c r="E29" s="379"/>
      <c r="F29" s="380"/>
      <c r="G29" s="367"/>
      <c r="H29" s="367"/>
      <c r="I29" s="381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t="s" s="365">
        <f>IF(SUM(J29:T29)=0,"",SUM(J29:T29))</f>
      </c>
      <c r="V29" t="s" s="365">
        <f>IF(U29="","",(U29*D29))</f>
      </c>
      <c r="W29" t="s" s="365">
        <f>IF(U29="","",(U29*G29))</f>
      </c>
      <c r="X29" t="s" s="369">
        <f>IF(U29="","",(U29*H29))</f>
      </c>
      <c r="Y29" s="370">
        <v>22</v>
      </c>
      <c r="Z29" s="200"/>
      <c r="AA29" s="382">
        <f>A29</f>
        <v>0</v>
      </c>
      <c r="AB29" s="383">
        <f>F29</f>
        <v>0</v>
      </c>
      <c r="AC29" s="370">
        <v>0</v>
      </c>
      <c r="AD29" s="370">
        <v>0</v>
      </c>
      <c r="AE29" s="370">
        <v>0</v>
      </c>
      <c r="AF29" s="370">
        <v>0</v>
      </c>
      <c r="AG29" s="370">
        <v>0</v>
      </c>
      <c r="AH29" s="370">
        <v>0</v>
      </c>
      <c r="AI29" s="370">
        <v>0</v>
      </c>
      <c r="AJ29" s="200"/>
      <c r="AK29" t="s" s="264">
        <f>IF(U29="","",(U29*AC29))</f>
      </c>
      <c r="AL29" t="s" s="264">
        <f>IF(V29="","",(V29*AD29))</f>
      </c>
      <c r="AM29" t="s" s="264">
        <f>IF(U29="","",(U29*AE29))</f>
      </c>
      <c r="AN29" t="s" s="264">
        <f>IF(U29="","",(U29*AF29))</f>
      </c>
      <c r="AO29" t="s" s="264">
        <f>IF(U29="","",(U29*AG29))</f>
      </c>
      <c r="AP29" t="s" s="264">
        <f>IF(U29="","",(U29*AH29))</f>
      </c>
      <c r="AQ29" t="s" s="264">
        <f>IF(U29="","",(U29*AI29))</f>
      </c>
      <c r="AR29" s="161"/>
    </row>
    <row r="30" ht="14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384"/>
      <c r="V30" s="384"/>
      <c r="W30" s="384"/>
      <c r="X30" s="385"/>
      <c r="Y30" s="274">
        <v>23</v>
      </c>
      <c r="Z30" s="2"/>
      <c r="AA30" s="386"/>
      <c r="AB30" s="386"/>
      <c r="AC30" s="2"/>
      <c r="AD30" s="2"/>
      <c r="AE30" s="2"/>
      <c r="AF30" s="2"/>
      <c r="AG30" s="2"/>
      <c r="AH30" s="2"/>
      <c r="AI30" s="2"/>
      <c r="AJ30" s="2"/>
      <c r="AK30" s="2"/>
      <c r="AL30" t="s" s="275">
        <f>IF(U30="","",(U30*AD30))</f>
      </c>
      <c r="AM30" s="2"/>
      <c r="AN30" s="2"/>
      <c r="AO30" s="2"/>
      <c r="AP30" s="2"/>
      <c r="AQ30" s="2"/>
      <c r="AR30" s="2"/>
    </row>
    <row r="31" ht="23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87"/>
      <c r="V31" s="387"/>
      <c r="W31" s="387"/>
      <c r="X31" s="388"/>
      <c r="Y31" s="274">
        <v>24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t="s" s="275">
        <f>IF(U31="","",(U31*AD31))</f>
      </c>
      <c r="AM31" s="2"/>
      <c r="AN31" s="2"/>
      <c r="AO31" s="2"/>
      <c r="AP31" s="2"/>
      <c r="AQ31" s="2"/>
      <c r="AR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87"/>
      <c r="V32" s="387"/>
      <c r="W32" s="387"/>
      <c r="X32" s="388"/>
      <c r="Y32" s="274">
        <v>25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t="s" s="275">
        <f>IF(U32="","",(U32*AD32))</f>
      </c>
      <c r="AM32" s="2"/>
      <c r="AN32" s="2"/>
      <c r="AO32" s="2"/>
      <c r="AP32" s="2"/>
      <c r="AQ32" s="2"/>
      <c r="AR32" s="2"/>
    </row>
    <row r="33" ht="31.5" customHeight="1" hidden="1">
      <c r="A33" s="2"/>
      <c r="B33" s="2"/>
      <c r="C33" s="12"/>
      <c r="D33" t="s" s="389">
        <v>9</v>
      </c>
      <c r="E33" t="s" s="389">
        <v>10</v>
      </c>
      <c r="F33" s="389"/>
      <c r="G33" t="s" s="389">
        <v>11</v>
      </c>
      <c r="H33" t="s" s="389">
        <v>12</v>
      </c>
      <c r="I33" t="s" s="389">
        <v>13</v>
      </c>
      <c r="J33" t="s" s="389">
        <v>14</v>
      </c>
      <c r="K33" s="46"/>
      <c r="L33" s="2"/>
      <c r="M33" s="2"/>
      <c r="N33" s="2"/>
      <c r="O33" s="2"/>
      <c r="P33" s="2"/>
      <c r="Q33" s="2"/>
      <c r="R33" s="2"/>
      <c r="S33" s="2"/>
      <c r="T33" s="2"/>
      <c r="U33" s="387"/>
      <c r="V33" s="387"/>
      <c r="W33" s="387"/>
      <c r="X33" s="388"/>
      <c r="Y33" s="274">
        <v>26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t="s" s="275">
        <f>IF(U33="","",(U33*AD33))</f>
      </c>
      <c r="AM33" s="2"/>
      <c r="AN33" s="2"/>
      <c r="AO33" s="2"/>
      <c r="AP33" s="2"/>
      <c r="AQ33" s="2"/>
      <c r="AR33" s="2"/>
    </row>
    <row r="34" ht="25.5" customHeight="1" hidden="1">
      <c r="A34" s="2"/>
      <c r="B34" s="2"/>
      <c r="C34" s="2"/>
      <c r="D34" s="274">
        <f>SUM(AK8:AK29)</f>
        <v>0</v>
      </c>
      <c r="E34" s="274">
        <f>SUM(AM8:AM29)</f>
        <v>0</v>
      </c>
      <c r="F34" s="2"/>
      <c r="G34" s="274">
        <f>SUM(AN8:AN29)</f>
        <v>0</v>
      </c>
      <c r="H34" s="274">
        <f>SUM(AO8:AO29)</f>
        <v>0</v>
      </c>
      <c r="I34" s="274">
        <f>SUM(AP8:AP29)</f>
        <v>0</v>
      </c>
      <c r="J34" s="274">
        <f>SUM(AQ8:AQ29)</f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387"/>
      <c r="V34" s="387"/>
      <c r="W34" s="387"/>
      <c r="X34" s="388"/>
      <c r="Y34" s="274">
        <v>27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t="s" s="275">
        <f>IF(U34="","",(U34*AD34))</f>
      </c>
      <c r="AM34" s="2"/>
      <c r="AN34" s="2"/>
      <c r="AO34" s="2"/>
      <c r="AP34" s="2"/>
      <c r="AQ34" s="2"/>
      <c r="AR34" s="2"/>
    </row>
    <row r="35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87"/>
      <c r="V35" s="387"/>
      <c r="W35" s="387"/>
      <c r="X35" s="388"/>
      <c r="Y35" s="274">
        <v>28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t="s" s="275">
        <f>IF(U35="","",(U35*AD35))</f>
      </c>
      <c r="AM35" s="2"/>
      <c r="AN35" s="2"/>
      <c r="AO35" s="2"/>
      <c r="AP35" s="2"/>
      <c r="AQ35" s="2"/>
      <c r="AR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74">
        <v>29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t="s" s="275">
        <f>IF(U36="","",(U36*AD36))</f>
      </c>
      <c r="AM36" s="2"/>
      <c r="AN36" s="2"/>
      <c r="AO36" s="2"/>
      <c r="AP36" s="2"/>
      <c r="AQ36" s="2"/>
      <c r="AR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74">
        <v>30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t="s" s="275">
        <f>IF(U37="","",(U37*AD37))</f>
      </c>
      <c r="AM37" s="2"/>
      <c r="AN37" s="2"/>
      <c r="AO37" s="2"/>
      <c r="AP37" s="2"/>
      <c r="AQ37" s="2"/>
      <c r="AR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74">
        <v>31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t="s" s="275">
        <f>IF(U38="","",(U38*AD38))</f>
      </c>
      <c r="AM38" s="2"/>
      <c r="AN38" s="2"/>
      <c r="AO38" s="2"/>
      <c r="AP38" s="2"/>
      <c r="AQ38" s="2"/>
      <c r="AR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74">
        <v>32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t="s" s="275">
        <f>IF(U39="","",(U39*AD39))</f>
      </c>
      <c r="AM39" s="2"/>
      <c r="AN39" s="2"/>
      <c r="AO39" s="2"/>
      <c r="AP39" s="2"/>
      <c r="AQ39" s="2"/>
      <c r="AR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74">
        <v>33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74">
        <v>34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74">
        <v>35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74">
        <v>36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74">
        <v>37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74">
        <v>38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74">
        <v>39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74">
        <v>40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74">
        <v>41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74">
        <v>42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74">
        <v>43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74">
        <v>44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74">
        <v>45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74">
        <v>46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74">
        <v>47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74">
        <v>48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74">
        <v>49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74">
        <v>50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74">
        <v>51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74">
        <v>52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74">
        <v>53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74">
        <v>54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74">
        <v>55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74">
        <v>56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74">
        <v>57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74">
        <v>58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74">
        <v>59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74">
        <v>60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74">
        <v>61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74">
        <v>62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74">
        <v>63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74">
        <v>64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74">
        <v>65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74">
        <v>66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74">
        <v>67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74">
        <v>68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74">
        <v>69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74">
        <v>70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74">
        <v>71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74">
        <v>72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74">
        <v>73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74">
        <v>74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74">
        <v>75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74">
        <v>76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74">
        <v>77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74">
        <v>78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74">
        <v>79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74">
        <v>80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74">
        <v>81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74">
        <v>82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4">
        <v>83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74">
        <v>84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74">
        <v>85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74">
        <v>86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74">
        <v>87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74">
        <v>88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74">
        <v>89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74">
        <v>90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74">
        <v>91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74">
        <v>92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74">
        <v>93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74">
        <v>94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74">
        <v>95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74">
        <v>96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74">
        <v>97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74">
        <v>98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74">
        <v>99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74">
        <v>100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</sheetData>
  <mergeCells count="44">
    <mergeCell ref="J5:T5"/>
    <mergeCell ref="U5:X5"/>
    <mergeCell ref="B6:B7"/>
    <mergeCell ref="C6:C7"/>
    <mergeCell ref="X6:X7"/>
    <mergeCell ref="J6:J7"/>
    <mergeCell ref="K6:K7"/>
    <mergeCell ref="L6:L7"/>
    <mergeCell ref="F6:F7"/>
    <mergeCell ref="G6:G7"/>
    <mergeCell ref="H6:H7"/>
    <mergeCell ref="I6:I7"/>
    <mergeCell ref="A5:I5"/>
    <mergeCell ref="M6:M7"/>
    <mergeCell ref="N6:N7"/>
    <mergeCell ref="O6:O7"/>
    <mergeCell ref="A1:C4"/>
    <mergeCell ref="D1:J1"/>
    <mergeCell ref="P1:R1"/>
    <mergeCell ref="S1:T1"/>
    <mergeCell ref="U1:V2"/>
    <mergeCell ref="U3:V3"/>
    <mergeCell ref="P4:R4"/>
    <mergeCell ref="S4:T4"/>
    <mergeCell ref="K1:N1"/>
    <mergeCell ref="K2:N2"/>
    <mergeCell ref="P2:R2"/>
    <mergeCell ref="S2:T2"/>
    <mergeCell ref="K3:N3"/>
    <mergeCell ref="P3:R3"/>
    <mergeCell ref="S3:T3"/>
    <mergeCell ref="W1:W2"/>
    <mergeCell ref="D2:J3"/>
    <mergeCell ref="U4:V4"/>
    <mergeCell ref="D4:J4"/>
    <mergeCell ref="K4:N4"/>
    <mergeCell ref="P6:P7"/>
    <mergeCell ref="Q6:Q7"/>
    <mergeCell ref="W6:W7"/>
    <mergeCell ref="R6:R7"/>
    <mergeCell ref="S6:S7"/>
    <mergeCell ref="T6:T7"/>
    <mergeCell ref="U6:U7"/>
    <mergeCell ref="V6:V7"/>
  </mergeCells>
  <conditionalFormatting sqref="AA8:AA29">
    <cfRule type="cellIs" dxfId="11" priority="1" operator="lessThan" stopIfTrue="1">
      <formula>0</formula>
    </cfRule>
  </conditionalFormatting>
  <dataValidations count="1">
    <dataValidation type="list" allowBlank="1" showInputMessage="1" showErrorMessage="1" sqref="J8:T29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hyperlinks>
    <hyperlink ref="D4" r:id="rId1" location="" tooltip="" display="www.anatomic.sk/eshop"/>
    <hyperlink ref="I8" r:id="rId2" location="" tooltip="" display="VIEW"/>
    <hyperlink ref="I9" r:id="rId3" location="" tooltip="" display="VIEW"/>
  </hyperlinks>
  <pageMargins left="0.708661" right="0.708661" top="0.748031" bottom="0.748031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4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E306"/>
  <sheetViews>
    <sheetView workbookViewId="0" showGridLines="0" defaultGridColor="1"/>
  </sheetViews>
  <sheetFormatPr defaultColWidth="14.5" defaultRowHeight="15" customHeight="1" outlineLevelRow="0" outlineLevelCol="0"/>
  <cols>
    <col min="1" max="1" width="18.3516" style="390" customWidth="1"/>
    <col min="2" max="2" width="10" style="390" customWidth="1"/>
    <col min="3" max="3" width="7" style="390" customWidth="1"/>
    <col min="4" max="9" width="10" style="390" customWidth="1"/>
    <col min="10" max="10" width="12.5" style="390" customWidth="1"/>
    <col min="11" max="15" width="11.1719" style="390" customWidth="1"/>
    <col min="16" max="18" width="10.3516" style="390" customWidth="1"/>
    <col min="19" max="19" width="12" style="390" customWidth="1"/>
    <col min="20" max="35" width="7.5" style="390" customWidth="1"/>
    <col min="36" max="36" hidden="1" width="14.5" style="390" customWidth="1"/>
    <col min="37" max="42" width="7.5" style="390" customWidth="1"/>
    <col min="43" max="43" width="1.67188" style="390" customWidth="1"/>
    <col min="44" max="50" width="7.5" style="390" customWidth="1"/>
    <col min="51" max="56" hidden="1" width="14.5" style="390" customWidth="1"/>
    <col min="57" max="57" width="14.5" style="390" customWidth="1"/>
    <col min="58" max="16384" width="14.5" style="390" customWidth="1"/>
  </cols>
  <sheetData>
    <row r="1" ht="24" customHeight="1">
      <c r="A1" t="s" s="144">
        <v>61</v>
      </c>
      <c r="B1" t="s" s="145">
        <v>62</v>
      </c>
      <c r="C1" s="146"/>
      <c r="D1" t="s" s="147">
        <v>36</v>
      </c>
      <c r="E1" t="s" s="147">
        <v>39</v>
      </c>
      <c r="F1" t="s" s="147">
        <v>42</v>
      </c>
      <c r="G1" t="s" s="147">
        <v>45</v>
      </c>
      <c r="H1" t="s" s="147">
        <v>48</v>
      </c>
      <c r="I1" t="s" s="147">
        <v>50</v>
      </c>
      <c r="J1" t="s" s="144">
        <v>63</v>
      </c>
      <c r="K1" s="391">
        <f>SUM(P7:P37)</f>
        <v>0</v>
      </c>
      <c r="L1" t="s" s="392">
        <v>64</v>
      </c>
      <c r="M1" s="106"/>
      <c r="N1" s="393">
        <f>SUM(R7:R37)</f>
        <v>0</v>
      </c>
      <c r="O1" s="106"/>
      <c r="P1" t="s" s="155">
        <v>65</v>
      </c>
      <c r="Q1" s="106"/>
      <c r="R1" s="156">
        <f>SUM(S7:S37)</f>
        <v>0</v>
      </c>
      <c r="S1" s="106"/>
      <c r="T1" s="394"/>
      <c r="U1" s="169"/>
      <c r="V1" s="39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ht="24" customHeight="1">
      <c r="A2" s="163">
        <f>SUM(U7:U37)</f>
        <v>0</v>
      </c>
      <c r="B2" s="164"/>
      <c r="C2" s="165"/>
      <c r="D2" s="166">
        <f>AR4</f>
        <v>0</v>
      </c>
      <c r="E2" s="166">
        <f>AS4</f>
        <v>0</v>
      </c>
      <c r="F2" s="166">
        <f>AT4</f>
        <v>0</v>
      </c>
      <c r="G2" s="166">
        <f>AU4</f>
        <v>0</v>
      </c>
      <c r="H2" s="166">
        <f>AV4</f>
        <v>0</v>
      </c>
      <c r="I2" s="166">
        <f>AW4</f>
        <v>0</v>
      </c>
      <c r="J2" t="s" s="144">
        <v>66</v>
      </c>
      <c r="K2" s="391">
        <f>SUM(Q7:Q37)</f>
        <v>0</v>
      </c>
      <c r="L2" t="s" s="392">
        <v>67</v>
      </c>
      <c r="M2" s="106"/>
      <c r="N2" s="393">
        <v>0</v>
      </c>
      <c r="O2" s="106"/>
      <c r="P2" t="s" s="155">
        <v>67</v>
      </c>
      <c r="Q2" s="106"/>
      <c r="R2" s="156">
        <v>0</v>
      </c>
      <c r="S2" s="106"/>
      <c r="T2" s="394"/>
      <c r="U2" s="169"/>
      <c r="V2" s="395"/>
      <c r="W2" s="1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ht="24.75" customHeight="1">
      <c r="A3" t="s" s="396">
        <v>68</v>
      </c>
      <c r="B3" s="21"/>
      <c r="C3" s="22"/>
      <c r="D3" s="22"/>
      <c r="E3" s="22"/>
      <c r="F3" s="22"/>
      <c r="G3" s="22"/>
      <c r="H3" s="22"/>
      <c r="I3" s="151"/>
      <c r="J3" t="s" s="175">
        <v>69</v>
      </c>
      <c r="K3" s="21"/>
      <c r="L3" s="22"/>
      <c r="M3" s="22"/>
      <c r="N3" s="22"/>
      <c r="O3" s="151"/>
      <c r="P3" t="s" s="176">
        <v>70</v>
      </c>
      <c r="Q3" s="21"/>
      <c r="R3" s="22"/>
      <c r="S3" s="151"/>
      <c r="T3" s="161"/>
      <c r="U3" s="2"/>
      <c r="V3" s="397"/>
      <c r="W3" t="s" s="181">
        <v>71</v>
      </c>
      <c r="X3" s="46"/>
      <c r="Y3" s="2"/>
      <c r="Z3" s="2"/>
      <c r="AA3" s="2"/>
      <c r="AB3" s="2"/>
      <c r="AC3" s="2"/>
      <c r="AD3" s="2"/>
      <c r="AE3" s="2"/>
      <c r="AF3" s="2"/>
      <c r="AG3" s="2"/>
      <c r="AH3" s="2"/>
      <c r="AI3" s="12"/>
      <c r="AJ3" s="50"/>
      <c r="AK3" t="s" s="181">
        <v>72</v>
      </c>
      <c r="AL3" s="4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98"/>
      <c r="AZ3" s="98"/>
      <c r="BA3" s="98"/>
      <c r="BB3" s="98"/>
      <c r="BC3" s="98"/>
      <c r="BD3" s="98"/>
      <c r="BE3" s="2"/>
    </row>
    <row r="4" ht="24.75" customHeight="1">
      <c r="A4" t="s" s="185">
        <v>4</v>
      </c>
      <c r="B4" t="s" s="185">
        <v>451</v>
      </c>
      <c r="C4" t="s" s="186">
        <v>77</v>
      </c>
      <c r="D4" t="s" s="185">
        <v>78</v>
      </c>
      <c r="E4" t="s" s="185">
        <v>79</v>
      </c>
      <c r="F4" t="s" s="185">
        <v>80</v>
      </c>
      <c r="G4" t="s" s="185">
        <v>81</v>
      </c>
      <c r="H4" t="s" s="185">
        <v>82</v>
      </c>
      <c r="I4" t="s" s="185">
        <v>83</v>
      </c>
      <c r="J4" s="188">
        <f>SUM(AY7:AY37)</f>
        <v>0</v>
      </c>
      <c r="K4" s="189">
        <f>SUM(AZ7:AZ37)</f>
        <v>0</v>
      </c>
      <c r="L4" s="190">
        <f>SUM(BA7:BA37)</f>
        <v>0</v>
      </c>
      <c r="M4" s="195">
        <f>SUM(BB7:BB37)</f>
        <v>0</v>
      </c>
      <c r="N4" s="196">
        <f>SUM(BC7:BC37)</f>
        <v>0</v>
      </c>
      <c r="O4" s="197">
        <f>SUM(BD7:BD37)</f>
        <v>0</v>
      </c>
      <c r="P4" t="s" s="198">
        <v>84</v>
      </c>
      <c r="Q4" t="s" s="198">
        <v>85</v>
      </c>
      <c r="R4" t="s" s="198">
        <v>86</v>
      </c>
      <c r="S4" t="s" s="199">
        <v>87</v>
      </c>
      <c r="T4" s="161"/>
      <c r="U4" s="2"/>
      <c r="V4" s="395"/>
      <c r="W4" s="43"/>
      <c r="X4" s="2"/>
      <c r="Y4" s="2"/>
      <c r="Z4" s="2"/>
      <c r="AA4" s="2"/>
      <c r="AB4" s="2"/>
      <c r="AC4" s="2"/>
      <c r="AD4" s="274">
        <f>SUM(AD7:AD37)</f>
        <v>0</v>
      </c>
      <c r="AE4" s="274">
        <f>SUM(AE7:AE37)</f>
        <v>0</v>
      </c>
      <c r="AF4" s="274">
        <f>SUM(AF7:AF37)</f>
        <v>0</v>
      </c>
      <c r="AG4" s="274">
        <f>SUM(AG7:AG37)</f>
        <v>0</v>
      </c>
      <c r="AH4" s="274">
        <f>SUM(AH7:AH37)</f>
        <v>0</v>
      </c>
      <c r="AI4" s="274">
        <f>SUM(AI7:AI37)</f>
        <v>0</v>
      </c>
      <c r="AJ4" s="2"/>
      <c r="AK4" s="43"/>
      <c r="AL4" s="2"/>
      <c r="AM4" s="2"/>
      <c r="AN4" s="2"/>
      <c r="AO4" s="2"/>
      <c r="AP4" s="2"/>
      <c r="AQ4" s="2"/>
      <c r="AR4" s="274">
        <f>SUM(AR7:AR38)</f>
        <v>0</v>
      </c>
      <c r="AS4" s="274">
        <f>SUM(AS7:AS38)</f>
        <v>0</v>
      </c>
      <c r="AT4" s="274">
        <f>SUM(AT7:AT38)</f>
        <v>0</v>
      </c>
      <c r="AU4" s="274">
        <f>SUM(AU7:AU38)</f>
        <v>0</v>
      </c>
      <c r="AV4" s="274">
        <f>SUM(AV7:AV38)</f>
        <v>0</v>
      </c>
      <c r="AW4" s="274">
        <f>SUM(AW7:AW38)</f>
        <v>0</v>
      </c>
      <c r="AX4" s="2"/>
      <c r="AY4" s="398">
        <f>SUM(AY7:AY37)</f>
        <v>0</v>
      </c>
      <c r="AZ4" s="399">
        <f>SUM(AZ7:AZ37)</f>
        <v>0</v>
      </c>
      <c r="BA4" s="400">
        <f>SUM(BA7:BA37)</f>
        <v>0</v>
      </c>
      <c r="BB4" s="401">
        <f>SUM(BB7:BB37)</f>
        <v>0</v>
      </c>
      <c r="BC4" s="402">
        <f>SUM(BC7:BC37)</f>
        <v>0</v>
      </c>
      <c r="BD4" s="403">
        <f>SUM(BD7:BD37)</f>
        <v>0</v>
      </c>
      <c r="BE4" s="2"/>
    </row>
    <row r="5" ht="12" customHeight="1">
      <c r="A5" s="206"/>
      <c r="B5" s="206"/>
      <c r="C5" s="207"/>
      <c r="D5" s="206"/>
      <c r="E5" s="206"/>
      <c r="F5" s="206"/>
      <c r="G5" s="206"/>
      <c r="H5" s="206"/>
      <c r="I5" s="206"/>
      <c r="J5" t="s" s="209">
        <v>38</v>
      </c>
      <c r="K5" t="s" s="210">
        <v>41</v>
      </c>
      <c r="L5" t="s" s="211">
        <v>44</v>
      </c>
      <c r="M5" t="s" s="217">
        <v>56</v>
      </c>
      <c r="N5" t="s" s="218">
        <v>58</v>
      </c>
      <c r="O5" t="s" s="219">
        <v>60</v>
      </c>
      <c r="P5" s="220"/>
      <c r="Q5" s="220"/>
      <c r="R5" s="220"/>
      <c r="S5" s="221"/>
      <c r="T5" s="161"/>
      <c r="U5" s="2"/>
      <c r="V5" s="395"/>
      <c r="W5" s="10"/>
      <c r="X5" s="10"/>
      <c r="Y5" s="10"/>
      <c r="Z5" s="10"/>
      <c r="AA5" s="10"/>
      <c r="AB5" s="10"/>
      <c r="AC5" s="2"/>
      <c r="AD5" s="10"/>
      <c r="AE5" s="10"/>
      <c r="AF5" s="10"/>
      <c r="AG5" s="10"/>
      <c r="AH5" s="10"/>
      <c r="AI5" s="10"/>
      <c r="AJ5" s="2"/>
      <c r="AK5" s="10"/>
      <c r="AL5" s="10"/>
      <c r="AM5" s="10"/>
      <c r="AN5" s="10"/>
      <c r="AO5" s="10"/>
      <c r="AP5" s="10"/>
      <c r="AQ5" s="2"/>
      <c r="AR5" s="10"/>
      <c r="AS5" s="10"/>
      <c r="AT5" s="10"/>
      <c r="AU5" s="10"/>
      <c r="AV5" s="10"/>
      <c r="AW5" s="10"/>
      <c r="AX5" s="2"/>
      <c r="AY5" s="404"/>
      <c r="AZ5" s="405"/>
      <c r="BA5" s="406"/>
      <c r="BB5" s="407"/>
      <c r="BC5" s="408"/>
      <c r="BD5" s="409"/>
      <c r="BE5" s="2"/>
    </row>
    <row r="6" ht="32.25" customHeight="1">
      <c r="A6" s="236"/>
      <c r="B6" s="236"/>
      <c r="C6" s="237"/>
      <c r="D6" s="236"/>
      <c r="E6" s="236"/>
      <c r="F6" s="236"/>
      <c r="G6" s="236"/>
      <c r="H6" s="236"/>
      <c r="I6" s="236"/>
      <c r="J6" t="s" s="239">
        <v>37</v>
      </c>
      <c r="K6" t="s" s="239">
        <v>40</v>
      </c>
      <c r="L6" t="s" s="239">
        <v>43</v>
      </c>
      <c r="M6" t="s" s="239">
        <v>55</v>
      </c>
      <c r="N6" t="s" s="239">
        <v>57</v>
      </c>
      <c r="O6" t="s" s="239">
        <v>59</v>
      </c>
      <c r="P6" s="240"/>
      <c r="Q6" s="240"/>
      <c r="R6" s="240"/>
      <c r="S6" s="410"/>
      <c r="T6" s="161"/>
      <c r="U6" s="2"/>
      <c r="V6" s="411"/>
      <c r="W6" t="s" s="243">
        <v>9</v>
      </c>
      <c r="X6" t="s" s="243">
        <v>10</v>
      </c>
      <c r="Y6" t="s" s="243">
        <v>11</v>
      </c>
      <c r="Z6" t="s" s="243">
        <v>12</v>
      </c>
      <c r="AA6" t="s" s="243">
        <v>13</v>
      </c>
      <c r="AB6" t="s" s="243">
        <v>14</v>
      </c>
      <c r="AC6" s="50"/>
      <c r="AD6" t="s" s="243">
        <v>9</v>
      </c>
      <c r="AE6" t="s" s="243">
        <v>10</v>
      </c>
      <c r="AF6" t="s" s="243">
        <v>11</v>
      </c>
      <c r="AG6" t="s" s="243">
        <v>12</v>
      </c>
      <c r="AH6" t="s" s="243">
        <v>13</v>
      </c>
      <c r="AI6" t="s" s="243">
        <v>14</v>
      </c>
      <c r="AJ6" s="245"/>
      <c r="AK6" t="s" s="243">
        <v>36</v>
      </c>
      <c r="AL6" t="s" s="243">
        <v>39</v>
      </c>
      <c r="AM6" t="s" s="243">
        <v>42</v>
      </c>
      <c r="AN6" t="s" s="243">
        <v>45</v>
      </c>
      <c r="AO6" t="s" s="243">
        <v>48</v>
      </c>
      <c r="AP6" t="s" s="243">
        <v>50</v>
      </c>
      <c r="AQ6" s="50"/>
      <c r="AR6" t="s" s="243">
        <v>36</v>
      </c>
      <c r="AS6" t="s" s="243">
        <v>39</v>
      </c>
      <c r="AT6" t="s" s="243">
        <v>42</v>
      </c>
      <c r="AU6" t="s" s="243">
        <v>45</v>
      </c>
      <c r="AV6" t="s" s="243">
        <v>48</v>
      </c>
      <c r="AW6" t="s" s="243">
        <v>50</v>
      </c>
      <c r="AX6" s="46"/>
      <c r="AY6" t="s" s="128">
        <v>37</v>
      </c>
      <c r="AZ6" t="s" s="128">
        <v>40</v>
      </c>
      <c r="BA6" t="s" s="128">
        <v>43</v>
      </c>
      <c r="BB6" t="s" s="128">
        <v>55</v>
      </c>
      <c r="BC6" t="s" s="128">
        <v>57</v>
      </c>
      <c r="BD6" t="s" s="128">
        <v>59</v>
      </c>
      <c r="BE6" s="2"/>
    </row>
    <row r="7" ht="15" customHeight="1">
      <c r="A7" t="s" s="412">
        <v>452</v>
      </c>
      <c r="B7" s="413"/>
      <c r="C7" t="s" s="414">
        <v>453</v>
      </c>
      <c r="D7" s="415">
        <v>3</v>
      </c>
      <c r="E7" t="s" s="416">
        <v>48</v>
      </c>
      <c r="F7" s="417">
        <v>3.5</v>
      </c>
      <c r="G7" s="418">
        <f>H7/1.2</f>
        <v>45.6</v>
      </c>
      <c r="H7" s="418">
        <v>54.72</v>
      </c>
      <c r="I7" t="s" s="419">
        <v>95</v>
      </c>
      <c r="J7" s="259"/>
      <c r="K7" s="259"/>
      <c r="L7" s="259"/>
      <c r="M7" s="259"/>
      <c r="N7" s="259"/>
      <c r="O7" s="259"/>
      <c r="P7" t="s" s="261">
        <f>IF(SUM(J7:O7)=0,"",SUM(J7:O7))</f>
      </c>
      <c r="Q7" t="s" s="261">
        <f>IF(P7="","",(P7*D7))</f>
      </c>
      <c r="R7" t="s" s="261">
        <f>IF(P7="","",(P7*G7))</f>
      </c>
      <c r="S7" t="s" s="262">
        <f>IF(P7="","",(P7*H7))</f>
      </c>
      <c r="T7" s="273">
        <v>1</v>
      </c>
      <c r="U7" t="s" s="275">
        <f>_xlfn.IFERROR(P7*F7,"")</f>
      </c>
      <c r="V7" t="s" s="420">
        <f>A7</f>
        <v>454</v>
      </c>
      <c r="W7" s="268">
        <v>6</v>
      </c>
      <c r="X7" s="268">
        <v>0</v>
      </c>
      <c r="Y7" s="268">
        <v>3</v>
      </c>
      <c r="Z7" s="268">
        <v>0</v>
      </c>
      <c r="AA7" s="268">
        <v>0</v>
      </c>
      <c r="AB7" s="268">
        <v>0</v>
      </c>
      <c r="AC7" s="2"/>
      <c r="AD7" t="s" s="269">
        <f>IF(P7="","",(P7*W7))</f>
      </c>
      <c r="AE7" t="s" s="269">
        <f>IF(P7="","",(P7*X7))</f>
      </c>
      <c r="AF7" t="s" s="269">
        <f>IF(P7="","",(P7*Y7))</f>
      </c>
      <c r="AG7" t="s" s="269">
        <f>IF(P7="","",(P7*Z7))</f>
      </c>
      <c r="AH7" t="s" s="269">
        <f>IF(P7="","",(P7*AA7))</f>
      </c>
      <c r="AI7" t="s" s="269">
        <f>IF(P7="","",(P7*AB7))</f>
      </c>
      <c r="AJ7" s="2"/>
      <c r="AK7" s="270"/>
      <c r="AL7" s="270"/>
      <c r="AM7" s="270"/>
      <c r="AN7" s="270"/>
      <c r="AO7" s="271">
        <v>3</v>
      </c>
      <c r="AP7" s="270"/>
      <c r="AQ7" s="2"/>
      <c r="AR7" t="s" s="269">
        <f>_xlfn.IFERROR((AK7*P7),"")</f>
      </c>
      <c r="AS7" t="s" s="269">
        <f>_xlfn.IFERROR((AL7*P7),"")</f>
      </c>
      <c r="AT7" t="s" s="269">
        <f>_xlfn.IFERROR((AM7*P7),"")</f>
      </c>
      <c r="AU7" t="s" s="269">
        <f>_xlfn.IFERROR((AN7*P7),"")</f>
      </c>
      <c r="AV7" t="s" s="269">
        <f>_xlfn.IFERROR((AO7*P7),"")</f>
      </c>
      <c r="AW7" t="s" s="269">
        <f>_xlfn.IFERROR((AP7*P7),"")</f>
      </c>
      <c r="AX7" s="2"/>
      <c r="AY7" s="421">
        <f>J7*D7</f>
        <v>0</v>
      </c>
      <c r="AZ7" s="421">
        <f>K7*D7</f>
        <v>0</v>
      </c>
      <c r="BA7" s="421">
        <f>L7*D7</f>
        <v>0</v>
      </c>
      <c r="BB7" s="421">
        <f>M7*D7</f>
        <v>0</v>
      </c>
      <c r="BC7" s="421">
        <f>N7*D7</f>
        <v>0</v>
      </c>
      <c r="BD7" s="421">
        <f>O7*D7</f>
        <v>0</v>
      </c>
      <c r="BE7" s="2"/>
    </row>
    <row r="8" ht="15" customHeight="1">
      <c r="A8" t="s" s="422">
        <v>455</v>
      </c>
      <c r="B8" s="423"/>
      <c r="C8" t="s" s="414">
        <v>453</v>
      </c>
      <c r="D8" s="415">
        <v>1</v>
      </c>
      <c r="E8" t="s" s="416">
        <v>45</v>
      </c>
      <c r="F8" s="417">
        <v>2.4</v>
      </c>
      <c r="G8" s="418">
        <f>H8/1.2</f>
        <v>26.9166666666667</v>
      </c>
      <c r="H8" s="418">
        <v>32.3</v>
      </c>
      <c r="I8" t="s" s="419">
        <v>95</v>
      </c>
      <c r="J8" s="259"/>
      <c r="K8" s="259"/>
      <c r="L8" s="259"/>
      <c r="M8" s="259"/>
      <c r="N8" s="259"/>
      <c r="O8" s="259"/>
      <c r="P8" t="s" s="261">
        <f>IF(SUM(J8:O8)=0,"",SUM(J8:O8))</f>
      </c>
      <c r="Q8" t="s" s="261">
        <f>IF(P8="","",(P8*D8))</f>
      </c>
      <c r="R8" t="s" s="261">
        <f>IF(P8="","",(P8*G8))</f>
      </c>
      <c r="S8" t="s" s="262">
        <f>IF(P8="","",(P8*H8))</f>
      </c>
      <c r="T8" s="273">
        <v>2</v>
      </c>
      <c r="U8" t="s" s="275">
        <f>_xlfn.IFERROR(P8*F8,"")</f>
      </c>
      <c r="V8" t="s" s="420">
        <f>A8</f>
        <v>456</v>
      </c>
      <c r="W8" s="274">
        <v>1</v>
      </c>
      <c r="X8" s="274">
        <v>0</v>
      </c>
      <c r="Y8" s="274">
        <v>0</v>
      </c>
      <c r="Z8" s="274">
        <v>1</v>
      </c>
      <c r="AA8" s="274">
        <v>0</v>
      </c>
      <c r="AB8" s="274">
        <v>0</v>
      </c>
      <c r="AC8" s="2"/>
      <c r="AD8" t="s" s="275">
        <f>IF(P8="","",(P8*W8))</f>
      </c>
      <c r="AE8" t="s" s="275">
        <f>IF(P8="","",(P8*X8))</f>
      </c>
      <c r="AF8" t="s" s="275">
        <f>IF(P8="","",(P8*Y8))</f>
      </c>
      <c r="AG8" t="s" s="275">
        <f>IF(P8="","",(P8*Z8))</f>
      </c>
      <c r="AH8" t="s" s="275">
        <f>IF(P8="","",(P8*AA8))</f>
      </c>
      <c r="AI8" t="s" s="275">
        <f>IF(P8="","",(P8*AB8))</f>
      </c>
      <c r="AJ8" s="2"/>
      <c r="AK8" s="276"/>
      <c r="AL8" s="276"/>
      <c r="AM8" s="276"/>
      <c r="AN8" s="277">
        <v>1</v>
      </c>
      <c r="AO8" s="276"/>
      <c r="AP8" s="276"/>
      <c r="AQ8" s="2"/>
      <c r="AR8" t="s" s="275">
        <f>_xlfn.IFERROR((AK8*P8),"")</f>
      </c>
      <c r="AS8" t="s" s="275">
        <f>_xlfn.IFERROR((AL8*P8),"")</f>
      </c>
      <c r="AT8" t="s" s="275">
        <f>_xlfn.IFERROR((AM8*P8),"")</f>
      </c>
      <c r="AU8" t="s" s="275">
        <f>_xlfn.IFERROR((AN8*P8),"")</f>
      </c>
      <c r="AV8" t="s" s="275">
        <f>_xlfn.IFERROR((AO8*P8),"")</f>
      </c>
      <c r="AW8" t="s" s="275">
        <f>_xlfn.IFERROR((AP8*P8),"")</f>
      </c>
      <c r="AX8" s="2"/>
      <c r="AY8" s="421">
        <f>J8*D8</f>
        <v>0</v>
      </c>
      <c r="AZ8" s="421">
        <f>K8*D8</f>
        <v>0</v>
      </c>
      <c r="BA8" s="421">
        <f>L8*D8</f>
        <v>0</v>
      </c>
      <c r="BB8" s="421">
        <f>M8*D8</f>
        <v>0</v>
      </c>
      <c r="BC8" s="421">
        <f>N8*D8</f>
        <v>0</v>
      </c>
      <c r="BD8" s="421">
        <f>O8*D8</f>
        <v>0</v>
      </c>
      <c r="BE8" s="2"/>
    </row>
    <row r="9" ht="15" customHeight="1">
      <c r="A9" t="s" s="424">
        <v>457</v>
      </c>
      <c r="B9" s="423"/>
      <c r="C9" t="s" s="414">
        <v>453</v>
      </c>
      <c r="D9" s="415">
        <v>7</v>
      </c>
      <c r="E9" t="s" s="416">
        <v>379</v>
      </c>
      <c r="F9" s="417">
        <v>5.877</v>
      </c>
      <c r="G9" s="418">
        <f>H9/1.2</f>
        <v>64.2833333333333</v>
      </c>
      <c r="H9" s="418">
        <v>77.14</v>
      </c>
      <c r="I9" t="s" s="419">
        <v>95</v>
      </c>
      <c r="J9" s="259"/>
      <c r="K9" s="259"/>
      <c r="L9" s="259"/>
      <c r="M9" s="259"/>
      <c r="N9" s="259"/>
      <c r="O9" s="259"/>
      <c r="P9" t="s" s="261">
        <f>IF(SUM(J9:O9)=0,"",SUM(J9:O9))</f>
      </c>
      <c r="Q9" t="s" s="261">
        <f>IF(P9="","",(P9*D9))</f>
      </c>
      <c r="R9" t="s" s="261">
        <f>IF(P9="","",(P9*G9))</f>
      </c>
      <c r="S9" t="s" s="262">
        <f>IF(P9="","",(P9*H9))</f>
      </c>
      <c r="T9" s="273">
        <v>3</v>
      </c>
      <c r="U9" t="s" s="275">
        <f>_xlfn.IFERROR(P9*F9,"")</f>
      </c>
      <c r="V9" t="s" s="420">
        <f>A9</f>
        <v>458</v>
      </c>
      <c r="W9" s="274">
        <v>12</v>
      </c>
      <c r="X9" s="274">
        <v>3</v>
      </c>
      <c r="Y9" s="274">
        <v>3</v>
      </c>
      <c r="Z9" s="274">
        <v>0</v>
      </c>
      <c r="AA9" s="274">
        <v>0</v>
      </c>
      <c r="AB9" s="274">
        <v>0</v>
      </c>
      <c r="AC9" s="2"/>
      <c r="AD9" t="s" s="275">
        <f>IF(P9="","",(P9*W9))</f>
      </c>
      <c r="AE9" t="s" s="275">
        <f>IF(P9="","",(P9*X9))</f>
      </c>
      <c r="AF9" t="s" s="275">
        <f>IF(P9="","",(P9*Y9))</f>
      </c>
      <c r="AG9" t="s" s="275">
        <f>IF(P9="","",(P9*Z9))</f>
      </c>
      <c r="AH9" t="s" s="275">
        <f>IF(P9="","",(P9*AA9))</f>
      </c>
      <c r="AI9" t="s" s="275">
        <f>IF(P9="","",(P9*AB9))</f>
      </c>
      <c r="AJ9" s="2"/>
      <c r="AK9" s="276"/>
      <c r="AL9" s="276"/>
      <c r="AM9" s="277">
        <v>4</v>
      </c>
      <c r="AN9" s="277">
        <v>2</v>
      </c>
      <c r="AO9" s="277">
        <v>1</v>
      </c>
      <c r="AP9" s="276"/>
      <c r="AQ9" s="2"/>
      <c r="AR9" t="s" s="275">
        <f>_xlfn.IFERROR((AK9*P9),"")</f>
      </c>
      <c r="AS9" t="s" s="275">
        <f>_xlfn.IFERROR((AL9*P9),"")</f>
      </c>
      <c r="AT9" t="s" s="275">
        <f>_xlfn.IFERROR((AM9*P9),"")</f>
      </c>
      <c r="AU9" t="s" s="275">
        <f>_xlfn.IFERROR((AN9*P9),"")</f>
      </c>
      <c r="AV9" t="s" s="275">
        <f>_xlfn.IFERROR((AO9*P9),"")</f>
      </c>
      <c r="AW9" t="s" s="275">
        <f>_xlfn.IFERROR((AP9*P9),"")</f>
      </c>
      <c r="AX9" s="2"/>
      <c r="AY9" s="421">
        <f>J9*D9</f>
        <v>0</v>
      </c>
      <c r="AZ9" s="421">
        <f>K9*D9</f>
        <v>0</v>
      </c>
      <c r="BA9" s="421">
        <f>L9*D9</f>
        <v>0</v>
      </c>
      <c r="BB9" s="421">
        <f>M9*D9</f>
        <v>0</v>
      </c>
      <c r="BC9" s="421">
        <f>N9*D9</f>
        <v>0</v>
      </c>
      <c r="BD9" s="421">
        <f>O9*D9</f>
        <v>0</v>
      </c>
      <c r="BE9" s="2"/>
    </row>
    <row r="10" ht="15" customHeight="1">
      <c r="A10" t="s" s="424">
        <v>459</v>
      </c>
      <c r="B10" s="423"/>
      <c r="C10" t="s" s="414">
        <v>453</v>
      </c>
      <c r="D10" s="415">
        <v>10</v>
      </c>
      <c r="E10" t="s" s="416">
        <v>219</v>
      </c>
      <c r="F10" s="417">
        <v>5.02</v>
      </c>
      <c r="G10" s="418">
        <f>H10/1.2</f>
        <v>57.7125</v>
      </c>
      <c r="H10" s="418">
        <v>69.255</v>
      </c>
      <c r="I10" t="s" s="419">
        <v>95</v>
      </c>
      <c r="J10" s="259"/>
      <c r="K10" s="259"/>
      <c r="L10" s="259"/>
      <c r="M10" s="259"/>
      <c r="N10" s="259"/>
      <c r="O10" s="259"/>
      <c r="P10" t="s" s="261">
        <f>IF(SUM(J10:O10)=0,"",SUM(J10:O10))</f>
      </c>
      <c r="Q10" t="s" s="261">
        <f>IF(P10="","",(P10*D10))</f>
      </c>
      <c r="R10" t="s" s="261">
        <f>IF(P10="","",(P10*G10))</f>
      </c>
      <c r="S10" t="s" s="262">
        <f>IF(P10="","",(P10*H10))</f>
      </c>
      <c r="T10" s="273">
        <v>4</v>
      </c>
      <c r="U10" t="s" s="275">
        <f>_xlfn.IFERROR(P10*F10,"")</f>
      </c>
      <c r="V10" t="s" s="420">
        <f>A10</f>
        <v>460</v>
      </c>
      <c r="W10" s="274">
        <v>10</v>
      </c>
      <c r="X10" s="274">
        <v>5</v>
      </c>
      <c r="Y10" s="274">
        <v>5</v>
      </c>
      <c r="Z10" s="274">
        <v>0</v>
      </c>
      <c r="AA10" s="274">
        <v>0</v>
      </c>
      <c r="AB10" s="274">
        <v>0</v>
      </c>
      <c r="AC10" s="2"/>
      <c r="AD10" t="s" s="275">
        <f>IF(P10="","",(P10*W10))</f>
      </c>
      <c r="AE10" t="s" s="275">
        <f>IF(P10="","",(P10*X10))</f>
      </c>
      <c r="AF10" t="s" s="275">
        <f>IF(P10="","",(P10*Y10))</f>
      </c>
      <c r="AG10" t="s" s="275">
        <f>IF(P10="","",(P10*Z10))</f>
      </c>
      <c r="AH10" t="s" s="275">
        <f>IF(P10="","",(P10*AA10))</f>
      </c>
      <c r="AI10" t="s" s="275">
        <f>IF(P10="","",(P10*AB10))</f>
      </c>
      <c r="AJ10" s="2"/>
      <c r="AK10" s="276"/>
      <c r="AL10" s="276"/>
      <c r="AM10" s="277">
        <v>4</v>
      </c>
      <c r="AN10" s="277">
        <v>6</v>
      </c>
      <c r="AO10" s="276"/>
      <c r="AP10" s="276"/>
      <c r="AQ10" s="2"/>
      <c r="AR10" t="s" s="275">
        <f>_xlfn.IFERROR((AK10*P10),"")</f>
      </c>
      <c r="AS10" t="s" s="275">
        <f>_xlfn.IFERROR((AL10*P10),"")</f>
      </c>
      <c r="AT10" t="s" s="275">
        <f>_xlfn.IFERROR((AM10*P10),"")</f>
      </c>
      <c r="AU10" t="s" s="275">
        <f>_xlfn.IFERROR((AN10*P10),"")</f>
      </c>
      <c r="AV10" t="s" s="275">
        <f>_xlfn.IFERROR((AO10*P10),"")</f>
      </c>
      <c r="AW10" t="s" s="275">
        <f>_xlfn.IFERROR((AP10*P10),"")</f>
      </c>
      <c r="AX10" s="2"/>
      <c r="AY10" s="421">
        <f>J10*D10</f>
        <v>0</v>
      </c>
      <c r="AZ10" s="421">
        <f>K10*D10</f>
        <v>0</v>
      </c>
      <c r="BA10" s="421">
        <f>L10*D10</f>
        <v>0</v>
      </c>
      <c r="BB10" s="421">
        <f>M10*D10</f>
        <v>0</v>
      </c>
      <c r="BC10" s="421">
        <f>N10*D10</f>
        <v>0</v>
      </c>
      <c r="BD10" s="421">
        <f>O10*D10</f>
        <v>0</v>
      </c>
      <c r="BE10" s="2"/>
    </row>
    <row r="11" ht="15" customHeight="1">
      <c r="A11" t="s" s="424">
        <v>461</v>
      </c>
      <c r="B11" s="423"/>
      <c r="C11" t="s" s="414">
        <v>453</v>
      </c>
      <c r="D11" s="415">
        <v>9</v>
      </c>
      <c r="E11" t="s" s="416">
        <v>219</v>
      </c>
      <c r="F11" s="417">
        <v>4.9</v>
      </c>
      <c r="G11" s="418">
        <v>63.33</v>
      </c>
      <c r="H11" s="418">
        <v>76</v>
      </c>
      <c r="I11" t="s" s="419">
        <v>95</v>
      </c>
      <c r="J11" s="259"/>
      <c r="K11" s="259"/>
      <c r="L11" s="259"/>
      <c r="M11" s="259"/>
      <c r="N11" s="259"/>
      <c r="O11" s="259"/>
      <c r="P11" t="s" s="261">
        <f>IF(SUM(J11:O11)=0,"",SUM(J11:O11))</f>
      </c>
      <c r="Q11" t="s" s="261">
        <f>IF(P11="","",(P11*D11))</f>
      </c>
      <c r="R11" t="s" s="261">
        <f>IF(P11="","",(P11*G11))</f>
      </c>
      <c r="S11" t="s" s="262">
        <f>IF(P11="","",(P11*H11))</f>
      </c>
      <c r="T11" s="273">
        <v>5</v>
      </c>
      <c r="U11" t="s" s="275">
        <f>_xlfn.IFERROR(P11*F11,"")</f>
      </c>
      <c r="V11" t="s" s="420">
        <f>A11</f>
        <v>462</v>
      </c>
      <c r="W11" s="274">
        <v>9</v>
      </c>
      <c r="X11" s="274">
        <v>5</v>
      </c>
      <c r="Y11" s="274">
        <v>4</v>
      </c>
      <c r="Z11" s="274">
        <v>0</v>
      </c>
      <c r="AA11" s="274">
        <v>0</v>
      </c>
      <c r="AB11" s="274">
        <v>0</v>
      </c>
      <c r="AC11" s="2"/>
      <c r="AD11" t="s" s="275">
        <f>IF(P11="","",(P11*W11))</f>
      </c>
      <c r="AE11" t="s" s="275">
        <f>IF(P11="","",(P11*X11))</f>
      </c>
      <c r="AF11" t="s" s="275">
        <f>IF(P11="","",(P11*Y11))</f>
      </c>
      <c r="AG11" t="s" s="275">
        <f>IF(P11="","",(P11*Z11))</f>
      </c>
      <c r="AH11" t="s" s="275">
        <f>IF(P11="","",(P11*AA11))</f>
      </c>
      <c r="AI11" t="s" s="275">
        <f>IF(P11="","",(P11*AB11))</f>
      </c>
      <c r="AJ11" s="2"/>
      <c r="AK11" s="276"/>
      <c r="AL11" s="276"/>
      <c r="AM11" s="277">
        <v>2</v>
      </c>
      <c r="AN11" s="277">
        <v>7</v>
      </c>
      <c r="AO11" s="276"/>
      <c r="AP11" s="276"/>
      <c r="AQ11" s="2"/>
      <c r="AR11" t="s" s="275">
        <f>_xlfn.IFERROR((AK11*P11),"")</f>
      </c>
      <c r="AS11" t="s" s="275">
        <f>_xlfn.IFERROR((AL11*P11),"")</f>
      </c>
      <c r="AT11" t="s" s="275">
        <f>_xlfn.IFERROR((AM11*P11),"")</f>
      </c>
      <c r="AU11" t="s" s="275">
        <f>_xlfn.IFERROR((AN11*P11),"")</f>
      </c>
      <c r="AV11" t="s" s="275">
        <f>_xlfn.IFERROR((AO11*P11),"")</f>
      </c>
      <c r="AW11" t="s" s="275">
        <f>_xlfn.IFERROR((AP11*P11),"")</f>
      </c>
      <c r="AX11" s="2"/>
      <c r="AY11" s="421">
        <f>J11*D11</f>
        <v>0</v>
      </c>
      <c r="AZ11" s="421">
        <f>K11*D11</f>
        <v>0</v>
      </c>
      <c r="BA11" s="421">
        <f>L11*D11</f>
        <v>0</v>
      </c>
      <c r="BB11" s="421">
        <f>M11*D11</f>
        <v>0</v>
      </c>
      <c r="BC11" s="421">
        <f>N11*D11</f>
        <v>0</v>
      </c>
      <c r="BD11" s="421">
        <f>O11*D11</f>
        <v>0</v>
      </c>
      <c r="BE11" s="2"/>
    </row>
    <row r="12" ht="15" customHeight="1">
      <c r="A12" t="s" s="424">
        <v>463</v>
      </c>
      <c r="B12" s="423"/>
      <c r="C12" t="s" s="414">
        <v>453</v>
      </c>
      <c r="D12" s="415">
        <v>2</v>
      </c>
      <c r="E12" t="s" s="416">
        <v>48</v>
      </c>
      <c r="F12" s="417">
        <v>2.8</v>
      </c>
      <c r="G12" s="418">
        <f>H12/1.2</f>
        <v>33.9625</v>
      </c>
      <c r="H12" s="418">
        <v>40.755</v>
      </c>
      <c r="I12" t="s" s="419">
        <v>95</v>
      </c>
      <c r="J12" s="259"/>
      <c r="K12" s="259"/>
      <c r="L12" s="259"/>
      <c r="M12" s="259"/>
      <c r="N12" s="259"/>
      <c r="O12" s="259"/>
      <c r="P12" t="s" s="261">
        <f>IF(SUM(J12:O12)=0,"",SUM(J12:O12))</f>
      </c>
      <c r="Q12" t="s" s="261">
        <f>IF(P12="","",(P12*D12))</f>
      </c>
      <c r="R12" t="s" s="261">
        <f>IF(P12="","",(P12*G12))</f>
      </c>
      <c r="S12" t="s" s="262">
        <f>IF(P12="","",(P12*H12))</f>
      </c>
      <c r="T12" s="273">
        <v>6</v>
      </c>
      <c r="U12" t="s" s="275">
        <f>_xlfn.IFERROR(P12*F12,"")</f>
      </c>
      <c r="V12" t="s" s="420">
        <f>A12</f>
        <v>464</v>
      </c>
      <c r="W12" s="274">
        <v>4</v>
      </c>
      <c r="X12" s="274">
        <v>2</v>
      </c>
      <c r="Y12" s="274">
        <v>0</v>
      </c>
      <c r="Z12" s="274">
        <v>0</v>
      </c>
      <c r="AA12" s="274">
        <v>0</v>
      </c>
      <c r="AB12" s="274">
        <v>0</v>
      </c>
      <c r="AC12" s="2"/>
      <c r="AD12" t="s" s="275">
        <f>IF(P12="","",(P12*W12))</f>
      </c>
      <c r="AE12" t="s" s="275">
        <f>IF(P12="","",(P12*X12))</f>
      </c>
      <c r="AF12" t="s" s="275">
        <f>IF(P12="","",(P12*Y12))</f>
      </c>
      <c r="AG12" t="s" s="275">
        <f>IF(P12="","",(P12*Z12))</f>
      </c>
      <c r="AH12" t="s" s="275">
        <f>IF(P12="","",(P12*AA12))</f>
      </c>
      <c r="AI12" t="s" s="275">
        <f>IF(P12="","",(P12*AB12))</f>
      </c>
      <c r="AJ12" s="2"/>
      <c r="AK12" s="276"/>
      <c r="AL12" s="276"/>
      <c r="AM12" s="276"/>
      <c r="AN12" s="276"/>
      <c r="AO12" s="277">
        <v>2</v>
      </c>
      <c r="AP12" s="276"/>
      <c r="AQ12" s="2"/>
      <c r="AR12" t="s" s="275">
        <f>_xlfn.IFERROR((AK12*P12),"")</f>
      </c>
      <c r="AS12" t="s" s="275">
        <f>_xlfn.IFERROR((AL12*P12),"")</f>
      </c>
      <c r="AT12" t="s" s="275">
        <f>_xlfn.IFERROR((AM12*P12),"")</f>
      </c>
      <c r="AU12" t="s" s="275">
        <f>_xlfn.IFERROR((AN12*P12),"")</f>
      </c>
      <c r="AV12" t="s" s="275">
        <f>_xlfn.IFERROR((AO12*P12),"")</f>
      </c>
      <c r="AW12" t="s" s="275">
        <f>_xlfn.IFERROR((AP12*P12),"")</f>
      </c>
      <c r="AX12" s="2"/>
      <c r="AY12" s="421">
        <f>J12*D12</f>
        <v>0</v>
      </c>
      <c r="AZ12" s="421">
        <f>K12*D12</f>
        <v>0</v>
      </c>
      <c r="BA12" s="421">
        <f>L12*D12</f>
        <v>0</v>
      </c>
      <c r="BB12" s="421">
        <f>M12*D12</f>
        <v>0</v>
      </c>
      <c r="BC12" s="421">
        <f>N12*D12</f>
        <v>0</v>
      </c>
      <c r="BD12" s="421">
        <f>O12*D12</f>
        <v>0</v>
      </c>
      <c r="BE12" s="2"/>
    </row>
    <row r="13" ht="15" customHeight="1">
      <c r="A13" t="s" s="424">
        <v>465</v>
      </c>
      <c r="B13" t="s" s="281">
        <v>163</v>
      </c>
      <c r="C13" t="s" s="414">
        <v>453</v>
      </c>
      <c r="D13" s="415">
        <v>2</v>
      </c>
      <c r="E13" t="s" s="416">
        <v>112</v>
      </c>
      <c r="F13" s="417">
        <v>1.9</v>
      </c>
      <c r="G13" s="418">
        <f>H13/1.2</f>
        <v>31.6666666666667</v>
      </c>
      <c r="H13" s="418">
        <v>38</v>
      </c>
      <c r="I13" t="s" s="419">
        <v>95</v>
      </c>
      <c r="J13" s="259"/>
      <c r="K13" s="259"/>
      <c r="L13" s="259"/>
      <c r="M13" s="259"/>
      <c r="N13" s="259"/>
      <c r="O13" s="259"/>
      <c r="P13" t="s" s="261">
        <f>IF(SUM(J13:O13)=0,"",SUM(J13:O13))</f>
      </c>
      <c r="Q13" t="s" s="261">
        <f>IF(P13="","",(P13*D13))</f>
      </c>
      <c r="R13" t="s" s="261">
        <f>IF(P13="","",(P13*G13))</f>
      </c>
      <c r="S13" t="s" s="262">
        <f>IF(P13="","",(P13*H13))</f>
      </c>
      <c r="T13" s="273">
        <v>7</v>
      </c>
      <c r="U13" t="s" s="275">
        <f>_xlfn.IFERROR(P13*F13,"")</f>
      </c>
      <c r="V13" t="s" s="420">
        <f>A13</f>
        <v>466</v>
      </c>
      <c r="W13" s="274">
        <v>4</v>
      </c>
      <c r="X13" s="274">
        <v>1</v>
      </c>
      <c r="Y13" s="274">
        <v>1</v>
      </c>
      <c r="Z13" s="274">
        <v>0</v>
      </c>
      <c r="AA13" s="274">
        <v>0</v>
      </c>
      <c r="AB13" s="274">
        <v>0</v>
      </c>
      <c r="AC13" s="2"/>
      <c r="AD13" t="s" s="275">
        <f>IF(P13="","",(P13*W13))</f>
      </c>
      <c r="AE13" t="s" s="275">
        <f>IF(P13="","",(P13*X13))</f>
      </c>
      <c r="AF13" t="s" s="275">
        <f>IF(P13="","",(P13*Y13))</f>
      </c>
      <c r="AG13" t="s" s="275">
        <f>IF(P13="","",(P13*Z13))</f>
      </c>
      <c r="AH13" t="s" s="275">
        <f>IF(P13="","",(P13*AA13))</f>
      </c>
      <c r="AI13" t="s" s="275">
        <f>IF(P13="","",(P13*AB13))</f>
      </c>
      <c r="AJ13" s="2"/>
      <c r="AK13" s="276"/>
      <c r="AL13" s="276"/>
      <c r="AM13" s="276"/>
      <c r="AN13" s="277">
        <v>1</v>
      </c>
      <c r="AO13" s="277">
        <v>1</v>
      </c>
      <c r="AP13" s="276"/>
      <c r="AQ13" s="2"/>
      <c r="AR13" t="s" s="275">
        <f>_xlfn.IFERROR((AK13*P13),"")</f>
      </c>
      <c r="AS13" t="s" s="275">
        <f>_xlfn.IFERROR((AL13*P13),"")</f>
      </c>
      <c r="AT13" t="s" s="275">
        <f>_xlfn.IFERROR((AM13*P13),"")</f>
      </c>
      <c r="AU13" t="s" s="275">
        <f>_xlfn.IFERROR((AN13*P13),"")</f>
      </c>
      <c r="AV13" t="s" s="275">
        <f>_xlfn.IFERROR((AO13*P13),"")</f>
      </c>
      <c r="AW13" t="s" s="275">
        <f>_xlfn.IFERROR((AP13*P13),"")</f>
      </c>
      <c r="AX13" s="2"/>
      <c r="AY13" s="421">
        <f>J13*D13</f>
        <v>0</v>
      </c>
      <c r="AZ13" s="421">
        <f>K13*D13</f>
        <v>0</v>
      </c>
      <c r="BA13" s="421">
        <f>L13*D13</f>
        <v>0</v>
      </c>
      <c r="BB13" s="421">
        <f>M13*D13</f>
        <v>0</v>
      </c>
      <c r="BC13" s="421">
        <f>N13*D13</f>
        <v>0</v>
      </c>
      <c r="BD13" s="421">
        <f>O13*D13</f>
        <v>0</v>
      </c>
      <c r="BE13" s="2"/>
    </row>
    <row r="14" ht="15" customHeight="1">
      <c r="A14" t="s" s="424">
        <v>467</v>
      </c>
      <c r="B14" s="423"/>
      <c r="C14" t="s" s="414">
        <v>453</v>
      </c>
      <c r="D14" s="415">
        <v>10</v>
      </c>
      <c r="E14" t="s" s="416">
        <v>468</v>
      </c>
      <c r="F14" s="417">
        <v>0.9</v>
      </c>
      <c r="G14" s="418">
        <f>H14/1.2</f>
        <v>20.7416666666667</v>
      </c>
      <c r="H14" s="418">
        <v>24.89</v>
      </c>
      <c r="I14" t="s" s="419">
        <v>95</v>
      </c>
      <c r="J14" s="259"/>
      <c r="K14" s="259"/>
      <c r="L14" s="259"/>
      <c r="M14" s="259"/>
      <c r="N14" s="259"/>
      <c r="O14" s="259"/>
      <c r="P14" t="s" s="261">
        <f>IF(SUM(J14:O14)=0,"",SUM(J14:O14))</f>
      </c>
      <c r="Q14" t="s" s="261">
        <f>IF(P14="","",(P14*D14))</f>
      </c>
      <c r="R14" t="s" s="261">
        <f>IF(P14="","",(P14*G14))</f>
      </c>
      <c r="S14" t="s" s="262">
        <f>IF(P14="","",(P14*H14))</f>
      </c>
      <c r="T14" s="273">
        <v>8</v>
      </c>
      <c r="U14" t="s" s="275">
        <f>_xlfn.IFERROR(P14*F14,"")</f>
      </c>
      <c r="V14" t="s" s="420">
        <f>A14</f>
        <v>469</v>
      </c>
      <c r="W14" s="274">
        <v>22</v>
      </c>
      <c r="X14" s="274">
        <v>0</v>
      </c>
      <c r="Y14" s="274">
        <v>0</v>
      </c>
      <c r="Z14" s="274">
        <v>0</v>
      </c>
      <c r="AA14" s="274">
        <v>0</v>
      </c>
      <c r="AB14" s="274">
        <v>0</v>
      </c>
      <c r="AC14" s="2"/>
      <c r="AD14" t="s" s="275">
        <f>IF(P14="","",(P14*W14))</f>
      </c>
      <c r="AE14" t="s" s="275">
        <f>IF(P14="","",(P14*X14))</f>
      </c>
      <c r="AF14" t="s" s="275">
        <f>IF(P14="","",(P14*Y14))</f>
      </c>
      <c r="AG14" t="s" s="275">
        <f>IF(P14="","",(P14*Z14))</f>
      </c>
      <c r="AH14" t="s" s="275">
        <f>IF(P14="","",(P14*AA14))</f>
      </c>
      <c r="AI14" t="s" s="275">
        <f>IF(P14="","",(P14*AB14))</f>
      </c>
      <c r="AJ14" s="2"/>
      <c r="AK14" s="277">
        <v>1</v>
      </c>
      <c r="AL14" s="277">
        <v>7</v>
      </c>
      <c r="AM14" s="277">
        <v>2</v>
      </c>
      <c r="AN14" s="276"/>
      <c r="AO14" s="276"/>
      <c r="AP14" s="276"/>
      <c r="AQ14" s="2"/>
      <c r="AR14" t="s" s="275">
        <f>_xlfn.IFERROR((AK14*P14),"")</f>
      </c>
      <c r="AS14" t="s" s="275">
        <f>_xlfn.IFERROR((AL14*P14),"")</f>
      </c>
      <c r="AT14" t="s" s="275">
        <f>_xlfn.IFERROR((AM14*P14),"")</f>
      </c>
      <c r="AU14" t="s" s="275">
        <f>_xlfn.IFERROR((AN14*P14),"")</f>
      </c>
      <c r="AV14" t="s" s="275">
        <f>_xlfn.IFERROR((AO14*P14),"")</f>
      </c>
      <c r="AW14" t="s" s="275">
        <f>_xlfn.IFERROR((AP14*P14),"")</f>
      </c>
      <c r="AX14" s="2"/>
      <c r="AY14" s="421">
        <f>J14*D14</f>
        <v>0</v>
      </c>
      <c r="AZ14" s="421">
        <f>K14*D14</f>
        <v>0</v>
      </c>
      <c r="BA14" s="421">
        <f>L14*D14</f>
        <v>0</v>
      </c>
      <c r="BB14" s="421">
        <f>M14*D14</f>
        <v>0</v>
      </c>
      <c r="BC14" s="421">
        <f>N14*D14</f>
        <v>0</v>
      </c>
      <c r="BD14" s="421">
        <f>O14*D14</f>
        <v>0</v>
      </c>
      <c r="BE14" s="2"/>
    </row>
    <row r="15" ht="15" customHeight="1">
      <c r="A15" t="s" s="424">
        <v>470</v>
      </c>
      <c r="B15" s="423"/>
      <c r="C15" t="s" s="414">
        <v>453</v>
      </c>
      <c r="D15" s="415">
        <v>8</v>
      </c>
      <c r="E15" t="s" s="416">
        <v>219</v>
      </c>
      <c r="F15" s="417">
        <v>2.891</v>
      </c>
      <c r="G15" s="418">
        <f>H15/1.2</f>
        <v>36.6541666666667</v>
      </c>
      <c r="H15" s="418">
        <v>43.985</v>
      </c>
      <c r="I15" t="s" s="419">
        <v>95</v>
      </c>
      <c r="J15" s="259"/>
      <c r="K15" s="259"/>
      <c r="L15" s="259"/>
      <c r="M15" s="259"/>
      <c r="N15" s="259"/>
      <c r="O15" s="259"/>
      <c r="P15" t="s" s="261">
        <f>IF(SUM(J15:O15)=0,"",SUM(J15:O15))</f>
      </c>
      <c r="Q15" t="s" s="261">
        <f>IF(P15="","",(P15*D15))</f>
      </c>
      <c r="R15" t="s" s="261">
        <f>IF(P15="","",(P15*G15))</f>
      </c>
      <c r="S15" t="s" s="262">
        <f>IF(P15="","",(P15*H15))</f>
      </c>
      <c r="T15" s="273">
        <v>9</v>
      </c>
      <c r="U15" t="s" s="275">
        <f>_xlfn.IFERROR(P15*F15,"")</f>
      </c>
      <c r="V15" t="s" s="420">
        <f>A15</f>
        <v>471</v>
      </c>
      <c r="W15" s="274">
        <v>17</v>
      </c>
      <c r="X15" s="274">
        <v>3</v>
      </c>
      <c r="Y15" s="274">
        <v>0</v>
      </c>
      <c r="Z15" s="274">
        <v>0</v>
      </c>
      <c r="AA15" s="274">
        <v>0</v>
      </c>
      <c r="AB15" s="274">
        <v>0</v>
      </c>
      <c r="AC15" s="2"/>
      <c r="AD15" t="s" s="275">
        <f>IF(P15="","",(P15*W15))</f>
      </c>
      <c r="AE15" t="s" s="275">
        <f>IF(P15="","",(P15*X15))</f>
      </c>
      <c r="AF15" t="s" s="275">
        <f>IF(P15="","",(P15*Y15))</f>
      </c>
      <c r="AG15" t="s" s="275">
        <f>IF(P15="","",(P15*Z15))</f>
      </c>
      <c r="AH15" t="s" s="275">
        <f>IF(P15="","",(P15*AA15))</f>
      </c>
      <c r="AI15" t="s" s="275">
        <f>IF(P15="","",(P15*AB15))</f>
      </c>
      <c r="AJ15" s="2"/>
      <c r="AK15" s="276"/>
      <c r="AL15" s="276"/>
      <c r="AM15" s="277">
        <v>4</v>
      </c>
      <c r="AN15" s="277">
        <v>4</v>
      </c>
      <c r="AO15" s="276"/>
      <c r="AP15" s="276"/>
      <c r="AQ15" s="2"/>
      <c r="AR15" t="s" s="275">
        <f>_xlfn.IFERROR((AK15*P15),"")</f>
      </c>
      <c r="AS15" t="s" s="275">
        <f>_xlfn.IFERROR((AL15*P15),"")</f>
      </c>
      <c r="AT15" t="s" s="275">
        <f>_xlfn.IFERROR((AM15*P15),"")</f>
      </c>
      <c r="AU15" t="s" s="275">
        <f>_xlfn.IFERROR((AN15*P15),"")</f>
      </c>
      <c r="AV15" t="s" s="275">
        <f>_xlfn.IFERROR((AO15*P15),"")</f>
      </c>
      <c r="AW15" t="s" s="275">
        <f>_xlfn.IFERROR((AP15*P15),"")</f>
      </c>
      <c r="AX15" s="2"/>
      <c r="AY15" s="421">
        <f>J15*D15</f>
        <v>0</v>
      </c>
      <c r="AZ15" s="421">
        <f>K15*D15</f>
        <v>0</v>
      </c>
      <c r="BA15" s="421">
        <f>L15*D15</f>
        <v>0</v>
      </c>
      <c r="BB15" s="421">
        <f>M15*D15</f>
        <v>0</v>
      </c>
      <c r="BC15" s="421">
        <f>N15*D15</f>
        <v>0</v>
      </c>
      <c r="BD15" s="421">
        <f>O15*D15</f>
        <v>0</v>
      </c>
      <c r="BE15" s="2"/>
    </row>
    <row r="16" ht="15" customHeight="1">
      <c r="A16" t="s" s="424">
        <v>472</v>
      </c>
      <c r="B16" s="423"/>
      <c r="C16" t="s" s="414">
        <v>453</v>
      </c>
      <c r="D16" s="415">
        <v>15</v>
      </c>
      <c r="E16" t="s" s="416">
        <v>213</v>
      </c>
      <c r="F16" s="417">
        <v>1</v>
      </c>
      <c r="G16" s="418">
        <f>H16/1.2</f>
        <v>20.7416666666667</v>
      </c>
      <c r="H16" s="418">
        <v>24.89</v>
      </c>
      <c r="I16" t="s" s="419">
        <v>95</v>
      </c>
      <c r="J16" s="259"/>
      <c r="K16" s="259"/>
      <c r="L16" s="259"/>
      <c r="M16" s="259"/>
      <c r="N16" s="259"/>
      <c r="O16" s="259"/>
      <c r="P16" t="s" s="261">
        <f>IF(SUM(J16:O16)=0,"",SUM(J16:O16))</f>
      </c>
      <c r="Q16" t="s" s="261">
        <f>IF(P16="","",(P16*D16))</f>
      </c>
      <c r="R16" t="s" s="261">
        <f>IF(P16="","",(P16*G16))</f>
      </c>
      <c r="S16" t="s" s="262">
        <f>IF(P16="","",(P16*H16))</f>
      </c>
      <c r="T16" s="273">
        <v>10</v>
      </c>
      <c r="U16" t="s" s="275">
        <f>_xlfn.IFERROR(P16*F16,"")</f>
      </c>
      <c r="V16" t="s" s="420">
        <f>A16</f>
        <v>473</v>
      </c>
      <c r="W16" s="274">
        <v>2</v>
      </c>
      <c r="X16" s="274">
        <v>15</v>
      </c>
      <c r="Y16" s="274">
        <v>0</v>
      </c>
      <c r="Z16" s="274">
        <v>0</v>
      </c>
      <c r="AA16" s="274">
        <v>0</v>
      </c>
      <c r="AB16" s="274">
        <v>0</v>
      </c>
      <c r="AC16" s="2"/>
      <c r="AD16" t="s" s="275">
        <f>IF(P16="","",(P16*W16))</f>
      </c>
      <c r="AE16" t="s" s="275">
        <f>IF(P16="","",(P16*X16))</f>
      </c>
      <c r="AF16" t="s" s="275">
        <f>IF(P16="","",(P16*Y16))</f>
      </c>
      <c r="AG16" t="s" s="275">
        <f>IF(P16="","",(P16*Z16))</f>
      </c>
      <c r="AH16" t="s" s="275">
        <f>IF(P16="","",(P16*AA16))</f>
      </c>
      <c r="AI16" t="s" s="275">
        <f>IF(P16="","",(P16*AB16))</f>
      </c>
      <c r="AJ16" s="2"/>
      <c r="AK16" s="276"/>
      <c r="AL16" s="277">
        <v>7</v>
      </c>
      <c r="AM16" s="277">
        <v>8</v>
      </c>
      <c r="AN16" s="276"/>
      <c r="AO16" s="276"/>
      <c r="AP16" s="276"/>
      <c r="AQ16" s="2"/>
      <c r="AR16" t="s" s="275">
        <f>_xlfn.IFERROR((AK16*P16),"")</f>
      </c>
      <c r="AS16" t="s" s="275">
        <f>_xlfn.IFERROR((AL16*P16),"")</f>
      </c>
      <c r="AT16" t="s" s="275">
        <f>_xlfn.IFERROR((AM16*P16),"")</f>
      </c>
      <c r="AU16" t="s" s="275">
        <f>_xlfn.IFERROR((AN16*P16),"")</f>
      </c>
      <c r="AV16" t="s" s="275">
        <f>_xlfn.IFERROR((AO16*P16),"")</f>
      </c>
      <c r="AW16" t="s" s="275">
        <f>_xlfn.IFERROR((AP16*P16),"")</f>
      </c>
      <c r="AX16" s="2"/>
      <c r="AY16" s="421">
        <f>J16*D16</f>
        <v>0</v>
      </c>
      <c r="AZ16" s="421">
        <f>K16*D16</f>
        <v>0</v>
      </c>
      <c r="BA16" s="421">
        <f>L16*D16</f>
        <v>0</v>
      </c>
      <c r="BB16" s="421">
        <f>M16*D16</f>
        <v>0</v>
      </c>
      <c r="BC16" s="421">
        <f>N16*D16</f>
        <v>0</v>
      </c>
      <c r="BD16" s="421">
        <f>O16*D16</f>
        <v>0</v>
      </c>
      <c r="BE16" s="2"/>
    </row>
    <row r="17" ht="15" customHeight="1">
      <c r="A17" t="s" s="424">
        <v>474</v>
      </c>
      <c r="B17" s="423"/>
      <c r="C17" t="s" s="414">
        <v>453</v>
      </c>
      <c r="D17" s="415">
        <v>11</v>
      </c>
      <c r="E17" t="s" s="416">
        <v>348</v>
      </c>
      <c r="F17" s="417">
        <v>0.9399999999999999</v>
      </c>
      <c r="G17" s="418">
        <f>H17/1.2</f>
        <v>17.3375</v>
      </c>
      <c r="H17" s="418">
        <v>20.805</v>
      </c>
      <c r="I17" t="s" s="419">
        <v>95</v>
      </c>
      <c r="J17" s="259"/>
      <c r="K17" s="259"/>
      <c r="L17" s="259"/>
      <c r="M17" s="259"/>
      <c r="N17" s="259"/>
      <c r="O17" s="259"/>
      <c r="P17" t="s" s="261">
        <f>IF(SUM(J17:O17)=0,"",SUM(J17:O17))</f>
      </c>
      <c r="Q17" t="s" s="261">
        <f>IF(P17="","",(P17*D17))</f>
      </c>
      <c r="R17" t="s" s="261">
        <f>IF(P17="","",(P17*G17))</f>
      </c>
      <c r="S17" t="s" s="262">
        <f>IF(P17="","",(P17*H17))</f>
      </c>
      <c r="T17" s="273">
        <v>11</v>
      </c>
      <c r="U17" t="s" s="275">
        <f>_xlfn.IFERROR(P17*F17,"")</f>
      </c>
      <c r="V17" t="s" s="420">
        <f>A17</f>
        <v>475</v>
      </c>
      <c r="W17" s="274">
        <v>5</v>
      </c>
      <c r="X17" s="274">
        <v>11</v>
      </c>
      <c r="Y17" s="274">
        <v>0</v>
      </c>
      <c r="Z17" s="274">
        <v>0</v>
      </c>
      <c r="AA17" s="274">
        <v>0</v>
      </c>
      <c r="AB17" s="274">
        <v>0</v>
      </c>
      <c r="AC17" s="2"/>
      <c r="AD17" t="s" s="275">
        <f>IF(P17="","",(P17*W17))</f>
      </c>
      <c r="AE17" t="s" s="275">
        <f>IF(P17="","",(P17*X17))</f>
      </c>
      <c r="AF17" t="s" s="275">
        <f>IF(P17="","",(P17*Y17))</f>
      </c>
      <c r="AG17" t="s" s="275">
        <f>IF(P17="","",(P17*Z17))</f>
      </c>
      <c r="AH17" t="s" s="275">
        <f>IF(P17="","",(P17*AA17))</f>
      </c>
      <c r="AI17" t="s" s="275">
        <f>IF(P17="","",(P17*AB17))</f>
      </c>
      <c r="AJ17" s="2"/>
      <c r="AK17" s="277">
        <v>5</v>
      </c>
      <c r="AL17" s="277">
        <v>6</v>
      </c>
      <c r="AM17" s="276"/>
      <c r="AN17" s="276"/>
      <c r="AO17" s="276"/>
      <c r="AP17" s="276"/>
      <c r="AQ17" s="2"/>
      <c r="AR17" t="s" s="275">
        <f>_xlfn.IFERROR((AK17*P17),"")</f>
      </c>
      <c r="AS17" t="s" s="275">
        <f>_xlfn.IFERROR((AL17*P17),"")</f>
      </c>
      <c r="AT17" t="s" s="275">
        <f>_xlfn.IFERROR((AM17*P17),"")</f>
      </c>
      <c r="AU17" t="s" s="275">
        <f>_xlfn.IFERROR((AN17*P17),"")</f>
      </c>
      <c r="AV17" t="s" s="275">
        <f>_xlfn.IFERROR((AO17*P17),"")</f>
      </c>
      <c r="AW17" t="s" s="275">
        <f>_xlfn.IFERROR((AP17*P17),"")</f>
      </c>
      <c r="AX17" s="2"/>
      <c r="AY17" s="421">
        <f>J17*D17</f>
        <v>0</v>
      </c>
      <c r="AZ17" s="421">
        <f>K17*D17</f>
        <v>0</v>
      </c>
      <c r="BA17" s="421">
        <f>L17*D17</f>
        <v>0</v>
      </c>
      <c r="BB17" s="421">
        <f>M17*D17</f>
        <v>0</v>
      </c>
      <c r="BC17" s="421">
        <f>N17*D17</f>
        <v>0</v>
      </c>
      <c r="BD17" s="421">
        <f>O17*D17</f>
        <v>0</v>
      </c>
      <c r="BE17" s="2"/>
    </row>
    <row r="18" ht="15" customHeight="1">
      <c r="A18" t="s" s="424">
        <v>309</v>
      </c>
      <c r="B18" s="423"/>
      <c r="C18" t="s" s="414">
        <v>453</v>
      </c>
      <c r="D18" s="415">
        <v>12</v>
      </c>
      <c r="E18" t="s" s="416">
        <v>219</v>
      </c>
      <c r="F18" s="417">
        <v>4.9</v>
      </c>
      <c r="G18" s="418">
        <f>H18/1.2</f>
        <v>57.7125</v>
      </c>
      <c r="H18" s="418">
        <v>69.255</v>
      </c>
      <c r="I18" t="s" s="419">
        <v>95</v>
      </c>
      <c r="J18" s="259"/>
      <c r="K18" s="259"/>
      <c r="L18" s="259"/>
      <c r="M18" s="259"/>
      <c r="N18" s="259"/>
      <c r="O18" s="259"/>
      <c r="P18" t="s" s="261">
        <f>IF(SUM(J18:O18)=0,"",SUM(J18:O18))</f>
      </c>
      <c r="Q18" t="s" s="261">
        <f>IF(P18="","",(P18*D18))</f>
      </c>
      <c r="R18" t="s" s="261">
        <f>IF(P18="","",(P18*G18))</f>
      </c>
      <c r="S18" t="s" s="262">
        <f>IF(P18="","",(P18*H18))</f>
      </c>
      <c r="T18" s="273">
        <v>12</v>
      </c>
      <c r="U18" t="s" s="275">
        <f>_xlfn.IFERROR(P18*F18,"")</f>
      </c>
      <c r="V18" t="s" s="420">
        <f>A18</f>
        <v>476</v>
      </c>
      <c r="W18" s="274">
        <v>12</v>
      </c>
      <c r="X18" s="274">
        <v>10</v>
      </c>
      <c r="Y18" s="274">
        <v>2</v>
      </c>
      <c r="Z18" s="274">
        <v>0</v>
      </c>
      <c r="AA18" s="274">
        <v>0</v>
      </c>
      <c r="AB18" s="274">
        <v>0</v>
      </c>
      <c r="AC18" s="2"/>
      <c r="AD18" t="s" s="275">
        <f>IF(P18="","",(P18*W18))</f>
      </c>
      <c r="AE18" t="s" s="275">
        <f>IF(P18="","",(P18*X18))</f>
      </c>
      <c r="AF18" t="s" s="275">
        <f>IF(P18="","",(P18*Y18))</f>
      </c>
      <c r="AG18" t="s" s="275">
        <f>IF(P18="","",(P18*Z18))</f>
      </c>
      <c r="AH18" t="s" s="275">
        <f>IF(P18="","",(P18*AA18))</f>
      </c>
      <c r="AI18" t="s" s="275">
        <f>IF(P18="","",(P18*AB18))</f>
      </c>
      <c r="AJ18" s="2"/>
      <c r="AK18" s="276"/>
      <c r="AL18" s="276"/>
      <c r="AM18" s="277">
        <v>6</v>
      </c>
      <c r="AN18" s="277">
        <v>6</v>
      </c>
      <c r="AO18" s="276"/>
      <c r="AP18" s="276"/>
      <c r="AQ18" s="2"/>
      <c r="AR18" t="s" s="275">
        <f>_xlfn.IFERROR((AK18*P18),"")</f>
      </c>
      <c r="AS18" t="s" s="275">
        <f>_xlfn.IFERROR((AL18*P18),"")</f>
      </c>
      <c r="AT18" t="s" s="275">
        <f>_xlfn.IFERROR((AM18*P18),"")</f>
      </c>
      <c r="AU18" t="s" s="275">
        <f>_xlfn.IFERROR((AN18*P18),"")</f>
      </c>
      <c r="AV18" t="s" s="275">
        <f>_xlfn.IFERROR((AO18*P18),"")</f>
      </c>
      <c r="AW18" t="s" s="275">
        <f>_xlfn.IFERROR((AP18*P18),"")</f>
      </c>
      <c r="AX18" s="2"/>
      <c r="AY18" s="421">
        <f>J18*D18</f>
        <v>0</v>
      </c>
      <c r="AZ18" s="421">
        <f>K18*D18</f>
        <v>0</v>
      </c>
      <c r="BA18" s="421">
        <f>L18*D18</f>
        <v>0</v>
      </c>
      <c r="BB18" s="421">
        <f>M18*D18</f>
        <v>0</v>
      </c>
      <c r="BC18" s="421">
        <f>N18*D18</f>
        <v>0</v>
      </c>
      <c r="BD18" s="421">
        <f>O18*D18</f>
        <v>0</v>
      </c>
      <c r="BE18" s="2"/>
    </row>
    <row r="19" ht="15" customHeight="1">
      <c r="A19" t="s" s="424">
        <v>477</v>
      </c>
      <c r="B19" t="s" s="299">
        <v>391</v>
      </c>
      <c r="C19" t="s" s="414">
        <v>453</v>
      </c>
      <c r="D19" s="415">
        <v>12</v>
      </c>
      <c r="E19" t="s" s="416">
        <v>219</v>
      </c>
      <c r="F19" s="417">
        <v>4.85</v>
      </c>
      <c r="G19" s="418">
        <f>H19/1.2</f>
        <v>61.6708333333333</v>
      </c>
      <c r="H19" s="418">
        <v>74.005</v>
      </c>
      <c r="I19" t="s" s="419">
        <v>95</v>
      </c>
      <c r="J19" s="259"/>
      <c r="K19" s="259"/>
      <c r="L19" s="259"/>
      <c r="M19" s="259"/>
      <c r="N19" s="259"/>
      <c r="O19" s="259"/>
      <c r="P19" t="s" s="261">
        <f>IF(SUM(J19:O19)=0,"",SUM(J19:O19))</f>
      </c>
      <c r="Q19" t="s" s="261">
        <f>IF(P19="","",(P19*D19))</f>
      </c>
      <c r="R19" t="s" s="261">
        <f>IF(P19="","",(P19*G19))</f>
      </c>
      <c r="S19" t="s" s="262">
        <f>IF(P19="","",(P19*H19))</f>
      </c>
      <c r="T19" s="273">
        <v>13</v>
      </c>
      <c r="U19" t="s" s="275">
        <f>_xlfn.IFERROR(P19*F19,"")</f>
      </c>
      <c r="V19" t="s" s="420">
        <f>A19</f>
        <v>478</v>
      </c>
      <c r="W19" s="274">
        <v>12</v>
      </c>
      <c r="X19" s="274">
        <v>10</v>
      </c>
      <c r="Y19" s="274">
        <v>2</v>
      </c>
      <c r="Z19" s="274">
        <v>0</v>
      </c>
      <c r="AA19" s="274">
        <v>0</v>
      </c>
      <c r="AB19" s="274">
        <v>0</v>
      </c>
      <c r="AC19" s="2"/>
      <c r="AD19" t="s" s="275">
        <f>IF(P19="","",(P19*W19))</f>
      </c>
      <c r="AE19" t="s" s="275">
        <f>IF(P19="","",(P19*X19))</f>
      </c>
      <c r="AF19" t="s" s="275">
        <f>IF(P19="","",(P19*Y19))</f>
      </c>
      <c r="AG19" t="s" s="275">
        <f>IF(P19="","",(P19*Z19))</f>
      </c>
      <c r="AH19" t="s" s="275">
        <f>IF(P19="","",(P19*AA19))</f>
      </c>
      <c r="AI19" t="s" s="275">
        <f>IF(P19="","",(P19*AB19))</f>
      </c>
      <c r="AJ19" s="2"/>
      <c r="AK19" s="276"/>
      <c r="AL19" s="276"/>
      <c r="AM19" s="277">
        <v>11</v>
      </c>
      <c r="AN19" s="277">
        <v>1</v>
      </c>
      <c r="AO19" s="276"/>
      <c r="AP19" s="276"/>
      <c r="AQ19" s="2"/>
      <c r="AR19" t="s" s="275">
        <f>_xlfn.IFERROR((AK19*P19),"")</f>
      </c>
      <c r="AS19" t="s" s="275">
        <f>_xlfn.IFERROR((AL19*P19),"")</f>
      </c>
      <c r="AT19" t="s" s="275">
        <f>_xlfn.IFERROR((AM19*P19),"")</f>
      </c>
      <c r="AU19" t="s" s="275">
        <f>_xlfn.IFERROR((AN19*P19),"")</f>
      </c>
      <c r="AV19" t="s" s="275">
        <f>_xlfn.IFERROR((AO19*P19),"")</f>
      </c>
      <c r="AW19" t="s" s="275">
        <f>_xlfn.IFERROR((AP19*P19),"")</f>
      </c>
      <c r="AX19" s="2"/>
      <c r="AY19" s="421">
        <f>J19*D19</f>
        <v>0</v>
      </c>
      <c r="AZ19" s="421">
        <f>K19*D19</f>
        <v>0</v>
      </c>
      <c r="BA19" s="421">
        <f>L19*D19</f>
        <v>0</v>
      </c>
      <c r="BB19" s="421">
        <f>M19*D19</f>
        <v>0</v>
      </c>
      <c r="BC19" s="421">
        <f>N19*D19</f>
        <v>0</v>
      </c>
      <c r="BD19" s="421">
        <f>O19*D19</f>
        <v>0</v>
      </c>
      <c r="BE19" s="2"/>
    </row>
    <row r="20" ht="15" customHeight="1">
      <c r="A20" t="s" s="424">
        <v>479</v>
      </c>
      <c r="B20" s="423"/>
      <c r="C20" t="s" s="414">
        <v>453</v>
      </c>
      <c r="D20" s="415">
        <v>8</v>
      </c>
      <c r="E20" t="s" s="416">
        <v>42</v>
      </c>
      <c r="F20" s="417">
        <v>2.7</v>
      </c>
      <c r="G20" s="418">
        <f>H20/1.2</f>
        <v>35.5458333333333</v>
      </c>
      <c r="H20" s="418">
        <v>42.655</v>
      </c>
      <c r="I20" t="s" s="419">
        <v>95</v>
      </c>
      <c r="J20" s="259"/>
      <c r="K20" s="259"/>
      <c r="L20" s="259"/>
      <c r="M20" s="259"/>
      <c r="N20" s="259"/>
      <c r="O20" s="259"/>
      <c r="P20" t="s" s="261">
        <f>IF(SUM(J20:O20)=0,"",SUM(J20:O20))</f>
      </c>
      <c r="Q20" t="s" s="261">
        <f>IF(P20="","",(P20*D20))</f>
      </c>
      <c r="R20" t="s" s="261">
        <f>IF(P20="","",(P20*G20))</f>
      </c>
      <c r="S20" t="s" s="262">
        <f>IF(P20="","",(P20*H20))</f>
      </c>
      <c r="T20" s="273">
        <v>14</v>
      </c>
      <c r="U20" t="s" s="275">
        <f>_xlfn.IFERROR(P20*F20,"")</f>
      </c>
      <c r="V20" t="s" s="420">
        <f>A20</f>
        <v>480</v>
      </c>
      <c r="W20" s="274">
        <v>8</v>
      </c>
      <c r="X20" s="274">
        <v>7</v>
      </c>
      <c r="Y20" s="274">
        <v>1</v>
      </c>
      <c r="Z20" s="274">
        <v>0</v>
      </c>
      <c r="AA20" s="274">
        <v>0</v>
      </c>
      <c r="AB20" s="274">
        <v>0</v>
      </c>
      <c r="AC20" s="2"/>
      <c r="AD20" t="s" s="275">
        <f>IF(P20="","",(P20*W20))</f>
      </c>
      <c r="AE20" t="s" s="275">
        <f>IF(P20="","",(P20*X20))</f>
      </c>
      <c r="AF20" t="s" s="275">
        <f>IF(P20="","",(P20*Y20))</f>
      </c>
      <c r="AG20" t="s" s="275">
        <f>IF(P20="","",(P20*Z20))</f>
      </c>
      <c r="AH20" t="s" s="275">
        <f>IF(P20="","",(P20*AA20))</f>
      </c>
      <c r="AI20" t="s" s="275">
        <f>IF(P20="","",(P20*AB20))</f>
      </c>
      <c r="AJ20" s="2"/>
      <c r="AK20" s="276"/>
      <c r="AL20" s="276"/>
      <c r="AM20" s="277">
        <v>8</v>
      </c>
      <c r="AN20" s="276"/>
      <c r="AO20" s="276"/>
      <c r="AP20" s="276"/>
      <c r="AQ20" s="2"/>
      <c r="AR20" t="s" s="275">
        <f>_xlfn.IFERROR((AK20*P20),"")</f>
      </c>
      <c r="AS20" t="s" s="275">
        <f>_xlfn.IFERROR((AL20*P20),"")</f>
      </c>
      <c r="AT20" t="s" s="275">
        <f>_xlfn.IFERROR((AM20*P20),"")</f>
      </c>
      <c r="AU20" t="s" s="275">
        <f>_xlfn.IFERROR((AN20*P20),"")</f>
      </c>
      <c r="AV20" t="s" s="275">
        <f>_xlfn.IFERROR((AO20*P20),"")</f>
      </c>
      <c r="AW20" t="s" s="275">
        <f>_xlfn.IFERROR((AP20*P20),"")</f>
      </c>
      <c r="AX20" s="2"/>
      <c r="AY20" s="421">
        <f>J20*D20</f>
        <v>0</v>
      </c>
      <c r="AZ20" s="421">
        <f>K20*D20</f>
        <v>0</v>
      </c>
      <c r="BA20" s="421">
        <f>L20*D20</f>
        <v>0</v>
      </c>
      <c r="BB20" s="421">
        <f>M20*D20</f>
        <v>0</v>
      </c>
      <c r="BC20" s="421">
        <f>N20*D20</f>
        <v>0</v>
      </c>
      <c r="BD20" s="421">
        <f>O20*D20</f>
        <v>0</v>
      </c>
      <c r="BE20" s="2"/>
    </row>
    <row r="21" ht="15" customHeight="1">
      <c r="A21" t="s" s="424">
        <v>481</v>
      </c>
      <c r="B21" s="413"/>
      <c r="C21" t="s" s="414">
        <v>453</v>
      </c>
      <c r="D21" s="415">
        <v>3</v>
      </c>
      <c r="E21" t="s" s="416">
        <v>230</v>
      </c>
      <c r="F21" s="417">
        <v>2.35</v>
      </c>
      <c r="G21" s="418">
        <f>H21/1.2</f>
        <v>32.8541666666667</v>
      </c>
      <c r="H21" s="418">
        <v>39.425</v>
      </c>
      <c r="I21" t="s" s="419">
        <v>95</v>
      </c>
      <c r="J21" s="259"/>
      <c r="K21" s="259"/>
      <c r="L21" s="259"/>
      <c r="M21" s="259"/>
      <c r="N21" s="259"/>
      <c r="O21" s="259"/>
      <c r="P21" t="s" s="261">
        <f>IF(SUM(J21:O21)=0,"",SUM(J21:O21))</f>
      </c>
      <c r="Q21" t="s" s="261">
        <f>IF(P21="","",(P21*D21))</f>
      </c>
      <c r="R21" t="s" s="261">
        <f>IF(P21="","",(P21*G21))</f>
      </c>
      <c r="S21" t="s" s="262">
        <f>IF(P21="","",(P21*H21))</f>
      </c>
      <c r="T21" s="273">
        <v>15</v>
      </c>
      <c r="U21" t="s" s="275">
        <f>_xlfn.IFERROR(P21*F21,"")</f>
      </c>
      <c r="V21" t="s" s="420">
        <f>A21</f>
        <v>482</v>
      </c>
      <c r="W21" s="274">
        <v>3</v>
      </c>
      <c r="X21" s="274">
        <v>0</v>
      </c>
      <c r="Y21" s="274">
        <v>2</v>
      </c>
      <c r="Z21" s="274">
        <v>1</v>
      </c>
      <c r="AA21" s="274">
        <v>0</v>
      </c>
      <c r="AB21" s="274">
        <v>0</v>
      </c>
      <c r="AC21" s="2"/>
      <c r="AD21" t="s" s="275">
        <f>IF(P21="","",(P21*W21))</f>
      </c>
      <c r="AE21" t="s" s="275">
        <f>IF(P21="","",(P21*X21))</f>
      </c>
      <c r="AF21" t="s" s="275">
        <f>IF(P21="","",(P21*Y21))</f>
      </c>
      <c r="AG21" t="s" s="275">
        <f>IF(P21="","",(P21*Z21))</f>
      </c>
      <c r="AH21" t="s" s="275">
        <f>IF(P21="","",(P21*AA21))</f>
      </c>
      <c r="AI21" t="s" s="275">
        <f>IF(P21="","",(P21*AB21))</f>
      </c>
      <c r="AJ21" s="2"/>
      <c r="AK21" s="276"/>
      <c r="AL21" s="276"/>
      <c r="AM21" s="277">
        <v>2</v>
      </c>
      <c r="AN21" s="277">
        <v>1</v>
      </c>
      <c r="AO21" s="276"/>
      <c r="AP21" s="276"/>
      <c r="AQ21" s="2"/>
      <c r="AR21" t="s" s="275">
        <f>_xlfn.IFERROR((AK21*P21),"")</f>
      </c>
      <c r="AS21" t="s" s="275">
        <f>_xlfn.IFERROR((AL21*P21),"")</f>
      </c>
      <c r="AT21" t="s" s="275">
        <f>_xlfn.IFERROR((AM21*P21),"")</f>
      </c>
      <c r="AU21" t="s" s="275">
        <f>_xlfn.IFERROR((AN21*P21),"")</f>
      </c>
      <c r="AV21" t="s" s="275">
        <f>_xlfn.IFERROR((AO21*P21),"")</f>
      </c>
      <c r="AW21" t="s" s="275">
        <f>_xlfn.IFERROR((AP21*P21),"")</f>
      </c>
      <c r="AX21" s="2"/>
      <c r="AY21" s="421">
        <f>J21*D21</f>
        <v>0</v>
      </c>
      <c r="AZ21" s="421">
        <f>K21*D21</f>
        <v>0</v>
      </c>
      <c r="BA21" s="421">
        <f>L21*D21</f>
        <v>0</v>
      </c>
      <c r="BB21" s="421">
        <f>M21*D21</f>
        <v>0</v>
      </c>
      <c r="BC21" s="421">
        <f>N21*D21</f>
        <v>0</v>
      </c>
      <c r="BD21" s="421">
        <f>O21*D21</f>
        <v>0</v>
      </c>
      <c r="BE21" s="2"/>
    </row>
    <row r="22" ht="15" customHeight="1">
      <c r="A22" t="s" s="424">
        <v>483</v>
      </c>
      <c r="B22" s="413"/>
      <c r="C22" t="s" s="414">
        <v>453</v>
      </c>
      <c r="D22" s="415">
        <v>3</v>
      </c>
      <c r="E22" t="s" s="416">
        <v>45</v>
      </c>
      <c r="F22" s="417">
        <v>3.282</v>
      </c>
      <c r="G22" s="418">
        <f>H22/1.2</f>
        <v>44.8083333333333</v>
      </c>
      <c r="H22" s="418">
        <v>53.77</v>
      </c>
      <c r="I22" t="s" s="419">
        <v>95</v>
      </c>
      <c r="J22" s="259"/>
      <c r="K22" s="259"/>
      <c r="L22" s="259"/>
      <c r="M22" s="259"/>
      <c r="N22" s="259"/>
      <c r="O22" s="259"/>
      <c r="P22" t="s" s="261">
        <f>IF(SUM(J22:O22)=0,"",SUM(J22:O22))</f>
      </c>
      <c r="Q22" t="s" s="261">
        <f>IF(P22="","",(P22*D22))</f>
      </c>
      <c r="R22" t="s" s="261">
        <f>IF(P22="","",(P22*G22))</f>
      </c>
      <c r="S22" t="s" s="262">
        <f>IF(P22="","",(P22*H22))</f>
      </c>
      <c r="T22" s="273">
        <v>16</v>
      </c>
      <c r="U22" t="s" s="275">
        <f>_xlfn.IFERROR(P22*F22,"")</f>
      </c>
      <c r="V22" t="s" s="420">
        <f>A22</f>
        <v>484</v>
      </c>
      <c r="W22" s="274">
        <v>12</v>
      </c>
      <c r="X22" s="274">
        <v>0</v>
      </c>
      <c r="Y22" s="274">
        <v>0</v>
      </c>
      <c r="Z22" s="274">
        <v>0</v>
      </c>
      <c r="AA22" s="274">
        <v>0</v>
      </c>
      <c r="AB22" s="274">
        <v>0</v>
      </c>
      <c r="AC22" s="2"/>
      <c r="AD22" t="s" s="275">
        <f>IF(P22="","",(P22*W22))</f>
      </c>
      <c r="AE22" t="s" s="275">
        <f>IF(P22="","",(P22*X22))</f>
      </c>
      <c r="AF22" t="s" s="275">
        <f>IF(P22="","",(P22*Y22))</f>
      </c>
      <c r="AG22" t="s" s="275">
        <f>IF(P22="","",(P22*Z22))</f>
      </c>
      <c r="AH22" t="s" s="275">
        <f>IF(P22="","",(P22*AA22))</f>
      </c>
      <c r="AI22" t="s" s="275">
        <f>IF(P22="","",(P22*AB22))</f>
      </c>
      <c r="AJ22" s="2"/>
      <c r="AK22" s="276"/>
      <c r="AL22" s="276"/>
      <c r="AM22" s="276"/>
      <c r="AN22" s="277">
        <v>3</v>
      </c>
      <c r="AO22" s="276"/>
      <c r="AP22" s="276"/>
      <c r="AQ22" s="2"/>
      <c r="AR22" t="s" s="275">
        <f>_xlfn.IFERROR((AK22*P22),"")</f>
      </c>
      <c r="AS22" t="s" s="275">
        <f>_xlfn.IFERROR((AL22*P22),"")</f>
      </c>
      <c r="AT22" t="s" s="275">
        <f>_xlfn.IFERROR((AM22*P22),"")</f>
      </c>
      <c r="AU22" t="s" s="275">
        <f>_xlfn.IFERROR((AN22*P22),"")</f>
      </c>
      <c r="AV22" t="s" s="275">
        <f>_xlfn.IFERROR((AO22*P22),"")</f>
      </c>
      <c r="AW22" t="s" s="275">
        <f>_xlfn.IFERROR((AP22*P22),"")</f>
      </c>
      <c r="AX22" s="2"/>
      <c r="AY22" s="421">
        <f>J22*D22</f>
        <v>0</v>
      </c>
      <c r="AZ22" s="421">
        <f>K22*D22</f>
        <v>0</v>
      </c>
      <c r="BA22" s="421">
        <f>L22*D22</f>
        <v>0</v>
      </c>
      <c r="BB22" s="421">
        <f>M22*D22</f>
        <v>0</v>
      </c>
      <c r="BC22" s="421">
        <f>N22*D22</f>
        <v>0</v>
      </c>
      <c r="BD22" s="421">
        <f>O22*D22</f>
        <v>0</v>
      </c>
      <c r="BE22" s="2"/>
    </row>
    <row r="23" ht="15" customHeight="1">
      <c r="A23" t="s" s="424">
        <v>485</v>
      </c>
      <c r="B23" s="423"/>
      <c r="C23" t="s" s="414">
        <v>453</v>
      </c>
      <c r="D23" s="415">
        <v>6</v>
      </c>
      <c r="E23" t="s" s="416">
        <v>230</v>
      </c>
      <c r="F23" s="417">
        <v>1.956</v>
      </c>
      <c r="G23" s="418">
        <f>H23/1.2</f>
        <v>30.2416666666667</v>
      </c>
      <c r="H23" s="418">
        <v>36.29</v>
      </c>
      <c r="I23" t="s" s="419">
        <v>95</v>
      </c>
      <c r="J23" s="259"/>
      <c r="K23" s="259"/>
      <c r="L23" s="259"/>
      <c r="M23" s="259"/>
      <c r="N23" s="259"/>
      <c r="O23" s="259"/>
      <c r="P23" t="s" s="261">
        <f>IF(SUM(J23:O23)=0,"",SUM(J23:O23))</f>
      </c>
      <c r="Q23" t="s" s="261">
        <f>IF(P23="","",(P23*D23))</f>
      </c>
      <c r="R23" t="s" s="261">
        <f>IF(P23="","",(P23*G23))</f>
      </c>
      <c r="S23" t="s" s="262">
        <f>IF(P23="","",(P23*H23))</f>
      </c>
      <c r="T23" s="273">
        <v>17</v>
      </c>
      <c r="U23" t="s" s="275">
        <f>_xlfn.IFERROR(P23*F23,"")</f>
      </c>
      <c r="V23" t="s" s="420">
        <f>A23</f>
        <v>486</v>
      </c>
      <c r="W23" s="274">
        <v>15</v>
      </c>
      <c r="X23" s="274">
        <v>0</v>
      </c>
      <c r="Y23" s="274">
        <v>0</v>
      </c>
      <c r="Z23" s="274">
        <v>0</v>
      </c>
      <c r="AA23" s="274">
        <v>0</v>
      </c>
      <c r="AB23" s="274">
        <v>0</v>
      </c>
      <c r="AC23" s="2"/>
      <c r="AD23" t="s" s="275">
        <f>IF(P23="","",(P23*W23))</f>
      </c>
      <c r="AE23" t="s" s="275">
        <f>IF(P23="","",(P23*X23))</f>
      </c>
      <c r="AF23" t="s" s="275">
        <f>IF(P23="","",(P23*Y23))</f>
      </c>
      <c r="AG23" t="s" s="275">
        <f>IF(P23="","",(P23*Z23))</f>
      </c>
      <c r="AH23" t="s" s="275">
        <f>IF(P23="","",(P23*AA23))</f>
      </c>
      <c r="AI23" t="s" s="275">
        <f>IF(P23="","",(P23*AB23))</f>
      </c>
      <c r="AJ23" s="2"/>
      <c r="AK23" s="276"/>
      <c r="AL23" s="276"/>
      <c r="AM23" s="277">
        <v>3</v>
      </c>
      <c r="AN23" s="277">
        <v>3</v>
      </c>
      <c r="AO23" s="276"/>
      <c r="AP23" s="276"/>
      <c r="AQ23" s="2"/>
      <c r="AR23" t="s" s="275">
        <f>_xlfn.IFERROR((AK23*P23),"")</f>
      </c>
      <c r="AS23" t="s" s="275">
        <f>_xlfn.IFERROR((AL23*P23),"")</f>
      </c>
      <c r="AT23" t="s" s="275">
        <f>_xlfn.IFERROR((AM23*P23),"")</f>
      </c>
      <c r="AU23" t="s" s="275">
        <f>_xlfn.IFERROR((AN23*P23),"")</f>
      </c>
      <c r="AV23" t="s" s="275">
        <f>_xlfn.IFERROR((AO23*P23),"")</f>
      </c>
      <c r="AW23" t="s" s="275">
        <f>_xlfn.IFERROR((AP23*P23),"")</f>
      </c>
      <c r="AX23" s="2"/>
      <c r="AY23" s="421">
        <f>J23*D23</f>
        <v>0</v>
      </c>
      <c r="AZ23" s="421">
        <f>K23*D23</f>
        <v>0</v>
      </c>
      <c r="BA23" s="421">
        <f>L23*D23</f>
        <v>0</v>
      </c>
      <c r="BB23" s="421">
        <f>M23*D23</f>
        <v>0</v>
      </c>
      <c r="BC23" s="421">
        <f>N23*D23</f>
        <v>0</v>
      </c>
      <c r="BD23" s="421">
        <f>O23*D23</f>
        <v>0</v>
      </c>
      <c r="BE23" s="2"/>
    </row>
    <row r="24" ht="15" customHeight="1">
      <c r="A24" t="s" s="424">
        <v>487</v>
      </c>
      <c r="B24" s="413"/>
      <c r="C24" t="s" s="414">
        <v>453</v>
      </c>
      <c r="D24" s="415">
        <v>4</v>
      </c>
      <c r="E24" t="s" s="416">
        <v>45</v>
      </c>
      <c r="F24" s="417">
        <v>2.3</v>
      </c>
      <c r="G24" s="418">
        <f>H24/1.2</f>
        <v>29.0541666666667</v>
      </c>
      <c r="H24" s="418">
        <v>34.865</v>
      </c>
      <c r="I24" t="s" s="419">
        <v>95</v>
      </c>
      <c r="J24" s="259"/>
      <c r="K24" s="259"/>
      <c r="L24" s="259"/>
      <c r="M24" s="259"/>
      <c r="N24" s="259"/>
      <c r="O24" s="259"/>
      <c r="P24" t="s" s="261">
        <f>IF(SUM(J24:O24)=0,"",SUM(J24:O24))</f>
      </c>
      <c r="Q24" t="s" s="261">
        <f>IF(P24="","",(P24*D24))</f>
      </c>
      <c r="R24" t="s" s="261">
        <f>IF(P24="","",(P24*G24))</f>
      </c>
      <c r="S24" t="s" s="262">
        <f>IF(P24="","",(P24*H24))</f>
      </c>
      <c r="T24" s="273">
        <v>18</v>
      </c>
      <c r="U24" t="s" s="275">
        <f>_xlfn.IFERROR(P24*F24,"")</f>
      </c>
      <c r="V24" t="s" s="420">
        <f>A24</f>
        <v>488</v>
      </c>
      <c r="W24" s="274">
        <v>4</v>
      </c>
      <c r="X24" s="274">
        <v>4</v>
      </c>
      <c r="Y24" s="274">
        <v>0</v>
      </c>
      <c r="Z24" s="274">
        <v>0</v>
      </c>
      <c r="AA24" s="274">
        <v>0</v>
      </c>
      <c r="AB24" s="274">
        <v>0</v>
      </c>
      <c r="AC24" s="2"/>
      <c r="AD24" t="s" s="275">
        <f>IF(P24="","",(P24*W24))</f>
      </c>
      <c r="AE24" t="s" s="275">
        <f>IF(P24="","",(P24*X24))</f>
      </c>
      <c r="AF24" t="s" s="275">
        <f>IF(P24="","",(P24*Y24))</f>
      </c>
      <c r="AG24" t="s" s="275">
        <f>IF(P24="","",(P24*Z24))</f>
      </c>
      <c r="AH24" t="s" s="275">
        <f>IF(P24="","",(P24*AA24))</f>
      </c>
      <c r="AI24" t="s" s="275">
        <f>IF(P24="","",(P24*AB24))</f>
      </c>
      <c r="AJ24" s="2"/>
      <c r="AK24" s="276"/>
      <c r="AL24" s="276"/>
      <c r="AM24" s="276"/>
      <c r="AN24" s="277">
        <v>4</v>
      </c>
      <c r="AO24" s="276"/>
      <c r="AP24" s="276"/>
      <c r="AQ24" s="2"/>
      <c r="AR24" t="s" s="275">
        <f>_xlfn.IFERROR((AK24*P24),"")</f>
      </c>
      <c r="AS24" t="s" s="275">
        <f>_xlfn.IFERROR((AL24*P24),"")</f>
      </c>
      <c r="AT24" t="s" s="275">
        <f>_xlfn.IFERROR((AM24*P24),"")</f>
      </c>
      <c r="AU24" t="s" s="275">
        <f>_xlfn.IFERROR((AN24*P24),"")</f>
      </c>
      <c r="AV24" t="s" s="275">
        <f>_xlfn.IFERROR((AO24*P24),"")</f>
      </c>
      <c r="AW24" t="s" s="275">
        <f>_xlfn.IFERROR((AP24*P24),"")</f>
      </c>
      <c r="AX24" s="2"/>
      <c r="AY24" s="421">
        <f>J24*D24</f>
        <v>0</v>
      </c>
      <c r="AZ24" s="421">
        <f>K24*D24</f>
        <v>0</v>
      </c>
      <c r="BA24" s="421">
        <f>L24*D24</f>
        <v>0</v>
      </c>
      <c r="BB24" s="421">
        <f>M24*D24</f>
        <v>0</v>
      </c>
      <c r="BC24" s="421">
        <f>N24*D24</f>
        <v>0</v>
      </c>
      <c r="BD24" s="421">
        <f>O24*D24</f>
        <v>0</v>
      </c>
      <c r="BE24" s="2"/>
    </row>
    <row r="25" ht="15" customHeight="1">
      <c r="A25" t="s" s="424">
        <v>489</v>
      </c>
      <c r="B25" s="413"/>
      <c r="C25" t="s" s="414">
        <v>453</v>
      </c>
      <c r="D25" s="415">
        <v>5</v>
      </c>
      <c r="E25" t="s" s="416">
        <v>230</v>
      </c>
      <c r="F25" s="417">
        <f>2.16-0.09</f>
        <v>2.07</v>
      </c>
      <c r="G25" s="418">
        <f>H25/1.2</f>
        <v>26.5208333333333</v>
      </c>
      <c r="H25" s="418">
        <v>31.825</v>
      </c>
      <c r="I25" t="s" s="419">
        <v>95</v>
      </c>
      <c r="J25" s="259"/>
      <c r="K25" s="259"/>
      <c r="L25" s="259"/>
      <c r="M25" s="259"/>
      <c r="N25" s="259"/>
      <c r="O25" s="259"/>
      <c r="P25" t="s" s="261">
        <f>IF(SUM(J25:O25)=0,"",SUM(J25:O25))</f>
      </c>
      <c r="Q25" t="s" s="261">
        <f>IF(P25="","",(P25*D25))</f>
      </c>
      <c r="R25" t="s" s="261">
        <f>IF(P25="","",(P25*G25))</f>
      </c>
      <c r="S25" t="s" s="262">
        <f>IF(P25="","",(P25*H25))</f>
      </c>
      <c r="T25" s="273">
        <v>19</v>
      </c>
      <c r="U25" t="s" s="275">
        <f>_xlfn.IFERROR(P25*F25,"")</f>
      </c>
      <c r="V25" t="s" s="420">
        <f>A25</f>
        <v>490</v>
      </c>
      <c r="W25" s="274">
        <v>5</v>
      </c>
      <c r="X25" s="274">
        <v>5</v>
      </c>
      <c r="Y25" s="274">
        <v>0</v>
      </c>
      <c r="Z25" s="274">
        <v>0</v>
      </c>
      <c r="AA25" s="274">
        <v>0</v>
      </c>
      <c r="AB25" s="274">
        <v>0</v>
      </c>
      <c r="AC25" s="2"/>
      <c r="AD25" t="s" s="275">
        <f>IF(P25="","",(P25*W25))</f>
      </c>
      <c r="AE25" t="s" s="275">
        <f>IF(P25="","",(P25*X25))</f>
      </c>
      <c r="AF25" t="s" s="275">
        <f>IF(P25="","",(P25*Y25))</f>
      </c>
      <c r="AG25" t="s" s="275">
        <f>IF(P25="","",(P25*Z25))</f>
      </c>
      <c r="AH25" t="s" s="275">
        <f>IF(P25="","",(P25*AA25))</f>
      </c>
      <c r="AI25" t="s" s="275">
        <f>IF(P25="","",(P25*AB25))</f>
      </c>
      <c r="AJ25" s="2"/>
      <c r="AK25" s="276"/>
      <c r="AL25" s="276"/>
      <c r="AM25" s="277">
        <v>3</v>
      </c>
      <c r="AN25" s="277">
        <v>2</v>
      </c>
      <c r="AO25" s="276"/>
      <c r="AP25" s="276"/>
      <c r="AQ25" s="2"/>
      <c r="AR25" t="s" s="275">
        <f>_xlfn.IFERROR((AK25*P25),"")</f>
      </c>
      <c r="AS25" t="s" s="275">
        <f>_xlfn.IFERROR((AL25*P25),"")</f>
      </c>
      <c r="AT25" t="s" s="275">
        <f>_xlfn.IFERROR((AM25*P25),"")</f>
      </c>
      <c r="AU25" t="s" s="275">
        <f>_xlfn.IFERROR((AN25*P25),"")</f>
      </c>
      <c r="AV25" t="s" s="275">
        <f>_xlfn.IFERROR((AO25*P25),"")</f>
      </c>
      <c r="AW25" t="s" s="275">
        <f>_xlfn.IFERROR((AP25*P25),"")</f>
      </c>
      <c r="AX25" s="2"/>
      <c r="AY25" s="421">
        <f>J25*D25</f>
        <v>0</v>
      </c>
      <c r="AZ25" s="421">
        <f>K25*D25</f>
        <v>0</v>
      </c>
      <c r="BA25" s="421">
        <f>L25*D25</f>
        <v>0</v>
      </c>
      <c r="BB25" s="421">
        <f>M25*D25</f>
        <v>0</v>
      </c>
      <c r="BC25" s="421">
        <f>N25*D25</f>
        <v>0</v>
      </c>
      <c r="BD25" s="421">
        <f>O25*D25</f>
        <v>0</v>
      </c>
      <c r="BE25" s="2"/>
    </row>
    <row r="26" ht="15" customHeight="1">
      <c r="A26" t="s" s="424">
        <v>491</v>
      </c>
      <c r="B26" t="s" s="414">
        <v>158</v>
      </c>
      <c r="C26" t="s" s="414">
        <v>453</v>
      </c>
      <c r="D26" s="415">
        <v>5</v>
      </c>
      <c r="E26" t="s" s="416">
        <v>230</v>
      </c>
      <c r="F26" s="417">
        <v>2.389</v>
      </c>
      <c r="G26" s="418">
        <f>H26/1.2</f>
        <v>35.625</v>
      </c>
      <c r="H26" s="418">
        <v>42.75</v>
      </c>
      <c r="I26" t="s" s="419">
        <v>95</v>
      </c>
      <c r="J26" s="259"/>
      <c r="K26" s="259"/>
      <c r="L26" s="259"/>
      <c r="M26" s="259"/>
      <c r="N26" s="259"/>
      <c r="O26" s="259"/>
      <c r="P26" t="s" s="261">
        <f>IF(SUM(J26:O26)=0,"",SUM(J26:O26))</f>
      </c>
      <c r="Q26" t="s" s="261">
        <f>IF(P26="","",(P26*D26))</f>
      </c>
      <c r="R26" t="s" s="261">
        <f>IF(P26="","",(P26*G26))</f>
      </c>
      <c r="S26" t="s" s="262">
        <f>IF(P26="","",(P26*H26))</f>
      </c>
      <c r="T26" s="273">
        <v>20</v>
      </c>
      <c r="U26" t="s" s="275">
        <f>_xlfn.IFERROR(P26*F26,"")</f>
      </c>
      <c r="V26" t="s" s="420">
        <f>A26</f>
        <v>492</v>
      </c>
      <c r="W26" s="274">
        <v>5</v>
      </c>
      <c r="X26" s="274">
        <v>3</v>
      </c>
      <c r="Y26" s="274">
        <v>2</v>
      </c>
      <c r="Z26" s="274">
        <v>0</v>
      </c>
      <c r="AA26" s="274">
        <v>0</v>
      </c>
      <c r="AB26" s="274">
        <v>0</v>
      </c>
      <c r="AC26" s="2"/>
      <c r="AD26" t="s" s="275">
        <f>IF(P26="","",(P26*W26))</f>
      </c>
      <c r="AE26" t="s" s="275">
        <f>IF(P26="","",(P26*X26))</f>
      </c>
      <c r="AF26" t="s" s="275">
        <f>IF(P26="","",(P26*Y26))</f>
      </c>
      <c r="AG26" t="s" s="275">
        <f>IF(P26="","",(P26*Z26))</f>
      </c>
      <c r="AH26" t="s" s="275">
        <f>IF(P26="","",(P26*AA26))</f>
      </c>
      <c r="AI26" t="s" s="275">
        <f>IF(P26="","",(P26*AB26))</f>
      </c>
      <c r="AJ26" s="2"/>
      <c r="AK26" s="276"/>
      <c r="AL26" s="276"/>
      <c r="AM26" s="277">
        <v>2</v>
      </c>
      <c r="AN26" s="277">
        <v>3</v>
      </c>
      <c r="AO26" s="276"/>
      <c r="AP26" s="276"/>
      <c r="AQ26" s="2"/>
      <c r="AR26" t="s" s="275">
        <f>_xlfn.IFERROR((AK26*P26),"")</f>
      </c>
      <c r="AS26" t="s" s="275">
        <f>_xlfn.IFERROR((AL26*P26),"")</f>
      </c>
      <c r="AT26" t="s" s="275">
        <f>_xlfn.IFERROR((AM26*P26),"")</f>
      </c>
      <c r="AU26" t="s" s="275">
        <f>_xlfn.IFERROR((AN26*P26),"")</f>
      </c>
      <c r="AV26" t="s" s="275">
        <f>_xlfn.IFERROR((AO26*P26),"")</f>
      </c>
      <c r="AW26" t="s" s="275">
        <f>_xlfn.IFERROR((AP26*P26),"")</f>
      </c>
      <c r="AX26" s="2"/>
      <c r="AY26" s="421">
        <f>J26*D26</f>
        <v>0</v>
      </c>
      <c r="AZ26" s="421">
        <f>K26*D26</f>
        <v>0</v>
      </c>
      <c r="BA26" s="421">
        <f>L26*D26</f>
        <v>0</v>
      </c>
      <c r="BB26" s="421">
        <f>M26*D26</f>
        <v>0</v>
      </c>
      <c r="BC26" s="421">
        <f>N26*D26</f>
        <v>0</v>
      </c>
      <c r="BD26" s="421">
        <f>O26*D26</f>
        <v>0</v>
      </c>
      <c r="BE26" s="2"/>
    </row>
    <row r="27" ht="15" customHeight="1">
      <c r="A27" t="s" s="424">
        <v>493</v>
      </c>
      <c r="B27" t="s" s="287">
        <v>298</v>
      </c>
      <c r="C27" t="s" s="414">
        <v>453</v>
      </c>
      <c r="D27" s="415">
        <v>8</v>
      </c>
      <c r="E27" t="s" s="416">
        <v>42</v>
      </c>
      <c r="F27" s="417">
        <v>2.7</v>
      </c>
      <c r="G27" s="418">
        <v>43.54</v>
      </c>
      <c r="H27" s="418">
        <v>52.25</v>
      </c>
      <c r="I27" t="s" s="419">
        <v>95</v>
      </c>
      <c r="J27" s="259"/>
      <c r="K27" s="259"/>
      <c r="L27" s="259"/>
      <c r="M27" s="259"/>
      <c r="N27" s="259"/>
      <c r="O27" s="259"/>
      <c r="P27" t="s" s="261">
        <f>IF(SUM(J27:O27)=0,"",SUM(J27:O27))</f>
      </c>
      <c r="Q27" t="s" s="261">
        <f>IF(P27="","",(P27*D27))</f>
      </c>
      <c r="R27" t="s" s="261">
        <f>IF(P27="","",(P27*G27))</f>
      </c>
      <c r="S27" t="s" s="262">
        <f>IF(P27="","",(P27*H27))</f>
      </c>
      <c r="T27" s="273">
        <v>21</v>
      </c>
      <c r="U27" t="s" s="275">
        <f>_xlfn.IFERROR(P27*F27,"")</f>
      </c>
      <c r="V27" t="s" s="420">
        <f>A27</f>
        <v>494</v>
      </c>
      <c r="W27" s="274">
        <v>8</v>
      </c>
      <c r="X27" s="274">
        <v>5</v>
      </c>
      <c r="Y27" s="274">
        <v>3</v>
      </c>
      <c r="Z27" s="274">
        <v>0</v>
      </c>
      <c r="AA27" s="274">
        <v>0</v>
      </c>
      <c r="AB27" s="274">
        <v>0</v>
      </c>
      <c r="AC27" s="2"/>
      <c r="AD27" t="s" s="275">
        <f>IF(P27="","",(P27*W27))</f>
      </c>
      <c r="AE27" t="s" s="275">
        <f>IF(P27="","",(P27*X27))</f>
      </c>
      <c r="AF27" t="s" s="275">
        <f>IF(P27="","",(P27*Y27))</f>
      </c>
      <c r="AG27" t="s" s="275">
        <f>IF(P27="","",(P27*Z27))</f>
      </c>
      <c r="AH27" t="s" s="275">
        <f>IF(P27="","",(P27*AA27))</f>
      </c>
      <c r="AI27" t="s" s="275">
        <f>IF(P27="","",(P27*AB27))</f>
      </c>
      <c r="AJ27" s="2"/>
      <c r="AK27" s="276"/>
      <c r="AL27" s="276"/>
      <c r="AM27" s="277">
        <v>8</v>
      </c>
      <c r="AN27" s="276"/>
      <c r="AO27" s="276"/>
      <c r="AP27" s="276"/>
      <c r="AQ27" s="2"/>
      <c r="AR27" t="s" s="275">
        <f>_xlfn.IFERROR((AK27*P27),"")</f>
      </c>
      <c r="AS27" t="s" s="275">
        <f>_xlfn.IFERROR((AL27*P27),"")</f>
      </c>
      <c r="AT27" t="s" s="275">
        <f>_xlfn.IFERROR((AM27*P27),"")</f>
      </c>
      <c r="AU27" t="s" s="275">
        <f>_xlfn.IFERROR((AN27*P27),"")</f>
      </c>
      <c r="AV27" t="s" s="275">
        <f>_xlfn.IFERROR((AO27*P27),"")</f>
      </c>
      <c r="AW27" t="s" s="275">
        <f>_xlfn.IFERROR((AP27*P27),"")</f>
      </c>
      <c r="AX27" s="2"/>
      <c r="AY27" s="421">
        <f>J27*D27</f>
        <v>0</v>
      </c>
      <c r="AZ27" s="421">
        <f>K27*D27</f>
        <v>0</v>
      </c>
      <c r="BA27" s="421">
        <f>L27*D27</f>
        <v>0</v>
      </c>
      <c r="BB27" s="421">
        <f>M27*D27</f>
        <v>0</v>
      </c>
      <c r="BC27" s="421">
        <f>N27*D27</f>
        <v>0</v>
      </c>
      <c r="BD27" s="421">
        <f>O27*D27</f>
        <v>0</v>
      </c>
      <c r="BE27" s="2"/>
    </row>
    <row r="28" ht="15" customHeight="1">
      <c r="A28" t="s" s="424">
        <v>495</v>
      </c>
      <c r="B28" s="423"/>
      <c r="C28" t="s" s="414">
        <v>453</v>
      </c>
      <c r="D28" s="415">
        <v>12</v>
      </c>
      <c r="E28" t="s" s="416">
        <v>213</v>
      </c>
      <c r="F28" s="417">
        <v>1.1</v>
      </c>
      <c r="G28" s="418">
        <f>H28/1.2</f>
        <v>19.1583333333333</v>
      </c>
      <c r="H28" s="418">
        <v>22.99</v>
      </c>
      <c r="I28" t="s" s="419">
        <v>95</v>
      </c>
      <c r="J28" s="259"/>
      <c r="K28" s="259"/>
      <c r="L28" s="259"/>
      <c r="M28" s="259"/>
      <c r="N28" s="259"/>
      <c r="O28" s="259"/>
      <c r="P28" t="s" s="261">
        <f>IF(SUM(J28:O28)=0,"",SUM(J28:O28))</f>
      </c>
      <c r="Q28" t="s" s="261">
        <f>IF(P28="","",(P28*D28))</f>
      </c>
      <c r="R28" t="s" s="261">
        <f>IF(P28="","",(P28*G28))</f>
      </c>
      <c r="S28" t="s" s="262">
        <f>IF(P28="","",(P28*H28))</f>
      </c>
      <c r="T28" s="273">
        <v>22</v>
      </c>
      <c r="U28" t="s" s="275">
        <f>_xlfn.IFERROR(P28*F28,"")</f>
      </c>
      <c r="V28" t="s" s="420">
        <f>A28</f>
        <v>496</v>
      </c>
      <c r="W28" s="274">
        <v>27</v>
      </c>
      <c r="X28" s="274">
        <v>0</v>
      </c>
      <c r="Y28" s="274">
        <v>0</v>
      </c>
      <c r="Z28" s="274">
        <v>0</v>
      </c>
      <c r="AA28" s="274">
        <v>0</v>
      </c>
      <c r="AB28" s="274">
        <v>0</v>
      </c>
      <c r="AC28" s="2"/>
      <c r="AD28" t="s" s="275">
        <f>IF(P28="","",(P28*W28))</f>
      </c>
      <c r="AE28" t="s" s="275">
        <f>IF(P28="","",(P28*X28))</f>
      </c>
      <c r="AF28" t="s" s="275">
        <f>IF(P28="","",(P28*Y28))</f>
      </c>
      <c r="AG28" t="s" s="275">
        <f>IF(P28="","",(P28*Z28))</f>
      </c>
      <c r="AH28" t="s" s="275">
        <f>IF(P28="","",(P28*AA28))</f>
      </c>
      <c r="AI28" t="s" s="275">
        <f>IF(P28="","",(P28*AB28))</f>
      </c>
      <c r="AJ28" s="2"/>
      <c r="AK28" s="276"/>
      <c r="AL28" s="277">
        <v>6</v>
      </c>
      <c r="AM28" s="277">
        <v>6</v>
      </c>
      <c r="AN28" s="276"/>
      <c r="AO28" s="276"/>
      <c r="AP28" s="276"/>
      <c r="AQ28" s="2"/>
      <c r="AR28" t="s" s="275">
        <f>_xlfn.IFERROR((AK28*P28),"")</f>
      </c>
      <c r="AS28" t="s" s="275">
        <f>_xlfn.IFERROR((AL28*P28),"")</f>
      </c>
      <c r="AT28" t="s" s="275">
        <f>_xlfn.IFERROR((AM28*P28),"")</f>
      </c>
      <c r="AU28" t="s" s="275">
        <f>_xlfn.IFERROR((AN28*P28),"")</f>
      </c>
      <c r="AV28" t="s" s="275">
        <f>_xlfn.IFERROR((AO28*P28),"")</f>
      </c>
      <c r="AW28" t="s" s="275">
        <f>_xlfn.IFERROR((AP28*P28),"")</f>
      </c>
      <c r="AX28" s="2"/>
      <c r="AY28" s="421">
        <f>J28*D28</f>
        <v>0</v>
      </c>
      <c r="AZ28" s="421">
        <f>K28*D28</f>
        <v>0</v>
      </c>
      <c r="BA28" s="421">
        <f>L28*D28</f>
        <v>0</v>
      </c>
      <c r="BB28" s="421">
        <f>M28*D28</f>
        <v>0</v>
      </c>
      <c r="BC28" s="421">
        <f>N28*D28</f>
        <v>0</v>
      </c>
      <c r="BD28" s="421">
        <f>O28*D28</f>
        <v>0</v>
      </c>
      <c r="BE28" s="2"/>
    </row>
    <row r="29" ht="15" customHeight="1">
      <c r="A29" t="s" s="424">
        <v>497</v>
      </c>
      <c r="B29" s="423"/>
      <c r="C29" t="s" s="414">
        <v>453</v>
      </c>
      <c r="D29" s="415">
        <v>1</v>
      </c>
      <c r="E29" t="s" s="416">
        <v>48</v>
      </c>
      <c r="F29" s="417">
        <v>1.74</v>
      </c>
      <c r="G29" s="418">
        <f>H29/1.2</f>
        <v>21.9291666666667</v>
      </c>
      <c r="H29" s="418">
        <v>26.315</v>
      </c>
      <c r="I29" t="s" s="419">
        <v>95</v>
      </c>
      <c r="J29" s="259"/>
      <c r="K29" s="259"/>
      <c r="L29" s="259"/>
      <c r="M29" s="259"/>
      <c r="N29" s="259"/>
      <c r="O29" s="259"/>
      <c r="P29" t="s" s="261">
        <f>IF(SUM(J29:O29)=0,"",SUM(J29:O29))</f>
      </c>
      <c r="Q29" t="s" s="261">
        <f>IF(P29="","",(P29*D29))</f>
      </c>
      <c r="R29" t="s" s="261">
        <f>IF(P29="","",(P29*G29))</f>
      </c>
      <c r="S29" t="s" s="262">
        <f>IF(P29="","",(P29*H29))</f>
      </c>
      <c r="T29" s="273">
        <v>23</v>
      </c>
      <c r="U29" t="s" s="275">
        <f>_xlfn.IFERROR(P29*F29,"")</f>
      </c>
      <c r="V29" t="s" s="420">
        <f>A29</f>
        <v>498</v>
      </c>
      <c r="W29" s="274">
        <v>4</v>
      </c>
      <c r="X29" s="274">
        <v>1</v>
      </c>
      <c r="Y29" s="274">
        <v>0</v>
      </c>
      <c r="Z29" s="274">
        <v>0</v>
      </c>
      <c r="AA29" s="274">
        <v>0</v>
      </c>
      <c r="AB29" s="274">
        <v>0</v>
      </c>
      <c r="AC29" s="2"/>
      <c r="AD29" t="s" s="275">
        <f>IF(P29="","",(P29*W29))</f>
      </c>
      <c r="AE29" t="s" s="275">
        <f>IF(P29="","",(P29*X29))</f>
      </c>
      <c r="AF29" t="s" s="275">
        <f>IF(P29="","",(P29*Y29))</f>
      </c>
      <c r="AG29" t="s" s="275">
        <f>IF(P29="","",(P29*Z29))</f>
      </c>
      <c r="AH29" t="s" s="275">
        <f>IF(P29="","",(P29*AA29))</f>
      </c>
      <c r="AI29" t="s" s="275">
        <f>IF(P29="","",(P29*AB29))</f>
      </c>
      <c r="AJ29" s="2"/>
      <c r="AK29" s="276"/>
      <c r="AL29" s="276"/>
      <c r="AM29" s="276"/>
      <c r="AN29" s="276"/>
      <c r="AO29" s="277">
        <v>1</v>
      </c>
      <c r="AP29" s="276"/>
      <c r="AQ29" s="2"/>
      <c r="AR29" t="s" s="275">
        <f>_xlfn.IFERROR((AK29*P29),"")</f>
      </c>
      <c r="AS29" t="s" s="275">
        <f>_xlfn.IFERROR((AL29*P29),"")</f>
      </c>
      <c r="AT29" t="s" s="275">
        <f>_xlfn.IFERROR((AM29*P29),"")</f>
      </c>
      <c r="AU29" t="s" s="275">
        <f>_xlfn.IFERROR((AN29*P29),"")</f>
      </c>
      <c r="AV29" t="s" s="275">
        <f>_xlfn.IFERROR((AO29*P29),"")</f>
      </c>
      <c r="AW29" t="s" s="275">
        <f>_xlfn.IFERROR((AP29*P29),"")</f>
      </c>
      <c r="AX29" s="2"/>
      <c r="AY29" s="421">
        <f>J29*D29</f>
        <v>0</v>
      </c>
      <c r="AZ29" s="421">
        <f>K29*D29</f>
        <v>0</v>
      </c>
      <c r="BA29" s="421">
        <f>L29*D29</f>
        <v>0</v>
      </c>
      <c r="BB29" s="421">
        <f>M29*D29</f>
        <v>0</v>
      </c>
      <c r="BC29" s="421">
        <f>N29*D29</f>
        <v>0</v>
      </c>
      <c r="BD29" s="421">
        <f>O29*D29</f>
        <v>0</v>
      </c>
      <c r="BE29" s="2"/>
    </row>
    <row r="30" ht="14.25" customHeight="1">
      <c r="A30" t="s" s="412">
        <v>499</v>
      </c>
      <c r="B30" s="423"/>
      <c r="C30" t="s" s="414">
        <v>453</v>
      </c>
      <c r="D30" s="415">
        <v>4</v>
      </c>
      <c r="E30" t="s" s="416">
        <v>379</v>
      </c>
      <c r="F30" s="417">
        <v>1.702</v>
      </c>
      <c r="G30" s="418">
        <f>H30/1.2</f>
        <v>32.4583333333333</v>
      </c>
      <c r="H30" s="418">
        <v>38.95</v>
      </c>
      <c r="I30" t="s" s="419">
        <v>95</v>
      </c>
      <c r="J30" s="259"/>
      <c r="K30" s="259"/>
      <c r="L30" s="259"/>
      <c r="M30" s="259"/>
      <c r="N30" s="259"/>
      <c r="O30" s="259"/>
      <c r="P30" t="s" s="261">
        <f>IF(SUM(J30:O30)=0,"",SUM(J30:O30))</f>
      </c>
      <c r="Q30" t="s" s="261">
        <f>IF(P30="","",(P30*D30))</f>
      </c>
      <c r="R30" t="s" s="261">
        <f>IF(P30="","",(P30*G30))</f>
      </c>
      <c r="S30" t="s" s="262">
        <f>IF(P30="","",(P30*H30))</f>
      </c>
      <c r="T30" s="273">
        <v>24</v>
      </c>
      <c r="U30" t="s" s="275">
        <f>_xlfn.IFERROR(P30*F30,"")</f>
      </c>
      <c r="V30" t="s" s="420">
        <f>A30</f>
        <v>500</v>
      </c>
      <c r="W30" s="274">
        <v>12</v>
      </c>
      <c r="X30" s="274">
        <v>2</v>
      </c>
      <c r="Y30" s="274">
        <v>0</v>
      </c>
      <c r="Z30" s="274">
        <v>0</v>
      </c>
      <c r="AA30" s="274">
        <v>0</v>
      </c>
      <c r="AB30" s="274">
        <v>0</v>
      </c>
      <c r="AC30" s="2"/>
      <c r="AD30" t="s" s="275">
        <f>IF(P30="","",(P30*W30))</f>
      </c>
      <c r="AE30" t="s" s="275">
        <f>IF(P30="","",(P30*X30))</f>
      </c>
      <c r="AF30" t="s" s="275">
        <f>IF(P30="","",(P30*Y30))</f>
      </c>
      <c r="AG30" t="s" s="275">
        <f>IF(P30="","",(P30*Z30))</f>
      </c>
      <c r="AH30" t="s" s="275">
        <f>IF(P30="","",(P30*AA30))</f>
      </c>
      <c r="AI30" t="s" s="275">
        <f>IF(P30="","",(P30*AB30))</f>
      </c>
      <c r="AJ30" s="2"/>
      <c r="AK30" s="276"/>
      <c r="AL30" s="276"/>
      <c r="AM30" s="277">
        <v>1</v>
      </c>
      <c r="AN30" s="277">
        <v>2</v>
      </c>
      <c r="AO30" s="277">
        <v>1</v>
      </c>
      <c r="AP30" s="276"/>
      <c r="AQ30" s="2"/>
      <c r="AR30" t="s" s="275">
        <f>_xlfn.IFERROR((AK30*P30),"")</f>
      </c>
      <c r="AS30" t="s" s="275">
        <f>_xlfn.IFERROR((AL30*P30),"")</f>
      </c>
      <c r="AT30" t="s" s="275">
        <f>_xlfn.IFERROR((AM30*P30),"")</f>
      </c>
      <c r="AU30" t="s" s="275">
        <f>_xlfn.IFERROR((AN30*P30),"")</f>
      </c>
      <c r="AV30" t="s" s="275">
        <f>_xlfn.IFERROR((AO30*P30),"")</f>
      </c>
      <c r="AW30" t="s" s="275">
        <f>_xlfn.IFERROR((AP30*P30),"")</f>
      </c>
      <c r="AX30" s="2"/>
      <c r="AY30" s="421">
        <f>J30*D30</f>
        <v>0</v>
      </c>
      <c r="AZ30" s="421">
        <f>K30*D30</f>
        <v>0</v>
      </c>
      <c r="BA30" s="421">
        <f>L30*D30</f>
        <v>0</v>
      </c>
      <c r="BB30" s="421">
        <f>M30*D30</f>
        <v>0</v>
      </c>
      <c r="BC30" s="421">
        <f>N30*D30</f>
        <v>0</v>
      </c>
      <c r="BD30" s="421">
        <f>O30*D30</f>
        <v>0</v>
      </c>
      <c r="BE30" s="2"/>
    </row>
    <row r="31" ht="14.25" customHeight="1">
      <c r="A31" t="s" s="422">
        <v>501</v>
      </c>
      <c r="B31" s="423"/>
      <c r="C31" t="s" s="414">
        <v>453</v>
      </c>
      <c r="D31" s="415">
        <v>30</v>
      </c>
      <c r="E31" t="s" s="416">
        <v>348</v>
      </c>
      <c r="F31" s="417">
        <v>1.268</v>
      </c>
      <c r="G31" s="418">
        <f>H31/1.2</f>
        <v>36.575</v>
      </c>
      <c r="H31" s="418">
        <v>43.89</v>
      </c>
      <c r="I31" t="s" s="419">
        <v>95</v>
      </c>
      <c r="J31" s="259"/>
      <c r="K31" s="259"/>
      <c r="L31" s="259"/>
      <c r="M31" s="259"/>
      <c r="N31" s="259"/>
      <c r="O31" s="259"/>
      <c r="P31" t="s" s="261">
        <f>IF(SUM(J31:O31)=0,"",SUM(J31:O31))</f>
      </c>
      <c r="Q31" t="s" s="261">
        <f>IF(P31="","",(P31*D31))</f>
      </c>
      <c r="R31" t="s" s="261">
        <f>IF(P31="","",(P31*G31))</f>
      </c>
      <c r="S31" t="s" s="262">
        <f>IF(P31="","",(P31*H31))</f>
      </c>
      <c r="T31" s="273">
        <v>25</v>
      </c>
      <c r="U31" t="s" s="275">
        <f>_xlfn.IFERROR(P31*F31,"")</f>
      </c>
      <c r="V31" t="s" s="420">
        <f>A31</f>
        <v>502</v>
      </c>
      <c r="W31" s="274">
        <v>60</v>
      </c>
      <c r="X31" s="274">
        <v>0</v>
      </c>
      <c r="Y31" s="274">
        <v>0</v>
      </c>
      <c r="Z31" s="274">
        <v>0</v>
      </c>
      <c r="AA31" s="274">
        <v>0</v>
      </c>
      <c r="AB31" s="274">
        <v>0</v>
      </c>
      <c r="AC31" s="2"/>
      <c r="AD31" t="s" s="275">
        <f>IF(P31="","",(P31*W31))</f>
      </c>
      <c r="AE31" t="s" s="275">
        <f>IF(P31="","",(P31*X31))</f>
      </c>
      <c r="AF31" t="s" s="275">
        <f>IF(P31="","",(P31*Y31))</f>
      </c>
      <c r="AG31" t="s" s="275">
        <f>IF(P31="","",(P31*Z31))</f>
      </c>
      <c r="AH31" t="s" s="275">
        <f>IF(P31="","",(P31*AA31))</f>
      </c>
      <c r="AI31" t="s" s="275">
        <f>IF(P31="","",(P31*AB31))</f>
      </c>
      <c r="AJ31" s="2"/>
      <c r="AK31" s="277">
        <v>15</v>
      </c>
      <c r="AL31" s="277">
        <v>15</v>
      </c>
      <c r="AM31" s="276"/>
      <c r="AN31" s="276"/>
      <c r="AO31" s="276"/>
      <c r="AP31" s="276"/>
      <c r="AQ31" s="2"/>
      <c r="AR31" t="s" s="275">
        <f>_xlfn.IFERROR((AK31*P31),"")</f>
      </c>
      <c r="AS31" t="s" s="275">
        <f>_xlfn.IFERROR((AL31*P31),"")</f>
      </c>
      <c r="AT31" t="s" s="275">
        <f>_xlfn.IFERROR((AM31*P31),"")</f>
      </c>
      <c r="AU31" t="s" s="275">
        <f>_xlfn.IFERROR((AN31*P31),"")</f>
      </c>
      <c r="AV31" t="s" s="275">
        <f>_xlfn.IFERROR((AO31*P31),"")</f>
      </c>
      <c r="AW31" t="s" s="275">
        <f>_xlfn.IFERROR((AP31*P31),"")</f>
      </c>
      <c r="AX31" s="2"/>
      <c r="AY31" s="421">
        <f>J31*D31</f>
        <v>0</v>
      </c>
      <c r="AZ31" s="421">
        <f>K31*D31</f>
        <v>0</v>
      </c>
      <c r="BA31" s="421">
        <f>L31*D31</f>
        <v>0</v>
      </c>
      <c r="BB31" s="421">
        <f>M31*D31</f>
        <v>0</v>
      </c>
      <c r="BC31" s="421">
        <f>N31*D31</f>
        <v>0</v>
      </c>
      <c r="BD31" s="421">
        <f>O31*D31</f>
        <v>0</v>
      </c>
      <c r="BE31" s="2"/>
    </row>
    <row r="32" ht="14.25" customHeight="1">
      <c r="A32" t="s" s="424">
        <v>503</v>
      </c>
      <c r="B32" s="423"/>
      <c r="C32" t="s" s="414">
        <v>453</v>
      </c>
      <c r="D32" s="415">
        <v>12</v>
      </c>
      <c r="E32" t="s" s="416">
        <v>42</v>
      </c>
      <c r="F32" s="417">
        <v>2.63</v>
      </c>
      <c r="G32" s="418">
        <f>H32/1.2</f>
        <v>41.0083333333333</v>
      </c>
      <c r="H32" s="418">
        <v>49.21</v>
      </c>
      <c r="I32" t="s" s="419">
        <v>95</v>
      </c>
      <c r="J32" s="259"/>
      <c r="K32" s="259"/>
      <c r="L32" s="259"/>
      <c r="M32" s="259"/>
      <c r="N32" s="259"/>
      <c r="O32" s="259"/>
      <c r="P32" t="s" s="261">
        <f>IF(SUM(J32:O32)=0,"",SUM(J32:O32))</f>
      </c>
      <c r="Q32" t="s" s="261">
        <f>IF(P32="","",(P32*D32))</f>
      </c>
      <c r="R32" t="s" s="261">
        <f>IF(P32="","",(P32*G32))</f>
      </c>
      <c r="S32" t="s" s="262">
        <f>IF(P32="","",(P32*H32))</f>
      </c>
      <c r="T32" s="273">
        <v>26</v>
      </c>
      <c r="U32" t="s" s="275">
        <f>_xlfn.IFERROR(P32*F32,"")</f>
      </c>
      <c r="V32" t="s" s="420">
        <f>A32</f>
        <v>504</v>
      </c>
      <c r="W32" s="274">
        <v>12</v>
      </c>
      <c r="X32" s="274">
        <v>12</v>
      </c>
      <c r="Y32" s="274">
        <v>0</v>
      </c>
      <c r="Z32" s="274">
        <v>0</v>
      </c>
      <c r="AA32" s="274">
        <v>0</v>
      </c>
      <c r="AB32" s="274">
        <v>0</v>
      </c>
      <c r="AC32" s="2"/>
      <c r="AD32" t="s" s="275">
        <f>IF(P32="","",(P32*W32))</f>
      </c>
      <c r="AE32" t="s" s="275">
        <f>IF(P32="","",(P32*X32))</f>
      </c>
      <c r="AF32" t="s" s="275">
        <f>IF(P32="","",(P32*Y32))</f>
      </c>
      <c r="AG32" t="s" s="275">
        <f>IF(P32="","",(P32*Z32))</f>
      </c>
      <c r="AH32" t="s" s="275">
        <f>IF(P32="","",(P32*AA32))</f>
      </c>
      <c r="AI32" t="s" s="275">
        <f>IF(P32="","",(P32*AB32))</f>
      </c>
      <c r="AJ32" s="2"/>
      <c r="AK32" s="276"/>
      <c r="AL32" s="276"/>
      <c r="AM32" s="277">
        <v>12</v>
      </c>
      <c r="AN32" s="276"/>
      <c r="AO32" s="276"/>
      <c r="AP32" s="276"/>
      <c r="AQ32" s="2"/>
      <c r="AR32" t="s" s="275">
        <f>_xlfn.IFERROR((AK32*P32),"")</f>
      </c>
      <c r="AS32" t="s" s="275">
        <f>_xlfn.IFERROR((AL32*P32),"")</f>
      </c>
      <c r="AT32" t="s" s="275">
        <f>_xlfn.IFERROR((AM32*P32),"")</f>
      </c>
      <c r="AU32" t="s" s="275">
        <f>_xlfn.IFERROR((AN32*P32),"")</f>
      </c>
      <c r="AV32" t="s" s="275">
        <f>_xlfn.IFERROR((AO32*P32),"")</f>
      </c>
      <c r="AW32" t="s" s="275">
        <f>_xlfn.IFERROR((AP32*P32),"")</f>
      </c>
      <c r="AX32" s="2"/>
      <c r="AY32" s="421">
        <f>J32*D32</f>
        <v>0</v>
      </c>
      <c r="AZ32" s="421">
        <f>K32*D32</f>
        <v>0</v>
      </c>
      <c r="BA32" s="421">
        <f>L32*D32</f>
        <v>0</v>
      </c>
      <c r="BB32" s="421">
        <f>M32*D32</f>
        <v>0</v>
      </c>
      <c r="BC32" s="421">
        <f>N32*D32</f>
        <v>0</v>
      </c>
      <c r="BD32" s="421">
        <f>O32*D32</f>
        <v>0</v>
      </c>
      <c r="BE32" s="2"/>
    </row>
    <row r="33" ht="14.25" customHeight="1">
      <c r="A33" t="s" s="424">
        <v>505</v>
      </c>
      <c r="B33" s="423"/>
      <c r="C33" t="s" s="414">
        <v>453</v>
      </c>
      <c r="D33" s="415">
        <v>12</v>
      </c>
      <c r="E33" t="s" s="416">
        <v>351</v>
      </c>
      <c r="F33" s="417">
        <v>3.115</v>
      </c>
      <c r="G33" s="418">
        <f>H33/1.2</f>
        <v>44.8083333333333</v>
      </c>
      <c r="H33" s="418">
        <v>53.77</v>
      </c>
      <c r="I33" t="s" s="419">
        <v>95</v>
      </c>
      <c r="J33" s="259"/>
      <c r="K33" s="259"/>
      <c r="L33" s="259"/>
      <c r="M33" s="259"/>
      <c r="N33" s="259"/>
      <c r="O33" s="259"/>
      <c r="P33" t="s" s="261">
        <f>IF(SUM(J33:O33)=0,"",SUM(J33:O33))</f>
      </c>
      <c r="Q33" t="s" s="261">
        <f>IF(P33="","",(P33*D33))</f>
      </c>
      <c r="R33" t="s" s="261">
        <f>IF(P33="","",(P33*G33))</f>
      </c>
      <c r="S33" t="s" s="262">
        <f>IF(P33="","",(P33*H33))</f>
      </c>
      <c r="T33" s="273">
        <v>27</v>
      </c>
      <c r="U33" t="s" s="275">
        <f>_xlfn.IFERROR(P33*F33,"")</f>
      </c>
      <c r="V33" t="s" s="420">
        <f>A33</f>
        <v>506</v>
      </c>
      <c r="W33" s="274">
        <v>9</v>
      </c>
      <c r="X33" s="274">
        <v>9</v>
      </c>
      <c r="Y33" s="274">
        <v>3</v>
      </c>
      <c r="Z33" s="274">
        <v>0</v>
      </c>
      <c r="AA33" s="274">
        <v>0</v>
      </c>
      <c r="AB33" s="274">
        <v>0</v>
      </c>
      <c r="AC33" s="2"/>
      <c r="AD33" t="s" s="275">
        <f>IF(P33="","",(P33*W33))</f>
      </c>
      <c r="AE33" t="s" s="275">
        <f>IF(P33="","",(P33*X33))</f>
      </c>
      <c r="AF33" t="s" s="275">
        <f>IF(P33="","",(P33*Y33))</f>
      </c>
      <c r="AG33" t="s" s="275">
        <f>IF(P33="","",(P33*Z33))</f>
      </c>
      <c r="AH33" t="s" s="275">
        <f>IF(P33="","",(P33*AA33))</f>
      </c>
      <c r="AI33" t="s" s="275">
        <f>IF(P33="","",(P33*AB33))</f>
      </c>
      <c r="AJ33" s="2"/>
      <c r="AK33" s="276"/>
      <c r="AL33" s="277">
        <v>3</v>
      </c>
      <c r="AM33" s="277">
        <v>9</v>
      </c>
      <c r="AN33" s="276"/>
      <c r="AO33" s="276"/>
      <c r="AP33" s="276"/>
      <c r="AQ33" s="2"/>
      <c r="AR33" t="s" s="275">
        <f>_xlfn.IFERROR((AK33*P33),"")</f>
      </c>
      <c r="AS33" t="s" s="275">
        <f>_xlfn.IFERROR((AL33*P33),"")</f>
      </c>
      <c r="AT33" t="s" s="275">
        <f>_xlfn.IFERROR((AM33*P33),"")</f>
      </c>
      <c r="AU33" t="s" s="275">
        <f>_xlfn.IFERROR((AN33*P33),"")</f>
      </c>
      <c r="AV33" t="s" s="275">
        <f>_xlfn.IFERROR((AO33*P33),"")</f>
      </c>
      <c r="AW33" t="s" s="275">
        <f>_xlfn.IFERROR((AP33*P33),"")</f>
      </c>
      <c r="AX33" s="2"/>
      <c r="AY33" s="421">
        <f>J33*D33</f>
        <v>0</v>
      </c>
      <c r="AZ33" s="421">
        <f>K33*D33</f>
        <v>0</v>
      </c>
      <c r="BA33" s="421">
        <f>L33*D33</f>
        <v>0</v>
      </c>
      <c r="BB33" s="421">
        <f>M33*D33</f>
        <v>0</v>
      </c>
      <c r="BC33" s="421">
        <f>N33*D33</f>
        <v>0</v>
      </c>
      <c r="BD33" s="421">
        <f>O33*D33</f>
        <v>0</v>
      </c>
      <c r="BE33" s="2"/>
    </row>
    <row r="34" ht="14.25" customHeight="1">
      <c r="A34" t="s" s="424">
        <v>507</v>
      </c>
      <c r="B34" s="423"/>
      <c r="C34" t="s" s="414">
        <v>453</v>
      </c>
      <c r="D34" s="415">
        <v>15</v>
      </c>
      <c r="E34" t="s" s="416">
        <v>213</v>
      </c>
      <c r="F34" s="417">
        <v>2.6</v>
      </c>
      <c r="G34" s="418">
        <f>H34/1.2</f>
        <v>37.1291666666667</v>
      </c>
      <c r="H34" s="418">
        <v>44.555</v>
      </c>
      <c r="I34" t="s" s="419">
        <v>95</v>
      </c>
      <c r="J34" s="259"/>
      <c r="K34" s="259"/>
      <c r="L34" s="259"/>
      <c r="M34" s="259"/>
      <c r="N34" s="259"/>
      <c r="O34" s="259"/>
      <c r="P34" t="s" s="261">
        <f>IF(SUM(J34:O34)=0,"",SUM(J34:O34))</f>
      </c>
      <c r="Q34" t="s" s="261">
        <f>IF(P34="","",(P34*D34))</f>
      </c>
      <c r="R34" t="s" s="261">
        <f>IF(P34="","",(P34*G34))</f>
      </c>
      <c r="S34" t="s" s="262">
        <f>IF(P34="","",(P34*H34))</f>
      </c>
      <c r="T34" s="273">
        <v>28</v>
      </c>
      <c r="U34" t="s" s="275">
        <f>_xlfn.IFERROR(P34*F34,"")</f>
      </c>
      <c r="V34" t="s" s="420">
        <f>A34</f>
        <v>508</v>
      </c>
      <c r="W34" s="274">
        <v>37</v>
      </c>
      <c r="X34" s="274">
        <v>5</v>
      </c>
      <c r="Y34" s="274">
        <v>0</v>
      </c>
      <c r="Z34" s="274">
        <v>0</v>
      </c>
      <c r="AA34" s="274">
        <v>0</v>
      </c>
      <c r="AB34" s="274">
        <v>0</v>
      </c>
      <c r="AC34" s="2"/>
      <c r="AD34" t="s" s="275">
        <f>IF(P34="","",(P34*W34))</f>
      </c>
      <c r="AE34" t="s" s="275">
        <f>IF(P34="","",(P34*X34))</f>
      </c>
      <c r="AF34" t="s" s="275">
        <f>IF(P34="","",(P34*Y34))</f>
      </c>
      <c r="AG34" t="s" s="275">
        <f>IF(P34="","",(P34*Z34))</f>
      </c>
      <c r="AH34" t="s" s="275">
        <f>IF(P34="","",(P34*AA34))</f>
      </c>
      <c r="AI34" t="s" s="275">
        <f>IF(P34="","",(P34*AB34))</f>
      </c>
      <c r="AJ34" s="2"/>
      <c r="AK34" s="276"/>
      <c r="AL34" s="277">
        <v>7</v>
      </c>
      <c r="AM34" s="277">
        <v>8</v>
      </c>
      <c r="AN34" s="276"/>
      <c r="AO34" s="276"/>
      <c r="AP34" s="276"/>
      <c r="AQ34" s="2"/>
      <c r="AR34" t="s" s="275">
        <f>_xlfn.IFERROR((AK34*P34),"")</f>
      </c>
      <c r="AS34" t="s" s="275">
        <f>_xlfn.IFERROR((AL34*P34),"")</f>
      </c>
      <c r="AT34" t="s" s="275">
        <f>_xlfn.IFERROR((AM34*P34),"")</f>
      </c>
      <c r="AU34" t="s" s="275">
        <f>_xlfn.IFERROR((AN34*P34),"")</f>
      </c>
      <c r="AV34" t="s" s="275">
        <f>_xlfn.IFERROR((AO34*P34),"")</f>
      </c>
      <c r="AW34" t="s" s="275">
        <f>_xlfn.IFERROR((AP34*P34),"")</f>
      </c>
      <c r="AX34" s="2"/>
      <c r="AY34" s="421">
        <f>J34*D34</f>
        <v>0</v>
      </c>
      <c r="AZ34" s="421">
        <f>K34*D34</f>
        <v>0</v>
      </c>
      <c r="BA34" s="421">
        <f>L34*D34</f>
        <v>0</v>
      </c>
      <c r="BB34" s="421">
        <f>M34*D34</f>
        <v>0</v>
      </c>
      <c r="BC34" s="421">
        <f>N34*D34</f>
        <v>0</v>
      </c>
      <c r="BD34" s="421">
        <f>O34*D34</f>
        <v>0</v>
      </c>
      <c r="BE34" s="2"/>
    </row>
    <row r="35" ht="14.25" customHeight="1">
      <c r="A35" t="s" s="424">
        <v>509</v>
      </c>
      <c r="B35" s="413"/>
      <c r="C35" t="s" s="414">
        <v>453</v>
      </c>
      <c r="D35" s="415">
        <v>7</v>
      </c>
      <c r="E35" t="s" s="416">
        <v>219</v>
      </c>
      <c r="F35" s="417">
        <v>2.4</v>
      </c>
      <c r="G35" s="418">
        <f>H35/1.2</f>
        <v>33.5666666666667</v>
      </c>
      <c r="H35" s="418">
        <v>40.28</v>
      </c>
      <c r="I35" t="s" s="419">
        <v>95</v>
      </c>
      <c r="J35" s="259"/>
      <c r="K35" s="259"/>
      <c r="L35" s="259"/>
      <c r="M35" s="259"/>
      <c r="N35" s="259"/>
      <c r="O35" s="259"/>
      <c r="P35" t="s" s="261">
        <f>IF(SUM(J35:O35)=0,"",SUM(J35:O35))</f>
      </c>
      <c r="Q35" t="s" s="261">
        <f>IF(P35="","",(P35*D35))</f>
      </c>
      <c r="R35" t="s" s="261">
        <f>IF(P35="","",(P35*G35))</f>
      </c>
      <c r="S35" t="s" s="262">
        <f>IF(P35="","",(P35*H35))</f>
      </c>
      <c r="T35" s="273">
        <v>29</v>
      </c>
      <c r="U35" t="s" s="275">
        <f>_xlfn.IFERROR(P35*F35,"")</f>
      </c>
      <c r="V35" t="s" s="420">
        <f>A35</f>
        <v>510</v>
      </c>
      <c r="W35" s="274">
        <v>7</v>
      </c>
      <c r="X35" s="274">
        <v>7</v>
      </c>
      <c r="Y35" s="274">
        <v>0</v>
      </c>
      <c r="Z35" s="274">
        <v>0</v>
      </c>
      <c r="AA35" s="274">
        <v>0</v>
      </c>
      <c r="AB35" s="274">
        <v>0</v>
      </c>
      <c r="AC35" s="2"/>
      <c r="AD35" t="s" s="275">
        <f>IF(P35="","",(P35*W35))</f>
      </c>
      <c r="AE35" t="s" s="275">
        <f>IF(P35="","",(P35*X35))</f>
      </c>
      <c r="AF35" t="s" s="275">
        <f>IF(P35="","",(P35*Y35))</f>
      </c>
      <c r="AG35" t="s" s="275">
        <f>IF(P35="","",(P35*Z35))</f>
      </c>
      <c r="AH35" t="s" s="275">
        <f>IF(P35="","",(P35*AA35))</f>
      </c>
      <c r="AI35" t="s" s="275">
        <f>IF(P35="","",(P35*AB35))</f>
      </c>
      <c r="AJ35" s="2"/>
      <c r="AK35" s="276"/>
      <c r="AL35" s="276"/>
      <c r="AM35" s="277">
        <v>4</v>
      </c>
      <c r="AN35" s="277">
        <v>3</v>
      </c>
      <c r="AO35" s="276"/>
      <c r="AP35" s="276"/>
      <c r="AQ35" s="2"/>
      <c r="AR35" t="s" s="275">
        <f>_xlfn.IFERROR((AK35*P35),"")</f>
      </c>
      <c r="AS35" t="s" s="275">
        <f>_xlfn.IFERROR((AL35*P35),"")</f>
      </c>
      <c r="AT35" t="s" s="275">
        <f>_xlfn.IFERROR((AM35*P35),"")</f>
      </c>
      <c r="AU35" t="s" s="275">
        <f>_xlfn.IFERROR((AN35*P35),"")</f>
      </c>
      <c r="AV35" t="s" s="275">
        <f>_xlfn.IFERROR((AO35*P35),"")</f>
      </c>
      <c r="AW35" t="s" s="275">
        <f>_xlfn.IFERROR((AP35*P35),"")</f>
      </c>
      <c r="AX35" s="2"/>
      <c r="AY35" s="421">
        <f>J35*D35</f>
        <v>0</v>
      </c>
      <c r="AZ35" s="421">
        <f>K35*D35</f>
        <v>0</v>
      </c>
      <c r="BA35" s="421">
        <f>L35*D35</f>
        <v>0</v>
      </c>
      <c r="BB35" s="421">
        <f>M35*D35</f>
        <v>0</v>
      </c>
      <c r="BC35" s="421">
        <f>N35*D35</f>
        <v>0</v>
      </c>
      <c r="BD35" s="421">
        <f>O35*D35</f>
        <v>0</v>
      </c>
      <c r="BE35" s="2"/>
    </row>
    <row r="36" ht="14.25" customHeight="1">
      <c r="A36" t="s" s="424">
        <v>511</v>
      </c>
      <c r="B36" s="423"/>
      <c r="C36" t="s" s="414">
        <v>453</v>
      </c>
      <c r="D36" s="415">
        <v>5</v>
      </c>
      <c r="E36" t="s" s="416">
        <v>219</v>
      </c>
      <c r="F36" s="417">
        <v>3.752</v>
      </c>
      <c r="G36" s="418">
        <f>H36/1.2</f>
        <v>41.8</v>
      </c>
      <c r="H36" s="418">
        <v>50.16</v>
      </c>
      <c r="I36" t="s" s="419">
        <v>95</v>
      </c>
      <c r="J36" s="259"/>
      <c r="K36" s="259"/>
      <c r="L36" s="259"/>
      <c r="M36" s="259"/>
      <c r="N36" s="259"/>
      <c r="O36" s="259"/>
      <c r="P36" t="s" s="261">
        <f>IF(SUM(J36:O36)=0,"",SUM(J36:O36))</f>
      </c>
      <c r="Q36" t="s" s="261">
        <f>IF(P36="","",(P36*D36))</f>
      </c>
      <c r="R36" t="s" s="261">
        <f>IF(P36="","",(P36*G36))</f>
      </c>
      <c r="S36" t="s" s="262">
        <f>IF(P36="","",(P36*H36))</f>
      </c>
      <c r="T36" s="273">
        <v>30</v>
      </c>
      <c r="U36" t="s" s="275">
        <f>_xlfn.IFERROR(P36*F36,"")</f>
      </c>
      <c r="V36" t="s" s="420">
        <f>A36</f>
        <v>512</v>
      </c>
      <c r="W36" s="274">
        <v>5</v>
      </c>
      <c r="X36" s="274">
        <v>0</v>
      </c>
      <c r="Y36" s="274">
        <v>1</v>
      </c>
      <c r="Z36" s="274">
        <v>4</v>
      </c>
      <c r="AA36" s="274">
        <v>0</v>
      </c>
      <c r="AB36" s="274">
        <v>0</v>
      </c>
      <c r="AC36" s="2"/>
      <c r="AD36" t="s" s="275">
        <f>IF(P36="","",(P36*W36))</f>
      </c>
      <c r="AE36" t="s" s="275">
        <f>IF(P36="","",(P36*X36))</f>
      </c>
      <c r="AF36" t="s" s="275">
        <f>IF(P36="","",(P36*Y36))</f>
      </c>
      <c r="AG36" t="s" s="275">
        <f>IF(P36="","",(P36*Z36))</f>
      </c>
      <c r="AH36" t="s" s="275">
        <f>IF(P36="","",(P36*AA36))</f>
      </c>
      <c r="AI36" t="s" s="275">
        <f>IF(P36="","",(P36*AB36))</f>
      </c>
      <c r="AJ36" s="2"/>
      <c r="AK36" s="276"/>
      <c r="AL36" s="276"/>
      <c r="AM36" s="277">
        <v>3</v>
      </c>
      <c r="AN36" s="277">
        <v>2</v>
      </c>
      <c r="AO36" s="276"/>
      <c r="AP36" s="276"/>
      <c r="AQ36" s="2"/>
      <c r="AR36" t="s" s="275">
        <f>_xlfn.IFERROR((AK36*P36),"")</f>
      </c>
      <c r="AS36" t="s" s="275">
        <f>_xlfn.IFERROR((AL36*P36),"")</f>
      </c>
      <c r="AT36" t="s" s="275">
        <f>_xlfn.IFERROR((AM36*P36),"")</f>
      </c>
      <c r="AU36" t="s" s="275">
        <f>_xlfn.IFERROR((AN36*P36),"")</f>
      </c>
      <c r="AV36" t="s" s="275">
        <f>_xlfn.IFERROR((AO36*P36),"")</f>
      </c>
      <c r="AW36" t="s" s="275">
        <f>_xlfn.IFERROR((AP36*P36),"")</f>
      </c>
      <c r="AX36" s="2"/>
      <c r="AY36" s="421">
        <f>J36*D36</f>
        <v>0</v>
      </c>
      <c r="AZ36" s="421">
        <f>K36*D36</f>
        <v>0</v>
      </c>
      <c r="BA36" s="421">
        <f>L36*D36</f>
        <v>0</v>
      </c>
      <c r="BB36" s="421">
        <f>M36*D36</f>
        <v>0</v>
      </c>
      <c r="BC36" s="421">
        <f>N36*D36</f>
        <v>0</v>
      </c>
      <c r="BD36" s="421">
        <f>O36*D36</f>
        <v>0</v>
      </c>
      <c r="BE36" s="2"/>
    </row>
    <row r="37" ht="14.25" customHeight="1">
      <c r="A37" t="s" s="424">
        <v>433</v>
      </c>
      <c r="B37" s="423"/>
      <c r="C37" t="s" s="414">
        <v>453</v>
      </c>
      <c r="D37" s="415">
        <v>1</v>
      </c>
      <c r="E37" t="s" s="416">
        <v>50</v>
      </c>
      <c r="F37" s="417">
        <v>7</v>
      </c>
      <c r="G37" s="418">
        <f>H37/1.2</f>
        <v>66.5</v>
      </c>
      <c r="H37" s="418">
        <v>79.8</v>
      </c>
      <c r="I37" t="s" s="419">
        <v>95</v>
      </c>
      <c r="J37" s="259"/>
      <c r="K37" s="259"/>
      <c r="L37" s="259"/>
      <c r="M37" s="259"/>
      <c r="N37" s="259"/>
      <c r="O37" s="259"/>
      <c r="P37" t="s" s="261">
        <f>IF(SUM(J37:O37)=0,"",SUM(J37:O37))</f>
      </c>
      <c r="Q37" t="s" s="261">
        <f>IF(P37="","",(P37*D37))</f>
      </c>
      <c r="R37" t="s" s="261">
        <f>IF(P37="","",(P37*G37))</f>
      </c>
      <c r="S37" t="s" s="262">
        <f>IF(P37="","",(P37*H37))</f>
      </c>
      <c r="T37" s="273">
        <v>31</v>
      </c>
      <c r="U37" t="s" s="275">
        <f>_xlfn.IFERROR(P37*F37,"")</f>
      </c>
      <c r="V37" t="s" s="420">
        <f>A37</f>
        <v>513</v>
      </c>
      <c r="W37" s="274">
        <v>4</v>
      </c>
      <c r="X37" s="274">
        <v>0</v>
      </c>
      <c r="Y37" s="274">
        <v>0</v>
      </c>
      <c r="Z37" s="274">
        <v>0</v>
      </c>
      <c r="AA37" s="274">
        <v>0</v>
      </c>
      <c r="AB37" s="274">
        <v>0</v>
      </c>
      <c r="AC37" s="2"/>
      <c r="AD37" t="s" s="275">
        <f>IF(P37="","",(P37*W37))</f>
      </c>
      <c r="AE37" t="s" s="275">
        <f>IF(P37="","",(P37*X37))</f>
      </c>
      <c r="AF37" t="s" s="275">
        <f>IF(P37="","",(P37*Y37))</f>
      </c>
      <c r="AG37" t="s" s="275">
        <f>IF(P37="","",(P37*Z37))</f>
      </c>
      <c r="AH37" t="s" s="275">
        <f>IF(P37="","",(P37*AA37))</f>
      </c>
      <c r="AI37" t="s" s="275">
        <f>IF(P37="","",(P37*AB37))</f>
      </c>
      <c r="AJ37" s="2"/>
      <c r="AK37" s="276"/>
      <c r="AL37" s="276"/>
      <c r="AM37" s="276"/>
      <c r="AN37" s="276"/>
      <c r="AO37" s="276"/>
      <c r="AP37" s="277">
        <v>1</v>
      </c>
      <c r="AQ37" s="2"/>
      <c r="AR37" t="s" s="275">
        <f>_xlfn.IFERROR((AK37*P37),"")</f>
      </c>
      <c r="AS37" t="s" s="275">
        <f>_xlfn.IFERROR((AL37*P37),"")</f>
      </c>
      <c r="AT37" t="s" s="275">
        <f>_xlfn.IFERROR((AM37*P37),"")</f>
      </c>
      <c r="AU37" t="s" s="275">
        <f>_xlfn.IFERROR((AN37*P37),"")</f>
      </c>
      <c r="AV37" t="s" s="275">
        <f>_xlfn.IFERROR((AO37*P37),"")</f>
      </c>
      <c r="AW37" t="s" s="275">
        <f>_xlfn.IFERROR((AP37*P37),"")</f>
      </c>
      <c r="AX37" s="2"/>
      <c r="AY37" s="421">
        <f>J37*D37</f>
        <v>0</v>
      </c>
      <c r="AZ37" s="421">
        <f>K37*D37</f>
        <v>0</v>
      </c>
      <c r="BA37" s="421">
        <f>L37*D37</f>
        <v>0</v>
      </c>
      <c r="BB37" s="421">
        <f>M37*D37</f>
        <v>0</v>
      </c>
      <c r="BC37" s="421">
        <f>N37*D37</f>
        <v>0</v>
      </c>
      <c r="BD37" s="421">
        <f>O37*D37</f>
        <v>0</v>
      </c>
      <c r="BE37" s="2"/>
    </row>
    <row r="38" ht="14.2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274">
        <v>32</v>
      </c>
      <c r="U38" s="2"/>
      <c r="V38" s="42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12"/>
      <c r="AZ38" s="312"/>
      <c r="BA38" s="312"/>
      <c r="BB38" s="312"/>
      <c r="BC38" s="312"/>
      <c r="BD38" s="312"/>
      <c r="BE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74">
        <v>33</v>
      </c>
      <c r="U39" s="2"/>
      <c r="V39" s="395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315"/>
      <c r="AZ39" s="315"/>
      <c r="BA39" s="315"/>
      <c r="BB39" s="315"/>
      <c r="BC39" s="315"/>
      <c r="BD39" s="315"/>
      <c r="BE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74">
        <v>34</v>
      </c>
      <c r="U40" s="2"/>
      <c r="V40" s="39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315"/>
      <c r="AZ40" s="315"/>
      <c r="BA40" s="315"/>
      <c r="BB40" s="315"/>
      <c r="BC40" s="315"/>
      <c r="BD40" s="315"/>
      <c r="BE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74">
        <v>35</v>
      </c>
      <c r="U41" s="2"/>
      <c r="V41" s="395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315"/>
      <c r="AZ41" s="315"/>
      <c r="BA41" s="315"/>
      <c r="BB41" s="315"/>
      <c r="BC41" s="315"/>
      <c r="BD41" s="315"/>
      <c r="BE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74">
        <v>36</v>
      </c>
      <c r="U42" s="2"/>
      <c r="V42" s="395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315"/>
      <c r="AZ42" s="315"/>
      <c r="BA42" s="315"/>
      <c r="BB42" s="315"/>
      <c r="BC42" s="315"/>
      <c r="BD42" s="315"/>
      <c r="BE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74">
        <v>37</v>
      </c>
      <c r="U43" s="2"/>
      <c r="V43" s="395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315"/>
      <c r="AZ43" s="315"/>
      <c r="BA43" s="315"/>
      <c r="BB43" s="315"/>
      <c r="BC43" s="315"/>
      <c r="BD43" s="315"/>
      <c r="BE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74">
        <v>38</v>
      </c>
      <c r="U44" s="2"/>
      <c r="V44" s="395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315"/>
      <c r="AZ44" s="315"/>
      <c r="BA44" s="315"/>
      <c r="BB44" s="315"/>
      <c r="BC44" s="315"/>
      <c r="BD44" s="315"/>
      <c r="BE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87"/>
      <c r="Q45" s="387"/>
      <c r="R45" s="387"/>
      <c r="S45" s="388"/>
      <c r="T45" s="274">
        <v>39</v>
      </c>
      <c r="U45" s="2"/>
      <c r="V45" s="395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315"/>
      <c r="AZ45" s="315"/>
      <c r="BA45" s="315"/>
      <c r="BB45" s="315"/>
      <c r="BC45" s="315"/>
      <c r="BD45" s="315"/>
      <c r="BE45" s="2"/>
    </row>
    <row r="46" ht="23.25" customHeight="1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87"/>
      <c r="Q46" s="387"/>
      <c r="R46" s="387"/>
      <c r="S46" s="388"/>
      <c r="T46" s="274">
        <v>40</v>
      </c>
      <c r="U46" s="2"/>
      <c r="V46" s="395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315"/>
      <c r="AZ46" s="315"/>
      <c r="BA46" s="315"/>
      <c r="BB46" s="315"/>
      <c r="BC46" s="315"/>
      <c r="BD46" s="315"/>
      <c r="BE46" s="2"/>
    </row>
    <row r="47" ht="14.25" customHeight="1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87"/>
      <c r="Q47" s="387"/>
      <c r="R47" s="387"/>
      <c r="S47" s="388"/>
      <c r="T47" s="274">
        <v>41</v>
      </c>
      <c r="U47" s="2"/>
      <c r="V47" s="395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315"/>
      <c r="AZ47" s="315"/>
      <c r="BA47" s="315"/>
      <c r="BB47" s="315"/>
      <c r="BC47" s="315"/>
      <c r="BD47" s="315"/>
      <c r="BE47" s="2"/>
    </row>
    <row r="48" ht="31.5" customHeight="1" hidden="1">
      <c r="A48" s="2"/>
      <c r="B48" s="2"/>
      <c r="C48" s="2"/>
      <c r="D48" s="12"/>
      <c r="E48" t="s" s="389">
        <v>9</v>
      </c>
      <c r="F48" t="s" s="389">
        <v>10</v>
      </c>
      <c r="G48" s="389"/>
      <c r="H48" t="s" s="389">
        <v>11</v>
      </c>
      <c r="I48" t="s" s="389">
        <v>12</v>
      </c>
      <c r="J48" t="s" s="389">
        <v>14</v>
      </c>
      <c r="K48" s="46"/>
      <c r="L48" s="2"/>
      <c r="M48" s="2"/>
      <c r="N48" s="2"/>
      <c r="O48" s="2"/>
      <c r="P48" s="387"/>
      <c r="Q48" s="387"/>
      <c r="R48" s="387"/>
      <c r="S48" s="388"/>
      <c r="T48" s="274">
        <v>42</v>
      </c>
      <c r="U48" s="2"/>
      <c r="V48" s="395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426"/>
      <c r="AZ48" s="426"/>
      <c r="BA48" s="426"/>
      <c r="BB48" s="426"/>
      <c r="BC48" s="426"/>
      <c r="BD48" s="426"/>
      <c r="BE48" s="2"/>
    </row>
    <row r="49" ht="25.5" customHeight="1" hidden="1">
      <c r="A49" s="2"/>
      <c r="B49" s="2"/>
      <c r="C49" s="2"/>
      <c r="D49" s="2"/>
      <c r="E49" s="274">
        <f>SUM(AD38:AD43)</f>
        <v>0</v>
      </c>
      <c r="F49" s="274">
        <f>SUM(AE38:AE43)</f>
        <v>0</v>
      </c>
      <c r="G49" s="2"/>
      <c r="H49" s="274">
        <f>SUM(AF38:AF43)</f>
        <v>0</v>
      </c>
      <c r="I49" s="274">
        <f>SUM(AG38:AG43)</f>
        <v>0</v>
      </c>
      <c r="J49" s="274">
        <f>SUM(AI38:AI43)</f>
        <v>0</v>
      </c>
      <c r="K49" s="2"/>
      <c r="L49" s="2"/>
      <c r="M49" s="2"/>
      <c r="N49" s="2"/>
      <c r="O49" s="2"/>
      <c r="P49" s="387"/>
      <c r="Q49" s="387"/>
      <c r="R49" s="387"/>
      <c r="S49" s="388"/>
      <c r="T49" s="274">
        <v>43</v>
      </c>
      <c r="U49" s="2"/>
      <c r="V49" s="395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15"/>
      <c r="AZ49" s="315"/>
      <c r="BA49" s="315"/>
      <c r="BB49" s="315"/>
      <c r="BC49" s="315"/>
      <c r="BD49" s="315"/>
      <c r="BE49" s="2"/>
    </row>
    <row r="50" ht="18.75" customHeight="1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87"/>
      <c r="Q50" s="387"/>
      <c r="R50" s="387"/>
      <c r="S50" s="388"/>
      <c r="T50" s="274">
        <v>44</v>
      </c>
      <c r="U50" s="2"/>
      <c r="V50" s="395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315"/>
      <c r="AZ50" s="315"/>
      <c r="BA50" s="315"/>
      <c r="BB50" s="315"/>
      <c r="BC50" s="315"/>
      <c r="BD50" s="315"/>
      <c r="BE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74">
        <v>45</v>
      </c>
      <c r="U51" s="2"/>
      <c r="V51" s="395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315"/>
      <c r="AZ51" s="315"/>
      <c r="BA51" s="315"/>
      <c r="BB51" s="315"/>
      <c r="BC51" s="315"/>
      <c r="BD51" s="315"/>
      <c r="BE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74">
        <v>46</v>
      </c>
      <c r="U52" s="2"/>
      <c r="V52" s="395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315"/>
      <c r="AZ52" s="315"/>
      <c r="BA52" s="315"/>
      <c r="BB52" s="315"/>
      <c r="BC52" s="315"/>
      <c r="BD52" s="315"/>
      <c r="BE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74">
        <v>47</v>
      </c>
      <c r="U53" s="2"/>
      <c r="V53" s="39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315"/>
      <c r="AZ53" s="315"/>
      <c r="BA53" s="315"/>
      <c r="BB53" s="315"/>
      <c r="BC53" s="315"/>
      <c r="BD53" s="315"/>
      <c r="BE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74">
        <v>48</v>
      </c>
      <c r="U54" s="2"/>
      <c r="V54" s="395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315"/>
      <c r="AZ54" s="315"/>
      <c r="BA54" s="315"/>
      <c r="BB54" s="315"/>
      <c r="BC54" s="315"/>
      <c r="BD54" s="315"/>
      <c r="BE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74">
        <v>49</v>
      </c>
      <c r="U55" s="2"/>
      <c r="V55" s="395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315"/>
      <c r="AZ55" s="315"/>
      <c r="BA55" s="315"/>
      <c r="BB55" s="315"/>
      <c r="BC55" s="315"/>
      <c r="BD55" s="315"/>
      <c r="BE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74">
        <v>50</v>
      </c>
      <c r="U56" s="2"/>
      <c r="V56" s="395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315"/>
      <c r="AZ56" s="315"/>
      <c r="BA56" s="315"/>
      <c r="BB56" s="315"/>
      <c r="BC56" s="315"/>
      <c r="BD56" s="315"/>
      <c r="BE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74">
        <v>51</v>
      </c>
      <c r="U57" s="2"/>
      <c r="V57" s="395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315"/>
      <c r="AZ57" s="315"/>
      <c r="BA57" s="315"/>
      <c r="BB57" s="315"/>
      <c r="BC57" s="315"/>
      <c r="BD57" s="315"/>
      <c r="BE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74">
        <v>52</v>
      </c>
      <c r="U58" s="2"/>
      <c r="V58" s="395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315"/>
      <c r="AZ58" s="315"/>
      <c r="BA58" s="315"/>
      <c r="BB58" s="315"/>
      <c r="BC58" s="315"/>
      <c r="BD58" s="315"/>
      <c r="BE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74">
        <v>53</v>
      </c>
      <c r="U59" s="2"/>
      <c r="V59" s="395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315"/>
      <c r="AZ59" s="315"/>
      <c r="BA59" s="315"/>
      <c r="BB59" s="315"/>
      <c r="BC59" s="315"/>
      <c r="BD59" s="315"/>
      <c r="BE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74">
        <v>54</v>
      </c>
      <c r="U60" s="2"/>
      <c r="V60" s="395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315"/>
      <c r="AZ60" s="315"/>
      <c r="BA60" s="315"/>
      <c r="BB60" s="315"/>
      <c r="BC60" s="315"/>
      <c r="BD60" s="315"/>
      <c r="BE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74">
        <v>55</v>
      </c>
      <c r="U61" s="2"/>
      <c r="V61" s="395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315"/>
      <c r="AZ61" s="315"/>
      <c r="BA61" s="315"/>
      <c r="BB61" s="315"/>
      <c r="BC61" s="315"/>
      <c r="BD61" s="315"/>
      <c r="BE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74">
        <v>56</v>
      </c>
      <c r="U62" s="2"/>
      <c r="V62" s="395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315"/>
      <c r="AZ62" s="315"/>
      <c r="BA62" s="315"/>
      <c r="BB62" s="315"/>
      <c r="BC62" s="315"/>
      <c r="BD62" s="315"/>
      <c r="BE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74">
        <v>57</v>
      </c>
      <c r="U63" s="2"/>
      <c r="V63" s="395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315"/>
      <c r="AZ63" s="315"/>
      <c r="BA63" s="315"/>
      <c r="BB63" s="315"/>
      <c r="BC63" s="315"/>
      <c r="BD63" s="315"/>
      <c r="BE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74">
        <v>58</v>
      </c>
      <c r="U64" s="2"/>
      <c r="V64" s="395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315"/>
      <c r="AZ64" s="315"/>
      <c r="BA64" s="315"/>
      <c r="BB64" s="315"/>
      <c r="BC64" s="315"/>
      <c r="BD64" s="315"/>
      <c r="BE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74">
        <v>59</v>
      </c>
      <c r="U65" s="2"/>
      <c r="V65" s="395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315"/>
      <c r="AZ65" s="315"/>
      <c r="BA65" s="315"/>
      <c r="BB65" s="315"/>
      <c r="BC65" s="315"/>
      <c r="BD65" s="315"/>
      <c r="BE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74">
        <v>60</v>
      </c>
      <c r="U66" s="2"/>
      <c r="V66" s="395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315"/>
      <c r="AZ66" s="315"/>
      <c r="BA66" s="315"/>
      <c r="BB66" s="315"/>
      <c r="BC66" s="315"/>
      <c r="BD66" s="315"/>
      <c r="BE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74">
        <v>61</v>
      </c>
      <c r="U67" s="2"/>
      <c r="V67" s="395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315"/>
      <c r="AZ67" s="315"/>
      <c r="BA67" s="315"/>
      <c r="BB67" s="315"/>
      <c r="BC67" s="315"/>
      <c r="BD67" s="315"/>
      <c r="BE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74">
        <v>62</v>
      </c>
      <c r="U68" s="2"/>
      <c r="V68" s="395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315"/>
      <c r="AZ68" s="315"/>
      <c r="BA68" s="315"/>
      <c r="BB68" s="315"/>
      <c r="BC68" s="315"/>
      <c r="BD68" s="315"/>
      <c r="BE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74">
        <v>63</v>
      </c>
      <c r="U69" s="2"/>
      <c r="V69" s="395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315"/>
      <c r="AZ69" s="315"/>
      <c r="BA69" s="315"/>
      <c r="BB69" s="315"/>
      <c r="BC69" s="315"/>
      <c r="BD69" s="315"/>
      <c r="BE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74">
        <v>64</v>
      </c>
      <c r="U70" s="2"/>
      <c r="V70" s="395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315"/>
      <c r="AZ70" s="315"/>
      <c r="BA70" s="315"/>
      <c r="BB70" s="315"/>
      <c r="BC70" s="315"/>
      <c r="BD70" s="315"/>
      <c r="BE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74">
        <v>65</v>
      </c>
      <c r="U71" s="2"/>
      <c r="V71" s="395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315"/>
      <c r="AZ71" s="315"/>
      <c r="BA71" s="315"/>
      <c r="BB71" s="315"/>
      <c r="BC71" s="315"/>
      <c r="BD71" s="315"/>
      <c r="BE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74">
        <v>66</v>
      </c>
      <c r="U72" s="2"/>
      <c r="V72" s="395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315"/>
      <c r="AZ72" s="315"/>
      <c r="BA72" s="315"/>
      <c r="BB72" s="315"/>
      <c r="BC72" s="315"/>
      <c r="BD72" s="315"/>
      <c r="BE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74">
        <v>67</v>
      </c>
      <c r="U73" s="2"/>
      <c r="V73" s="395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315"/>
      <c r="AZ73" s="315"/>
      <c r="BA73" s="315"/>
      <c r="BB73" s="315"/>
      <c r="BC73" s="315"/>
      <c r="BD73" s="315"/>
      <c r="BE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74">
        <v>68</v>
      </c>
      <c r="U74" s="2"/>
      <c r="V74" s="395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315"/>
      <c r="AZ74" s="315"/>
      <c r="BA74" s="315"/>
      <c r="BB74" s="315"/>
      <c r="BC74" s="315"/>
      <c r="BD74" s="315"/>
      <c r="BE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74">
        <v>69</v>
      </c>
      <c r="U75" s="2"/>
      <c r="V75" s="395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315"/>
      <c r="AZ75" s="315"/>
      <c r="BA75" s="315"/>
      <c r="BB75" s="315"/>
      <c r="BC75" s="315"/>
      <c r="BD75" s="315"/>
      <c r="BE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74">
        <v>70</v>
      </c>
      <c r="U76" s="2"/>
      <c r="V76" s="395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315"/>
      <c r="AZ76" s="315"/>
      <c r="BA76" s="315"/>
      <c r="BB76" s="315"/>
      <c r="BC76" s="315"/>
      <c r="BD76" s="315"/>
      <c r="BE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74">
        <v>71</v>
      </c>
      <c r="U77" s="2"/>
      <c r="V77" s="395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315"/>
      <c r="AZ77" s="315"/>
      <c r="BA77" s="315"/>
      <c r="BB77" s="315"/>
      <c r="BC77" s="315"/>
      <c r="BD77" s="315"/>
      <c r="BE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74">
        <v>72</v>
      </c>
      <c r="U78" s="2"/>
      <c r="V78" s="395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315"/>
      <c r="AZ78" s="315"/>
      <c r="BA78" s="315"/>
      <c r="BB78" s="315"/>
      <c r="BC78" s="315"/>
      <c r="BD78" s="315"/>
      <c r="BE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74">
        <v>73</v>
      </c>
      <c r="U79" s="2"/>
      <c r="V79" s="395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315"/>
      <c r="AZ79" s="315"/>
      <c r="BA79" s="315"/>
      <c r="BB79" s="315"/>
      <c r="BC79" s="315"/>
      <c r="BD79" s="315"/>
      <c r="BE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74">
        <v>74</v>
      </c>
      <c r="U80" s="2"/>
      <c r="V80" s="395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315"/>
      <c r="AZ80" s="315"/>
      <c r="BA80" s="315"/>
      <c r="BB80" s="315"/>
      <c r="BC80" s="315"/>
      <c r="BD80" s="315"/>
      <c r="BE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74">
        <v>75</v>
      </c>
      <c r="U81" s="2"/>
      <c r="V81" s="395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315"/>
      <c r="AZ81" s="315"/>
      <c r="BA81" s="315"/>
      <c r="BB81" s="315"/>
      <c r="BC81" s="315"/>
      <c r="BD81" s="315"/>
      <c r="BE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74">
        <v>76</v>
      </c>
      <c r="U82" s="2"/>
      <c r="V82" s="395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315"/>
      <c r="AZ82" s="315"/>
      <c r="BA82" s="315"/>
      <c r="BB82" s="315"/>
      <c r="BC82" s="315"/>
      <c r="BD82" s="315"/>
      <c r="BE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74">
        <v>77</v>
      </c>
      <c r="U83" s="2"/>
      <c r="V83" s="395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315"/>
      <c r="AZ83" s="315"/>
      <c r="BA83" s="315"/>
      <c r="BB83" s="315"/>
      <c r="BC83" s="315"/>
      <c r="BD83" s="315"/>
      <c r="BE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74">
        <v>78</v>
      </c>
      <c r="U84" s="2"/>
      <c r="V84" s="395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315"/>
      <c r="AZ84" s="315"/>
      <c r="BA84" s="315"/>
      <c r="BB84" s="315"/>
      <c r="BC84" s="315"/>
      <c r="BD84" s="315"/>
      <c r="BE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74">
        <v>79</v>
      </c>
      <c r="U85" s="2"/>
      <c r="V85" s="395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315"/>
      <c r="AZ85" s="315"/>
      <c r="BA85" s="315"/>
      <c r="BB85" s="315"/>
      <c r="BC85" s="315"/>
      <c r="BD85" s="315"/>
      <c r="BE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74">
        <v>80</v>
      </c>
      <c r="U86" s="2"/>
      <c r="V86" s="395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315"/>
      <c r="AZ86" s="315"/>
      <c r="BA86" s="315"/>
      <c r="BB86" s="315"/>
      <c r="BC86" s="315"/>
      <c r="BD86" s="315"/>
      <c r="BE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74">
        <v>81</v>
      </c>
      <c r="U87" s="2"/>
      <c r="V87" s="395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315"/>
      <c r="AZ87" s="315"/>
      <c r="BA87" s="315"/>
      <c r="BB87" s="315"/>
      <c r="BC87" s="315"/>
      <c r="BD87" s="315"/>
      <c r="BE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74">
        <v>82</v>
      </c>
      <c r="U88" s="2"/>
      <c r="V88" s="395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315"/>
      <c r="AZ88" s="315"/>
      <c r="BA88" s="315"/>
      <c r="BB88" s="315"/>
      <c r="BC88" s="315"/>
      <c r="BD88" s="315"/>
      <c r="BE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74">
        <v>83</v>
      </c>
      <c r="U89" s="2"/>
      <c r="V89" s="395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315"/>
      <c r="AZ89" s="315"/>
      <c r="BA89" s="315"/>
      <c r="BB89" s="315"/>
      <c r="BC89" s="315"/>
      <c r="BD89" s="315"/>
      <c r="BE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74">
        <v>84</v>
      </c>
      <c r="U90" s="2"/>
      <c r="V90" s="395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315"/>
      <c r="AZ90" s="315"/>
      <c r="BA90" s="315"/>
      <c r="BB90" s="315"/>
      <c r="BC90" s="315"/>
      <c r="BD90" s="315"/>
      <c r="BE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74">
        <v>85</v>
      </c>
      <c r="U91" s="2"/>
      <c r="V91" s="395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315"/>
      <c r="AZ91" s="315"/>
      <c r="BA91" s="315"/>
      <c r="BB91" s="315"/>
      <c r="BC91" s="315"/>
      <c r="BD91" s="315"/>
      <c r="BE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74">
        <v>86</v>
      </c>
      <c r="U92" s="2"/>
      <c r="V92" s="395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315"/>
      <c r="AZ92" s="315"/>
      <c r="BA92" s="315"/>
      <c r="BB92" s="315"/>
      <c r="BC92" s="315"/>
      <c r="BD92" s="315"/>
      <c r="BE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74">
        <v>87</v>
      </c>
      <c r="U93" s="2"/>
      <c r="V93" s="395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315"/>
      <c r="AZ93" s="315"/>
      <c r="BA93" s="315"/>
      <c r="BB93" s="315"/>
      <c r="BC93" s="315"/>
      <c r="BD93" s="315"/>
      <c r="BE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74">
        <v>88</v>
      </c>
      <c r="U94" s="2"/>
      <c r="V94" s="395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315"/>
      <c r="AZ94" s="315"/>
      <c r="BA94" s="315"/>
      <c r="BB94" s="315"/>
      <c r="BC94" s="315"/>
      <c r="BD94" s="315"/>
      <c r="BE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74">
        <v>89</v>
      </c>
      <c r="U95" s="2"/>
      <c r="V95" s="395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315"/>
      <c r="AZ95" s="315"/>
      <c r="BA95" s="315"/>
      <c r="BB95" s="315"/>
      <c r="BC95" s="315"/>
      <c r="BD95" s="315"/>
      <c r="BE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74">
        <v>90</v>
      </c>
      <c r="U96" s="2"/>
      <c r="V96" s="395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315"/>
      <c r="AZ96" s="315"/>
      <c r="BA96" s="315"/>
      <c r="BB96" s="315"/>
      <c r="BC96" s="315"/>
      <c r="BD96" s="315"/>
      <c r="BE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74">
        <v>91</v>
      </c>
      <c r="U97" s="2"/>
      <c r="V97" s="395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315"/>
      <c r="AZ97" s="315"/>
      <c r="BA97" s="315"/>
      <c r="BB97" s="315"/>
      <c r="BC97" s="315"/>
      <c r="BD97" s="315"/>
      <c r="BE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74">
        <v>92</v>
      </c>
      <c r="U98" s="2"/>
      <c r="V98" s="395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315"/>
      <c r="AZ98" s="315"/>
      <c r="BA98" s="315"/>
      <c r="BB98" s="315"/>
      <c r="BC98" s="315"/>
      <c r="BD98" s="315"/>
      <c r="BE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74">
        <v>93</v>
      </c>
      <c r="U99" s="2"/>
      <c r="V99" s="395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315"/>
      <c r="AZ99" s="315"/>
      <c r="BA99" s="315"/>
      <c r="BB99" s="315"/>
      <c r="BC99" s="315"/>
      <c r="BD99" s="315"/>
      <c r="BE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74">
        <v>94</v>
      </c>
      <c r="U100" s="2"/>
      <c r="V100" s="395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315"/>
      <c r="AZ100" s="315"/>
      <c r="BA100" s="315"/>
      <c r="BB100" s="315"/>
      <c r="BC100" s="315"/>
      <c r="BD100" s="315"/>
      <c r="BE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74">
        <v>95</v>
      </c>
      <c r="U101" s="2"/>
      <c r="V101" s="395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315"/>
      <c r="AZ101" s="315"/>
      <c r="BA101" s="315"/>
      <c r="BB101" s="315"/>
      <c r="BC101" s="315"/>
      <c r="BD101" s="315"/>
      <c r="BE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74">
        <v>96</v>
      </c>
      <c r="U102" s="2"/>
      <c r="V102" s="395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315"/>
      <c r="AZ102" s="315"/>
      <c r="BA102" s="315"/>
      <c r="BB102" s="315"/>
      <c r="BC102" s="315"/>
      <c r="BD102" s="315"/>
      <c r="BE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74">
        <v>97</v>
      </c>
      <c r="U103" s="2"/>
      <c r="V103" s="395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315"/>
      <c r="AZ103" s="315"/>
      <c r="BA103" s="315"/>
      <c r="BB103" s="315"/>
      <c r="BC103" s="315"/>
      <c r="BD103" s="315"/>
      <c r="BE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74">
        <v>98</v>
      </c>
      <c r="U104" s="2"/>
      <c r="V104" s="395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315"/>
      <c r="AZ104" s="315"/>
      <c r="BA104" s="315"/>
      <c r="BB104" s="315"/>
      <c r="BC104" s="315"/>
      <c r="BD104" s="315"/>
      <c r="BE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74">
        <v>99</v>
      </c>
      <c r="U105" s="2"/>
      <c r="V105" s="395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315"/>
      <c r="AZ105" s="315"/>
      <c r="BA105" s="315"/>
      <c r="BB105" s="315"/>
      <c r="BC105" s="315"/>
      <c r="BD105" s="315"/>
      <c r="BE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74">
        <v>100</v>
      </c>
      <c r="U106" s="2"/>
      <c r="V106" s="395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315"/>
      <c r="AZ106" s="315"/>
      <c r="BA106" s="315"/>
      <c r="BB106" s="315"/>
      <c r="BC106" s="315"/>
      <c r="BD106" s="315"/>
      <c r="BE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395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315"/>
      <c r="AZ107" s="315"/>
      <c r="BA107" s="315"/>
      <c r="BB107" s="315"/>
      <c r="BC107" s="315"/>
      <c r="BD107" s="315"/>
      <c r="BE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395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315"/>
      <c r="AZ108" s="315"/>
      <c r="BA108" s="315"/>
      <c r="BB108" s="315"/>
      <c r="BC108" s="315"/>
      <c r="BD108" s="315"/>
      <c r="BE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395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315"/>
      <c r="AZ109" s="315"/>
      <c r="BA109" s="315"/>
      <c r="BB109" s="315"/>
      <c r="BC109" s="315"/>
      <c r="BD109" s="315"/>
      <c r="BE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395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315"/>
      <c r="AZ110" s="315"/>
      <c r="BA110" s="315"/>
      <c r="BB110" s="315"/>
      <c r="BC110" s="315"/>
      <c r="BD110" s="315"/>
      <c r="BE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395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315"/>
      <c r="AZ111" s="315"/>
      <c r="BA111" s="315"/>
      <c r="BB111" s="315"/>
      <c r="BC111" s="315"/>
      <c r="BD111" s="315"/>
      <c r="BE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395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315"/>
      <c r="AZ112" s="315"/>
      <c r="BA112" s="315"/>
      <c r="BB112" s="315"/>
      <c r="BC112" s="315"/>
      <c r="BD112" s="315"/>
      <c r="BE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395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315"/>
      <c r="AZ113" s="315"/>
      <c r="BA113" s="315"/>
      <c r="BB113" s="315"/>
      <c r="BC113" s="315"/>
      <c r="BD113" s="315"/>
      <c r="BE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395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315"/>
      <c r="AZ114" s="315"/>
      <c r="BA114" s="315"/>
      <c r="BB114" s="315"/>
      <c r="BC114" s="315"/>
      <c r="BD114" s="315"/>
      <c r="BE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395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315"/>
      <c r="AZ115" s="315"/>
      <c r="BA115" s="315"/>
      <c r="BB115" s="315"/>
      <c r="BC115" s="315"/>
      <c r="BD115" s="315"/>
      <c r="BE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395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315"/>
      <c r="AZ116" s="315"/>
      <c r="BA116" s="315"/>
      <c r="BB116" s="315"/>
      <c r="BC116" s="315"/>
      <c r="BD116" s="315"/>
      <c r="BE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395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315"/>
      <c r="AZ117" s="315"/>
      <c r="BA117" s="315"/>
      <c r="BB117" s="315"/>
      <c r="BC117" s="315"/>
      <c r="BD117" s="315"/>
      <c r="BE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395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315"/>
      <c r="AZ118" s="315"/>
      <c r="BA118" s="315"/>
      <c r="BB118" s="315"/>
      <c r="BC118" s="315"/>
      <c r="BD118" s="315"/>
      <c r="BE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395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315"/>
      <c r="AZ119" s="315"/>
      <c r="BA119" s="315"/>
      <c r="BB119" s="315"/>
      <c r="BC119" s="315"/>
      <c r="BD119" s="315"/>
      <c r="BE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395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315"/>
      <c r="AZ120" s="315"/>
      <c r="BA120" s="315"/>
      <c r="BB120" s="315"/>
      <c r="BC120" s="315"/>
      <c r="BD120" s="315"/>
      <c r="BE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395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315"/>
      <c r="AZ121" s="315"/>
      <c r="BA121" s="315"/>
      <c r="BB121" s="315"/>
      <c r="BC121" s="315"/>
      <c r="BD121" s="315"/>
      <c r="BE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395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315"/>
      <c r="AZ122" s="315"/>
      <c r="BA122" s="315"/>
      <c r="BB122" s="315"/>
      <c r="BC122" s="315"/>
      <c r="BD122" s="315"/>
      <c r="BE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395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315"/>
      <c r="AZ123" s="315"/>
      <c r="BA123" s="315"/>
      <c r="BB123" s="315"/>
      <c r="BC123" s="315"/>
      <c r="BD123" s="315"/>
      <c r="BE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395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315"/>
      <c r="AZ124" s="315"/>
      <c r="BA124" s="315"/>
      <c r="BB124" s="315"/>
      <c r="BC124" s="315"/>
      <c r="BD124" s="315"/>
      <c r="BE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395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315"/>
      <c r="AZ125" s="315"/>
      <c r="BA125" s="315"/>
      <c r="BB125" s="315"/>
      <c r="BC125" s="315"/>
      <c r="BD125" s="315"/>
      <c r="BE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395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315"/>
      <c r="AZ126" s="315"/>
      <c r="BA126" s="315"/>
      <c r="BB126" s="315"/>
      <c r="BC126" s="315"/>
      <c r="BD126" s="315"/>
      <c r="BE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395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315"/>
      <c r="AZ127" s="315"/>
      <c r="BA127" s="315"/>
      <c r="BB127" s="315"/>
      <c r="BC127" s="315"/>
      <c r="BD127" s="315"/>
      <c r="BE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395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315"/>
      <c r="AZ128" s="315"/>
      <c r="BA128" s="315"/>
      <c r="BB128" s="315"/>
      <c r="BC128" s="315"/>
      <c r="BD128" s="315"/>
      <c r="BE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395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315"/>
      <c r="AZ129" s="315"/>
      <c r="BA129" s="315"/>
      <c r="BB129" s="315"/>
      <c r="BC129" s="315"/>
      <c r="BD129" s="315"/>
      <c r="BE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395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315"/>
      <c r="AZ130" s="315"/>
      <c r="BA130" s="315"/>
      <c r="BB130" s="315"/>
      <c r="BC130" s="315"/>
      <c r="BD130" s="315"/>
      <c r="BE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395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315"/>
      <c r="AZ131" s="315"/>
      <c r="BA131" s="315"/>
      <c r="BB131" s="315"/>
      <c r="BC131" s="315"/>
      <c r="BD131" s="315"/>
      <c r="BE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395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315"/>
      <c r="AZ132" s="315"/>
      <c r="BA132" s="315"/>
      <c r="BB132" s="315"/>
      <c r="BC132" s="315"/>
      <c r="BD132" s="315"/>
      <c r="BE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395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315"/>
      <c r="AZ133" s="315"/>
      <c r="BA133" s="315"/>
      <c r="BB133" s="315"/>
      <c r="BC133" s="315"/>
      <c r="BD133" s="315"/>
      <c r="BE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95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315"/>
      <c r="AZ134" s="315"/>
      <c r="BA134" s="315"/>
      <c r="BB134" s="315"/>
      <c r="BC134" s="315"/>
      <c r="BD134" s="315"/>
      <c r="BE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395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315"/>
      <c r="AZ135" s="315"/>
      <c r="BA135" s="315"/>
      <c r="BB135" s="315"/>
      <c r="BC135" s="315"/>
      <c r="BD135" s="315"/>
      <c r="BE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395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315"/>
      <c r="AZ136" s="315"/>
      <c r="BA136" s="315"/>
      <c r="BB136" s="315"/>
      <c r="BC136" s="315"/>
      <c r="BD136" s="315"/>
      <c r="BE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395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315"/>
      <c r="AZ137" s="315"/>
      <c r="BA137" s="315"/>
      <c r="BB137" s="315"/>
      <c r="BC137" s="315"/>
      <c r="BD137" s="315"/>
      <c r="BE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395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315"/>
      <c r="AZ138" s="315"/>
      <c r="BA138" s="315"/>
      <c r="BB138" s="315"/>
      <c r="BC138" s="315"/>
      <c r="BD138" s="315"/>
      <c r="BE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395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315"/>
      <c r="AZ139" s="315"/>
      <c r="BA139" s="315"/>
      <c r="BB139" s="315"/>
      <c r="BC139" s="315"/>
      <c r="BD139" s="315"/>
      <c r="BE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395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315"/>
      <c r="AZ140" s="315"/>
      <c r="BA140" s="315"/>
      <c r="BB140" s="315"/>
      <c r="BC140" s="315"/>
      <c r="BD140" s="315"/>
      <c r="BE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395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315"/>
      <c r="AZ141" s="315"/>
      <c r="BA141" s="315"/>
      <c r="BB141" s="315"/>
      <c r="BC141" s="315"/>
      <c r="BD141" s="315"/>
      <c r="BE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395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315"/>
      <c r="AZ142" s="315"/>
      <c r="BA142" s="315"/>
      <c r="BB142" s="315"/>
      <c r="BC142" s="315"/>
      <c r="BD142" s="315"/>
      <c r="BE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395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315"/>
      <c r="AZ143" s="315"/>
      <c r="BA143" s="315"/>
      <c r="BB143" s="315"/>
      <c r="BC143" s="315"/>
      <c r="BD143" s="315"/>
      <c r="BE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395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315"/>
      <c r="AZ144" s="315"/>
      <c r="BA144" s="315"/>
      <c r="BB144" s="315"/>
      <c r="BC144" s="315"/>
      <c r="BD144" s="315"/>
      <c r="BE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395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315"/>
      <c r="AZ145" s="315"/>
      <c r="BA145" s="315"/>
      <c r="BB145" s="315"/>
      <c r="BC145" s="315"/>
      <c r="BD145" s="315"/>
      <c r="BE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395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315"/>
      <c r="AZ146" s="315"/>
      <c r="BA146" s="315"/>
      <c r="BB146" s="315"/>
      <c r="BC146" s="315"/>
      <c r="BD146" s="315"/>
      <c r="BE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395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315"/>
      <c r="AZ147" s="315"/>
      <c r="BA147" s="315"/>
      <c r="BB147" s="315"/>
      <c r="BC147" s="315"/>
      <c r="BD147" s="315"/>
      <c r="BE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395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315"/>
      <c r="AZ148" s="315"/>
      <c r="BA148" s="315"/>
      <c r="BB148" s="315"/>
      <c r="BC148" s="315"/>
      <c r="BD148" s="315"/>
      <c r="BE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395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315"/>
      <c r="AZ149" s="315"/>
      <c r="BA149" s="315"/>
      <c r="BB149" s="315"/>
      <c r="BC149" s="315"/>
      <c r="BD149" s="315"/>
      <c r="BE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395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315"/>
      <c r="AZ150" s="315"/>
      <c r="BA150" s="315"/>
      <c r="BB150" s="315"/>
      <c r="BC150" s="315"/>
      <c r="BD150" s="315"/>
      <c r="BE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395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315"/>
      <c r="AZ151" s="315"/>
      <c r="BA151" s="315"/>
      <c r="BB151" s="315"/>
      <c r="BC151" s="315"/>
      <c r="BD151" s="315"/>
      <c r="BE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395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315"/>
      <c r="AZ152" s="315"/>
      <c r="BA152" s="315"/>
      <c r="BB152" s="315"/>
      <c r="BC152" s="315"/>
      <c r="BD152" s="315"/>
      <c r="BE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395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315"/>
      <c r="AZ153" s="315"/>
      <c r="BA153" s="315"/>
      <c r="BB153" s="315"/>
      <c r="BC153" s="315"/>
      <c r="BD153" s="315"/>
      <c r="BE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395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315"/>
      <c r="AZ154" s="315"/>
      <c r="BA154" s="315"/>
      <c r="BB154" s="315"/>
      <c r="BC154" s="315"/>
      <c r="BD154" s="315"/>
      <c r="BE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395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315"/>
      <c r="AZ155" s="315"/>
      <c r="BA155" s="315"/>
      <c r="BB155" s="315"/>
      <c r="BC155" s="315"/>
      <c r="BD155" s="315"/>
      <c r="BE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395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315"/>
      <c r="AZ156" s="315"/>
      <c r="BA156" s="315"/>
      <c r="BB156" s="315"/>
      <c r="BC156" s="315"/>
      <c r="BD156" s="315"/>
      <c r="BE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395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315"/>
      <c r="AZ157" s="315"/>
      <c r="BA157" s="315"/>
      <c r="BB157" s="315"/>
      <c r="BC157" s="315"/>
      <c r="BD157" s="315"/>
      <c r="BE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395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315"/>
      <c r="AZ158" s="315"/>
      <c r="BA158" s="315"/>
      <c r="BB158" s="315"/>
      <c r="BC158" s="315"/>
      <c r="BD158" s="315"/>
      <c r="BE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395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315"/>
      <c r="AZ159" s="315"/>
      <c r="BA159" s="315"/>
      <c r="BB159" s="315"/>
      <c r="BC159" s="315"/>
      <c r="BD159" s="315"/>
      <c r="BE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395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315"/>
      <c r="AZ160" s="315"/>
      <c r="BA160" s="315"/>
      <c r="BB160" s="315"/>
      <c r="BC160" s="315"/>
      <c r="BD160" s="315"/>
      <c r="BE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95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315"/>
      <c r="AZ161" s="315"/>
      <c r="BA161" s="315"/>
      <c r="BB161" s="315"/>
      <c r="BC161" s="315"/>
      <c r="BD161" s="315"/>
      <c r="BE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95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315"/>
      <c r="AZ162" s="315"/>
      <c r="BA162" s="315"/>
      <c r="BB162" s="315"/>
      <c r="BC162" s="315"/>
      <c r="BD162" s="315"/>
      <c r="BE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395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315"/>
      <c r="AZ163" s="315"/>
      <c r="BA163" s="315"/>
      <c r="BB163" s="315"/>
      <c r="BC163" s="315"/>
      <c r="BD163" s="315"/>
      <c r="BE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395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315"/>
      <c r="AZ164" s="315"/>
      <c r="BA164" s="315"/>
      <c r="BB164" s="315"/>
      <c r="BC164" s="315"/>
      <c r="BD164" s="315"/>
      <c r="BE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395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315"/>
      <c r="AZ165" s="315"/>
      <c r="BA165" s="315"/>
      <c r="BB165" s="315"/>
      <c r="BC165" s="315"/>
      <c r="BD165" s="315"/>
      <c r="BE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395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315"/>
      <c r="AZ166" s="315"/>
      <c r="BA166" s="315"/>
      <c r="BB166" s="315"/>
      <c r="BC166" s="315"/>
      <c r="BD166" s="315"/>
      <c r="BE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395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315"/>
      <c r="AZ167" s="315"/>
      <c r="BA167" s="315"/>
      <c r="BB167" s="315"/>
      <c r="BC167" s="315"/>
      <c r="BD167" s="315"/>
      <c r="BE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395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315"/>
      <c r="AZ168" s="315"/>
      <c r="BA168" s="315"/>
      <c r="BB168" s="315"/>
      <c r="BC168" s="315"/>
      <c r="BD168" s="315"/>
      <c r="BE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395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315"/>
      <c r="AZ169" s="315"/>
      <c r="BA169" s="315"/>
      <c r="BB169" s="315"/>
      <c r="BC169" s="315"/>
      <c r="BD169" s="315"/>
      <c r="BE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395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315"/>
      <c r="AZ170" s="315"/>
      <c r="BA170" s="315"/>
      <c r="BB170" s="315"/>
      <c r="BC170" s="315"/>
      <c r="BD170" s="315"/>
      <c r="BE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395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315"/>
      <c r="AZ171" s="315"/>
      <c r="BA171" s="315"/>
      <c r="BB171" s="315"/>
      <c r="BC171" s="315"/>
      <c r="BD171" s="315"/>
      <c r="BE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395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315"/>
      <c r="AZ172" s="315"/>
      <c r="BA172" s="315"/>
      <c r="BB172" s="315"/>
      <c r="BC172" s="315"/>
      <c r="BD172" s="315"/>
      <c r="BE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95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315"/>
      <c r="AZ173" s="315"/>
      <c r="BA173" s="315"/>
      <c r="BB173" s="315"/>
      <c r="BC173" s="315"/>
      <c r="BD173" s="315"/>
      <c r="BE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95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315"/>
      <c r="AZ174" s="315"/>
      <c r="BA174" s="315"/>
      <c r="BB174" s="315"/>
      <c r="BC174" s="315"/>
      <c r="BD174" s="315"/>
      <c r="BE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95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315"/>
      <c r="AZ175" s="315"/>
      <c r="BA175" s="315"/>
      <c r="BB175" s="315"/>
      <c r="BC175" s="315"/>
      <c r="BD175" s="315"/>
      <c r="BE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95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315"/>
      <c r="AZ176" s="315"/>
      <c r="BA176" s="315"/>
      <c r="BB176" s="315"/>
      <c r="BC176" s="315"/>
      <c r="BD176" s="315"/>
      <c r="BE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395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315"/>
      <c r="AZ177" s="315"/>
      <c r="BA177" s="315"/>
      <c r="BB177" s="315"/>
      <c r="BC177" s="315"/>
      <c r="BD177" s="315"/>
      <c r="BE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395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315"/>
      <c r="AZ178" s="315"/>
      <c r="BA178" s="315"/>
      <c r="BB178" s="315"/>
      <c r="BC178" s="315"/>
      <c r="BD178" s="315"/>
      <c r="BE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395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315"/>
      <c r="AZ179" s="315"/>
      <c r="BA179" s="315"/>
      <c r="BB179" s="315"/>
      <c r="BC179" s="315"/>
      <c r="BD179" s="315"/>
      <c r="BE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395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315"/>
      <c r="AZ180" s="315"/>
      <c r="BA180" s="315"/>
      <c r="BB180" s="315"/>
      <c r="BC180" s="315"/>
      <c r="BD180" s="315"/>
      <c r="BE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395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315"/>
      <c r="AZ181" s="315"/>
      <c r="BA181" s="315"/>
      <c r="BB181" s="315"/>
      <c r="BC181" s="315"/>
      <c r="BD181" s="315"/>
      <c r="BE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395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315"/>
      <c r="AZ182" s="315"/>
      <c r="BA182" s="315"/>
      <c r="BB182" s="315"/>
      <c r="BC182" s="315"/>
      <c r="BD182" s="315"/>
      <c r="BE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395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315"/>
      <c r="AZ183" s="315"/>
      <c r="BA183" s="315"/>
      <c r="BB183" s="315"/>
      <c r="BC183" s="315"/>
      <c r="BD183" s="315"/>
      <c r="BE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95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315"/>
      <c r="AZ184" s="315"/>
      <c r="BA184" s="315"/>
      <c r="BB184" s="315"/>
      <c r="BC184" s="315"/>
      <c r="BD184" s="315"/>
      <c r="BE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395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315"/>
      <c r="AZ185" s="315"/>
      <c r="BA185" s="315"/>
      <c r="BB185" s="315"/>
      <c r="BC185" s="315"/>
      <c r="BD185" s="315"/>
      <c r="BE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395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315"/>
      <c r="AZ186" s="315"/>
      <c r="BA186" s="315"/>
      <c r="BB186" s="315"/>
      <c r="BC186" s="315"/>
      <c r="BD186" s="315"/>
      <c r="BE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395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315"/>
      <c r="AZ187" s="315"/>
      <c r="BA187" s="315"/>
      <c r="BB187" s="315"/>
      <c r="BC187" s="315"/>
      <c r="BD187" s="315"/>
      <c r="BE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395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315"/>
      <c r="AZ188" s="315"/>
      <c r="BA188" s="315"/>
      <c r="BB188" s="315"/>
      <c r="BC188" s="315"/>
      <c r="BD188" s="315"/>
      <c r="BE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395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315"/>
      <c r="AZ189" s="315"/>
      <c r="BA189" s="315"/>
      <c r="BB189" s="315"/>
      <c r="BC189" s="315"/>
      <c r="BD189" s="315"/>
      <c r="BE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395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315"/>
      <c r="AZ190" s="315"/>
      <c r="BA190" s="315"/>
      <c r="BB190" s="315"/>
      <c r="BC190" s="315"/>
      <c r="BD190" s="315"/>
      <c r="BE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395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315"/>
      <c r="AZ191" s="315"/>
      <c r="BA191" s="315"/>
      <c r="BB191" s="315"/>
      <c r="BC191" s="315"/>
      <c r="BD191" s="315"/>
      <c r="BE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395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315"/>
      <c r="AZ192" s="315"/>
      <c r="BA192" s="315"/>
      <c r="BB192" s="315"/>
      <c r="BC192" s="315"/>
      <c r="BD192" s="315"/>
      <c r="BE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395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315"/>
      <c r="AZ193" s="315"/>
      <c r="BA193" s="315"/>
      <c r="BB193" s="315"/>
      <c r="BC193" s="315"/>
      <c r="BD193" s="315"/>
      <c r="BE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395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315"/>
      <c r="AZ194" s="315"/>
      <c r="BA194" s="315"/>
      <c r="BB194" s="315"/>
      <c r="BC194" s="315"/>
      <c r="BD194" s="315"/>
      <c r="BE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395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315"/>
      <c r="AZ195" s="315"/>
      <c r="BA195" s="315"/>
      <c r="BB195" s="315"/>
      <c r="BC195" s="315"/>
      <c r="BD195" s="315"/>
      <c r="BE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395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315"/>
      <c r="AZ196" s="315"/>
      <c r="BA196" s="315"/>
      <c r="BB196" s="315"/>
      <c r="BC196" s="315"/>
      <c r="BD196" s="315"/>
      <c r="BE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95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315"/>
      <c r="AZ197" s="315"/>
      <c r="BA197" s="315"/>
      <c r="BB197" s="315"/>
      <c r="BC197" s="315"/>
      <c r="BD197" s="315"/>
      <c r="BE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95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315"/>
      <c r="AZ198" s="315"/>
      <c r="BA198" s="315"/>
      <c r="BB198" s="315"/>
      <c r="BC198" s="315"/>
      <c r="BD198" s="315"/>
      <c r="BE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95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315"/>
      <c r="AZ199" s="315"/>
      <c r="BA199" s="315"/>
      <c r="BB199" s="315"/>
      <c r="BC199" s="315"/>
      <c r="BD199" s="315"/>
      <c r="BE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95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315"/>
      <c r="AZ200" s="315"/>
      <c r="BA200" s="315"/>
      <c r="BB200" s="315"/>
      <c r="BC200" s="315"/>
      <c r="BD200" s="315"/>
      <c r="BE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95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315"/>
      <c r="AZ201" s="315"/>
      <c r="BA201" s="315"/>
      <c r="BB201" s="315"/>
      <c r="BC201" s="315"/>
      <c r="BD201" s="315"/>
      <c r="BE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95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315"/>
      <c r="AZ202" s="315"/>
      <c r="BA202" s="315"/>
      <c r="BB202" s="315"/>
      <c r="BC202" s="315"/>
      <c r="BD202" s="315"/>
      <c r="BE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95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315"/>
      <c r="AZ203" s="315"/>
      <c r="BA203" s="315"/>
      <c r="BB203" s="315"/>
      <c r="BC203" s="315"/>
      <c r="BD203" s="315"/>
      <c r="BE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95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315"/>
      <c r="AZ204" s="315"/>
      <c r="BA204" s="315"/>
      <c r="BB204" s="315"/>
      <c r="BC204" s="315"/>
      <c r="BD204" s="315"/>
      <c r="BE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95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315"/>
      <c r="AZ205" s="315"/>
      <c r="BA205" s="315"/>
      <c r="BB205" s="315"/>
      <c r="BC205" s="315"/>
      <c r="BD205" s="315"/>
      <c r="BE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95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315"/>
      <c r="AZ206" s="315"/>
      <c r="BA206" s="315"/>
      <c r="BB206" s="315"/>
      <c r="BC206" s="315"/>
      <c r="BD206" s="315"/>
      <c r="BE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95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315"/>
      <c r="AZ207" s="315"/>
      <c r="BA207" s="315"/>
      <c r="BB207" s="315"/>
      <c r="BC207" s="315"/>
      <c r="BD207" s="315"/>
      <c r="BE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95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315"/>
      <c r="AZ208" s="315"/>
      <c r="BA208" s="315"/>
      <c r="BB208" s="315"/>
      <c r="BC208" s="315"/>
      <c r="BD208" s="315"/>
      <c r="BE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95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315"/>
      <c r="AZ209" s="315"/>
      <c r="BA209" s="315"/>
      <c r="BB209" s="315"/>
      <c r="BC209" s="315"/>
      <c r="BD209" s="315"/>
      <c r="BE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95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315"/>
      <c r="AZ210" s="315"/>
      <c r="BA210" s="315"/>
      <c r="BB210" s="315"/>
      <c r="BC210" s="315"/>
      <c r="BD210" s="315"/>
      <c r="BE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95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315"/>
      <c r="AZ211" s="315"/>
      <c r="BA211" s="315"/>
      <c r="BB211" s="315"/>
      <c r="BC211" s="315"/>
      <c r="BD211" s="315"/>
      <c r="BE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95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315"/>
      <c r="AZ212" s="315"/>
      <c r="BA212" s="315"/>
      <c r="BB212" s="315"/>
      <c r="BC212" s="315"/>
      <c r="BD212" s="315"/>
      <c r="BE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95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315"/>
      <c r="AZ213" s="315"/>
      <c r="BA213" s="315"/>
      <c r="BB213" s="315"/>
      <c r="BC213" s="315"/>
      <c r="BD213" s="315"/>
      <c r="BE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395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315"/>
      <c r="AZ214" s="315"/>
      <c r="BA214" s="315"/>
      <c r="BB214" s="315"/>
      <c r="BC214" s="315"/>
      <c r="BD214" s="315"/>
      <c r="BE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95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315"/>
      <c r="AZ215" s="315"/>
      <c r="BA215" s="315"/>
      <c r="BB215" s="315"/>
      <c r="BC215" s="315"/>
      <c r="BD215" s="315"/>
      <c r="BE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95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315"/>
      <c r="AZ216" s="315"/>
      <c r="BA216" s="315"/>
      <c r="BB216" s="315"/>
      <c r="BC216" s="315"/>
      <c r="BD216" s="315"/>
      <c r="BE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95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315"/>
      <c r="AZ217" s="315"/>
      <c r="BA217" s="315"/>
      <c r="BB217" s="315"/>
      <c r="BC217" s="315"/>
      <c r="BD217" s="315"/>
      <c r="BE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95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315"/>
      <c r="AZ218" s="315"/>
      <c r="BA218" s="315"/>
      <c r="BB218" s="315"/>
      <c r="BC218" s="315"/>
      <c r="BD218" s="315"/>
      <c r="BE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95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315"/>
      <c r="AZ219" s="315"/>
      <c r="BA219" s="315"/>
      <c r="BB219" s="315"/>
      <c r="BC219" s="315"/>
      <c r="BD219" s="315"/>
      <c r="BE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95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315"/>
      <c r="AZ220" s="315"/>
      <c r="BA220" s="315"/>
      <c r="BB220" s="315"/>
      <c r="BC220" s="315"/>
      <c r="BD220" s="315"/>
      <c r="BE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395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315"/>
      <c r="AZ221" s="315"/>
      <c r="BA221" s="315"/>
      <c r="BB221" s="315"/>
      <c r="BC221" s="315"/>
      <c r="BD221" s="315"/>
      <c r="BE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395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315"/>
      <c r="AZ222" s="315"/>
      <c r="BA222" s="315"/>
      <c r="BB222" s="315"/>
      <c r="BC222" s="315"/>
      <c r="BD222" s="315"/>
      <c r="BE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395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315"/>
      <c r="AZ223" s="315"/>
      <c r="BA223" s="315"/>
      <c r="BB223" s="315"/>
      <c r="BC223" s="315"/>
      <c r="BD223" s="315"/>
      <c r="BE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395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315"/>
      <c r="AZ224" s="315"/>
      <c r="BA224" s="315"/>
      <c r="BB224" s="315"/>
      <c r="BC224" s="315"/>
      <c r="BD224" s="315"/>
      <c r="BE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395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315"/>
      <c r="AZ225" s="315"/>
      <c r="BA225" s="315"/>
      <c r="BB225" s="315"/>
      <c r="BC225" s="315"/>
      <c r="BD225" s="315"/>
      <c r="BE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95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315"/>
      <c r="AZ226" s="315"/>
      <c r="BA226" s="315"/>
      <c r="BB226" s="315"/>
      <c r="BC226" s="315"/>
      <c r="BD226" s="315"/>
      <c r="BE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395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315"/>
      <c r="AZ227" s="315"/>
      <c r="BA227" s="315"/>
      <c r="BB227" s="315"/>
      <c r="BC227" s="315"/>
      <c r="BD227" s="315"/>
      <c r="BE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395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315"/>
      <c r="AZ228" s="315"/>
      <c r="BA228" s="315"/>
      <c r="BB228" s="315"/>
      <c r="BC228" s="315"/>
      <c r="BD228" s="315"/>
      <c r="BE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395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315"/>
      <c r="AZ229" s="315"/>
      <c r="BA229" s="315"/>
      <c r="BB229" s="315"/>
      <c r="BC229" s="315"/>
      <c r="BD229" s="315"/>
      <c r="BE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395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315"/>
      <c r="AZ230" s="315"/>
      <c r="BA230" s="315"/>
      <c r="BB230" s="315"/>
      <c r="BC230" s="315"/>
      <c r="BD230" s="315"/>
      <c r="BE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395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315"/>
      <c r="AZ231" s="315"/>
      <c r="BA231" s="315"/>
      <c r="BB231" s="315"/>
      <c r="BC231" s="315"/>
      <c r="BD231" s="315"/>
      <c r="BE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395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315"/>
      <c r="AZ232" s="315"/>
      <c r="BA232" s="315"/>
      <c r="BB232" s="315"/>
      <c r="BC232" s="315"/>
      <c r="BD232" s="315"/>
      <c r="BE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395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315"/>
      <c r="AZ233" s="315"/>
      <c r="BA233" s="315"/>
      <c r="BB233" s="315"/>
      <c r="BC233" s="315"/>
      <c r="BD233" s="315"/>
      <c r="BE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395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315"/>
      <c r="AZ234" s="315"/>
      <c r="BA234" s="315"/>
      <c r="BB234" s="315"/>
      <c r="BC234" s="315"/>
      <c r="BD234" s="315"/>
      <c r="BE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395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315"/>
      <c r="AZ235" s="315"/>
      <c r="BA235" s="315"/>
      <c r="BB235" s="315"/>
      <c r="BC235" s="315"/>
      <c r="BD235" s="315"/>
      <c r="BE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395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315"/>
      <c r="AZ236" s="315"/>
      <c r="BA236" s="315"/>
      <c r="BB236" s="315"/>
      <c r="BC236" s="315"/>
      <c r="BD236" s="315"/>
      <c r="BE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395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315"/>
      <c r="AZ237" s="315"/>
      <c r="BA237" s="315"/>
      <c r="BB237" s="315"/>
      <c r="BC237" s="315"/>
      <c r="BD237" s="315"/>
      <c r="BE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395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315"/>
      <c r="AZ238" s="315"/>
      <c r="BA238" s="315"/>
      <c r="BB238" s="315"/>
      <c r="BC238" s="315"/>
      <c r="BD238" s="315"/>
      <c r="BE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395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315"/>
      <c r="AZ239" s="315"/>
      <c r="BA239" s="315"/>
      <c r="BB239" s="315"/>
      <c r="BC239" s="315"/>
      <c r="BD239" s="315"/>
      <c r="BE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395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315"/>
      <c r="AZ240" s="315"/>
      <c r="BA240" s="315"/>
      <c r="BB240" s="315"/>
      <c r="BC240" s="315"/>
      <c r="BD240" s="315"/>
      <c r="BE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395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315"/>
      <c r="AZ241" s="315"/>
      <c r="BA241" s="315"/>
      <c r="BB241" s="315"/>
      <c r="BC241" s="315"/>
      <c r="BD241" s="315"/>
      <c r="BE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395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315"/>
      <c r="AZ242" s="315"/>
      <c r="BA242" s="315"/>
      <c r="BB242" s="315"/>
      <c r="BC242" s="315"/>
      <c r="BD242" s="315"/>
      <c r="BE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395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315"/>
      <c r="AZ243" s="315"/>
      <c r="BA243" s="315"/>
      <c r="BB243" s="315"/>
      <c r="BC243" s="315"/>
      <c r="BD243" s="315"/>
      <c r="BE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395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315"/>
      <c r="AZ244" s="315"/>
      <c r="BA244" s="315"/>
      <c r="BB244" s="315"/>
      <c r="BC244" s="315"/>
      <c r="BD244" s="315"/>
      <c r="BE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395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315"/>
      <c r="AZ245" s="315"/>
      <c r="BA245" s="315"/>
      <c r="BB245" s="315"/>
      <c r="BC245" s="315"/>
      <c r="BD245" s="315"/>
      <c r="BE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395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315"/>
      <c r="AZ246" s="315"/>
      <c r="BA246" s="315"/>
      <c r="BB246" s="315"/>
      <c r="BC246" s="315"/>
      <c r="BD246" s="315"/>
      <c r="BE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395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315"/>
      <c r="AZ247" s="315"/>
      <c r="BA247" s="315"/>
      <c r="BB247" s="315"/>
      <c r="BC247" s="315"/>
      <c r="BD247" s="315"/>
      <c r="BE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395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315"/>
      <c r="AZ248" s="315"/>
      <c r="BA248" s="315"/>
      <c r="BB248" s="315"/>
      <c r="BC248" s="315"/>
      <c r="BD248" s="315"/>
      <c r="BE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395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315"/>
      <c r="AZ249" s="315"/>
      <c r="BA249" s="315"/>
      <c r="BB249" s="315"/>
      <c r="BC249" s="315"/>
      <c r="BD249" s="315"/>
      <c r="BE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395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315"/>
      <c r="AZ250" s="315"/>
      <c r="BA250" s="315"/>
      <c r="BB250" s="315"/>
      <c r="BC250" s="315"/>
      <c r="BD250" s="315"/>
      <c r="BE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395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315"/>
      <c r="AZ251" s="315"/>
      <c r="BA251" s="315"/>
      <c r="BB251" s="315"/>
      <c r="BC251" s="315"/>
      <c r="BD251" s="315"/>
      <c r="BE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395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315"/>
      <c r="AZ252" s="315"/>
      <c r="BA252" s="315"/>
      <c r="BB252" s="315"/>
      <c r="BC252" s="315"/>
      <c r="BD252" s="315"/>
      <c r="BE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395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315"/>
      <c r="AZ253" s="315"/>
      <c r="BA253" s="315"/>
      <c r="BB253" s="315"/>
      <c r="BC253" s="315"/>
      <c r="BD253" s="315"/>
      <c r="BE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395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315"/>
      <c r="AZ254" s="315"/>
      <c r="BA254" s="315"/>
      <c r="BB254" s="315"/>
      <c r="BC254" s="315"/>
      <c r="BD254" s="315"/>
      <c r="BE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395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315"/>
      <c r="AZ255" s="315"/>
      <c r="BA255" s="315"/>
      <c r="BB255" s="315"/>
      <c r="BC255" s="315"/>
      <c r="BD255" s="315"/>
      <c r="BE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395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315"/>
      <c r="AZ256" s="315"/>
      <c r="BA256" s="315"/>
      <c r="BB256" s="315"/>
      <c r="BC256" s="315"/>
      <c r="BD256" s="315"/>
      <c r="BE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395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315"/>
      <c r="AZ257" s="315"/>
      <c r="BA257" s="315"/>
      <c r="BB257" s="315"/>
      <c r="BC257" s="315"/>
      <c r="BD257" s="315"/>
      <c r="BE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395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315"/>
      <c r="AZ258" s="315"/>
      <c r="BA258" s="315"/>
      <c r="BB258" s="315"/>
      <c r="BC258" s="315"/>
      <c r="BD258" s="315"/>
      <c r="BE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395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315"/>
      <c r="AZ259" s="315"/>
      <c r="BA259" s="315"/>
      <c r="BB259" s="315"/>
      <c r="BC259" s="315"/>
      <c r="BD259" s="315"/>
      <c r="BE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395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315"/>
      <c r="AZ260" s="315"/>
      <c r="BA260" s="315"/>
      <c r="BB260" s="315"/>
      <c r="BC260" s="315"/>
      <c r="BD260" s="315"/>
      <c r="BE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395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315"/>
      <c r="AZ261" s="315"/>
      <c r="BA261" s="315"/>
      <c r="BB261" s="315"/>
      <c r="BC261" s="315"/>
      <c r="BD261" s="315"/>
      <c r="BE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395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315"/>
      <c r="AZ262" s="315"/>
      <c r="BA262" s="315"/>
      <c r="BB262" s="315"/>
      <c r="BC262" s="315"/>
      <c r="BD262" s="315"/>
      <c r="BE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395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315"/>
      <c r="AZ263" s="315"/>
      <c r="BA263" s="315"/>
      <c r="BB263" s="315"/>
      <c r="BC263" s="315"/>
      <c r="BD263" s="315"/>
      <c r="BE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395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315"/>
      <c r="AZ264" s="315"/>
      <c r="BA264" s="315"/>
      <c r="BB264" s="315"/>
      <c r="BC264" s="315"/>
      <c r="BD264" s="315"/>
      <c r="BE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395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315"/>
      <c r="AZ265" s="315"/>
      <c r="BA265" s="315"/>
      <c r="BB265" s="315"/>
      <c r="BC265" s="315"/>
      <c r="BD265" s="315"/>
      <c r="BE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395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315"/>
      <c r="AZ266" s="315"/>
      <c r="BA266" s="315"/>
      <c r="BB266" s="315"/>
      <c r="BC266" s="315"/>
      <c r="BD266" s="315"/>
      <c r="BE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395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315"/>
      <c r="AZ267" s="315"/>
      <c r="BA267" s="315"/>
      <c r="BB267" s="315"/>
      <c r="BC267" s="315"/>
      <c r="BD267" s="315"/>
      <c r="BE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395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315"/>
      <c r="AZ268" s="315"/>
      <c r="BA268" s="315"/>
      <c r="BB268" s="315"/>
      <c r="BC268" s="315"/>
      <c r="BD268" s="315"/>
      <c r="BE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395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315"/>
      <c r="AZ269" s="315"/>
      <c r="BA269" s="315"/>
      <c r="BB269" s="315"/>
      <c r="BC269" s="315"/>
      <c r="BD269" s="315"/>
      <c r="BE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395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315"/>
      <c r="AZ270" s="315"/>
      <c r="BA270" s="315"/>
      <c r="BB270" s="315"/>
      <c r="BC270" s="315"/>
      <c r="BD270" s="315"/>
      <c r="BE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395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315"/>
      <c r="AZ271" s="315"/>
      <c r="BA271" s="315"/>
      <c r="BB271" s="315"/>
      <c r="BC271" s="315"/>
      <c r="BD271" s="315"/>
      <c r="BE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395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315"/>
      <c r="AZ272" s="315"/>
      <c r="BA272" s="315"/>
      <c r="BB272" s="315"/>
      <c r="BC272" s="315"/>
      <c r="BD272" s="315"/>
      <c r="BE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395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315"/>
      <c r="AZ273" s="315"/>
      <c r="BA273" s="315"/>
      <c r="BB273" s="315"/>
      <c r="BC273" s="315"/>
      <c r="BD273" s="315"/>
      <c r="BE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395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315"/>
      <c r="AZ274" s="315"/>
      <c r="BA274" s="315"/>
      <c r="BB274" s="315"/>
      <c r="BC274" s="315"/>
      <c r="BD274" s="315"/>
      <c r="BE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395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315"/>
      <c r="AZ275" s="315"/>
      <c r="BA275" s="315"/>
      <c r="BB275" s="315"/>
      <c r="BC275" s="315"/>
      <c r="BD275" s="315"/>
      <c r="BE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395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315"/>
      <c r="AZ276" s="315"/>
      <c r="BA276" s="315"/>
      <c r="BB276" s="315"/>
      <c r="BC276" s="315"/>
      <c r="BD276" s="315"/>
      <c r="BE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395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315"/>
      <c r="AZ277" s="315"/>
      <c r="BA277" s="315"/>
      <c r="BB277" s="315"/>
      <c r="BC277" s="315"/>
      <c r="BD277" s="315"/>
      <c r="BE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395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315"/>
      <c r="AZ278" s="315"/>
      <c r="BA278" s="315"/>
      <c r="BB278" s="315"/>
      <c r="BC278" s="315"/>
      <c r="BD278" s="315"/>
      <c r="BE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395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315"/>
      <c r="AZ279" s="315"/>
      <c r="BA279" s="315"/>
      <c r="BB279" s="315"/>
      <c r="BC279" s="315"/>
      <c r="BD279" s="315"/>
      <c r="BE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395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315"/>
      <c r="AZ280" s="315"/>
      <c r="BA280" s="315"/>
      <c r="BB280" s="315"/>
      <c r="BC280" s="315"/>
      <c r="BD280" s="315"/>
      <c r="BE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395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315"/>
      <c r="AZ281" s="315"/>
      <c r="BA281" s="315"/>
      <c r="BB281" s="315"/>
      <c r="BC281" s="315"/>
      <c r="BD281" s="315"/>
      <c r="BE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395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315"/>
      <c r="AZ282" s="315"/>
      <c r="BA282" s="315"/>
      <c r="BB282" s="315"/>
      <c r="BC282" s="315"/>
      <c r="BD282" s="315"/>
      <c r="BE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395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315"/>
      <c r="AZ283" s="315"/>
      <c r="BA283" s="315"/>
      <c r="BB283" s="315"/>
      <c r="BC283" s="315"/>
      <c r="BD283" s="315"/>
      <c r="BE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395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315"/>
      <c r="AZ284" s="315"/>
      <c r="BA284" s="315"/>
      <c r="BB284" s="315"/>
      <c r="BC284" s="315"/>
      <c r="BD284" s="315"/>
      <c r="BE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395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315"/>
      <c r="AZ285" s="315"/>
      <c r="BA285" s="315"/>
      <c r="BB285" s="315"/>
      <c r="BC285" s="315"/>
      <c r="BD285" s="315"/>
      <c r="BE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395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315"/>
      <c r="AZ286" s="315"/>
      <c r="BA286" s="315"/>
      <c r="BB286" s="315"/>
      <c r="BC286" s="315"/>
      <c r="BD286" s="315"/>
      <c r="BE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395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315"/>
      <c r="AZ287" s="315"/>
      <c r="BA287" s="315"/>
      <c r="BB287" s="315"/>
      <c r="BC287" s="315"/>
      <c r="BD287" s="315"/>
      <c r="BE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395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315"/>
      <c r="AZ288" s="315"/>
      <c r="BA288" s="315"/>
      <c r="BB288" s="315"/>
      <c r="BC288" s="315"/>
      <c r="BD288" s="315"/>
      <c r="BE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395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315"/>
      <c r="AZ289" s="315"/>
      <c r="BA289" s="315"/>
      <c r="BB289" s="315"/>
      <c r="BC289" s="315"/>
      <c r="BD289" s="315"/>
      <c r="BE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395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315"/>
      <c r="AZ290" s="315"/>
      <c r="BA290" s="315"/>
      <c r="BB290" s="315"/>
      <c r="BC290" s="315"/>
      <c r="BD290" s="315"/>
      <c r="BE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395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315"/>
      <c r="AZ291" s="315"/>
      <c r="BA291" s="315"/>
      <c r="BB291" s="315"/>
      <c r="BC291" s="315"/>
      <c r="BD291" s="315"/>
      <c r="BE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395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315"/>
      <c r="AZ292" s="315"/>
      <c r="BA292" s="315"/>
      <c r="BB292" s="315"/>
      <c r="BC292" s="315"/>
      <c r="BD292" s="315"/>
      <c r="BE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395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315"/>
      <c r="AZ293" s="315"/>
      <c r="BA293" s="315"/>
      <c r="BB293" s="315"/>
      <c r="BC293" s="315"/>
      <c r="BD293" s="315"/>
      <c r="BE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395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315"/>
      <c r="AZ294" s="315"/>
      <c r="BA294" s="315"/>
      <c r="BB294" s="315"/>
      <c r="BC294" s="315"/>
      <c r="BD294" s="315"/>
      <c r="BE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395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315"/>
      <c r="AZ295" s="315"/>
      <c r="BA295" s="315"/>
      <c r="BB295" s="315"/>
      <c r="BC295" s="315"/>
      <c r="BD295" s="315"/>
      <c r="BE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395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315"/>
      <c r="AZ296" s="315"/>
      <c r="BA296" s="315"/>
      <c r="BB296" s="315"/>
      <c r="BC296" s="315"/>
      <c r="BD296" s="315"/>
      <c r="BE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395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315"/>
      <c r="AZ297" s="315"/>
      <c r="BA297" s="315"/>
      <c r="BB297" s="315"/>
      <c r="BC297" s="315"/>
      <c r="BD297" s="315"/>
      <c r="BE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395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315"/>
      <c r="AZ298" s="315"/>
      <c r="BA298" s="315"/>
      <c r="BB298" s="315"/>
      <c r="BC298" s="315"/>
      <c r="BD298" s="315"/>
      <c r="BE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395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315"/>
      <c r="AZ299" s="315"/>
      <c r="BA299" s="315"/>
      <c r="BB299" s="315"/>
      <c r="BC299" s="315"/>
      <c r="BD299" s="315"/>
      <c r="BE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395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315"/>
      <c r="AZ300" s="315"/>
      <c r="BA300" s="315"/>
      <c r="BB300" s="315"/>
      <c r="BC300" s="315"/>
      <c r="BD300" s="315"/>
      <c r="BE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395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315"/>
      <c r="AZ301" s="315"/>
      <c r="BA301" s="315"/>
      <c r="BB301" s="315"/>
      <c r="BC301" s="315"/>
      <c r="BD301" s="315"/>
      <c r="BE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395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315"/>
      <c r="AZ302" s="315"/>
      <c r="BA302" s="315"/>
      <c r="BB302" s="315"/>
      <c r="BC302" s="315"/>
      <c r="BD302" s="315"/>
      <c r="BE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395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315"/>
      <c r="AZ303" s="315"/>
      <c r="BA303" s="315"/>
      <c r="BB303" s="315"/>
      <c r="BC303" s="315"/>
      <c r="BD303" s="315"/>
      <c r="BE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395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315"/>
      <c r="AZ304" s="315"/>
      <c r="BA304" s="315"/>
      <c r="BB304" s="315"/>
      <c r="BC304" s="315"/>
      <c r="BD304" s="315"/>
      <c r="BE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395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315"/>
      <c r="AZ305" s="315"/>
      <c r="BA305" s="315"/>
      <c r="BB305" s="315"/>
      <c r="BC305" s="315"/>
      <c r="BD305" s="315"/>
      <c r="BE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395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315"/>
      <c r="AZ306" s="315"/>
      <c r="BA306" s="315"/>
      <c r="BB306" s="315"/>
      <c r="BC306" s="315"/>
      <c r="BD306" s="315"/>
      <c r="BE306" s="2"/>
    </row>
  </sheetData>
  <mergeCells count="14">
    <mergeCell ref="W3:AI3"/>
    <mergeCell ref="AK3:AW3"/>
    <mergeCell ref="B1:C2"/>
    <mergeCell ref="L1:M1"/>
    <mergeCell ref="N1:O1"/>
    <mergeCell ref="P1:Q1"/>
    <mergeCell ref="R1:S1"/>
    <mergeCell ref="L2:M2"/>
    <mergeCell ref="N2:O2"/>
    <mergeCell ref="P2:Q2"/>
    <mergeCell ref="R2:S2"/>
    <mergeCell ref="A3:I3"/>
    <mergeCell ref="J3:O3"/>
    <mergeCell ref="P3:S3"/>
  </mergeCells>
  <conditionalFormatting sqref="J7:J37 AY7:BD37">
    <cfRule type="cellIs" dxfId="12" priority="1" operator="notEqual" stopIfTrue="1">
      <formula>0</formula>
    </cfRule>
  </conditionalFormatting>
  <conditionalFormatting sqref="K7:K37">
    <cfRule type="cellIs" dxfId="13" priority="1" operator="notEqual" stopIfTrue="1">
      <formula>0</formula>
    </cfRule>
  </conditionalFormatting>
  <conditionalFormatting sqref="L7:L37">
    <cfRule type="cellIs" dxfId="14" priority="1" operator="notEqual" stopIfTrue="1">
      <formula>0</formula>
    </cfRule>
  </conditionalFormatting>
  <conditionalFormatting sqref="M7:M37">
    <cfRule type="cellIs" dxfId="15" priority="1" operator="notEqual" stopIfTrue="1">
      <formula>0</formula>
    </cfRule>
  </conditionalFormatting>
  <conditionalFormatting sqref="N7:N37">
    <cfRule type="cellIs" dxfId="16" priority="1" operator="notEqual" stopIfTrue="1">
      <formula>0</formula>
    </cfRule>
  </conditionalFormatting>
  <conditionalFormatting sqref="O7:O37">
    <cfRule type="cellIs" dxfId="17" priority="1" operator="notEqual" stopIfTrue="1">
      <formula>0</formula>
    </cfRule>
  </conditionalFormatting>
  <conditionalFormatting sqref="A8">
    <cfRule type="cellIs" dxfId="18" priority="1" operator="lessThan" stopIfTrue="1">
      <formula>0</formula>
    </cfRule>
  </conditionalFormatting>
  <dataValidations count="1">
    <dataValidation type="list" allowBlank="1" showInputMessage="1" showErrorMessage="1" sqref="J7:O37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hyperlinks>
    <hyperlink ref="I7" r:id="rId1" location="" tooltip="" display="VIEW"/>
    <hyperlink ref="I8" r:id="rId2" location="" tooltip="" display="VIEW"/>
    <hyperlink ref="I9" r:id="rId3" location="" tooltip="" display="VIEW"/>
    <hyperlink ref="I10" r:id="rId4" location="" tooltip="" display="VIEW"/>
    <hyperlink ref="I11" r:id="rId5" location="" tooltip="" display="VIEW"/>
    <hyperlink ref="I12" r:id="rId6" location="" tooltip="" display="VIEW"/>
    <hyperlink ref="I13" r:id="rId7" location="" tooltip="" display="VIEW"/>
    <hyperlink ref="I14" r:id="rId8" location="" tooltip="" display="VIEW"/>
    <hyperlink ref="I15" r:id="rId9" location="" tooltip="" display="VIEW"/>
    <hyperlink ref="I16" r:id="rId10" location="" tooltip="" display="VIEW"/>
    <hyperlink ref="I17" r:id="rId11" location="" tooltip="" display="VIEW"/>
    <hyperlink ref="I18" r:id="rId12" location="" tooltip="" display="VIEW"/>
    <hyperlink ref="I19" r:id="rId13" location="" tooltip="" display="VIEW"/>
    <hyperlink ref="I20" r:id="rId14" location="" tooltip="" display="VIEW"/>
    <hyperlink ref="I21" r:id="rId15" location="" tooltip="" display="VIEW"/>
    <hyperlink ref="I22" r:id="rId16" location="" tooltip="" display="VIEW"/>
    <hyperlink ref="I23" r:id="rId17" location="" tooltip="" display="VIEW"/>
    <hyperlink ref="I24" r:id="rId18" location="" tooltip="" display="VIEW"/>
    <hyperlink ref="I25" r:id="rId19" location="" tooltip="" display="VIEW"/>
    <hyperlink ref="I26" r:id="rId20" location="" tooltip="" display="VIEW"/>
    <hyperlink ref="I27" r:id="rId21" location="" tooltip="" display="VIEW"/>
    <hyperlink ref="I28" r:id="rId22" location="" tooltip="" display="VIEW"/>
    <hyperlink ref="I29" r:id="rId23" location="" tooltip="" display="VIEW"/>
    <hyperlink ref="I30" r:id="rId24" location="" tooltip="" display="VIEW"/>
    <hyperlink ref="I31" r:id="rId25" location="" tooltip="" display="VIEW"/>
    <hyperlink ref="I32" r:id="rId26" location="" tooltip="" display="VIEW"/>
    <hyperlink ref="I33" r:id="rId27" location="" tooltip="" display="VIEW"/>
    <hyperlink ref="I34" r:id="rId28" location="" tooltip="" display="VIEW"/>
    <hyperlink ref="I35" r:id="rId29" location="" tooltip="" display="VIEW"/>
    <hyperlink ref="I36" r:id="rId30" location="" tooltip="" display="VIEW"/>
    <hyperlink ref="I37" r:id="rId31" location="" tooltip="" display="VIEW"/>
  </hyperlinks>
  <pageMargins left="0.708661" right="0.708661" top="0.748031" bottom="0.748031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M114"/>
  <sheetViews>
    <sheetView workbookViewId="0" showGridLines="0" defaultGridColor="1"/>
  </sheetViews>
  <sheetFormatPr defaultColWidth="14.5" defaultRowHeight="15" customHeight="1" outlineLevelRow="0" outlineLevelCol="0"/>
  <cols>
    <col min="1" max="1" width="18.3516" style="427" customWidth="1"/>
    <col min="2" max="2" width="17.5" style="427" customWidth="1"/>
    <col min="3" max="9" width="10" style="427" customWidth="1"/>
    <col min="10" max="17" width="8.85156" style="427" customWidth="1"/>
    <col min="18" max="19" width="10.3516" style="427" customWidth="1"/>
    <col min="20" max="21" width="12" style="427" customWidth="1"/>
    <col min="22" max="38" hidden="1" width="14.5" style="427" customWidth="1"/>
    <col min="39" max="39" width="14.5" style="427" customWidth="1"/>
    <col min="40" max="16384" width="14.5" style="427" customWidth="1"/>
  </cols>
  <sheetData>
    <row r="1" ht="24" customHeight="1">
      <c r="A1" t="s" s="144">
        <v>61</v>
      </c>
      <c r="B1" t="s" s="351">
        <v>62</v>
      </c>
      <c r="C1" t="s" s="147">
        <v>39</v>
      </c>
      <c r="D1" t="s" s="147">
        <v>42</v>
      </c>
      <c r="E1" t="s" s="147">
        <v>45</v>
      </c>
      <c r="F1" t="s" s="147">
        <v>48</v>
      </c>
      <c r="G1" t="s" s="147">
        <v>514</v>
      </c>
      <c r="H1" t="s" s="150">
        <v>63</v>
      </c>
      <c r="I1" s="21"/>
      <c r="J1" s="151"/>
      <c r="K1" s="152">
        <f>SUM(R7:R99)</f>
        <v>0</v>
      </c>
      <c r="L1" s="106"/>
      <c r="M1" t="s" s="153">
        <v>64</v>
      </c>
      <c r="N1" s="21"/>
      <c r="O1" s="151"/>
      <c r="P1" s="154">
        <f>SUM(T7:T99)</f>
        <v>0</v>
      </c>
      <c r="Q1" s="106"/>
      <c r="R1" t="s" s="155">
        <v>65</v>
      </c>
      <c r="S1" s="106"/>
      <c r="T1" s="428">
        <f>SUM(U7:U99)</f>
        <v>0</v>
      </c>
      <c r="U1" s="429"/>
      <c r="V1" s="158"/>
      <c r="W1" s="158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161"/>
    </row>
    <row r="2" ht="24" customHeight="1">
      <c r="A2" s="163">
        <f>SUM(W7:W99)</f>
        <v>0</v>
      </c>
      <c r="B2" s="358"/>
      <c r="C2" s="430">
        <f>SUM(AH7:AH99)</f>
        <v>0</v>
      </c>
      <c r="D2" s="430">
        <f>SUM(AI7:AI99)</f>
        <v>0</v>
      </c>
      <c r="E2" s="430">
        <f>SUM(AJ7:AJ99)</f>
        <v>0</v>
      </c>
      <c r="F2" s="430">
        <f>SUM(AK7:AK99)</f>
        <v>0</v>
      </c>
      <c r="G2" s="430">
        <f>SUM(AL7:AL99)</f>
        <v>0</v>
      </c>
      <c r="H2" t="s" s="150">
        <v>66</v>
      </c>
      <c r="I2" s="21"/>
      <c r="J2" s="151"/>
      <c r="K2" s="152">
        <f>SUM(S7:S99)</f>
        <v>0</v>
      </c>
      <c r="L2" s="106"/>
      <c r="M2" t="s" s="153">
        <v>67</v>
      </c>
      <c r="N2" s="21"/>
      <c r="O2" s="151"/>
      <c r="P2" s="154">
        <v>0</v>
      </c>
      <c r="Q2" s="106"/>
      <c r="R2" t="s" s="155">
        <v>67</v>
      </c>
      <c r="S2" s="106"/>
      <c r="T2" s="431">
        <v>0</v>
      </c>
      <c r="U2" s="183"/>
      <c r="V2" s="169"/>
      <c r="W2" s="16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24.75" customHeight="1">
      <c r="A3" t="s" s="184">
        <v>4</v>
      </c>
      <c r="B3" t="s" s="174">
        <v>68</v>
      </c>
      <c r="C3" s="21"/>
      <c r="D3" s="22"/>
      <c r="E3" s="22"/>
      <c r="F3" s="22"/>
      <c r="G3" s="22"/>
      <c r="H3" s="22"/>
      <c r="I3" s="151"/>
      <c r="J3" t="s" s="175">
        <v>69</v>
      </c>
      <c r="K3" s="21"/>
      <c r="L3" s="22"/>
      <c r="M3" s="22"/>
      <c r="N3" s="22"/>
      <c r="O3" s="22"/>
      <c r="P3" s="22"/>
      <c r="Q3" s="151"/>
      <c r="R3" t="s" s="176">
        <v>70</v>
      </c>
      <c r="S3" s="21"/>
      <c r="T3" s="22"/>
      <c r="U3" s="151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161"/>
    </row>
    <row r="4" ht="24.75" customHeight="1">
      <c r="A4" s="205"/>
      <c r="B4" t="s" s="185">
        <v>515</v>
      </c>
      <c r="C4" t="s" s="185">
        <v>76</v>
      </c>
      <c r="D4" t="s" s="186">
        <v>77</v>
      </c>
      <c r="E4" t="s" s="185">
        <v>516</v>
      </c>
      <c r="F4" t="s" s="187">
        <v>61</v>
      </c>
      <c r="G4" t="s" s="185">
        <v>81</v>
      </c>
      <c r="H4" t="s" s="185">
        <v>82</v>
      </c>
      <c r="I4" t="s" s="185">
        <v>83</v>
      </c>
      <c r="J4" s="188">
        <f>SUM(J7:J99)</f>
        <v>0</v>
      </c>
      <c r="K4" s="189">
        <f>SUM(K7:K99)</f>
        <v>0</v>
      </c>
      <c r="L4" s="190">
        <f>SUM(L7:L99)</f>
        <v>0</v>
      </c>
      <c r="M4" s="191">
        <f>SUM(M7:M99)</f>
        <v>0</v>
      </c>
      <c r="N4" s="166">
        <f>SUM(N7:N99)</f>
        <v>0</v>
      </c>
      <c r="O4" s="195">
        <f>SUM(O7:O99)</f>
        <v>0</v>
      </c>
      <c r="P4" s="196">
        <f>SUM(P7:P99)</f>
        <v>0</v>
      </c>
      <c r="Q4" s="197">
        <f>SUM(Q7:Q99)</f>
        <v>0</v>
      </c>
      <c r="R4" t="s" s="198">
        <v>84</v>
      </c>
      <c r="S4" t="s" s="198">
        <v>85</v>
      </c>
      <c r="T4" t="s" s="198">
        <v>86</v>
      </c>
      <c r="U4" t="s" s="199">
        <v>87</v>
      </c>
      <c r="V4" s="200"/>
      <c r="W4" s="200"/>
      <c r="X4" s="200"/>
      <c r="Y4" s="200"/>
      <c r="Z4" s="370">
        <f>SUM(Z7:Z99)</f>
        <v>0</v>
      </c>
      <c r="AA4" s="200"/>
      <c r="AB4" s="200"/>
      <c r="AC4" s="200"/>
      <c r="AD4" s="200"/>
      <c r="AE4" s="200"/>
      <c r="AF4" s="200"/>
      <c r="AG4" s="200"/>
      <c r="AH4" s="370">
        <f>SUM(AH7:AH100)</f>
        <v>0</v>
      </c>
      <c r="AI4" s="370">
        <f>SUM(AI7:AI100)</f>
        <v>0</v>
      </c>
      <c r="AJ4" s="370">
        <f>SUM(AJ7:AJ100)</f>
        <v>0</v>
      </c>
      <c r="AK4" s="370">
        <f>SUM(AK7:AK100)</f>
        <v>0</v>
      </c>
      <c r="AL4" s="370">
        <f>SUM(AL7:AL100)</f>
        <v>0</v>
      </c>
      <c r="AM4" s="161"/>
    </row>
    <row r="5" ht="11.25" customHeight="1">
      <c r="A5" s="205"/>
      <c r="B5" s="206"/>
      <c r="C5" s="206"/>
      <c r="D5" s="207"/>
      <c r="E5" s="206"/>
      <c r="F5" s="208"/>
      <c r="G5" s="206"/>
      <c r="H5" s="206"/>
      <c r="I5" s="206"/>
      <c r="J5" t="s" s="209">
        <v>38</v>
      </c>
      <c r="K5" t="s" s="210">
        <v>41</v>
      </c>
      <c r="L5" t="s" s="211">
        <v>44</v>
      </c>
      <c r="M5" t="s" s="212">
        <v>47</v>
      </c>
      <c r="N5" s="18"/>
      <c r="O5" t="s" s="217">
        <v>56</v>
      </c>
      <c r="P5" t="s" s="218">
        <v>58</v>
      </c>
      <c r="Q5" t="s" s="219">
        <v>60</v>
      </c>
      <c r="R5" s="220"/>
      <c r="S5" s="220"/>
      <c r="T5" s="220"/>
      <c r="U5" s="221"/>
      <c r="V5" s="200"/>
      <c r="W5" s="200"/>
      <c r="X5" s="354"/>
      <c r="Y5" s="200"/>
      <c r="Z5" s="354"/>
      <c r="AA5" s="354"/>
      <c r="AB5" s="354"/>
      <c r="AC5" s="354"/>
      <c r="AD5" s="354"/>
      <c r="AE5" s="354"/>
      <c r="AF5" s="354"/>
      <c r="AG5" s="200"/>
      <c r="AH5" s="354"/>
      <c r="AI5" s="354"/>
      <c r="AJ5" s="354"/>
      <c r="AK5" s="354"/>
      <c r="AL5" s="354"/>
      <c r="AM5" s="161"/>
    </row>
    <row r="6" ht="37.5" customHeight="1">
      <c r="A6" s="235"/>
      <c r="B6" s="236"/>
      <c r="C6" s="236"/>
      <c r="D6" s="237"/>
      <c r="E6" s="236"/>
      <c r="F6" s="238"/>
      <c r="G6" s="236"/>
      <c r="H6" s="236"/>
      <c r="I6" s="236"/>
      <c r="J6" t="s" s="239">
        <v>37</v>
      </c>
      <c r="K6" t="s" s="239">
        <v>40</v>
      </c>
      <c r="L6" t="s" s="239">
        <v>43</v>
      </c>
      <c r="M6" t="s" s="239">
        <v>46</v>
      </c>
      <c r="N6" t="s" s="239">
        <v>54</v>
      </c>
      <c r="O6" t="s" s="239">
        <v>55</v>
      </c>
      <c r="P6" t="s" s="239">
        <v>57</v>
      </c>
      <c r="Q6" t="s" s="239">
        <v>59</v>
      </c>
      <c r="R6" s="240"/>
      <c r="S6" s="240"/>
      <c r="T6" s="240"/>
      <c r="U6" s="410"/>
      <c r="V6" s="200"/>
      <c r="W6" s="200"/>
      <c r="X6" t="s" s="432">
        <v>9</v>
      </c>
      <c r="Y6" s="433"/>
      <c r="Z6" t="s" s="432">
        <v>9</v>
      </c>
      <c r="AA6" s="360"/>
      <c r="AB6" t="s" s="360">
        <v>39</v>
      </c>
      <c r="AC6" t="s" s="360">
        <v>42</v>
      </c>
      <c r="AD6" t="s" s="360">
        <v>45</v>
      </c>
      <c r="AE6" t="s" s="360">
        <v>48</v>
      </c>
      <c r="AF6" t="s" s="360">
        <v>514</v>
      </c>
      <c r="AG6" s="200"/>
      <c r="AH6" t="s" s="360">
        <v>39</v>
      </c>
      <c r="AI6" t="s" s="360">
        <v>42</v>
      </c>
      <c r="AJ6" t="s" s="360">
        <v>45</v>
      </c>
      <c r="AK6" t="s" s="360">
        <v>48</v>
      </c>
      <c r="AL6" t="s" s="360">
        <v>514</v>
      </c>
      <c r="AM6" s="161"/>
    </row>
    <row r="7" ht="15" customHeight="1">
      <c r="A7" t="s" s="434">
        <v>517</v>
      </c>
      <c r="B7" t="s" s="435">
        <v>39</v>
      </c>
      <c r="C7" s="436"/>
      <c r="D7" t="s" s="437">
        <v>518</v>
      </c>
      <c r="E7" s="364">
        <v>1</v>
      </c>
      <c r="F7" s="364">
        <v>3.18</v>
      </c>
      <c r="G7" s="438">
        <v>85.5</v>
      </c>
      <c r="H7" s="438">
        <f>G7*1.2</f>
        <v>102.6</v>
      </c>
      <c r="I7" t="s" s="439">
        <v>95</v>
      </c>
      <c r="J7" s="259"/>
      <c r="K7" s="259"/>
      <c r="L7" s="259"/>
      <c r="M7" s="260"/>
      <c r="N7" s="260"/>
      <c r="O7" s="259"/>
      <c r="P7" s="259"/>
      <c r="Q7" s="259"/>
      <c r="R7" t="s" s="261">
        <f>IF(SUM(J7:Q7)=0,"",SUM(J7:Q7))</f>
      </c>
      <c r="S7" t="s" s="261">
        <f>IF(R7="","",(R7*E7))</f>
      </c>
      <c r="T7" t="s" s="261">
        <f>IF(R7="","",(R7*G7))</f>
      </c>
      <c r="U7" t="s" s="262">
        <f>IF(R7="","",(R7*H7))</f>
      </c>
      <c r="V7" s="370">
        <v>1</v>
      </c>
      <c r="W7" t="s" s="264">
        <f>_xlfn.IFERROR(R7*F7,"")</f>
      </c>
      <c r="X7" s="440">
        <v>10</v>
      </c>
      <c r="Y7" s="441"/>
      <c r="Z7" t="s" s="442">
        <f>IF(R7="","",(R7*X7))</f>
      </c>
      <c r="AA7" s="443"/>
      <c r="AB7" s="444">
        <v>1</v>
      </c>
      <c r="AC7" s="445"/>
      <c r="AD7" s="445"/>
      <c r="AE7" s="445"/>
      <c r="AF7" s="445"/>
      <c r="AG7" s="200"/>
      <c r="AH7" t="s" s="374">
        <f>_xlfn.IFERROR((AB7*R7),"")</f>
      </c>
      <c r="AI7" t="s" s="374">
        <f>_xlfn.IFERROR((AC7*R7),"")</f>
      </c>
      <c r="AJ7" t="s" s="374">
        <f>_xlfn.IFERROR((AD7*R7),"")</f>
      </c>
      <c r="AK7" t="s" s="374">
        <f>_xlfn.IFERROR((AE7*S7),"")</f>
      </c>
      <c r="AL7" t="s" s="374">
        <f>_xlfn.IFERROR((AF7*R7),"")</f>
      </c>
      <c r="AM7" s="161"/>
    </row>
    <row r="8" ht="15" customHeight="1">
      <c r="A8" s="446"/>
      <c r="B8" t="s" s="435">
        <v>42</v>
      </c>
      <c r="C8" s="436"/>
      <c r="D8" t="s" s="437">
        <v>518</v>
      </c>
      <c r="E8" s="364">
        <v>1</v>
      </c>
      <c r="F8" s="364">
        <v>5.51</v>
      </c>
      <c r="G8" s="438">
        <v>114.791666666667</v>
      </c>
      <c r="H8" s="438">
        <f>G8*1.2</f>
        <v>137.75</v>
      </c>
      <c r="I8" s="447"/>
      <c r="J8" s="259"/>
      <c r="K8" s="259"/>
      <c r="L8" s="259"/>
      <c r="M8" s="260"/>
      <c r="N8" s="260"/>
      <c r="O8" s="259"/>
      <c r="P8" s="259"/>
      <c r="Q8" s="259"/>
      <c r="R8" t="s" s="261">
        <f>IF(SUM(J8:Q8)=0,"",SUM(J8:Q8))</f>
      </c>
      <c r="S8" t="s" s="261">
        <f>IF(R8="","",(R8*E8))</f>
      </c>
      <c r="T8" t="s" s="261">
        <f>IF(R8="","",(R8*G8))</f>
      </c>
      <c r="U8" t="s" s="262">
        <f>IF(R8="","",(R8*H8))</f>
      </c>
      <c r="V8" s="370">
        <v>2</v>
      </c>
      <c r="W8" t="s" s="264">
        <f>_xlfn.IFERROR(R8*F8,"")</f>
      </c>
      <c r="X8" s="440">
        <v>10</v>
      </c>
      <c r="Y8" s="441"/>
      <c r="Z8" t="s" s="442">
        <f>IF(R8="","",(R8*X8))</f>
      </c>
      <c r="AA8" s="200"/>
      <c r="AB8" s="448"/>
      <c r="AC8" s="449">
        <v>1</v>
      </c>
      <c r="AD8" s="448"/>
      <c r="AE8" s="448"/>
      <c r="AF8" s="448"/>
      <c r="AG8" s="200"/>
      <c r="AH8" t="s" s="264">
        <f>_xlfn.IFERROR((AB8*R8),"")</f>
      </c>
      <c r="AI8" t="s" s="264">
        <f>_xlfn.IFERROR((AC8*R8),"")</f>
      </c>
      <c r="AJ8" t="s" s="264">
        <f>_xlfn.IFERROR((AD8*R8),"")</f>
      </c>
      <c r="AK8" t="s" s="264">
        <f>_xlfn.IFERROR((AE8*S8),"")</f>
      </c>
      <c r="AL8" t="s" s="264">
        <f>_xlfn.IFERROR((AF8*R8),"")</f>
      </c>
      <c r="AM8" s="161"/>
    </row>
    <row r="9" ht="15" customHeight="1">
      <c r="A9" s="450"/>
      <c r="B9" t="s" s="435">
        <v>45</v>
      </c>
      <c r="C9" s="436"/>
      <c r="D9" t="s" s="437">
        <v>518</v>
      </c>
      <c r="E9" s="364">
        <v>1</v>
      </c>
      <c r="F9" s="364">
        <v>9.18</v>
      </c>
      <c r="G9" s="438">
        <v>171.791666666667</v>
      </c>
      <c r="H9" s="438">
        <f>G9*1.2</f>
        <v>206.15</v>
      </c>
      <c r="I9" s="451"/>
      <c r="J9" s="259"/>
      <c r="K9" s="259"/>
      <c r="L9" s="259"/>
      <c r="M9" s="260"/>
      <c r="N9" s="260"/>
      <c r="O9" s="259"/>
      <c r="P9" s="259"/>
      <c r="Q9" s="259"/>
      <c r="R9" t="s" s="261">
        <f>IF(SUM(J9:Q9)=0,"",SUM(J9:Q9))</f>
      </c>
      <c r="S9" t="s" s="261">
        <f>IF(R9="","",(R9*E9))</f>
      </c>
      <c r="T9" t="s" s="261">
        <f>IF(R9="","",(R9*G9))</f>
      </c>
      <c r="U9" t="s" s="262">
        <f>IF(R9="","",(R9*H9))</f>
      </c>
      <c r="V9" s="370">
        <v>3</v>
      </c>
      <c r="W9" t="s" s="264">
        <f>_xlfn.IFERROR(R9*F9,"")</f>
      </c>
      <c r="X9" s="440">
        <v>10</v>
      </c>
      <c r="Y9" s="441"/>
      <c r="Z9" t="s" s="442">
        <f>IF(R9="","",(R9*X9))</f>
      </c>
      <c r="AA9" s="200"/>
      <c r="AB9" s="448"/>
      <c r="AC9" s="448"/>
      <c r="AD9" s="449">
        <v>1</v>
      </c>
      <c r="AE9" s="448"/>
      <c r="AF9" s="448"/>
      <c r="AG9" s="200"/>
      <c r="AH9" t="s" s="264">
        <f>_xlfn.IFERROR((AB9*R9),"")</f>
      </c>
      <c r="AI9" t="s" s="264">
        <f>_xlfn.IFERROR((AC9*R9),"")</f>
      </c>
      <c r="AJ9" t="s" s="264">
        <f>_xlfn.IFERROR((AD9*R9),"")</f>
      </c>
      <c r="AK9" t="s" s="264">
        <f>_xlfn.IFERROR((AE9*S9),"")</f>
      </c>
      <c r="AL9" t="s" s="264">
        <f>_xlfn.IFERROR((AF9*R9),"")</f>
      </c>
      <c r="AM9" s="161"/>
    </row>
    <row r="10" ht="15" customHeight="1">
      <c r="A10" t="s" s="434">
        <v>519</v>
      </c>
      <c r="B10" t="s" s="435">
        <v>39</v>
      </c>
      <c r="C10" t="s" s="452">
        <v>520</v>
      </c>
      <c r="D10" t="s" s="437">
        <v>518</v>
      </c>
      <c r="E10" s="364">
        <v>1</v>
      </c>
      <c r="F10" s="364">
        <v>8.81</v>
      </c>
      <c r="G10" s="438">
        <v>204.25</v>
      </c>
      <c r="H10" s="438">
        <f>G10*1.2</f>
        <v>245.1</v>
      </c>
      <c r="I10" t="s" s="439">
        <v>95</v>
      </c>
      <c r="J10" s="259"/>
      <c r="K10" s="259"/>
      <c r="L10" s="259"/>
      <c r="M10" s="260"/>
      <c r="N10" s="260"/>
      <c r="O10" s="259"/>
      <c r="P10" s="259"/>
      <c r="Q10" s="259"/>
      <c r="R10" t="s" s="261">
        <f>IF(SUM(J10:Q10)=0,"",SUM(J10:Q10))</f>
      </c>
      <c r="S10" t="s" s="261">
        <f>IF(R10="","",(R10*E10))</f>
      </c>
      <c r="T10" t="s" s="261">
        <f>IF(R10="","",(R10*G10))</f>
      </c>
      <c r="U10" t="s" s="262">
        <f>IF(R10="","",(R10*H10))</f>
      </c>
      <c r="V10" s="370">
        <v>4</v>
      </c>
      <c r="W10" t="s" s="264">
        <f>_xlfn.IFERROR(R10*F10,"")</f>
      </c>
      <c r="X10" s="440">
        <v>10</v>
      </c>
      <c r="Y10" s="441"/>
      <c r="Z10" t="s" s="442">
        <f>IF(R10="","",(R10*X10))</f>
      </c>
      <c r="AA10" s="200"/>
      <c r="AB10" s="449">
        <v>1</v>
      </c>
      <c r="AC10" s="448"/>
      <c r="AD10" s="448"/>
      <c r="AE10" s="448"/>
      <c r="AF10" s="448"/>
      <c r="AG10" s="200"/>
      <c r="AH10" t="s" s="264">
        <f>_xlfn.IFERROR((AB10*R10),"")</f>
      </c>
      <c r="AI10" t="s" s="264">
        <f>_xlfn.IFERROR((AC10*R10),"")</f>
      </c>
      <c r="AJ10" t="s" s="264">
        <f>_xlfn.IFERROR((AD10*R10),"")</f>
      </c>
      <c r="AK10" t="s" s="264">
        <f>_xlfn.IFERROR((AE10*S10),"")</f>
      </c>
      <c r="AL10" t="s" s="264">
        <f>_xlfn.IFERROR((AF10*R10),"")</f>
      </c>
      <c r="AM10" s="161"/>
    </row>
    <row r="11" ht="15" customHeight="1">
      <c r="A11" s="446"/>
      <c r="B11" t="s" s="435">
        <v>42</v>
      </c>
      <c r="C11" t="s" s="452">
        <v>520</v>
      </c>
      <c r="D11" t="s" s="437">
        <v>518</v>
      </c>
      <c r="E11" s="364">
        <v>1</v>
      </c>
      <c r="F11" s="364">
        <v>12.73</v>
      </c>
      <c r="G11" s="438">
        <v>229.583333333333</v>
      </c>
      <c r="H11" s="438">
        <f>G11*1.2</f>
        <v>275.5</v>
      </c>
      <c r="I11" s="447"/>
      <c r="J11" s="259"/>
      <c r="K11" s="259"/>
      <c r="L11" s="259"/>
      <c r="M11" s="260"/>
      <c r="N11" s="260"/>
      <c r="O11" s="259"/>
      <c r="P11" s="259"/>
      <c r="Q11" s="259"/>
      <c r="R11" t="s" s="261">
        <f>IF(SUM(J11:Q11)=0,"",SUM(J11:Q11))</f>
      </c>
      <c r="S11" t="s" s="261">
        <f>IF(R11="","",(R11*E11))</f>
      </c>
      <c r="T11" t="s" s="261">
        <f>IF(R11="","",(R11*G11))</f>
      </c>
      <c r="U11" t="s" s="262">
        <f>IF(R11="","",(R11*H11))</f>
      </c>
      <c r="V11" s="370">
        <v>5</v>
      </c>
      <c r="W11" t="s" s="264">
        <f>_xlfn.IFERROR(R11*F11,"")</f>
      </c>
      <c r="X11" s="440">
        <v>10</v>
      </c>
      <c r="Y11" s="441"/>
      <c r="Z11" t="s" s="442">
        <f>IF(R11="","",(R11*X11))</f>
      </c>
      <c r="AA11" s="200"/>
      <c r="AB11" s="448"/>
      <c r="AC11" s="449">
        <v>1</v>
      </c>
      <c r="AD11" s="448"/>
      <c r="AE11" s="448"/>
      <c r="AF11" s="448"/>
      <c r="AG11" s="200"/>
      <c r="AH11" t="s" s="264">
        <f>_xlfn.IFERROR((AB11*R11),"")</f>
      </c>
      <c r="AI11" t="s" s="264">
        <f>_xlfn.IFERROR((AC11*R11),"")</f>
      </c>
      <c r="AJ11" t="s" s="264">
        <f>_xlfn.IFERROR((AD11*R11),"")</f>
      </c>
      <c r="AK11" t="s" s="264">
        <f>_xlfn.IFERROR((AE11*S11),"")</f>
      </c>
      <c r="AL11" t="s" s="264">
        <f>_xlfn.IFERROR((AF11*R11),"")</f>
      </c>
      <c r="AM11" s="161"/>
    </row>
    <row r="12" ht="15" customHeight="1">
      <c r="A12" s="450"/>
      <c r="B12" t="s" s="435">
        <v>45</v>
      </c>
      <c r="C12" t="s" s="452">
        <v>520</v>
      </c>
      <c r="D12" t="s" s="437">
        <v>518</v>
      </c>
      <c r="E12" s="364">
        <v>1</v>
      </c>
      <c r="F12" s="364">
        <v>17.26</v>
      </c>
      <c r="G12" s="438">
        <v>359.416666666667</v>
      </c>
      <c r="H12" s="438">
        <f>G12*1.2</f>
        <v>431.3</v>
      </c>
      <c r="I12" s="451"/>
      <c r="J12" s="259"/>
      <c r="K12" s="259"/>
      <c r="L12" s="259"/>
      <c r="M12" s="260"/>
      <c r="N12" s="260"/>
      <c r="O12" s="259"/>
      <c r="P12" s="259"/>
      <c r="Q12" s="259"/>
      <c r="R12" t="s" s="261">
        <f>IF(SUM(J12:Q12)=0,"",SUM(J12:Q12))</f>
      </c>
      <c r="S12" t="s" s="261">
        <f>IF(R12="","",(R12*E12))</f>
      </c>
      <c r="T12" t="s" s="261">
        <f>IF(R12="","",(R12*G12))</f>
      </c>
      <c r="U12" t="s" s="262">
        <f>IF(R12="","",(R12*H12))</f>
      </c>
      <c r="V12" s="370">
        <v>6</v>
      </c>
      <c r="W12" t="s" s="264">
        <f>_xlfn.IFERROR(R12*F12,"")</f>
      </c>
      <c r="X12" s="440">
        <v>15</v>
      </c>
      <c r="Y12" s="441"/>
      <c r="Z12" t="s" s="442">
        <f>IF(R12="","",(R12*X12))</f>
      </c>
      <c r="AA12" s="200"/>
      <c r="AB12" s="448"/>
      <c r="AC12" s="448"/>
      <c r="AD12" s="449">
        <v>1</v>
      </c>
      <c r="AE12" s="448"/>
      <c r="AF12" s="448"/>
      <c r="AG12" s="200"/>
      <c r="AH12" t="s" s="264">
        <f>_xlfn.IFERROR((AB12*R12),"")</f>
      </c>
      <c r="AI12" t="s" s="264">
        <f>_xlfn.IFERROR((AC12*R12),"")</f>
      </c>
      <c r="AJ12" t="s" s="264">
        <f>_xlfn.IFERROR((AD12*R12),"")</f>
      </c>
      <c r="AK12" t="s" s="264">
        <f>_xlfn.IFERROR((AE12*S12),"")</f>
      </c>
      <c r="AL12" t="s" s="264">
        <f>_xlfn.IFERROR((AF12*R12),"")</f>
      </c>
      <c r="AM12" s="161"/>
    </row>
    <row r="13" ht="15" customHeight="1">
      <c r="A13" t="s" s="434">
        <v>521</v>
      </c>
      <c r="B13" t="s" s="435">
        <v>39</v>
      </c>
      <c r="C13" t="s" s="452">
        <v>520</v>
      </c>
      <c r="D13" t="s" s="437">
        <v>518</v>
      </c>
      <c r="E13" s="364">
        <v>1</v>
      </c>
      <c r="F13" s="364">
        <v>12.61</v>
      </c>
      <c r="G13" s="438">
        <v>224.833333333333</v>
      </c>
      <c r="H13" s="438">
        <f>G13*1.2</f>
        <v>269.8</v>
      </c>
      <c r="I13" t="s" s="439">
        <v>95</v>
      </c>
      <c r="J13" s="259"/>
      <c r="K13" s="259"/>
      <c r="L13" s="259"/>
      <c r="M13" s="260"/>
      <c r="N13" s="260"/>
      <c r="O13" s="259"/>
      <c r="P13" s="259"/>
      <c r="Q13" s="259"/>
      <c r="R13" t="s" s="261">
        <f>IF(SUM(J13:Q13)=0,"",SUM(J13:Q13))</f>
      </c>
      <c r="S13" t="s" s="261">
        <f>IF(R13="","",(R13*E13))</f>
      </c>
      <c r="T13" t="s" s="261">
        <f>IF(R13="","",(R13*G13))</f>
      </c>
      <c r="U13" t="s" s="262">
        <f>IF(R13="","",(R13*H13))</f>
      </c>
      <c r="V13" s="370">
        <v>7</v>
      </c>
      <c r="W13" t="s" s="264">
        <f>_xlfn.IFERROR(R13*F13,"")</f>
      </c>
      <c r="X13" s="440">
        <v>10</v>
      </c>
      <c r="Y13" s="441"/>
      <c r="Z13" t="s" s="442">
        <f>IF(R13="","",(R13*X13))</f>
      </c>
      <c r="AA13" s="200"/>
      <c r="AB13" s="449">
        <v>1</v>
      </c>
      <c r="AC13" s="448"/>
      <c r="AD13" s="448"/>
      <c r="AE13" s="448"/>
      <c r="AF13" s="448"/>
      <c r="AG13" s="200"/>
      <c r="AH13" t="s" s="264">
        <f>_xlfn.IFERROR((AB13*R13),"")</f>
      </c>
      <c r="AI13" t="s" s="264">
        <f>_xlfn.IFERROR((AC13*R13),"")</f>
      </c>
      <c r="AJ13" t="s" s="264">
        <f>_xlfn.IFERROR((AD13*R13),"")</f>
      </c>
      <c r="AK13" t="s" s="264">
        <f>_xlfn.IFERROR((AE13*S13),"")</f>
      </c>
      <c r="AL13" t="s" s="264">
        <f>_xlfn.IFERROR((AF13*R13),"")</f>
      </c>
      <c r="AM13" s="161"/>
    </row>
    <row r="14" ht="15" customHeight="1">
      <c r="A14" s="446"/>
      <c r="B14" t="s" s="435">
        <v>42</v>
      </c>
      <c r="C14" t="s" s="452">
        <v>520</v>
      </c>
      <c r="D14" t="s" s="437">
        <v>518</v>
      </c>
      <c r="E14" s="364">
        <v>1</v>
      </c>
      <c r="F14" s="364">
        <v>16.89</v>
      </c>
      <c r="G14" s="438">
        <v>338.833333333333</v>
      </c>
      <c r="H14" s="438">
        <f>G14*1.2</f>
        <v>406.6</v>
      </c>
      <c r="I14" s="447"/>
      <c r="J14" s="259"/>
      <c r="K14" s="259"/>
      <c r="L14" s="259"/>
      <c r="M14" s="260"/>
      <c r="N14" s="260"/>
      <c r="O14" s="259"/>
      <c r="P14" s="259"/>
      <c r="Q14" s="259"/>
      <c r="R14" t="s" s="261">
        <f>IF(SUM(J14:Q14)=0,"",SUM(J14:Q14))</f>
      </c>
      <c r="S14" t="s" s="261">
        <f>IF(R14="","",(R14*E14))</f>
      </c>
      <c r="T14" t="s" s="261">
        <f>IF(R14="","",(R14*G14))</f>
      </c>
      <c r="U14" t="s" s="262">
        <f>IF(R14="","",(R14*H14))</f>
      </c>
      <c r="V14" s="370">
        <v>8</v>
      </c>
      <c r="W14" t="s" s="264">
        <f>_xlfn.IFERROR(R14*F14,"")</f>
      </c>
      <c r="X14" s="440">
        <v>10</v>
      </c>
      <c r="Y14" s="441"/>
      <c r="Z14" t="s" s="442">
        <f>IF(R14="","",(R14*X14))</f>
      </c>
      <c r="AA14" s="200"/>
      <c r="AB14" s="448"/>
      <c r="AC14" s="449">
        <v>1</v>
      </c>
      <c r="AD14" s="448"/>
      <c r="AE14" s="448"/>
      <c r="AF14" s="448"/>
      <c r="AG14" s="200"/>
      <c r="AH14" t="s" s="264">
        <f>_xlfn.IFERROR((AB14*R14),"")</f>
      </c>
      <c r="AI14" t="s" s="264">
        <f>_xlfn.IFERROR((AC14*R14),"")</f>
      </c>
      <c r="AJ14" t="s" s="264">
        <f>_xlfn.IFERROR((AD14*R14),"")</f>
      </c>
      <c r="AK14" t="s" s="264">
        <f>_xlfn.IFERROR((AE14*S14),"")</f>
      </c>
      <c r="AL14" t="s" s="264">
        <f>_xlfn.IFERROR((AF14*R14),"")</f>
      </c>
      <c r="AM14" s="161"/>
    </row>
    <row r="15" ht="15" customHeight="1">
      <c r="A15" s="450"/>
      <c r="B15" t="s" s="435">
        <v>45</v>
      </c>
      <c r="C15" t="s" s="452">
        <v>520</v>
      </c>
      <c r="D15" t="s" s="437">
        <v>518</v>
      </c>
      <c r="E15" s="364">
        <v>1</v>
      </c>
      <c r="F15" s="364">
        <v>21.79</v>
      </c>
      <c r="G15" s="438">
        <v>399</v>
      </c>
      <c r="H15" s="438">
        <f>G15*1.2</f>
        <v>478.8</v>
      </c>
      <c r="I15" s="451"/>
      <c r="J15" s="259"/>
      <c r="K15" s="259"/>
      <c r="L15" s="259"/>
      <c r="M15" s="260"/>
      <c r="N15" s="260"/>
      <c r="O15" s="259"/>
      <c r="P15" s="259"/>
      <c r="Q15" s="259"/>
      <c r="R15" t="s" s="261">
        <f>IF(SUM(J15:Q15)=0,"",SUM(J15:Q15))</f>
      </c>
      <c r="S15" t="s" s="261">
        <f>IF(R15="","",(R15*E15))</f>
      </c>
      <c r="T15" t="s" s="261">
        <f>IF(R15="","",(R15*G15))</f>
      </c>
      <c r="U15" t="s" s="262">
        <f>IF(R15="","",(R15*H15))</f>
      </c>
      <c r="V15" s="370">
        <v>9</v>
      </c>
      <c r="W15" t="s" s="264">
        <f>_xlfn.IFERROR(R15*F15,"")</f>
      </c>
      <c r="X15" s="440">
        <v>15</v>
      </c>
      <c r="Y15" s="441"/>
      <c r="Z15" t="s" s="442">
        <f>IF(R15="","",(R15*X15))</f>
      </c>
      <c r="AA15" s="200"/>
      <c r="AB15" s="448"/>
      <c r="AC15" s="448"/>
      <c r="AD15" s="449">
        <v>1</v>
      </c>
      <c r="AE15" s="448"/>
      <c r="AF15" s="448"/>
      <c r="AG15" s="200"/>
      <c r="AH15" t="s" s="264">
        <f>_xlfn.IFERROR((AB15*R15),"")</f>
      </c>
      <c r="AI15" t="s" s="264">
        <f>_xlfn.IFERROR((AC15*R15),"")</f>
      </c>
      <c r="AJ15" t="s" s="264">
        <f>_xlfn.IFERROR((AD15*R15),"")</f>
      </c>
      <c r="AK15" t="s" s="264">
        <f>_xlfn.IFERROR((AE15*S15),"")</f>
      </c>
      <c r="AL15" t="s" s="264">
        <f>_xlfn.IFERROR((AF15*R15),"")</f>
      </c>
      <c r="AM15" s="161"/>
    </row>
    <row r="16" ht="15" customHeight="1">
      <c r="A16" t="s" s="434">
        <v>522</v>
      </c>
      <c r="B16" t="s" s="435">
        <v>39</v>
      </c>
      <c r="C16" s="453"/>
      <c r="D16" t="s" s="437">
        <v>518</v>
      </c>
      <c r="E16" s="364">
        <v>1</v>
      </c>
      <c r="F16" s="364">
        <v>3.18</v>
      </c>
      <c r="G16" s="438">
        <v>78.375</v>
      </c>
      <c r="H16" s="438">
        <f>G16*1.2</f>
        <v>94.05</v>
      </c>
      <c r="I16" t="s" s="439">
        <v>95</v>
      </c>
      <c r="J16" s="259"/>
      <c r="K16" s="259"/>
      <c r="L16" s="259"/>
      <c r="M16" s="260"/>
      <c r="N16" s="260"/>
      <c r="O16" s="259"/>
      <c r="P16" s="259"/>
      <c r="Q16" s="259"/>
      <c r="R16" t="s" s="261">
        <f>IF(SUM(J16:Q16)=0,"",SUM(J16:Q16))</f>
      </c>
      <c r="S16" t="s" s="261">
        <f>IF(R16="","",(R16*E16))</f>
      </c>
      <c r="T16" t="s" s="261">
        <f>IF(R16="","",(R16*G16))</f>
      </c>
      <c r="U16" t="s" s="262">
        <f>IF(R16="","",(R16*H16))</f>
      </c>
      <c r="V16" s="370">
        <v>10</v>
      </c>
      <c r="W16" t="s" s="264">
        <f>_xlfn.IFERROR(R16*F16,"")</f>
      </c>
      <c r="X16" s="440">
        <v>6</v>
      </c>
      <c r="Y16" s="441"/>
      <c r="Z16" t="s" s="442">
        <f>IF(R16="","",(R16*X16))</f>
      </c>
      <c r="AA16" s="200"/>
      <c r="AB16" s="449">
        <v>1</v>
      </c>
      <c r="AC16" s="448"/>
      <c r="AD16" s="448"/>
      <c r="AE16" s="448"/>
      <c r="AF16" s="448"/>
      <c r="AG16" s="200"/>
      <c r="AH16" t="s" s="264">
        <f>_xlfn.IFERROR((AB16*R16),"")</f>
      </c>
      <c r="AI16" t="s" s="264">
        <f>_xlfn.IFERROR((AC16*R16),"")</f>
      </c>
      <c r="AJ16" t="s" s="264">
        <f>_xlfn.IFERROR((AD16*R16),"")</f>
      </c>
      <c r="AK16" t="s" s="264">
        <f>_xlfn.IFERROR((AE16*S16),"")</f>
      </c>
      <c r="AL16" t="s" s="264">
        <f>_xlfn.IFERROR((AF16*R16),"")</f>
      </c>
      <c r="AM16" s="161"/>
    </row>
    <row r="17" ht="15" customHeight="1">
      <c r="A17" s="446"/>
      <c r="B17" t="s" s="435">
        <v>42</v>
      </c>
      <c r="C17" s="453"/>
      <c r="D17" t="s" s="437">
        <v>518</v>
      </c>
      <c r="E17" s="364">
        <v>1</v>
      </c>
      <c r="F17" s="364">
        <v>4.9</v>
      </c>
      <c r="G17" s="438">
        <v>98.9583333333333</v>
      </c>
      <c r="H17" s="438">
        <f>G17*1.2</f>
        <v>118.75</v>
      </c>
      <c r="I17" s="447"/>
      <c r="J17" s="259"/>
      <c r="K17" s="259"/>
      <c r="L17" s="259"/>
      <c r="M17" s="260"/>
      <c r="N17" s="260"/>
      <c r="O17" s="259"/>
      <c r="P17" s="259"/>
      <c r="Q17" s="259"/>
      <c r="R17" t="s" s="261">
        <f>IF(SUM(J17:Q17)=0,"",SUM(J17:Q17))</f>
      </c>
      <c r="S17" t="s" s="261">
        <f>IF(R17="","",(R17*E17))</f>
      </c>
      <c r="T17" t="s" s="261">
        <f>IF(R17="","",(R17*G17))</f>
      </c>
      <c r="U17" t="s" s="262">
        <f>IF(R17="","",(R17*H17))</f>
      </c>
      <c r="V17" s="370">
        <v>11</v>
      </c>
      <c r="W17" t="s" s="264">
        <f>_xlfn.IFERROR(R17*F17,"")</f>
      </c>
      <c r="X17" s="440">
        <v>6</v>
      </c>
      <c r="Y17" s="441"/>
      <c r="Z17" t="s" s="442">
        <f>IF(R17="","",(R17*X17))</f>
      </c>
      <c r="AA17" s="200"/>
      <c r="AB17" s="448"/>
      <c r="AC17" s="449">
        <v>1</v>
      </c>
      <c r="AD17" s="448"/>
      <c r="AE17" s="448"/>
      <c r="AF17" s="448"/>
      <c r="AG17" s="200"/>
      <c r="AH17" t="s" s="264">
        <f>_xlfn.IFERROR((AB17*R17),"")</f>
      </c>
      <c r="AI17" t="s" s="264">
        <f>_xlfn.IFERROR((AC17*R17),"")</f>
      </c>
      <c r="AJ17" t="s" s="264">
        <f>_xlfn.IFERROR((AD17*R17),"")</f>
      </c>
      <c r="AK17" t="s" s="264">
        <f>_xlfn.IFERROR((AE17*S17),"")</f>
      </c>
      <c r="AL17" t="s" s="264">
        <f>_xlfn.IFERROR((AF17*R17),"")</f>
      </c>
      <c r="AM17" s="161"/>
    </row>
    <row r="18" ht="15" customHeight="1">
      <c r="A18" s="450"/>
      <c r="B18" t="s" s="435">
        <v>45</v>
      </c>
      <c r="C18" s="453"/>
      <c r="D18" t="s" s="437">
        <v>518</v>
      </c>
      <c r="E18" s="364">
        <v>1</v>
      </c>
      <c r="F18" s="364">
        <v>6.85</v>
      </c>
      <c r="G18" s="438">
        <v>151.208333333333</v>
      </c>
      <c r="H18" s="438">
        <f>G18*1.2</f>
        <v>181.45</v>
      </c>
      <c r="I18" s="451"/>
      <c r="J18" s="259"/>
      <c r="K18" s="259"/>
      <c r="L18" s="259"/>
      <c r="M18" s="260"/>
      <c r="N18" s="260"/>
      <c r="O18" s="259"/>
      <c r="P18" s="259"/>
      <c r="Q18" s="259"/>
      <c r="R18" t="s" s="261">
        <f>IF(SUM(J18:Q18)=0,"",SUM(J18:Q18))</f>
      </c>
      <c r="S18" t="s" s="261">
        <f>IF(R18="","",(R18*E18))</f>
      </c>
      <c r="T18" t="s" s="261">
        <f>IF(R18="","",(R18*G18))</f>
      </c>
      <c r="U18" t="s" s="262">
        <f>IF(R18="","",(R18*H18))</f>
      </c>
      <c r="V18" s="370">
        <v>12</v>
      </c>
      <c r="W18" t="s" s="264">
        <f>_xlfn.IFERROR(R18*F18,"")</f>
      </c>
      <c r="X18" s="440">
        <v>8</v>
      </c>
      <c r="Y18" s="441"/>
      <c r="Z18" t="s" s="442">
        <f>IF(R18="","",(R18*X18))</f>
      </c>
      <c r="AA18" s="200"/>
      <c r="AB18" s="448"/>
      <c r="AC18" s="448"/>
      <c r="AD18" s="449">
        <v>1</v>
      </c>
      <c r="AE18" s="448"/>
      <c r="AF18" s="448"/>
      <c r="AG18" s="200"/>
      <c r="AH18" t="s" s="264">
        <f>_xlfn.IFERROR((AB18*R18),"")</f>
      </c>
      <c r="AI18" t="s" s="264">
        <f>_xlfn.IFERROR((AC18*R18),"")</f>
      </c>
      <c r="AJ18" t="s" s="264">
        <f>_xlfn.IFERROR((AD18*R18),"")</f>
      </c>
      <c r="AK18" t="s" s="264">
        <f>_xlfn.IFERROR((AE18*S18),"")</f>
      </c>
      <c r="AL18" t="s" s="264">
        <f>_xlfn.IFERROR((AF18*R18),"")</f>
      </c>
      <c r="AM18" s="161"/>
    </row>
    <row r="19" ht="15" customHeight="1">
      <c r="A19" t="s" s="434">
        <v>523</v>
      </c>
      <c r="B19" t="s" s="435">
        <v>39</v>
      </c>
      <c r="C19" s="436"/>
      <c r="D19" t="s" s="437">
        <v>518</v>
      </c>
      <c r="E19" s="364">
        <v>1</v>
      </c>
      <c r="F19" s="364">
        <v>1.84</v>
      </c>
      <c r="G19" s="438">
        <v>57</v>
      </c>
      <c r="H19" s="438">
        <f>G19*1.2</f>
        <v>68.40000000000001</v>
      </c>
      <c r="I19" t="s" s="439">
        <v>95</v>
      </c>
      <c r="J19" s="259"/>
      <c r="K19" s="259"/>
      <c r="L19" s="259"/>
      <c r="M19" s="260"/>
      <c r="N19" s="260"/>
      <c r="O19" s="259"/>
      <c r="P19" s="259"/>
      <c r="Q19" s="259"/>
      <c r="R19" t="s" s="261">
        <f>IF(SUM(J19:Q19)=0,"",SUM(J19:Q19))</f>
      </c>
      <c r="S19" t="s" s="261">
        <f>IF(R19="","",(R19*E19))</f>
      </c>
      <c r="T19" t="s" s="261">
        <f>IF(R19="","",(R19*G19))</f>
      </c>
      <c r="U19" t="s" s="262">
        <f>IF(R19="","",(R19*H19))</f>
      </c>
      <c r="V19" s="370">
        <v>13</v>
      </c>
      <c r="W19" t="s" s="264">
        <f>_xlfn.IFERROR(R19*F19,"")</f>
      </c>
      <c r="X19" s="440">
        <v>8</v>
      </c>
      <c r="Y19" s="441"/>
      <c r="Z19" t="s" s="442">
        <f>IF(R19="","",(R19*X19))</f>
      </c>
      <c r="AA19" s="200"/>
      <c r="AB19" s="449">
        <v>1</v>
      </c>
      <c r="AC19" s="448"/>
      <c r="AD19" s="448"/>
      <c r="AE19" s="448"/>
      <c r="AF19" s="448"/>
      <c r="AG19" s="200"/>
      <c r="AH19" t="s" s="264">
        <f>_xlfn.IFERROR((AB19*R19),"")</f>
      </c>
      <c r="AI19" t="s" s="264">
        <f>_xlfn.IFERROR((AC19*R19),"")</f>
      </c>
      <c r="AJ19" t="s" s="264">
        <f>_xlfn.IFERROR((AD19*R19),"")</f>
      </c>
      <c r="AK19" t="s" s="264">
        <f>_xlfn.IFERROR((AE19*S19),"")</f>
      </c>
      <c r="AL19" t="s" s="264">
        <f>_xlfn.IFERROR((AF19*R19),"")</f>
      </c>
      <c r="AM19" s="161"/>
    </row>
    <row r="20" ht="15" customHeight="1">
      <c r="A20" s="446"/>
      <c r="B20" t="s" s="435">
        <v>42</v>
      </c>
      <c r="C20" s="436"/>
      <c r="D20" t="s" s="437">
        <v>518</v>
      </c>
      <c r="E20" s="364">
        <v>1</v>
      </c>
      <c r="F20" s="364">
        <v>3.18</v>
      </c>
      <c r="G20" s="438">
        <v>78.375</v>
      </c>
      <c r="H20" s="438">
        <f>G20*1.2</f>
        <v>94.05</v>
      </c>
      <c r="I20" s="447"/>
      <c r="J20" s="259"/>
      <c r="K20" s="259"/>
      <c r="L20" s="259"/>
      <c r="M20" s="260"/>
      <c r="N20" s="260"/>
      <c r="O20" s="259"/>
      <c r="P20" s="259"/>
      <c r="Q20" s="259"/>
      <c r="R20" t="s" s="261">
        <f>IF(SUM(J20:Q20)=0,"",SUM(J20:Q20))</f>
      </c>
      <c r="S20" t="s" s="261">
        <f>IF(R20="","",(R20*E20))</f>
      </c>
      <c r="T20" t="s" s="261">
        <f>IF(R20="","",(R20*G20))</f>
      </c>
      <c r="U20" t="s" s="262">
        <f>IF(R20="","",(R20*H20))</f>
      </c>
      <c r="V20" s="370">
        <v>14</v>
      </c>
      <c r="W20" t="s" s="264">
        <f>_xlfn.IFERROR(R20*F20,"")</f>
      </c>
      <c r="X20" s="440">
        <v>8</v>
      </c>
      <c r="Y20" s="441"/>
      <c r="Z20" t="s" s="442">
        <f>IF(R20="","",(R20*X20))</f>
      </c>
      <c r="AA20" s="200"/>
      <c r="AB20" s="448"/>
      <c r="AC20" s="449">
        <v>1</v>
      </c>
      <c r="AD20" s="448"/>
      <c r="AE20" s="448"/>
      <c r="AF20" s="448"/>
      <c r="AG20" s="200"/>
      <c r="AH20" t="s" s="264">
        <f>_xlfn.IFERROR((AB20*R20),"")</f>
      </c>
      <c r="AI20" t="s" s="264">
        <f>_xlfn.IFERROR((AC20*R20),"")</f>
      </c>
      <c r="AJ20" t="s" s="264">
        <f>_xlfn.IFERROR((AD20*R20),"")</f>
      </c>
      <c r="AK20" t="s" s="264">
        <f>_xlfn.IFERROR((AE20*S20),"")</f>
      </c>
      <c r="AL20" t="s" s="264">
        <f>_xlfn.IFERROR((AF20*R20),"")</f>
      </c>
      <c r="AM20" s="161"/>
    </row>
    <row r="21" ht="15" customHeight="1">
      <c r="A21" s="450"/>
      <c r="B21" t="s" s="435">
        <v>45</v>
      </c>
      <c r="C21" s="436"/>
      <c r="D21" t="s" s="437">
        <v>518</v>
      </c>
      <c r="E21" s="364">
        <v>1</v>
      </c>
      <c r="F21" s="364">
        <v>5.02</v>
      </c>
      <c r="G21" s="438">
        <v>102.125</v>
      </c>
      <c r="H21" s="438">
        <f>G21*1.2</f>
        <v>122.55</v>
      </c>
      <c r="I21" s="451"/>
      <c r="J21" s="259"/>
      <c r="K21" s="259"/>
      <c r="L21" s="259"/>
      <c r="M21" s="260"/>
      <c r="N21" s="260"/>
      <c r="O21" s="259"/>
      <c r="P21" s="259"/>
      <c r="Q21" s="259"/>
      <c r="R21" t="s" s="261">
        <f>IF(SUM(J21:Q21)=0,"",SUM(J21:Q21))</f>
      </c>
      <c r="S21" t="s" s="261">
        <f>IF(R21="","",(R21*E21))</f>
      </c>
      <c r="T21" t="s" s="261">
        <f>IF(R21="","",(R21*G21))</f>
      </c>
      <c r="U21" t="s" s="262">
        <f>IF(R21="","",(R21*H21))</f>
      </c>
      <c r="V21" s="370">
        <v>15</v>
      </c>
      <c r="W21" t="s" s="264">
        <f>_xlfn.IFERROR(R21*F21,"")</f>
      </c>
      <c r="X21" s="440">
        <v>10</v>
      </c>
      <c r="Y21" s="441"/>
      <c r="Z21" t="s" s="442">
        <f>IF(R21="","",(R21*X21))</f>
      </c>
      <c r="AA21" s="200"/>
      <c r="AB21" s="448"/>
      <c r="AC21" s="448"/>
      <c r="AD21" s="449">
        <v>1</v>
      </c>
      <c r="AE21" s="448"/>
      <c r="AF21" s="448"/>
      <c r="AG21" s="200"/>
      <c r="AH21" t="s" s="264">
        <f>_xlfn.IFERROR((AB21*R21),"")</f>
      </c>
      <c r="AI21" t="s" s="264">
        <f>_xlfn.IFERROR((AC21*R21),"")</f>
      </c>
      <c r="AJ21" t="s" s="264">
        <f>_xlfn.IFERROR((AD21*R21),"")</f>
      </c>
      <c r="AK21" t="s" s="264">
        <f>_xlfn.IFERROR((AE21*S21),"")</f>
      </c>
      <c r="AL21" t="s" s="264">
        <f>_xlfn.IFERROR((AF21*R21),"")</f>
      </c>
      <c r="AM21" s="161"/>
    </row>
    <row r="22" ht="15" customHeight="1">
      <c r="A22" t="s" s="434">
        <v>524</v>
      </c>
      <c r="B22" t="s" s="435">
        <v>42</v>
      </c>
      <c r="C22" s="436"/>
      <c r="D22" t="s" s="437">
        <v>518</v>
      </c>
      <c r="E22" s="364">
        <v>2</v>
      </c>
      <c r="F22" s="364">
        <v>10.77</v>
      </c>
      <c r="G22" s="438">
        <v>219.291666666667</v>
      </c>
      <c r="H22" s="438">
        <f>G22*1.2</f>
        <v>263.15</v>
      </c>
      <c r="I22" t="s" s="439">
        <v>95</v>
      </c>
      <c r="J22" s="259"/>
      <c r="K22" s="259"/>
      <c r="L22" s="259"/>
      <c r="M22" s="260"/>
      <c r="N22" s="260"/>
      <c r="O22" s="259"/>
      <c r="P22" s="259"/>
      <c r="Q22" s="259"/>
      <c r="R22" t="s" s="261">
        <f>IF(SUM(J22:Q22)=0,"",SUM(J22:Q22))</f>
      </c>
      <c r="S22" t="s" s="261">
        <f>IF(R22="","",(R22*E22))</f>
      </c>
      <c r="T22" t="s" s="261">
        <f>IF(R22="","",(R22*G22))</f>
      </c>
      <c r="U22" t="s" s="262">
        <f>IF(R22="","",(R22*H22))</f>
      </c>
      <c r="V22" s="370">
        <v>16</v>
      </c>
      <c r="W22" t="s" s="264">
        <f>_xlfn.IFERROR(R22*F22,"")</f>
      </c>
      <c r="X22" s="440">
        <v>12</v>
      </c>
      <c r="Y22" s="441"/>
      <c r="Z22" t="s" s="442">
        <f>IF(R22="","",(R22*X22))</f>
      </c>
      <c r="AA22" s="200"/>
      <c r="AB22" s="448"/>
      <c r="AC22" s="449">
        <v>2</v>
      </c>
      <c r="AD22" s="448"/>
      <c r="AE22" s="448"/>
      <c r="AF22" s="448"/>
      <c r="AG22" s="200"/>
      <c r="AH22" t="s" s="264">
        <f>_xlfn.IFERROR((AB22*R22),"")</f>
      </c>
      <c r="AI22" t="s" s="264">
        <f>_xlfn.IFERROR((AC22*R22),"")</f>
      </c>
      <c r="AJ22" t="s" s="264">
        <f>_xlfn.IFERROR((AD22*R22),"")</f>
      </c>
      <c r="AK22" t="s" s="264">
        <f>_xlfn.IFERROR((AE22*S22),"")</f>
      </c>
      <c r="AL22" t="s" s="264">
        <f>_xlfn.IFERROR((AF22*R22),"")</f>
      </c>
      <c r="AM22" s="161"/>
    </row>
    <row r="23" ht="15" customHeight="1">
      <c r="A23" s="450"/>
      <c r="B23" t="s" s="435">
        <v>45</v>
      </c>
      <c r="C23" s="436"/>
      <c r="D23" t="s" s="437">
        <v>518</v>
      </c>
      <c r="E23" s="364">
        <v>2</v>
      </c>
      <c r="F23" s="364">
        <v>16.77</v>
      </c>
      <c r="G23" s="438">
        <v>323</v>
      </c>
      <c r="H23" s="438">
        <f>G23*1.2</f>
        <v>387.6</v>
      </c>
      <c r="I23" s="451"/>
      <c r="J23" s="259"/>
      <c r="K23" s="259"/>
      <c r="L23" s="259"/>
      <c r="M23" s="260"/>
      <c r="N23" s="260"/>
      <c r="O23" s="259"/>
      <c r="P23" s="259"/>
      <c r="Q23" s="259"/>
      <c r="R23" t="s" s="261">
        <f>IF(SUM(J23:Q23)=0,"",SUM(J23:Q23))</f>
      </c>
      <c r="S23" t="s" s="261">
        <f>IF(R23="","",(R23*E23))</f>
      </c>
      <c r="T23" t="s" s="261">
        <f>IF(R23="","",(R23*G23))</f>
      </c>
      <c r="U23" t="s" s="262">
        <f>IF(R23="","",(R23*H23))</f>
      </c>
      <c r="V23" s="370">
        <v>17</v>
      </c>
      <c r="W23" t="s" s="264">
        <f>_xlfn.IFERROR(R23*F23,"")</f>
      </c>
      <c r="X23" s="440">
        <v>12</v>
      </c>
      <c r="Y23" s="441"/>
      <c r="Z23" t="s" s="442">
        <f>IF(R23="","",(R23*X23))</f>
      </c>
      <c r="AA23" s="200"/>
      <c r="AB23" s="448"/>
      <c r="AC23" s="448"/>
      <c r="AD23" s="449">
        <v>2</v>
      </c>
      <c r="AE23" s="448"/>
      <c r="AF23" s="448"/>
      <c r="AG23" s="200"/>
      <c r="AH23" t="s" s="264">
        <f>_xlfn.IFERROR((AB23*R23),"")</f>
      </c>
      <c r="AI23" t="s" s="264">
        <f>_xlfn.IFERROR((AC23*R23),"")</f>
      </c>
      <c r="AJ23" t="s" s="264">
        <f>_xlfn.IFERROR((AD23*R23),"")</f>
      </c>
      <c r="AK23" t="s" s="264">
        <f>_xlfn.IFERROR((AE23*S23),"")</f>
      </c>
      <c r="AL23" t="s" s="264">
        <f>_xlfn.IFERROR((AF23*R23),"")</f>
      </c>
      <c r="AM23" s="161"/>
    </row>
    <row r="24" ht="15" customHeight="1">
      <c r="A24" t="s" s="434">
        <v>525</v>
      </c>
      <c r="B24" t="s" s="435">
        <v>39</v>
      </c>
      <c r="C24" s="436"/>
      <c r="D24" t="s" s="437">
        <v>518</v>
      </c>
      <c r="E24" s="364">
        <v>1</v>
      </c>
      <c r="F24" s="364">
        <v>3.67</v>
      </c>
      <c r="G24" s="438">
        <v>93.4166666666667</v>
      </c>
      <c r="H24" s="438">
        <f>G24*1.2</f>
        <v>112.1</v>
      </c>
      <c r="I24" t="s" s="439">
        <v>95</v>
      </c>
      <c r="J24" s="259"/>
      <c r="K24" s="259"/>
      <c r="L24" s="259"/>
      <c r="M24" s="260"/>
      <c r="N24" s="260"/>
      <c r="O24" s="259"/>
      <c r="P24" s="259"/>
      <c r="Q24" s="259"/>
      <c r="R24" t="s" s="261">
        <f>IF(SUM(J24:Q24)=0,"",SUM(J24:Q24))</f>
      </c>
      <c r="S24" t="s" s="261">
        <f>IF(R24="","",(R24*E24))</f>
      </c>
      <c r="T24" t="s" s="261">
        <f>IF(R24="","",(R24*G24))</f>
      </c>
      <c r="U24" t="s" s="262">
        <f>IF(R24="","",(R24*H24))</f>
      </c>
      <c r="V24" s="370">
        <v>18</v>
      </c>
      <c r="W24" t="s" s="264">
        <f>_xlfn.IFERROR(R24*F24,"")</f>
      </c>
      <c r="X24" s="440">
        <v>6</v>
      </c>
      <c r="Y24" s="441"/>
      <c r="Z24" t="s" s="442">
        <f>IF(R24="","",(R24*X24))</f>
      </c>
      <c r="AA24" s="200"/>
      <c r="AB24" s="449">
        <v>1</v>
      </c>
      <c r="AC24" s="448"/>
      <c r="AD24" s="448"/>
      <c r="AE24" s="448"/>
      <c r="AF24" s="448"/>
      <c r="AG24" s="200"/>
      <c r="AH24" t="s" s="264">
        <f>_xlfn.IFERROR((AB24*R24),"")</f>
      </c>
      <c r="AI24" t="s" s="264">
        <f>_xlfn.IFERROR((AC24*R24),"")</f>
      </c>
      <c r="AJ24" t="s" s="264">
        <f>_xlfn.IFERROR((AD24*R24),"")</f>
      </c>
      <c r="AK24" t="s" s="264">
        <f>_xlfn.IFERROR((AE24*S24),"")</f>
      </c>
      <c r="AL24" t="s" s="264">
        <f>_xlfn.IFERROR((AF24*R24),"")</f>
      </c>
      <c r="AM24" s="161"/>
    </row>
    <row r="25" ht="15" customHeight="1">
      <c r="A25" s="446"/>
      <c r="B25" t="s" s="435">
        <v>42</v>
      </c>
      <c r="C25" s="436"/>
      <c r="D25" t="s" s="437">
        <v>518</v>
      </c>
      <c r="E25" s="364">
        <v>1</v>
      </c>
      <c r="F25" s="364">
        <v>5.51</v>
      </c>
      <c r="G25" s="438">
        <v>114.791666666667</v>
      </c>
      <c r="H25" s="438">
        <f>G25*1.2</f>
        <v>137.75</v>
      </c>
      <c r="I25" s="447"/>
      <c r="J25" s="259"/>
      <c r="K25" s="259"/>
      <c r="L25" s="259"/>
      <c r="M25" s="260"/>
      <c r="N25" s="260"/>
      <c r="O25" s="259"/>
      <c r="P25" s="259"/>
      <c r="Q25" s="259"/>
      <c r="R25" t="s" s="261">
        <f>IF(SUM(J25:Q25)=0,"",SUM(J25:Q25))</f>
      </c>
      <c r="S25" t="s" s="261">
        <f>IF(R25="","",(R25*E25))</f>
      </c>
      <c r="T25" t="s" s="261">
        <f>IF(R25="","",(R25*G25))</f>
      </c>
      <c r="U25" t="s" s="262">
        <f>IF(R25="","",(R25*H25))</f>
      </c>
      <c r="V25" s="370">
        <v>19</v>
      </c>
      <c r="W25" t="s" s="264">
        <f>_xlfn.IFERROR(R25*F25,"")</f>
      </c>
      <c r="X25" s="440">
        <v>6</v>
      </c>
      <c r="Y25" s="441"/>
      <c r="Z25" t="s" s="442">
        <f>IF(R25="","",(R25*X25))</f>
      </c>
      <c r="AA25" s="200"/>
      <c r="AB25" s="448"/>
      <c r="AC25" s="449">
        <v>1</v>
      </c>
      <c r="AD25" s="448"/>
      <c r="AE25" s="448"/>
      <c r="AF25" s="448"/>
      <c r="AG25" s="200"/>
      <c r="AH25" t="s" s="264">
        <f>_xlfn.IFERROR((AB25*R25),"")</f>
      </c>
      <c r="AI25" t="s" s="264">
        <f>_xlfn.IFERROR((AC25*R25),"")</f>
      </c>
      <c r="AJ25" t="s" s="264">
        <f>_xlfn.IFERROR((AD25*R25),"")</f>
      </c>
      <c r="AK25" t="s" s="264">
        <f>_xlfn.IFERROR((AE25*S25),"")</f>
      </c>
      <c r="AL25" t="s" s="264">
        <f>_xlfn.IFERROR((AF25*R25),"")</f>
      </c>
      <c r="AM25" s="161"/>
    </row>
    <row r="26" ht="15" customHeight="1">
      <c r="A26" s="450"/>
      <c r="B26" t="s" s="435">
        <v>45</v>
      </c>
      <c r="C26" s="436"/>
      <c r="D26" t="s" s="437">
        <v>518</v>
      </c>
      <c r="E26" s="364">
        <v>1</v>
      </c>
      <c r="F26" s="364">
        <v>8.08</v>
      </c>
      <c r="G26" s="438">
        <v>167.041666666667</v>
      </c>
      <c r="H26" s="438">
        <f>G26*1.2</f>
        <v>200.45</v>
      </c>
      <c r="I26" s="451"/>
      <c r="J26" s="259"/>
      <c r="K26" s="259"/>
      <c r="L26" s="259"/>
      <c r="M26" s="260"/>
      <c r="N26" s="260"/>
      <c r="O26" s="259"/>
      <c r="P26" s="259"/>
      <c r="Q26" s="259"/>
      <c r="R26" t="s" s="261">
        <f>IF(SUM(J26:Q26)=0,"",SUM(J26:Q26))</f>
      </c>
      <c r="S26" t="s" s="261">
        <f>IF(R26="","",(R26*E26))</f>
      </c>
      <c r="T26" t="s" s="261">
        <f>IF(R26="","",(R26*G26))</f>
      </c>
      <c r="U26" t="s" s="262">
        <f>IF(R26="","",(R26*H26))</f>
      </c>
      <c r="V26" s="370">
        <v>20</v>
      </c>
      <c r="W26" t="s" s="264">
        <f>_xlfn.IFERROR(R26*F26,"")</f>
      </c>
      <c r="X26" s="440">
        <v>8</v>
      </c>
      <c r="Y26" s="441"/>
      <c r="Z26" t="s" s="442">
        <f>IF(R26="","",(R26*X26))</f>
      </c>
      <c r="AA26" s="200"/>
      <c r="AB26" s="448"/>
      <c r="AC26" s="448"/>
      <c r="AD26" s="449">
        <v>1</v>
      </c>
      <c r="AE26" s="448"/>
      <c r="AF26" s="448"/>
      <c r="AG26" s="200"/>
      <c r="AH26" t="s" s="264">
        <f>_xlfn.IFERROR((AB26*R26),"")</f>
      </c>
      <c r="AI26" t="s" s="264">
        <f>_xlfn.IFERROR((AC26*R26),"")</f>
      </c>
      <c r="AJ26" t="s" s="264">
        <f>_xlfn.IFERROR((AD26*R26),"")</f>
      </c>
      <c r="AK26" t="s" s="264">
        <f>_xlfn.IFERROR((AE26*S26),"")</f>
      </c>
      <c r="AL26" t="s" s="264">
        <f>_xlfn.IFERROR((AF26*R26),"")</f>
      </c>
      <c r="AM26" s="161"/>
    </row>
    <row r="27" ht="15" customHeight="1">
      <c r="A27" t="s" s="434">
        <v>526</v>
      </c>
      <c r="B27" t="s" s="435">
        <v>39</v>
      </c>
      <c r="C27" s="436"/>
      <c r="D27" t="s" s="437">
        <v>518</v>
      </c>
      <c r="E27" s="364">
        <v>1</v>
      </c>
      <c r="F27" s="364">
        <v>2.33</v>
      </c>
      <c r="G27" s="438">
        <v>78.375</v>
      </c>
      <c r="H27" s="438">
        <f>G27*1.2</f>
        <v>94.05</v>
      </c>
      <c r="I27" t="s" s="439">
        <v>95</v>
      </c>
      <c r="J27" s="259"/>
      <c r="K27" s="259"/>
      <c r="L27" s="259"/>
      <c r="M27" s="260"/>
      <c r="N27" s="260"/>
      <c r="O27" s="259"/>
      <c r="P27" s="259"/>
      <c r="Q27" s="259"/>
      <c r="R27" t="s" s="261">
        <f>IF(SUM(J27:Q27)=0,"",SUM(J27:Q27))</f>
      </c>
      <c r="S27" t="s" s="261">
        <f>IF(R27="","",(R27*E27))</f>
      </c>
      <c r="T27" t="s" s="261">
        <f>IF(R27="","",(R27*G27))</f>
      </c>
      <c r="U27" t="s" s="262">
        <f>IF(R27="","",(R27*H27))</f>
      </c>
      <c r="V27" s="370">
        <v>21</v>
      </c>
      <c r="W27" t="s" s="264">
        <f>_xlfn.IFERROR(R27*F27,"")</f>
      </c>
      <c r="X27" s="440">
        <v>6</v>
      </c>
      <c r="Y27" s="441"/>
      <c r="Z27" t="s" s="442">
        <f>IF(R27="","",(R27*X27))</f>
      </c>
      <c r="AA27" s="200"/>
      <c r="AB27" s="449">
        <v>1</v>
      </c>
      <c r="AC27" s="448"/>
      <c r="AD27" s="448"/>
      <c r="AE27" s="448"/>
      <c r="AF27" s="448"/>
      <c r="AG27" s="200"/>
      <c r="AH27" t="s" s="264">
        <f>_xlfn.IFERROR((AB27*R27),"")</f>
      </c>
      <c r="AI27" t="s" s="264">
        <f>_xlfn.IFERROR((AC27*R27),"")</f>
      </c>
      <c r="AJ27" t="s" s="264">
        <f>_xlfn.IFERROR((AD27*R27),"")</f>
      </c>
      <c r="AK27" t="s" s="264">
        <f>_xlfn.IFERROR((AE27*S27),"")</f>
      </c>
      <c r="AL27" t="s" s="264">
        <f>_xlfn.IFERROR((AF27*R27),"")</f>
      </c>
      <c r="AM27" s="161"/>
    </row>
    <row r="28" ht="14.25" customHeight="1">
      <c r="A28" s="446"/>
      <c r="B28" t="s" s="435">
        <v>42</v>
      </c>
      <c r="C28" s="436"/>
      <c r="D28" t="s" s="437">
        <v>518</v>
      </c>
      <c r="E28" s="364">
        <v>1</v>
      </c>
      <c r="F28" s="364">
        <v>3.67</v>
      </c>
      <c r="G28" s="438">
        <v>98.9583333333333</v>
      </c>
      <c r="H28" s="438">
        <f>G28*1.2</f>
        <v>118.75</v>
      </c>
      <c r="I28" s="447"/>
      <c r="J28" s="259"/>
      <c r="K28" s="259"/>
      <c r="L28" s="259"/>
      <c r="M28" s="260"/>
      <c r="N28" s="260"/>
      <c r="O28" s="259"/>
      <c r="P28" s="259"/>
      <c r="Q28" s="259"/>
      <c r="R28" t="s" s="261">
        <f>IF(SUM(J28:Q28)=0,"",SUM(J28:Q28))</f>
      </c>
      <c r="S28" t="s" s="261">
        <f>IF(R28="","",(R28*E28))</f>
      </c>
      <c r="T28" t="s" s="261">
        <f>IF(R28="","",(R28*G28))</f>
      </c>
      <c r="U28" t="s" s="262">
        <f>IF(R28="","",(R28*H28))</f>
      </c>
      <c r="V28" s="370">
        <v>22</v>
      </c>
      <c r="W28" t="s" s="264">
        <f>_xlfn.IFERROR(R28*F28,"")</f>
      </c>
      <c r="X28" s="440">
        <v>6</v>
      </c>
      <c r="Y28" s="441"/>
      <c r="Z28" t="s" s="442">
        <f>IF(R28="","",(R28*X28))</f>
      </c>
      <c r="AA28" s="200"/>
      <c r="AB28" s="448"/>
      <c r="AC28" s="449">
        <v>1</v>
      </c>
      <c r="AD28" s="448"/>
      <c r="AE28" s="448"/>
      <c r="AF28" s="448"/>
      <c r="AG28" s="200"/>
      <c r="AH28" t="s" s="264">
        <f>_xlfn.IFERROR((AB28*R28),"")</f>
      </c>
      <c r="AI28" t="s" s="264">
        <f>_xlfn.IFERROR((AC28*R28),"")</f>
      </c>
      <c r="AJ28" t="s" s="264">
        <f>_xlfn.IFERROR((AD28*R28),"")</f>
      </c>
      <c r="AK28" t="s" s="264">
        <f>_xlfn.IFERROR((AE28*S28),"")</f>
      </c>
      <c r="AL28" t="s" s="264">
        <f>_xlfn.IFERROR((AF28*R28),"")</f>
      </c>
      <c r="AM28" s="161"/>
    </row>
    <row r="29" ht="14.25" customHeight="1">
      <c r="A29" s="450"/>
      <c r="B29" t="s" s="435">
        <v>45</v>
      </c>
      <c r="C29" s="436"/>
      <c r="D29" t="s" s="437">
        <v>518</v>
      </c>
      <c r="E29" s="364">
        <v>1</v>
      </c>
      <c r="F29" s="364">
        <v>5.88</v>
      </c>
      <c r="G29" s="438">
        <v>140.916666666667</v>
      </c>
      <c r="H29" s="438">
        <f>G29*1.2</f>
        <v>169.1</v>
      </c>
      <c r="I29" s="451"/>
      <c r="J29" s="259"/>
      <c r="K29" s="259"/>
      <c r="L29" s="259"/>
      <c r="M29" s="260"/>
      <c r="N29" s="260"/>
      <c r="O29" s="259"/>
      <c r="P29" s="259"/>
      <c r="Q29" s="259"/>
      <c r="R29" t="s" s="261">
        <f>IF(SUM(J29:Q29)=0,"",SUM(J29:Q29))</f>
      </c>
      <c r="S29" t="s" s="261">
        <f>IF(R29="","",(R29*E29))</f>
      </c>
      <c r="T29" t="s" s="261">
        <f>IF(R29="","",(R29*G29))</f>
      </c>
      <c r="U29" t="s" s="262">
        <f>IF(R29="","",(R29*H29))</f>
      </c>
      <c r="V29" s="370">
        <v>23</v>
      </c>
      <c r="W29" t="s" s="264">
        <f>_xlfn.IFERROR(R29*F29,"")</f>
      </c>
      <c r="X29" s="440">
        <v>8</v>
      </c>
      <c r="Y29" s="441"/>
      <c r="Z29" t="s" s="442">
        <f>IF(R29="","",(R29*X29))</f>
      </c>
      <c r="AA29" s="200"/>
      <c r="AB29" s="448"/>
      <c r="AC29" s="448"/>
      <c r="AD29" s="449">
        <v>1</v>
      </c>
      <c r="AE29" s="448"/>
      <c r="AF29" s="448"/>
      <c r="AG29" s="200"/>
      <c r="AH29" t="s" s="264">
        <f>_xlfn.IFERROR((AB29*R29),"")</f>
      </c>
      <c r="AI29" t="s" s="264">
        <f>_xlfn.IFERROR((AC29*R29),"")</f>
      </c>
      <c r="AJ29" t="s" s="264">
        <f>_xlfn.IFERROR((AD29*R29),"")</f>
      </c>
      <c r="AK29" t="s" s="264">
        <f>_xlfn.IFERROR((AE29*S29),"")</f>
      </c>
      <c r="AL29" t="s" s="264">
        <f>_xlfn.IFERROR((AF29*R29),"")</f>
      </c>
      <c r="AM29" s="161"/>
    </row>
    <row r="30" ht="14.25" customHeight="1">
      <c r="A30" t="s" s="434">
        <v>527</v>
      </c>
      <c r="B30" t="s" s="435">
        <v>39</v>
      </c>
      <c r="C30" s="436"/>
      <c r="D30" t="s" s="437">
        <v>518</v>
      </c>
      <c r="E30" s="364">
        <v>1</v>
      </c>
      <c r="F30" s="364">
        <v>2.82</v>
      </c>
      <c r="G30" s="438">
        <v>91.0416666666667</v>
      </c>
      <c r="H30" s="438">
        <f>G30*1.2</f>
        <v>109.25</v>
      </c>
      <c r="I30" t="s" s="439">
        <v>95</v>
      </c>
      <c r="J30" s="259"/>
      <c r="K30" s="259"/>
      <c r="L30" s="259"/>
      <c r="M30" s="260"/>
      <c r="N30" s="260"/>
      <c r="O30" s="259"/>
      <c r="P30" s="259"/>
      <c r="Q30" s="259"/>
      <c r="R30" t="s" s="261">
        <f>IF(SUM(J30:Q30)=0,"",SUM(J30:Q30))</f>
      </c>
      <c r="S30" t="s" s="261">
        <f>IF(R30="","",(R30*E30))</f>
      </c>
      <c r="T30" t="s" s="261">
        <f>IF(R30="","",(R30*G30))</f>
      </c>
      <c r="U30" t="s" s="262">
        <f>IF(R30="","",(R30*H30))</f>
      </c>
      <c r="V30" s="370">
        <v>24</v>
      </c>
      <c r="W30" t="s" s="264">
        <f>_xlfn.IFERROR(R30*F30,"")</f>
      </c>
      <c r="X30" s="440">
        <v>7</v>
      </c>
      <c r="Y30" s="441"/>
      <c r="Z30" t="s" s="442">
        <f>IF(R30="","",(R30*X30))</f>
      </c>
      <c r="AA30" s="200"/>
      <c r="AB30" s="449">
        <v>1</v>
      </c>
      <c r="AC30" s="448"/>
      <c r="AD30" s="448"/>
      <c r="AE30" s="448"/>
      <c r="AF30" s="448"/>
      <c r="AG30" s="200"/>
      <c r="AH30" t="s" s="264">
        <f>_xlfn.IFERROR((AB30*R30),"")</f>
      </c>
      <c r="AI30" t="s" s="264">
        <f>_xlfn.IFERROR((AC30*R30),"")</f>
      </c>
      <c r="AJ30" t="s" s="264">
        <f>_xlfn.IFERROR((AD30*R30),"")</f>
      </c>
      <c r="AK30" t="s" s="264">
        <f>_xlfn.IFERROR((AE30*S30),"")</f>
      </c>
      <c r="AL30" t="s" s="264">
        <f>_xlfn.IFERROR((AF30*R30),"")</f>
      </c>
      <c r="AM30" s="161"/>
    </row>
    <row r="31" ht="14.25" customHeight="1">
      <c r="A31" s="446"/>
      <c r="B31" t="s" s="435">
        <v>42</v>
      </c>
      <c r="C31" s="436"/>
      <c r="D31" t="s" s="437">
        <v>518</v>
      </c>
      <c r="E31" s="364">
        <v>1</v>
      </c>
      <c r="F31" s="364">
        <v>4.9</v>
      </c>
      <c r="G31" s="438">
        <v>125.083333333333</v>
      </c>
      <c r="H31" s="438">
        <f>G31*1.2</f>
        <v>150.1</v>
      </c>
      <c r="I31" s="447"/>
      <c r="J31" s="259"/>
      <c r="K31" s="259"/>
      <c r="L31" s="259"/>
      <c r="M31" s="260"/>
      <c r="N31" s="260"/>
      <c r="O31" s="259"/>
      <c r="P31" s="259"/>
      <c r="Q31" s="259"/>
      <c r="R31" t="s" s="261">
        <f>IF(SUM(J31:Q31)=0,"",SUM(J31:Q31))</f>
      </c>
      <c r="S31" t="s" s="261">
        <f>IF(R31="","",(R31*E31))</f>
      </c>
      <c r="T31" t="s" s="261">
        <f>IF(R31="","",(R31*G31))</f>
      </c>
      <c r="U31" t="s" s="262">
        <f>IF(R31="","",(R31*H31))</f>
      </c>
      <c r="V31" s="370">
        <v>25</v>
      </c>
      <c r="W31" t="s" s="264">
        <f>_xlfn.IFERROR(R31*F31,"")</f>
      </c>
      <c r="X31" s="440">
        <v>7</v>
      </c>
      <c r="Y31" s="441"/>
      <c r="Z31" t="s" s="442">
        <f>IF(R31="","",(R31*X31))</f>
      </c>
      <c r="AA31" s="200"/>
      <c r="AB31" s="448"/>
      <c r="AC31" s="449">
        <v>1</v>
      </c>
      <c r="AD31" s="448"/>
      <c r="AE31" s="448"/>
      <c r="AF31" s="448"/>
      <c r="AG31" s="200"/>
      <c r="AH31" t="s" s="264">
        <f>_xlfn.IFERROR((AB31*R31),"")</f>
      </c>
      <c r="AI31" t="s" s="264">
        <f>_xlfn.IFERROR((AC31*R31),"")</f>
      </c>
      <c r="AJ31" t="s" s="264">
        <f>_xlfn.IFERROR((AD31*R31),"")</f>
      </c>
      <c r="AK31" t="s" s="264">
        <f>_xlfn.IFERROR((AE31*S31),"")</f>
      </c>
      <c r="AL31" t="s" s="264">
        <f>_xlfn.IFERROR((AF31*R31),"")</f>
      </c>
      <c r="AM31" s="161"/>
    </row>
    <row r="32" ht="14.25" customHeight="1">
      <c r="A32" s="450"/>
      <c r="B32" t="s" s="435">
        <v>45</v>
      </c>
      <c r="C32" s="436"/>
      <c r="D32" t="s" s="437">
        <v>518</v>
      </c>
      <c r="E32" s="364">
        <v>1</v>
      </c>
      <c r="F32" s="364">
        <v>8.81</v>
      </c>
      <c r="G32" s="438">
        <v>182.083333333333</v>
      </c>
      <c r="H32" s="438">
        <f>G32*1.2</f>
        <v>218.5</v>
      </c>
      <c r="I32" s="451"/>
      <c r="J32" s="259"/>
      <c r="K32" s="259"/>
      <c r="L32" s="259"/>
      <c r="M32" s="260"/>
      <c r="N32" s="260"/>
      <c r="O32" s="259"/>
      <c r="P32" s="259"/>
      <c r="Q32" s="259"/>
      <c r="R32" t="s" s="261">
        <f>IF(SUM(J32:Q32)=0,"",SUM(J32:Q32))</f>
      </c>
      <c r="S32" t="s" s="261">
        <f>IF(R32="","",(R32*E32))</f>
      </c>
      <c r="T32" t="s" s="261">
        <f>IF(R32="","",(R32*G32))</f>
      </c>
      <c r="U32" t="s" s="262">
        <f>IF(R32="","",(R32*H32))</f>
      </c>
      <c r="V32" s="370">
        <v>26</v>
      </c>
      <c r="W32" t="s" s="264">
        <f>_xlfn.IFERROR(R32*F32,"")</f>
      </c>
      <c r="X32" s="440">
        <v>9</v>
      </c>
      <c r="Y32" s="441"/>
      <c r="Z32" t="s" s="442">
        <f>IF(R32="","",(R32*X32))</f>
      </c>
      <c r="AA32" s="200"/>
      <c r="AB32" s="448"/>
      <c r="AC32" s="448"/>
      <c r="AD32" s="449">
        <v>1</v>
      </c>
      <c r="AE32" s="448"/>
      <c r="AF32" s="448"/>
      <c r="AG32" s="200"/>
      <c r="AH32" t="s" s="264">
        <f>_xlfn.IFERROR((AB32*R32),"")</f>
      </c>
      <c r="AI32" t="s" s="264">
        <f>_xlfn.IFERROR((AC32*R32),"")</f>
      </c>
      <c r="AJ32" t="s" s="264">
        <f>_xlfn.IFERROR((AD32*R32),"")</f>
      </c>
      <c r="AK32" t="s" s="264">
        <f>_xlfn.IFERROR((AE32*S32),"")</f>
      </c>
      <c r="AL32" t="s" s="264">
        <f>_xlfn.IFERROR((AF32*R32),"")</f>
      </c>
      <c r="AM32" s="161"/>
    </row>
    <row r="33" ht="14.25" customHeight="1">
      <c r="A33" t="s" s="434">
        <v>528</v>
      </c>
      <c r="B33" t="s" s="435">
        <v>39</v>
      </c>
      <c r="C33" s="436"/>
      <c r="D33" t="s" s="437">
        <v>518</v>
      </c>
      <c r="E33" s="364">
        <v>1</v>
      </c>
      <c r="F33" s="364">
        <v>5.14</v>
      </c>
      <c r="G33" s="438">
        <v>109.25</v>
      </c>
      <c r="H33" s="438">
        <f>G33*1.2</f>
        <v>131.1</v>
      </c>
      <c r="I33" t="s" s="439">
        <v>95</v>
      </c>
      <c r="J33" s="259"/>
      <c r="K33" s="259"/>
      <c r="L33" s="259"/>
      <c r="M33" s="260"/>
      <c r="N33" s="260"/>
      <c r="O33" s="259"/>
      <c r="P33" s="259"/>
      <c r="Q33" s="259"/>
      <c r="R33" t="s" s="261">
        <f>IF(SUM(J33:Q33)=0,"",SUM(J33:Q33))</f>
      </c>
      <c r="S33" t="s" s="261">
        <f>IF(R33="","",(R33*E33))</f>
      </c>
      <c r="T33" t="s" s="261">
        <f>IF(R33="","",(R33*G33))</f>
      </c>
      <c r="U33" t="s" s="262">
        <f>IF(R33="","",(R33*H33))</f>
      </c>
      <c r="V33" s="370">
        <v>27</v>
      </c>
      <c r="W33" t="s" s="264">
        <f>_xlfn.IFERROR(R33*F33,"")</f>
      </c>
      <c r="X33" s="440">
        <v>8</v>
      </c>
      <c r="Y33" s="441"/>
      <c r="Z33" t="s" s="442">
        <f>IF(R33="","",(R33*X33))</f>
      </c>
      <c r="AA33" s="200"/>
      <c r="AB33" s="449">
        <v>1</v>
      </c>
      <c r="AC33" s="448"/>
      <c r="AD33" s="448"/>
      <c r="AE33" s="448"/>
      <c r="AF33" s="448"/>
      <c r="AG33" s="200"/>
      <c r="AH33" t="s" s="264">
        <f>_xlfn.IFERROR((AB33*R33),"")</f>
      </c>
      <c r="AI33" t="s" s="264">
        <f>_xlfn.IFERROR((AC33*R33),"")</f>
      </c>
      <c r="AJ33" t="s" s="264">
        <f>_xlfn.IFERROR((AD33*R33),"")</f>
      </c>
      <c r="AK33" t="s" s="264">
        <f>_xlfn.IFERROR((AE33*S33),"")</f>
      </c>
      <c r="AL33" t="s" s="264">
        <f>_xlfn.IFERROR((AF33*R33),"")</f>
      </c>
      <c r="AM33" s="161"/>
    </row>
    <row r="34" ht="14.25" customHeight="1">
      <c r="A34" s="446"/>
      <c r="B34" t="s" s="435">
        <v>42</v>
      </c>
      <c r="C34" s="436"/>
      <c r="D34" t="s" s="437">
        <v>518</v>
      </c>
      <c r="E34" s="364">
        <v>1</v>
      </c>
      <c r="F34" s="364">
        <v>7.96</v>
      </c>
      <c r="G34" s="438">
        <v>152</v>
      </c>
      <c r="H34" s="438">
        <f>G34*1.2</f>
        <v>182.4</v>
      </c>
      <c r="I34" s="447"/>
      <c r="J34" s="259"/>
      <c r="K34" s="259"/>
      <c r="L34" s="259"/>
      <c r="M34" s="260"/>
      <c r="N34" s="260"/>
      <c r="O34" s="259"/>
      <c r="P34" s="259"/>
      <c r="Q34" s="259"/>
      <c r="R34" t="s" s="261">
        <f>IF(SUM(J34:Q34)=0,"",SUM(J34:Q34))</f>
      </c>
      <c r="S34" t="s" s="261">
        <f>IF(R34="","",(R34*E34))</f>
      </c>
      <c r="T34" t="s" s="261">
        <f>IF(R34="","",(R34*G34))</f>
      </c>
      <c r="U34" t="s" s="262">
        <f>IF(R34="","",(R34*H34))</f>
      </c>
      <c r="V34" s="370">
        <v>28</v>
      </c>
      <c r="W34" t="s" s="264">
        <f>_xlfn.IFERROR(R34*F34,"")</f>
      </c>
      <c r="X34" s="440">
        <v>8</v>
      </c>
      <c r="Y34" s="441"/>
      <c r="Z34" t="s" s="442">
        <f>IF(R34="","",(R34*X34))</f>
      </c>
      <c r="AA34" s="200"/>
      <c r="AB34" s="448"/>
      <c r="AC34" s="449">
        <v>1</v>
      </c>
      <c r="AD34" s="448"/>
      <c r="AE34" s="448"/>
      <c r="AF34" s="448"/>
      <c r="AG34" s="200"/>
      <c r="AH34" t="s" s="264">
        <f>_xlfn.IFERROR((AB34*R34),"")</f>
      </c>
      <c r="AI34" t="s" s="264">
        <f>_xlfn.IFERROR((AC34*R34),"")</f>
      </c>
      <c r="AJ34" t="s" s="264">
        <f>_xlfn.IFERROR((AD34*R34),"")</f>
      </c>
      <c r="AK34" t="s" s="264">
        <f>_xlfn.IFERROR((AE34*S34),"")</f>
      </c>
      <c r="AL34" t="s" s="264">
        <f>_xlfn.IFERROR((AF34*R34),"")</f>
      </c>
      <c r="AM34" s="161"/>
    </row>
    <row r="35" ht="14.25" customHeight="1">
      <c r="A35" s="450"/>
      <c r="B35" t="s" s="435">
        <v>45</v>
      </c>
      <c r="C35" s="436"/>
      <c r="D35" t="s" s="437">
        <v>518</v>
      </c>
      <c r="E35" s="364">
        <v>1</v>
      </c>
      <c r="F35" s="364">
        <v>12.36</v>
      </c>
      <c r="G35" s="438">
        <v>224.041666666667</v>
      </c>
      <c r="H35" s="438">
        <f>G35*1.2</f>
        <v>268.85</v>
      </c>
      <c r="I35" s="451"/>
      <c r="J35" s="259"/>
      <c r="K35" s="259"/>
      <c r="L35" s="259"/>
      <c r="M35" s="260"/>
      <c r="N35" s="260"/>
      <c r="O35" s="259"/>
      <c r="P35" s="259"/>
      <c r="Q35" s="259"/>
      <c r="R35" t="s" s="261">
        <f>IF(SUM(J35:Q35)=0,"",SUM(J35:Q35))</f>
      </c>
      <c r="S35" t="s" s="261">
        <f>IF(R35="","",(R35*E35))</f>
      </c>
      <c r="T35" t="s" s="261">
        <f>IF(R35="","",(R35*G35))</f>
      </c>
      <c r="U35" t="s" s="262">
        <f>IF(R35="","",(R35*H35))</f>
      </c>
      <c r="V35" s="370">
        <v>29</v>
      </c>
      <c r="W35" t="s" s="264">
        <f>_xlfn.IFERROR(R35*F35,"")</f>
      </c>
      <c r="X35" s="440">
        <v>10</v>
      </c>
      <c r="Y35" s="441"/>
      <c r="Z35" t="s" s="442">
        <f>IF(R35="","",(R35*X35))</f>
      </c>
      <c r="AA35" s="200"/>
      <c r="AB35" s="448"/>
      <c r="AC35" s="448"/>
      <c r="AD35" s="449">
        <v>1</v>
      </c>
      <c r="AE35" s="448"/>
      <c r="AF35" s="448"/>
      <c r="AG35" s="200"/>
      <c r="AH35" t="s" s="264">
        <f>_xlfn.IFERROR((AB35*R35),"")</f>
      </c>
      <c r="AI35" t="s" s="264">
        <f>_xlfn.IFERROR((AC35*R35),"")</f>
      </c>
      <c r="AJ35" t="s" s="264">
        <f>_xlfn.IFERROR((AD35*R35),"")</f>
      </c>
      <c r="AK35" t="s" s="264">
        <f>_xlfn.IFERROR((AE35*S35),"")</f>
      </c>
      <c r="AL35" t="s" s="264">
        <f>_xlfn.IFERROR((AF35*R35),"")</f>
      </c>
      <c r="AM35" s="161"/>
    </row>
    <row r="36" ht="14.25" customHeight="1">
      <c r="A36" t="s" s="434">
        <v>529</v>
      </c>
      <c r="B36" t="s" s="435">
        <v>39</v>
      </c>
      <c r="C36" t="s" s="452">
        <v>520</v>
      </c>
      <c r="D36" t="s" s="437">
        <v>518</v>
      </c>
      <c r="E36" s="364">
        <v>1</v>
      </c>
      <c r="F36" s="364">
        <v>4.9</v>
      </c>
      <c r="G36" s="438">
        <v>125.083333333333</v>
      </c>
      <c r="H36" s="438">
        <f>G36*1.2</f>
        <v>150.1</v>
      </c>
      <c r="I36" t="s" s="439">
        <v>95</v>
      </c>
      <c r="J36" s="259"/>
      <c r="K36" s="259"/>
      <c r="L36" s="259"/>
      <c r="M36" s="260"/>
      <c r="N36" s="260"/>
      <c r="O36" s="259"/>
      <c r="P36" s="259"/>
      <c r="Q36" s="259"/>
      <c r="R36" t="s" s="261">
        <f>IF(SUM(J36:Q36)=0,"",SUM(J36:Q36))</f>
      </c>
      <c r="S36" t="s" s="261">
        <f>IF(R36="","",(R36*E36))</f>
      </c>
      <c r="T36" t="s" s="261">
        <f>IF(R36="","",(R36*G36))</f>
      </c>
      <c r="U36" t="s" s="262">
        <f>IF(R36="","",(R36*H36))</f>
      </c>
      <c r="V36" s="370">
        <v>30</v>
      </c>
      <c r="W36" t="s" s="264">
        <f>_xlfn.IFERROR(R36*F36,"")</f>
      </c>
      <c r="X36" s="440">
        <v>8</v>
      </c>
      <c r="Y36" s="441"/>
      <c r="Z36" t="s" s="442">
        <f>IF(R36="","",(R36*X36))</f>
      </c>
      <c r="AA36" s="200"/>
      <c r="AB36" s="449">
        <v>1</v>
      </c>
      <c r="AC36" s="448"/>
      <c r="AD36" s="448"/>
      <c r="AE36" s="448"/>
      <c r="AF36" s="448"/>
      <c r="AG36" s="200"/>
      <c r="AH36" t="s" s="264">
        <f>_xlfn.IFERROR((AB36*R36),"")</f>
      </c>
      <c r="AI36" t="s" s="264">
        <f>_xlfn.IFERROR((AC36*R36),"")</f>
      </c>
      <c r="AJ36" t="s" s="264">
        <f>_xlfn.IFERROR((AD36*R36),"")</f>
      </c>
      <c r="AK36" t="s" s="264">
        <f>_xlfn.IFERROR((AE36*S36),"")</f>
      </c>
      <c r="AL36" t="s" s="264">
        <f>_xlfn.IFERROR((AF36*R36),"")</f>
      </c>
      <c r="AM36" s="161"/>
    </row>
    <row r="37" ht="14.25" customHeight="1">
      <c r="A37" s="446"/>
      <c r="B37" t="s" s="435">
        <v>42</v>
      </c>
      <c r="C37" t="s" s="452">
        <v>520</v>
      </c>
      <c r="D37" t="s" s="437">
        <v>518</v>
      </c>
      <c r="E37" s="364">
        <v>1</v>
      </c>
      <c r="F37" s="364">
        <v>6.98</v>
      </c>
      <c r="G37" s="438">
        <v>164.666666666667</v>
      </c>
      <c r="H37" s="438">
        <f>G37*1.2</f>
        <v>197.6</v>
      </c>
      <c r="I37" s="447"/>
      <c r="J37" s="259"/>
      <c r="K37" s="259"/>
      <c r="L37" s="259"/>
      <c r="M37" s="260"/>
      <c r="N37" s="260"/>
      <c r="O37" s="259"/>
      <c r="P37" s="259"/>
      <c r="Q37" s="259"/>
      <c r="R37" t="s" s="261">
        <f>IF(SUM(J37:Q37)=0,"",SUM(J37:Q37))</f>
      </c>
      <c r="S37" t="s" s="261">
        <f>IF(R37="","",(R37*E37))</f>
      </c>
      <c r="T37" t="s" s="261">
        <f>IF(R37="","",(R37*G37))</f>
      </c>
      <c r="U37" t="s" s="262">
        <f>IF(R37="","",(R37*H37))</f>
      </c>
      <c r="V37" s="370">
        <v>31</v>
      </c>
      <c r="W37" t="s" s="264">
        <f>_xlfn.IFERROR(R37*F37,"")</f>
      </c>
      <c r="X37" s="440">
        <v>8</v>
      </c>
      <c r="Y37" s="441"/>
      <c r="Z37" t="s" s="442">
        <f>IF(R37="","",(R37*X37))</f>
      </c>
      <c r="AA37" s="200"/>
      <c r="AB37" s="448"/>
      <c r="AC37" s="449">
        <v>1</v>
      </c>
      <c r="AD37" s="448"/>
      <c r="AE37" s="448"/>
      <c r="AF37" s="448"/>
      <c r="AG37" s="200"/>
      <c r="AH37" t="s" s="264">
        <f>_xlfn.IFERROR((AB37*R37),"")</f>
      </c>
      <c r="AI37" t="s" s="264">
        <f>_xlfn.IFERROR((AC37*R37),"")</f>
      </c>
      <c r="AJ37" t="s" s="264">
        <f>_xlfn.IFERROR((AD37*R37),"")</f>
      </c>
      <c r="AK37" t="s" s="264">
        <f>_xlfn.IFERROR((AE37*S37),"")</f>
      </c>
      <c r="AL37" t="s" s="264">
        <f>_xlfn.IFERROR((AF37*R37),"")</f>
      </c>
      <c r="AM37" s="161"/>
    </row>
    <row r="38" ht="14.25" customHeight="1">
      <c r="A38" s="450"/>
      <c r="B38" t="s" s="435">
        <v>45</v>
      </c>
      <c r="C38" t="s" s="452">
        <v>520</v>
      </c>
      <c r="D38" t="s" s="437">
        <v>518</v>
      </c>
      <c r="E38" s="364">
        <v>1</v>
      </c>
      <c r="F38" s="364">
        <v>9.18</v>
      </c>
      <c r="G38" s="438">
        <v>194.75</v>
      </c>
      <c r="H38" s="438">
        <f>G38*1.2</f>
        <v>233.7</v>
      </c>
      <c r="I38" s="451"/>
      <c r="J38" s="259"/>
      <c r="K38" s="259"/>
      <c r="L38" s="259"/>
      <c r="M38" s="260"/>
      <c r="N38" s="260"/>
      <c r="O38" s="259"/>
      <c r="P38" s="259"/>
      <c r="Q38" s="259"/>
      <c r="R38" t="s" s="261">
        <f>IF(SUM(J38:Q38)=0,"",SUM(J38:Q38))</f>
      </c>
      <c r="S38" t="s" s="261">
        <f>IF(R38="","",(R38*E38))</f>
      </c>
      <c r="T38" t="s" s="261">
        <f>IF(R38="","",(R38*G38))</f>
      </c>
      <c r="U38" t="s" s="262">
        <f>IF(R38="","",(R38*H38))</f>
      </c>
      <c r="V38" s="370">
        <v>32</v>
      </c>
      <c r="W38" t="s" s="264">
        <f>_xlfn.IFERROR(R38*F38,"")</f>
      </c>
      <c r="X38" s="440">
        <v>8</v>
      </c>
      <c r="Y38" s="441"/>
      <c r="Z38" t="s" s="442">
        <f>IF(R38="","",(R38*X38))</f>
      </c>
      <c r="AA38" s="200"/>
      <c r="AB38" s="448"/>
      <c r="AC38" s="448"/>
      <c r="AD38" s="449">
        <v>1</v>
      </c>
      <c r="AE38" s="448"/>
      <c r="AF38" s="448"/>
      <c r="AG38" s="200"/>
      <c r="AH38" t="s" s="264">
        <f>_xlfn.IFERROR((AB38*R38),"")</f>
      </c>
      <c r="AI38" t="s" s="264">
        <f>_xlfn.IFERROR((AC38*R38),"")</f>
      </c>
      <c r="AJ38" t="s" s="264">
        <f>_xlfn.IFERROR((AD38*R38),"")</f>
      </c>
      <c r="AK38" t="s" s="264">
        <f>_xlfn.IFERROR((AE38*S38),"")</f>
      </c>
      <c r="AL38" t="s" s="264">
        <f>_xlfn.IFERROR((AF38*R38),"")</f>
      </c>
      <c r="AM38" s="161"/>
    </row>
    <row r="39" ht="14.25" customHeight="1">
      <c r="A39" t="s" s="434">
        <v>530</v>
      </c>
      <c r="B39" t="s" s="435">
        <v>39</v>
      </c>
      <c r="C39" t="s" s="452">
        <v>520</v>
      </c>
      <c r="D39" t="s" s="437">
        <v>518</v>
      </c>
      <c r="E39" s="364">
        <v>1</v>
      </c>
      <c r="F39" s="364">
        <v>4.41</v>
      </c>
      <c r="G39" s="438">
        <v>114.791666666667</v>
      </c>
      <c r="H39" s="438">
        <f>G39*1.2</f>
        <v>137.75</v>
      </c>
      <c r="I39" t="s" s="439">
        <v>95</v>
      </c>
      <c r="J39" s="259"/>
      <c r="K39" s="259"/>
      <c r="L39" s="259"/>
      <c r="M39" s="260"/>
      <c r="N39" s="260"/>
      <c r="O39" s="259"/>
      <c r="P39" s="259"/>
      <c r="Q39" s="259"/>
      <c r="R39" t="s" s="261">
        <f>IF(SUM(J39:Q39)=0,"",SUM(J39:Q39))</f>
      </c>
      <c r="S39" t="s" s="261">
        <f>IF(R39="","",(R39*E39))</f>
      </c>
      <c r="T39" t="s" s="261">
        <f>IF(R39="","",(R39*G39))</f>
      </c>
      <c r="U39" t="s" s="262">
        <f>IF(R39="","",(R39*H39))</f>
      </c>
      <c r="V39" s="370">
        <v>33</v>
      </c>
      <c r="W39" t="s" s="264">
        <f>_xlfn.IFERROR(R39*F39,"")</f>
      </c>
      <c r="X39" s="440">
        <v>8</v>
      </c>
      <c r="Y39" s="441"/>
      <c r="Z39" t="s" s="442">
        <f>IF(R39="","",(R39*X39))</f>
      </c>
      <c r="AA39" s="200"/>
      <c r="AB39" s="449">
        <v>1</v>
      </c>
      <c r="AC39" s="448"/>
      <c r="AD39" s="448"/>
      <c r="AE39" s="448"/>
      <c r="AF39" s="448"/>
      <c r="AG39" s="200"/>
      <c r="AH39" t="s" s="264">
        <f>_xlfn.IFERROR((AB39*R39),"")</f>
      </c>
      <c r="AI39" t="s" s="264">
        <f>_xlfn.IFERROR((AC39*R39),"")</f>
      </c>
      <c r="AJ39" t="s" s="264">
        <f>_xlfn.IFERROR((AD39*R39),"")</f>
      </c>
      <c r="AK39" t="s" s="264">
        <f>_xlfn.IFERROR((AE39*S39),"")</f>
      </c>
      <c r="AL39" t="s" s="264">
        <f>_xlfn.IFERROR((AF39*R39),"")</f>
      </c>
      <c r="AM39" s="161"/>
    </row>
    <row r="40" ht="14.25" customHeight="1">
      <c r="A40" s="446"/>
      <c r="B40" t="s" s="435">
        <v>42</v>
      </c>
      <c r="C40" t="s" s="452">
        <v>520</v>
      </c>
      <c r="D40" t="s" s="437">
        <v>518</v>
      </c>
      <c r="E40" s="364">
        <v>1</v>
      </c>
      <c r="F40" s="364">
        <v>6.12</v>
      </c>
      <c r="G40" s="438">
        <v>144.875</v>
      </c>
      <c r="H40" s="438">
        <f>G40*1.2</f>
        <v>173.85</v>
      </c>
      <c r="I40" s="447"/>
      <c r="J40" s="259"/>
      <c r="K40" s="259"/>
      <c r="L40" s="259"/>
      <c r="M40" s="260"/>
      <c r="N40" s="260"/>
      <c r="O40" s="259"/>
      <c r="P40" s="259"/>
      <c r="Q40" s="259"/>
      <c r="R40" t="s" s="261">
        <f>IF(SUM(J40:Q40)=0,"",SUM(J40:Q40))</f>
      </c>
      <c r="S40" t="s" s="261">
        <f>IF(R40="","",(R40*E40))</f>
      </c>
      <c r="T40" t="s" s="261">
        <f>IF(R40="","",(R40*G40))</f>
      </c>
      <c r="U40" t="s" s="262">
        <f>IF(R40="","",(R40*H40))</f>
      </c>
      <c r="V40" s="370">
        <v>34</v>
      </c>
      <c r="W40" t="s" s="264">
        <f>_xlfn.IFERROR(R40*F40,"")</f>
      </c>
      <c r="X40" s="440">
        <v>8</v>
      </c>
      <c r="Y40" s="441"/>
      <c r="Z40" t="s" s="442">
        <f>IF(R40="","",(R40*X40))</f>
      </c>
      <c r="AA40" s="200"/>
      <c r="AB40" s="448"/>
      <c r="AC40" s="449">
        <v>1</v>
      </c>
      <c r="AD40" s="448"/>
      <c r="AE40" s="448"/>
      <c r="AF40" s="448"/>
      <c r="AG40" s="200"/>
      <c r="AH40" t="s" s="264">
        <f>_xlfn.IFERROR((AB40*R40),"")</f>
      </c>
      <c r="AI40" t="s" s="264">
        <f>_xlfn.IFERROR((AC40*R40),"")</f>
      </c>
      <c r="AJ40" t="s" s="264">
        <f>_xlfn.IFERROR((AD40*R40),"")</f>
      </c>
      <c r="AK40" t="s" s="264">
        <f>_xlfn.IFERROR((AE40*S40),"")</f>
      </c>
      <c r="AL40" t="s" s="264">
        <f>_xlfn.IFERROR((AF40*R40),"")</f>
      </c>
      <c r="AM40" s="161"/>
    </row>
    <row r="41" ht="14.25" customHeight="1">
      <c r="A41" s="450"/>
      <c r="B41" t="s" s="435">
        <v>45</v>
      </c>
      <c r="C41" t="s" s="452">
        <v>520</v>
      </c>
      <c r="D41" t="s" s="437">
        <v>518</v>
      </c>
      <c r="E41" s="364">
        <v>1</v>
      </c>
      <c r="F41" s="364">
        <v>8.199999999999999</v>
      </c>
      <c r="G41" s="438">
        <v>169.416666666667</v>
      </c>
      <c r="H41" s="438">
        <f>G41*1.2</f>
        <v>203.3</v>
      </c>
      <c r="I41" s="451"/>
      <c r="J41" s="259"/>
      <c r="K41" s="259"/>
      <c r="L41" s="259"/>
      <c r="M41" s="260"/>
      <c r="N41" s="260"/>
      <c r="O41" s="259"/>
      <c r="P41" s="259"/>
      <c r="Q41" s="259"/>
      <c r="R41" t="s" s="261">
        <f>IF(SUM(J41:Q41)=0,"",SUM(J41:Q41))</f>
      </c>
      <c r="S41" t="s" s="261">
        <f>IF(R41="","",(R41*E41))</f>
      </c>
      <c r="T41" t="s" s="261">
        <f>IF(R41="","",(R41*G41))</f>
      </c>
      <c r="U41" t="s" s="262">
        <f>IF(R41="","",(R41*H41))</f>
      </c>
      <c r="V41" s="370">
        <v>35</v>
      </c>
      <c r="W41" t="s" s="264">
        <f>_xlfn.IFERROR(R41*F41,"")</f>
      </c>
      <c r="X41" s="440">
        <v>8</v>
      </c>
      <c r="Y41" s="441"/>
      <c r="Z41" t="s" s="442">
        <f>IF(R41="","",(R41*X41))</f>
      </c>
      <c r="AA41" s="200"/>
      <c r="AB41" s="448"/>
      <c r="AC41" s="448"/>
      <c r="AD41" s="449">
        <v>1</v>
      </c>
      <c r="AE41" s="448"/>
      <c r="AF41" s="448"/>
      <c r="AG41" s="200"/>
      <c r="AH41" t="s" s="264">
        <f>_xlfn.IFERROR((AB41*R41),"")</f>
      </c>
      <c r="AI41" t="s" s="264">
        <f>_xlfn.IFERROR((AC41*R41),"")</f>
      </c>
      <c r="AJ41" t="s" s="264">
        <f>_xlfn.IFERROR((AD41*R41),"")</f>
      </c>
      <c r="AK41" t="s" s="264">
        <f>_xlfn.IFERROR((AE41*S41),"")</f>
      </c>
      <c r="AL41" t="s" s="264">
        <f>_xlfn.IFERROR((AF41*R41),"")</f>
      </c>
      <c r="AM41" s="161"/>
    </row>
    <row r="42" ht="14.25" customHeight="1">
      <c r="A42" t="s" s="434">
        <v>531</v>
      </c>
      <c r="B42" t="s" s="435">
        <v>39</v>
      </c>
      <c r="C42" s="436"/>
      <c r="D42" t="s" s="437">
        <v>518</v>
      </c>
      <c r="E42" s="364">
        <v>1</v>
      </c>
      <c r="F42" s="364">
        <v>1.96</v>
      </c>
      <c r="G42" s="438">
        <v>60.1666666666667</v>
      </c>
      <c r="H42" s="438">
        <f>G42*1.2</f>
        <v>72.2</v>
      </c>
      <c r="I42" t="s" s="439">
        <v>95</v>
      </c>
      <c r="J42" s="259"/>
      <c r="K42" s="259"/>
      <c r="L42" s="259"/>
      <c r="M42" s="260"/>
      <c r="N42" s="260"/>
      <c r="O42" s="259"/>
      <c r="P42" s="259"/>
      <c r="Q42" s="259"/>
      <c r="R42" t="s" s="261">
        <f>IF(SUM(J42:Q42)=0,"",SUM(J42:Q42))</f>
      </c>
      <c r="S42" t="s" s="261">
        <f>IF(R42="","",(R42*E42))</f>
      </c>
      <c r="T42" t="s" s="261">
        <f>IF(R42="","",(R42*G42))</f>
      </c>
      <c r="U42" t="s" s="262">
        <f>IF(R42="","",(R42*H42))</f>
      </c>
      <c r="V42" s="370">
        <v>36</v>
      </c>
      <c r="W42" t="s" s="264">
        <f>_xlfn.IFERROR(R42*F42,"")</f>
      </c>
      <c r="X42" s="440">
        <v>9</v>
      </c>
      <c r="Y42" s="441"/>
      <c r="Z42" t="s" s="442">
        <f>IF(R42="","",(R42*X42))</f>
      </c>
      <c r="AA42" s="200"/>
      <c r="AB42" s="449">
        <v>1</v>
      </c>
      <c r="AC42" s="448"/>
      <c r="AD42" s="448"/>
      <c r="AE42" s="448"/>
      <c r="AF42" s="448"/>
      <c r="AG42" s="200"/>
      <c r="AH42" t="s" s="264">
        <f>_xlfn.IFERROR((AB42*R42),"")</f>
      </c>
      <c r="AI42" t="s" s="264">
        <f>_xlfn.IFERROR((AC42*R42),"")</f>
      </c>
      <c r="AJ42" t="s" s="264">
        <f>_xlfn.IFERROR((AD42*R42),"")</f>
      </c>
      <c r="AK42" t="s" s="264">
        <f>_xlfn.IFERROR((AE42*S42),"")</f>
      </c>
      <c r="AL42" t="s" s="264">
        <f>_xlfn.IFERROR((AF42*R42),"")</f>
      </c>
      <c r="AM42" s="161"/>
    </row>
    <row r="43" ht="14.25" customHeight="1">
      <c r="A43" s="446"/>
      <c r="B43" t="s" s="435">
        <v>42</v>
      </c>
      <c r="C43" s="436"/>
      <c r="D43" t="s" s="437">
        <v>518</v>
      </c>
      <c r="E43" s="364">
        <v>1</v>
      </c>
      <c r="F43" s="364">
        <v>4.28</v>
      </c>
      <c r="G43" s="438">
        <v>89.4583333333333</v>
      </c>
      <c r="H43" s="438">
        <f>G43*1.2</f>
        <v>107.35</v>
      </c>
      <c r="I43" s="447"/>
      <c r="J43" s="259"/>
      <c r="K43" s="259"/>
      <c r="L43" s="259"/>
      <c r="M43" s="260"/>
      <c r="N43" s="260"/>
      <c r="O43" s="259"/>
      <c r="P43" s="259"/>
      <c r="Q43" s="259"/>
      <c r="R43" t="s" s="261">
        <f>IF(SUM(J43:Q43)=0,"",SUM(J43:Q43))</f>
      </c>
      <c r="S43" t="s" s="261">
        <f>IF(R43="","",(R43*E43))</f>
      </c>
      <c r="T43" t="s" s="261">
        <f>IF(R43="","",(R43*G43))</f>
      </c>
      <c r="U43" t="s" s="262">
        <f>IF(R43="","",(R43*H43))</f>
      </c>
      <c r="V43" s="370">
        <v>37</v>
      </c>
      <c r="W43" t="s" s="264">
        <f>_xlfn.IFERROR(R43*F43,"")</f>
      </c>
      <c r="X43" s="440">
        <v>9</v>
      </c>
      <c r="Y43" s="441"/>
      <c r="Z43" t="s" s="442">
        <f>IF(R43="","",(R43*X43))</f>
      </c>
      <c r="AA43" s="200"/>
      <c r="AB43" s="448"/>
      <c r="AC43" s="449">
        <v>1</v>
      </c>
      <c r="AD43" s="448"/>
      <c r="AE43" s="448"/>
      <c r="AF43" s="448"/>
      <c r="AG43" s="200"/>
      <c r="AH43" t="s" s="264">
        <f>_xlfn.IFERROR((AB43*R43),"")</f>
      </c>
      <c r="AI43" t="s" s="264">
        <f>_xlfn.IFERROR((AC43*R43),"")</f>
      </c>
      <c r="AJ43" t="s" s="264">
        <f>_xlfn.IFERROR((AD43*R43),"")</f>
      </c>
      <c r="AK43" t="s" s="264">
        <f>_xlfn.IFERROR((AE43*S43),"")</f>
      </c>
      <c r="AL43" t="s" s="264">
        <f>_xlfn.IFERROR((AF43*R43),"")</f>
      </c>
      <c r="AM43" s="161"/>
    </row>
    <row r="44" ht="14.25" customHeight="1">
      <c r="A44" s="450"/>
      <c r="B44" t="s" s="435">
        <v>45</v>
      </c>
      <c r="C44" s="436"/>
      <c r="D44" t="s" s="437">
        <v>518</v>
      </c>
      <c r="E44" s="364">
        <v>1</v>
      </c>
      <c r="F44" s="364">
        <v>5.39</v>
      </c>
      <c r="G44" s="438">
        <v>119.541666666667</v>
      </c>
      <c r="H44" s="438">
        <f>G44*1.2</f>
        <v>143.45</v>
      </c>
      <c r="I44" s="451"/>
      <c r="J44" s="259"/>
      <c r="K44" s="259"/>
      <c r="L44" s="259"/>
      <c r="M44" s="260"/>
      <c r="N44" s="260"/>
      <c r="O44" s="259"/>
      <c r="P44" s="259"/>
      <c r="Q44" s="259"/>
      <c r="R44" t="s" s="261">
        <f>IF(SUM(J44:Q44)=0,"",SUM(J44:Q44))</f>
      </c>
      <c r="S44" t="s" s="261">
        <f>IF(R44="","",(R44*E44))</f>
      </c>
      <c r="T44" t="s" s="261">
        <f>IF(R44="","",(R44*G44))</f>
      </c>
      <c r="U44" t="s" s="262">
        <f>IF(R44="","",(R44*H44))</f>
      </c>
      <c r="V44" s="370">
        <v>38</v>
      </c>
      <c r="W44" t="s" s="264">
        <f>_xlfn.IFERROR(R44*F44,"")</f>
      </c>
      <c r="X44" s="440">
        <v>9</v>
      </c>
      <c r="Y44" s="441"/>
      <c r="Z44" t="s" s="442">
        <f>IF(R44="","",(R44*X44))</f>
      </c>
      <c r="AA44" s="200"/>
      <c r="AB44" s="448"/>
      <c r="AC44" s="448"/>
      <c r="AD44" s="449">
        <v>1</v>
      </c>
      <c r="AE44" s="448"/>
      <c r="AF44" s="448"/>
      <c r="AG44" s="200"/>
      <c r="AH44" t="s" s="264">
        <f>_xlfn.IFERROR((AB44*R44),"")</f>
      </c>
      <c r="AI44" t="s" s="264">
        <f>_xlfn.IFERROR((AC44*R44),"")</f>
      </c>
      <c r="AJ44" t="s" s="264">
        <f>_xlfn.IFERROR((AD44*R44),"")</f>
      </c>
      <c r="AK44" t="s" s="264">
        <f>_xlfn.IFERROR((AE44*S44),"")</f>
      </c>
      <c r="AL44" t="s" s="264">
        <f>_xlfn.IFERROR((AF44*R44),"")</f>
      </c>
      <c r="AM44" s="161"/>
    </row>
    <row r="45" ht="14.25" customHeight="1">
      <c r="A45" t="s" s="434">
        <v>532</v>
      </c>
      <c r="B45" t="s" s="435">
        <v>533</v>
      </c>
      <c r="C45" s="436"/>
      <c r="D45" t="s" s="437">
        <v>518</v>
      </c>
      <c r="E45" s="364">
        <v>1</v>
      </c>
      <c r="F45" s="364">
        <v>0.73</v>
      </c>
      <c r="G45" s="438">
        <v>45.9166666666667</v>
      </c>
      <c r="H45" s="438">
        <f>G45*1.2</f>
        <v>55.1</v>
      </c>
      <c r="I45" t="s" s="439">
        <v>95</v>
      </c>
      <c r="J45" s="259"/>
      <c r="K45" s="259"/>
      <c r="L45" s="259"/>
      <c r="M45" s="260"/>
      <c r="N45" s="260"/>
      <c r="O45" s="259"/>
      <c r="P45" s="259"/>
      <c r="Q45" s="259"/>
      <c r="R45" t="s" s="261">
        <f>IF(SUM(J45:Q45)=0,"",SUM(J45:Q45))</f>
      </c>
      <c r="S45" t="s" s="261">
        <f>IF(R45="","",(R45*E45))</f>
      </c>
      <c r="T45" t="s" s="261">
        <f>IF(R45="","",(R45*G45))</f>
      </c>
      <c r="U45" t="s" s="262">
        <f>IF(R45="","",(R45*H45))</f>
      </c>
      <c r="V45" s="370">
        <v>39</v>
      </c>
      <c r="W45" t="s" s="264">
        <f>_xlfn.IFERROR(R45*F45,"")</f>
      </c>
      <c r="X45" s="440">
        <v>5</v>
      </c>
      <c r="Y45" s="441"/>
      <c r="Z45" t="s" s="442">
        <f>IF(R45="","",(R45*X45))</f>
      </c>
      <c r="AA45" s="200"/>
      <c r="AB45" s="449">
        <v>1</v>
      </c>
      <c r="AC45" s="448"/>
      <c r="AD45" s="448"/>
      <c r="AE45" s="448"/>
      <c r="AF45" s="448"/>
      <c r="AG45" s="200"/>
      <c r="AH45" t="s" s="264">
        <f>_xlfn.IFERROR((AB45*R45),"")</f>
      </c>
      <c r="AI45" t="s" s="264">
        <f>_xlfn.IFERROR((AC45*R45),"")</f>
      </c>
      <c r="AJ45" t="s" s="264">
        <f>_xlfn.IFERROR((AD45*R45),"")</f>
      </c>
      <c r="AK45" t="s" s="264">
        <f>_xlfn.IFERROR((AE45*S45),"")</f>
      </c>
      <c r="AL45" t="s" s="264">
        <f>_xlfn.IFERROR((AF45*R45),"")</f>
      </c>
      <c r="AM45" s="161"/>
    </row>
    <row r="46" ht="14.25" customHeight="1">
      <c r="A46" s="446"/>
      <c r="B46" t="s" s="435">
        <v>42</v>
      </c>
      <c r="C46" s="436"/>
      <c r="D46" t="s" s="437">
        <v>518</v>
      </c>
      <c r="E46" s="364">
        <v>1</v>
      </c>
      <c r="F46" s="364">
        <v>1.59</v>
      </c>
      <c r="G46" s="438">
        <v>72.8333333333333</v>
      </c>
      <c r="H46" s="438">
        <f>G46*1.2</f>
        <v>87.40000000000001</v>
      </c>
      <c r="I46" s="447"/>
      <c r="J46" s="259"/>
      <c r="K46" s="259"/>
      <c r="L46" s="259"/>
      <c r="M46" s="260"/>
      <c r="N46" s="260"/>
      <c r="O46" s="259"/>
      <c r="P46" s="259"/>
      <c r="Q46" s="259"/>
      <c r="R46" t="s" s="261">
        <f>IF(SUM(J46:Q46)=0,"",SUM(J46:Q46))</f>
      </c>
      <c r="S46" t="s" s="261">
        <f>IF(R46="","",(R46*E46))</f>
      </c>
      <c r="T46" t="s" s="261">
        <f>IF(R46="","",(R46*G46))</f>
      </c>
      <c r="U46" t="s" s="262">
        <f>IF(R46="","",(R46*H46))</f>
      </c>
      <c r="V46" s="370">
        <v>40</v>
      </c>
      <c r="W46" t="s" s="264">
        <f>_xlfn.IFERROR(R46*F46,"")</f>
      </c>
      <c r="X46" s="440">
        <v>5</v>
      </c>
      <c r="Y46" s="441"/>
      <c r="Z46" t="s" s="442">
        <f>IF(R46="","",(R46*X46))</f>
      </c>
      <c r="AA46" s="200"/>
      <c r="AB46" s="448"/>
      <c r="AC46" s="449">
        <v>1</v>
      </c>
      <c r="AD46" s="448"/>
      <c r="AE46" s="448"/>
      <c r="AF46" s="448"/>
      <c r="AG46" s="200"/>
      <c r="AH46" t="s" s="264">
        <f>_xlfn.IFERROR((AB46*R46),"")</f>
      </c>
      <c r="AI46" t="s" s="264">
        <f>_xlfn.IFERROR((AC46*R46),"")</f>
      </c>
      <c r="AJ46" t="s" s="264">
        <f>_xlfn.IFERROR((AD46*R46),"")</f>
      </c>
      <c r="AK46" t="s" s="264">
        <f>_xlfn.IFERROR((AE46*S46),"")</f>
      </c>
      <c r="AL46" t="s" s="264">
        <f>_xlfn.IFERROR((AF46*R46),"")</f>
      </c>
      <c r="AM46" s="161"/>
    </row>
    <row r="47" ht="14.25" customHeight="1">
      <c r="A47" s="446"/>
      <c r="B47" t="s" s="435">
        <v>45</v>
      </c>
      <c r="C47" s="436"/>
      <c r="D47" t="s" s="437">
        <v>518</v>
      </c>
      <c r="E47" s="364">
        <v>1</v>
      </c>
      <c r="F47" s="364">
        <v>2.69</v>
      </c>
      <c r="G47" s="438">
        <v>88.6666666666667</v>
      </c>
      <c r="H47" s="438">
        <f>G47*1.2</f>
        <v>106.4</v>
      </c>
      <c r="I47" s="447"/>
      <c r="J47" s="259"/>
      <c r="K47" s="259"/>
      <c r="L47" s="259"/>
      <c r="M47" s="260"/>
      <c r="N47" s="260"/>
      <c r="O47" s="259"/>
      <c r="P47" s="259"/>
      <c r="Q47" s="259"/>
      <c r="R47" t="s" s="261">
        <f>IF(SUM(J47:Q47)=0,"",SUM(J47:Q47))</f>
      </c>
      <c r="S47" t="s" s="261">
        <f>IF(R47="","",(R47*E47))</f>
      </c>
      <c r="T47" t="s" s="261">
        <f>IF(R47="","",(R47*G47))</f>
      </c>
      <c r="U47" t="s" s="262">
        <f>IF(R47="","",(R47*H47))</f>
      </c>
      <c r="V47" s="370">
        <v>41</v>
      </c>
      <c r="W47" t="s" s="264">
        <f>_xlfn.IFERROR(R47*F47,"")</f>
      </c>
      <c r="X47" s="440">
        <v>5</v>
      </c>
      <c r="Y47" s="441"/>
      <c r="Z47" t="s" s="442">
        <f>IF(R47="","",(R47*X47))</f>
      </c>
      <c r="AA47" s="200"/>
      <c r="AB47" s="448"/>
      <c r="AC47" s="448"/>
      <c r="AD47" s="449">
        <v>1</v>
      </c>
      <c r="AE47" s="448"/>
      <c r="AF47" s="448"/>
      <c r="AG47" s="200"/>
      <c r="AH47" t="s" s="264">
        <f>_xlfn.IFERROR((AB47*R47),"")</f>
      </c>
      <c r="AI47" t="s" s="264">
        <f>_xlfn.IFERROR((AC47*R47),"")</f>
      </c>
      <c r="AJ47" t="s" s="264">
        <f>_xlfn.IFERROR((AD47*R47),"")</f>
      </c>
      <c r="AK47" t="s" s="264">
        <f>_xlfn.IFERROR((AE47*S47),"")</f>
      </c>
      <c r="AL47" t="s" s="264">
        <f>_xlfn.IFERROR((AF47*R47),"")</f>
      </c>
      <c r="AM47" s="161"/>
    </row>
    <row r="48" ht="14.25" customHeight="1">
      <c r="A48" s="450"/>
      <c r="B48" t="s" s="435">
        <v>48</v>
      </c>
      <c r="C48" s="436"/>
      <c r="D48" t="s" s="437">
        <v>518</v>
      </c>
      <c r="E48" s="364">
        <v>1</v>
      </c>
      <c r="F48" s="364">
        <v>3.79</v>
      </c>
      <c r="G48" s="438">
        <v>98.1666666666667</v>
      </c>
      <c r="H48" s="438">
        <f>G48*1.2</f>
        <v>117.8</v>
      </c>
      <c r="I48" s="451"/>
      <c r="J48" s="259"/>
      <c r="K48" s="259"/>
      <c r="L48" s="259"/>
      <c r="M48" s="260"/>
      <c r="N48" s="260"/>
      <c r="O48" s="259"/>
      <c r="P48" s="259"/>
      <c r="Q48" s="259"/>
      <c r="R48" t="s" s="261">
        <f>IF(SUM(J48:Q48)=0,"",SUM(J48:Q48))</f>
      </c>
      <c r="S48" t="s" s="261">
        <f>IF(R48="","",(R48*E48))</f>
      </c>
      <c r="T48" t="s" s="261">
        <f>IF(R48="","",(R48*G48))</f>
      </c>
      <c r="U48" t="s" s="262">
        <f>IF(R48="","",(R48*H48))</f>
      </c>
      <c r="V48" s="370">
        <v>42</v>
      </c>
      <c r="W48" t="s" s="264">
        <f>_xlfn.IFERROR(R48*F48,"")</f>
      </c>
      <c r="X48" s="440">
        <v>5</v>
      </c>
      <c r="Y48" s="441"/>
      <c r="Z48" t="s" s="442">
        <f>IF(R48="","",(R48*X48))</f>
      </c>
      <c r="AA48" s="200"/>
      <c r="AB48" s="448"/>
      <c r="AC48" s="448"/>
      <c r="AD48" s="448"/>
      <c r="AE48" s="449">
        <v>1</v>
      </c>
      <c r="AF48" s="448"/>
      <c r="AG48" s="200"/>
      <c r="AH48" t="s" s="264">
        <f>_xlfn.IFERROR((AB48*R48),"")</f>
      </c>
      <c r="AI48" t="s" s="264">
        <f>_xlfn.IFERROR((AC48*R48),"")</f>
      </c>
      <c r="AJ48" t="s" s="264">
        <f>_xlfn.IFERROR((AD48*R48),"")</f>
      </c>
      <c r="AK48" t="s" s="264">
        <f>_xlfn.IFERROR((AE48*S48),"")</f>
      </c>
      <c r="AL48" t="s" s="264">
        <f>_xlfn.IFERROR((AF48*R48),"")</f>
      </c>
      <c r="AM48" s="161"/>
    </row>
    <row r="49" ht="14.25" customHeight="1">
      <c r="A49" t="s" s="434">
        <v>534</v>
      </c>
      <c r="B49" t="s" s="435">
        <v>39</v>
      </c>
      <c r="C49" s="436"/>
      <c r="D49" t="s" s="437">
        <v>518</v>
      </c>
      <c r="E49" s="364">
        <v>1</v>
      </c>
      <c r="F49" s="364">
        <v>6.49</v>
      </c>
      <c r="G49" s="438">
        <v>151.208333333333</v>
      </c>
      <c r="H49" s="438">
        <f>G49*1.2</f>
        <v>181.45</v>
      </c>
      <c r="I49" t="s" s="439">
        <v>95</v>
      </c>
      <c r="J49" s="259"/>
      <c r="K49" s="259"/>
      <c r="L49" s="259"/>
      <c r="M49" s="260"/>
      <c r="N49" s="260"/>
      <c r="O49" s="259"/>
      <c r="P49" s="259"/>
      <c r="Q49" s="259"/>
      <c r="R49" t="s" s="261">
        <f>IF(SUM(J49:Q49)=0,"",SUM(J49:Q49))</f>
      </c>
      <c r="S49" t="s" s="261">
        <f>IF(R49="","",(R49*E49))</f>
      </c>
      <c r="T49" t="s" s="261">
        <f>IF(R49="","",(R49*G49))</f>
      </c>
      <c r="U49" t="s" s="262">
        <f>IF(R49="","",(R49*H49))</f>
      </c>
      <c r="V49" s="370">
        <v>43</v>
      </c>
      <c r="W49" t="s" s="264">
        <f>_xlfn.IFERROR(R49*F49,"")</f>
      </c>
      <c r="X49" s="440">
        <v>11</v>
      </c>
      <c r="Y49" s="441"/>
      <c r="Z49" t="s" s="442">
        <f>IF(R49="","",(R49*X49))</f>
      </c>
      <c r="AA49" s="200"/>
      <c r="AB49" s="449">
        <v>1</v>
      </c>
      <c r="AC49" s="448"/>
      <c r="AD49" s="448"/>
      <c r="AE49" s="448"/>
      <c r="AF49" s="448"/>
      <c r="AG49" s="200"/>
      <c r="AH49" t="s" s="264">
        <f>_xlfn.IFERROR((AB49*R49),"")</f>
      </c>
      <c r="AI49" t="s" s="264">
        <f>_xlfn.IFERROR((AC49*R49),"")</f>
      </c>
      <c r="AJ49" t="s" s="264">
        <f>_xlfn.IFERROR((AD49*R49),"")</f>
      </c>
      <c r="AK49" t="s" s="264">
        <f>_xlfn.IFERROR((AE49*S49),"")</f>
      </c>
      <c r="AL49" t="s" s="264">
        <f>_xlfn.IFERROR((AF49*R49),"")</f>
      </c>
      <c r="AM49" s="161"/>
    </row>
    <row r="50" ht="14.25" customHeight="1">
      <c r="A50" s="446"/>
      <c r="B50" t="s" s="435">
        <v>42</v>
      </c>
      <c r="C50" s="436"/>
      <c r="D50" t="s" s="437">
        <v>518</v>
      </c>
      <c r="E50" s="364">
        <v>1</v>
      </c>
      <c r="F50" s="364">
        <v>7.96</v>
      </c>
      <c r="G50" s="438">
        <v>162.291666666667</v>
      </c>
      <c r="H50" s="438">
        <f>G50*1.2</f>
        <v>194.75</v>
      </c>
      <c r="I50" s="447"/>
      <c r="J50" s="259"/>
      <c r="K50" s="259"/>
      <c r="L50" s="259"/>
      <c r="M50" s="260"/>
      <c r="N50" s="260"/>
      <c r="O50" s="259"/>
      <c r="P50" s="259"/>
      <c r="Q50" s="259"/>
      <c r="R50" t="s" s="261">
        <f>IF(SUM(J50:Q50)=0,"",SUM(J50:Q50))</f>
      </c>
      <c r="S50" t="s" s="261">
        <f>IF(R50="","",(R50*E50))</f>
      </c>
      <c r="T50" t="s" s="261">
        <f>IF(R50="","",(R50*G50))</f>
      </c>
      <c r="U50" t="s" s="262">
        <f>IF(R50="","",(R50*H50))</f>
      </c>
      <c r="V50" s="370">
        <v>44</v>
      </c>
      <c r="W50" t="s" s="264">
        <f>_xlfn.IFERROR(R50*F50,"")</f>
      </c>
      <c r="X50" s="440">
        <v>11</v>
      </c>
      <c r="Y50" s="441"/>
      <c r="Z50" t="s" s="442">
        <f>IF(R50="","",(R50*X50))</f>
      </c>
      <c r="AA50" s="200"/>
      <c r="AB50" s="448"/>
      <c r="AC50" s="449">
        <v>1</v>
      </c>
      <c r="AD50" s="448"/>
      <c r="AE50" s="448"/>
      <c r="AF50" s="448"/>
      <c r="AG50" s="200"/>
      <c r="AH50" t="s" s="264">
        <f>_xlfn.IFERROR((AB50*R50),"")</f>
      </c>
      <c r="AI50" t="s" s="264">
        <f>_xlfn.IFERROR((AC50*R50),"")</f>
      </c>
      <c r="AJ50" t="s" s="264">
        <f>_xlfn.IFERROR((AD50*R50),"")</f>
      </c>
      <c r="AK50" t="s" s="264">
        <f>_xlfn.IFERROR((AE50*S50),"")</f>
      </c>
      <c r="AL50" t="s" s="264">
        <f>_xlfn.IFERROR((AF50*R50),"")</f>
      </c>
      <c r="AM50" s="161"/>
    </row>
    <row r="51" ht="14.25" customHeight="1">
      <c r="A51" s="450"/>
      <c r="B51" t="s" s="435">
        <v>45</v>
      </c>
      <c r="C51" s="436"/>
      <c r="D51" t="s" s="437">
        <v>518</v>
      </c>
      <c r="E51" s="364">
        <v>1</v>
      </c>
      <c r="F51" s="364">
        <v>10.53</v>
      </c>
      <c r="G51" s="438">
        <v>219.291666666667</v>
      </c>
      <c r="H51" s="438">
        <f>G51*1.2</f>
        <v>263.15</v>
      </c>
      <c r="I51" s="451"/>
      <c r="J51" s="259"/>
      <c r="K51" s="259"/>
      <c r="L51" s="259"/>
      <c r="M51" s="260"/>
      <c r="N51" s="260"/>
      <c r="O51" s="259"/>
      <c r="P51" s="259"/>
      <c r="Q51" s="259"/>
      <c r="R51" t="s" s="261">
        <f>IF(SUM(J51:Q51)=0,"",SUM(J51:Q51))</f>
      </c>
      <c r="S51" t="s" s="261">
        <f>IF(R51="","",(R51*E51))</f>
      </c>
      <c r="T51" t="s" s="261">
        <f>IF(R51="","",(R51*G51))</f>
      </c>
      <c r="U51" t="s" s="262">
        <f>IF(R51="","",(R51*H51))</f>
      </c>
      <c r="V51" s="370">
        <v>45</v>
      </c>
      <c r="W51" t="s" s="264">
        <f>_xlfn.IFERROR(R51*F51,"")</f>
      </c>
      <c r="X51" s="440">
        <v>11</v>
      </c>
      <c r="Y51" s="441"/>
      <c r="Z51" t="s" s="442">
        <f>IF(R51="","",(R51*X51))</f>
      </c>
      <c r="AA51" s="200"/>
      <c r="AB51" s="448"/>
      <c r="AC51" s="448"/>
      <c r="AD51" s="449">
        <v>1</v>
      </c>
      <c r="AE51" s="448"/>
      <c r="AF51" s="448"/>
      <c r="AG51" s="200"/>
      <c r="AH51" t="s" s="264">
        <f>_xlfn.IFERROR((AB51*R51),"")</f>
      </c>
      <c r="AI51" t="s" s="264">
        <f>_xlfn.IFERROR((AC51*R51),"")</f>
      </c>
      <c r="AJ51" t="s" s="264">
        <f>_xlfn.IFERROR((AD51*R51),"")</f>
      </c>
      <c r="AK51" t="s" s="264">
        <f>_xlfn.IFERROR((AE51*S51),"")</f>
      </c>
      <c r="AL51" t="s" s="264">
        <f>_xlfn.IFERROR((AF51*R51),"")</f>
      </c>
      <c r="AM51" s="161"/>
    </row>
    <row r="52" ht="14.25" customHeight="1">
      <c r="A52" t="s" s="434">
        <v>535</v>
      </c>
      <c r="B52" t="s" s="435">
        <v>39</v>
      </c>
      <c r="C52" t="s" s="452">
        <v>520</v>
      </c>
      <c r="D52" t="s" s="437">
        <v>518</v>
      </c>
      <c r="E52" s="364">
        <v>1</v>
      </c>
      <c r="F52" s="364">
        <v>9.18</v>
      </c>
      <c r="G52" s="438">
        <v>154.375</v>
      </c>
      <c r="H52" s="438">
        <f>G52*1.2</f>
        <v>185.25</v>
      </c>
      <c r="I52" t="s" s="439">
        <v>95</v>
      </c>
      <c r="J52" s="259"/>
      <c r="K52" s="259"/>
      <c r="L52" s="259"/>
      <c r="M52" s="260"/>
      <c r="N52" s="260"/>
      <c r="O52" s="259"/>
      <c r="P52" s="259"/>
      <c r="Q52" s="259"/>
      <c r="R52" t="s" s="261">
        <f>IF(SUM(J52:Q52)=0,"",SUM(J52:Q52))</f>
      </c>
      <c r="S52" t="s" s="261">
        <f>IF(R52="","",(R52*E52))</f>
      </c>
      <c r="T52" t="s" s="261">
        <f>IF(R52="","",(R52*G52))</f>
      </c>
      <c r="U52" t="s" s="262">
        <f>IF(R52="","",(R52*H52))</f>
      </c>
      <c r="V52" s="370">
        <v>46</v>
      </c>
      <c r="W52" t="s" s="264">
        <f>_xlfn.IFERROR(R52*F52,"")</f>
      </c>
      <c r="X52" s="440">
        <v>9</v>
      </c>
      <c r="Y52" s="441"/>
      <c r="Z52" t="s" s="442">
        <f>IF(R52="","",(R52*X52))</f>
      </c>
      <c r="AA52" s="200"/>
      <c r="AB52" s="449">
        <v>1</v>
      </c>
      <c r="AC52" s="448"/>
      <c r="AD52" s="448"/>
      <c r="AE52" s="448"/>
      <c r="AF52" s="448"/>
      <c r="AG52" s="200"/>
      <c r="AH52" t="s" s="264">
        <f>_xlfn.IFERROR((AB52*R52),"")</f>
      </c>
      <c r="AI52" t="s" s="264">
        <f>_xlfn.IFERROR((AC52*R52),"")</f>
      </c>
      <c r="AJ52" t="s" s="264">
        <f>_xlfn.IFERROR((AD52*R52),"")</f>
      </c>
      <c r="AK52" t="s" s="264">
        <f>_xlfn.IFERROR((AE52*S52),"")</f>
      </c>
      <c r="AL52" t="s" s="264">
        <f>_xlfn.IFERROR((AF52*R52),"")</f>
      </c>
      <c r="AM52" s="161"/>
    </row>
    <row r="53" ht="14.25" customHeight="1">
      <c r="A53" s="446"/>
      <c r="B53" t="s" s="435">
        <v>42</v>
      </c>
      <c r="C53" t="s" s="452">
        <v>520</v>
      </c>
      <c r="D53" t="s" s="437">
        <v>518</v>
      </c>
      <c r="E53" s="364">
        <v>1</v>
      </c>
      <c r="F53" s="364">
        <v>6.36</v>
      </c>
      <c r="G53" s="438">
        <v>214.541666666667</v>
      </c>
      <c r="H53" s="438">
        <f>G53*1.2</f>
        <v>257.45</v>
      </c>
      <c r="I53" s="447"/>
      <c r="J53" s="259"/>
      <c r="K53" s="259"/>
      <c r="L53" s="259"/>
      <c r="M53" s="260"/>
      <c r="N53" s="260"/>
      <c r="O53" s="259"/>
      <c r="P53" s="259"/>
      <c r="Q53" s="259"/>
      <c r="R53" t="s" s="261">
        <f>IF(SUM(J53:Q53)=0,"",SUM(J53:Q53))</f>
      </c>
      <c r="S53" t="s" s="261">
        <f>IF(R53="","",(R53*E53))</f>
      </c>
      <c r="T53" t="s" s="261">
        <f>IF(R53="","",(R53*G53))</f>
      </c>
      <c r="U53" t="s" s="262">
        <f>IF(R53="","",(R53*H53))</f>
      </c>
      <c r="V53" s="370">
        <v>47</v>
      </c>
      <c r="W53" t="s" s="264">
        <f>_xlfn.IFERROR(R53*F53,"")</f>
      </c>
      <c r="X53" s="440">
        <v>9</v>
      </c>
      <c r="Y53" s="441"/>
      <c r="Z53" t="s" s="442">
        <f>IF(R53="","",(R53*X53))</f>
      </c>
      <c r="AA53" s="200"/>
      <c r="AB53" s="448"/>
      <c r="AC53" s="449">
        <v>1</v>
      </c>
      <c r="AD53" s="448"/>
      <c r="AE53" s="448"/>
      <c r="AF53" s="448"/>
      <c r="AG53" s="200"/>
      <c r="AH53" t="s" s="264">
        <f>_xlfn.IFERROR((AB53*R53),"")</f>
      </c>
      <c r="AI53" t="s" s="264">
        <f>_xlfn.IFERROR((AC53*R53),"")</f>
      </c>
      <c r="AJ53" t="s" s="264">
        <f>_xlfn.IFERROR((AD53*R53),"")</f>
      </c>
      <c r="AK53" t="s" s="264">
        <f>_xlfn.IFERROR((AE53*S53),"")</f>
      </c>
      <c r="AL53" t="s" s="264">
        <f>_xlfn.IFERROR((AF53*R53),"")</f>
      </c>
      <c r="AM53" s="161"/>
    </row>
    <row r="54" ht="14.25" customHeight="1">
      <c r="A54" s="450"/>
      <c r="B54" t="s" s="435">
        <v>536</v>
      </c>
      <c r="C54" t="s" s="452">
        <v>520</v>
      </c>
      <c r="D54" t="s" s="437">
        <v>518</v>
      </c>
      <c r="E54" s="364">
        <v>2</v>
      </c>
      <c r="F54" s="364">
        <v>15.54</v>
      </c>
      <c r="G54" s="438">
        <v>348.333333333333</v>
      </c>
      <c r="H54" s="438">
        <f>G54*1.2</f>
        <v>418</v>
      </c>
      <c r="I54" s="451"/>
      <c r="J54" s="259"/>
      <c r="K54" s="259"/>
      <c r="L54" s="259"/>
      <c r="M54" s="260"/>
      <c r="N54" s="260"/>
      <c r="O54" s="259"/>
      <c r="P54" s="259"/>
      <c r="Q54" s="259"/>
      <c r="R54" t="s" s="261">
        <f>IF(SUM(J54:Q54)=0,"",SUM(J54:Q54))</f>
      </c>
      <c r="S54" t="s" s="261">
        <f>IF(R54="","",(R54*E54))</f>
      </c>
      <c r="T54" t="s" s="261">
        <f>IF(R54="","",(R54*G54))</f>
      </c>
      <c r="U54" t="s" s="262">
        <f>IF(R54="","",(R54*H54))</f>
      </c>
      <c r="V54" s="370">
        <v>48</v>
      </c>
      <c r="W54" t="s" s="264">
        <f>_xlfn.IFERROR(R54*F54,"")</f>
      </c>
      <c r="X54" s="440">
        <v>9</v>
      </c>
      <c r="Y54" s="441"/>
      <c r="Z54" t="s" s="442">
        <f>IF(R54="","",(R54*X54))</f>
      </c>
      <c r="AA54" s="200"/>
      <c r="AB54" s="449">
        <v>1</v>
      </c>
      <c r="AC54" s="449">
        <v>1</v>
      </c>
      <c r="AD54" s="448"/>
      <c r="AE54" s="448"/>
      <c r="AF54" s="448"/>
      <c r="AG54" s="200"/>
      <c r="AH54" t="s" s="264">
        <f>_xlfn.IFERROR((AB54*R54),"")</f>
      </c>
      <c r="AI54" t="s" s="264">
        <f>_xlfn.IFERROR((AC54*R54),"")</f>
      </c>
      <c r="AJ54" t="s" s="264">
        <f>_xlfn.IFERROR((AD54*R54),"")</f>
      </c>
      <c r="AK54" t="s" s="264">
        <f>_xlfn.IFERROR((AE54*S54),"")</f>
      </c>
      <c r="AL54" t="s" s="264">
        <f>_xlfn.IFERROR((AF54*R54),"")</f>
      </c>
      <c r="AM54" s="161"/>
    </row>
    <row r="55" ht="14.25" customHeight="1">
      <c r="A55" t="s" s="434">
        <v>537</v>
      </c>
      <c r="B55" t="s" s="435">
        <v>39</v>
      </c>
      <c r="C55" s="436"/>
      <c r="D55" t="s" s="437">
        <v>518</v>
      </c>
      <c r="E55" s="364">
        <v>1</v>
      </c>
      <c r="F55" s="364">
        <v>5.75</v>
      </c>
      <c r="G55" s="438">
        <v>119.541666666667</v>
      </c>
      <c r="H55" s="438">
        <f>G55*1.2</f>
        <v>143.45</v>
      </c>
      <c r="I55" t="s" s="439">
        <v>95</v>
      </c>
      <c r="J55" s="259"/>
      <c r="K55" s="259"/>
      <c r="L55" s="259"/>
      <c r="M55" s="260"/>
      <c r="N55" s="260"/>
      <c r="O55" s="259"/>
      <c r="P55" s="259"/>
      <c r="Q55" s="259"/>
      <c r="R55" t="s" s="261">
        <f>IF(SUM(J55:Q55)=0,"",SUM(J55:Q55))</f>
      </c>
      <c r="S55" t="s" s="261">
        <f>IF(R55="","",(R55*E55))</f>
      </c>
      <c r="T55" t="s" s="261">
        <f>IF(R55="","",(R55*G55))</f>
      </c>
      <c r="U55" t="s" s="262">
        <f>IF(R55="","",(R55*H55))</f>
      </c>
      <c r="V55" s="370">
        <v>49</v>
      </c>
      <c r="W55" t="s" s="264">
        <f>_xlfn.IFERROR(R55*F55,"")</f>
      </c>
      <c r="X55" s="440">
        <v>5</v>
      </c>
      <c r="Y55" s="441"/>
      <c r="Z55" t="s" s="442">
        <f>IF(R55="","",(R55*X55))</f>
      </c>
      <c r="AA55" s="200"/>
      <c r="AB55" s="449">
        <v>1</v>
      </c>
      <c r="AC55" s="448"/>
      <c r="AD55" s="448"/>
      <c r="AE55" s="448"/>
      <c r="AF55" s="448"/>
      <c r="AG55" s="200"/>
      <c r="AH55" t="s" s="264">
        <f>_xlfn.IFERROR((AB55*R55),"")</f>
      </c>
      <c r="AI55" t="s" s="264">
        <f>_xlfn.IFERROR((AC55*R55),"")</f>
      </c>
      <c r="AJ55" t="s" s="264">
        <f>_xlfn.IFERROR((AD55*R55),"")</f>
      </c>
      <c r="AK55" t="s" s="264">
        <f>_xlfn.IFERROR((AE55*S55),"")</f>
      </c>
      <c r="AL55" t="s" s="264">
        <f>_xlfn.IFERROR((AF55*R55),"")</f>
      </c>
      <c r="AM55" s="161"/>
    </row>
    <row r="56" ht="14.25" customHeight="1">
      <c r="A56" s="446"/>
      <c r="B56" t="s" s="435">
        <v>42</v>
      </c>
      <c r="C56" s="436"/>
      <c r="D56" t="s" s="437">
        <v>518</v>
      </c>
      <c r="E56" s="364">
        <v>1</v>
      </c>
      <c r="F56" s="364">
        <v>8.449999999999999</v>
      </c>
      <c r="G56" s="438">
        <v>161.5</v>
      </c>
      <c r="H56" s="438">
        <f>G56*1.2</f>
        <v>193.8</v>
      </c>
      <c r="I56" s="447"/>
      <c r="J56" s="259"/>
      <c r="K56" s="259"/>
      <c r="L56" s="259"/>
      <c r="M56" s="260"/>
      <c r="N56" s="260"/>
      <c r="O56" s="259"/>
      <c r="P56" s="259"/>
      <c r="Q56" s="259"/>
      <c r="R56" t="s" s="261">
        <f>IF(SUM(J56:Q56)=0,"",SUM(J56:Q56))</f>
      </c>
      <c r="S56" t="s" s="261">
        <f>IF(R56="","",(R56*E56))</f>
      </c>
      <c r="T56" t="s" s="261">
        <f>IF(R56="","",(R56*G56))</f>
      </c>
      <c r="U56" t="s" s="262">
        <f>IF(R56="","",(R56*H56))</f>
      </c>
      <c r="V56" s="370">
        <v>50</v>
      </c>
      <c r="W56" t="s" s="264">
        <f>_xlfn.IFERROR(R56*F56,"")</f>
      </c>
      <c r="X56" s="440">
        <v>5</v>
      </c>
      <c r="Y56" s="441"/>
      <c r="Z56" t="s" s="442">
        <f>IF(R56="","",(R56*X56))</f>
      </c>
      <c r="AA56" s="200"/>
      <c r="AB56" s="448"/>
      <c r="AC56" s="449">
        <v>1</v>
      </c>
      <c r="AD56" s="448"/>
      <c r="AE56" s="448"/>
      <c r="AF56" s="448"/>
      <c r="AG56" s="200"/>
      <c r="AH56" t="s" s="264">
        <f>_xlfn.IFERROR((AB56*R56),"")</f>
      </c>
      <c r="AI56" t="s" s="264">
        <f>_xlfn.IFERROR((AC56*R56),"")</f>
      </c>
      <c r="AJ56" t="s" s="264">
        <f>_xlfn.IFERROR((AD56*R56),"")</f>
      </c>
      <c r="AK56" t="s" s="264">
        <f>_xlfn.IFERROR((AE56*S56),"")</f>
      </c>
      <c r="AL56" t="s" s="264">
        <f>_xlfn.IFERROR((AF56*R56),"")</f>
      </c>
      <c r="AM56" s="161"/>
    </row>
    <row r="57" ht="14.25" customHeight="1">
      <c r="A57" s="450"/>
      <c r="B57" t="s" s="435">
        <v>45</v>
      </c>
      <c r="C57" s="436"/>
      <c r="D57" t="s" s="437">
        <v>518</v>
      </c>
      <c r="E57" s="364">
        <v>1</v>
      </c>
      <c r="F57" s="364">
        <v>14.69</v>
      </c>
      <c r="G57" s="438">
        <v>255.708333333333</v>
      </c>
      <c r="H57" s="438">
        <f>G57*1.2</f>
        <v>306.85</v>
      </c>
      <c r="I57" s="451"/>
      <c r="J57" s="259"/>
      <c r="K57" s="259"/>
      <c r="L57" s="259"/>
      <c r="M57" s="260"/>
      <c r="N57" s="260"/>
      <c r="O57" s="259"/>
      <c r="P57" s="259"/>
      <c r="Q57" s="259"/>
      <c r="R57" t="s" s="261">
        <f>IF(SUM(J57:Q57)=0,"",SUM(J57:Q57))</f>
      </c>
      <c r="S57" t="s" s="261">
        <f>IF(R57="","",(R57*E57))</f>
      </c>
      <c r="T57" t="s" s="261">
        <f>IF(R57="","",(R57*G57))</f>
      </c>
      <c r="U57" t="s" s="262">
        <f>IF(R57="","",(R57*H57))</f>
      </c>
      <c r="V57" s="370">
        <v>51</v>
      </c>
      <c r="W57" t="s" s="264">
        <f>_xlfn.IFERROR(R57*F57,"")</f>
      </c>
      <c r="X57" s="440">
        <v>10</v>
      </c>
      <c r="Y57" s="441"/>
      <c r="Z57" t="s" s="442">
        <f>IF(R57="","",(R57*X57))</f>
      </c>
      <c r="AA57" s="200"/>
      <c r="AB57" s="448"/>
      <c r="AC57" s="448"/>
      <c r="AD57" s="449">
        <v>1</v>
      </c>
      <c r="AE57" s="448"/>
      <c r="AF57" s="448"/>
      <c r="AG57" s="200"/>
      <c r="AH57" t="s" s="264">
        <f>_xlfn.IFERROR((AB57*R57),"")</f>
      </c>
      <c r="AI57" t="s" s="264">
        <f>_xlfn.IFERROR((AC57*R57),"")</f>
      </c>
      <c r="AJ57" t="s" s="264">
        <f>_xlfn.IFERROR((AD57*R57),"")</f>
      </c>
      <c r="AK57" t="s" s="264">
        <f>_xlfn.IFERROR((AE57*S57),"")</f>
      </c>
      <c r="AL57" t="s" s="264">
        <f>_xlfn.IFERROR((AF57*R57),"")</f>
      </c>
      <c r="AM57" s="161"/>
    </row>
    <row r="58" ht="14.25" customHeight="1">
      <c r="A58" t="s" s="434">
        <v>538</v>
      </c>
      <c r="B58" t="s" s="435">
        <v>39</v>
      </c>
      <c r="C58" s="436"/>
      <c r="D58" t="s" s="437">
        <v>518</v>
      </c>
      <c r="E58" s="364">
        <v>1</v>
      </c>
      <c r="F58" s="364">
        <v>4.28</v>
      </c>
      <c r="G58" s="438">
        <v>98.9583333333333</v>
      </c>
      <c r="H58" s="438">
        <f>G58*1.2</f>
        <v>118.75</v>
      </c>
      <c r="I58" t="s" s="439">
        <v>95</v>
      </c>
      <c r="J58" s="259"/>
      <c r="K58" s="259"/>
      <c r="L58" s="259"/>
      <c r="M58" s="260"/>
      <c r="N58" s="260"/>
      <c r="O58" s="259"/>
      <c r="P58" s="259"/>
      <c r="Q58" s="259"/>
      <c r="R58" t="s" s="261">
        <f>IF(SUM(J58:Q58)=0,"",SUM(J58:Q58))</f>
      </c>
      <c r="S58" t="s" s="261">
        <f>IF(R58="","",(R58*E58))</f>
      </c>
      <c r="T58" t="s" s="261">
        <f>IF(R58="","",(R58*G58))</f>
      </c>
      <c r="U58" t="s" s="262">
        <f>IF(R58="","",(R58*H58))</f>
      </c>
      <c r="V58" s="370">
        <v>52</v>
      </c>
      <c r="W58" t="s" s="264">
        <f>_xlfn.IFERROR(R58*F58,"")</f>
      </c>
      <c r="X58" s="440">
        <v>5</v>
      </c>
      <c r="Y58" s="441"/>
      <c r="Z58" t="s" s="442">
        <f>IF(R58="","",(R58*X58))</f>
      </c>
      <c r="AA58" s="200"/>
      <c r="AB58" s="449">
        <v>1</v>
      </c>
      <c r="AC58" s="448"/>
      <c r="AD58" s="448"/>
      <c r="AE58" s="448"/>
      <c r="AF58" s="448"/>
      <c r="AG58" s="200"/>
      <c r="AH58" t="s" s="264">
        <f>_xlfn.IFERROR((AB58*R58),"")</f>
      </c>
      <c r="AI58" t="s" s="264">
        <f>_xlfn.IFERROR((AC58*R58),"")</f>
      </c>
      <c r="AJ58" t="s" s="264">
        <f>_xlfn.IFERROR((AD58*R58),"")</f>
      </c>
      <c r="AK58" t="s" s="264">
        <f>_xlfn.IFERROR((AE58*S58),"")</f>
      </c>
      <c r="AL58" t="s" s="264">
        <f>_xlfn.IFERROR((AF58*R58),"")</f>
      </c>
      <c r="AM58" s="161"/>
    </row>
    <row r="59" ht="14.25" customHeight="1">
      <c r="A59" s="446"/>
      <c r="B59" t="s" s="435">
        <v>42</v>
      </c>
      <c r="C59" s="436"/>
      <c r="D59" t="s" s="437">
        <v>518</v>
      </c>
      <c r="E59" s="364">
        <v>1</v>
      </c>
      <c r="F59" s="364">
        <v>6.73</v>
      </c>
      <c r="G59" s="438">
        <v>135.375</v>
      </c>
      <c r="H59" s="438">
        <f>G59*1.2</f>
        <v>162.45</v>
      </c>
      <c r="I59" s="447"/>
      <c r="J59" s="259"/>
      <c r="K59" s="259"/>
      <c r="L59" s="259"/>
      <c r="M59" s="260"/>
      <c r="N59" s="260"/>
      <c r="O59" s="259"/>
      <c r="P59" s="259"/>
      <c r="Q59" s="259"/>
      <c r="R59" t="s" s="261">
        <f>IF(SUM(J59:Q59)=0,"",SUM(J59:Q59))</f>
      </c>
      <c r="S59" t="s" s="261">
        <f>IF(R59="","",(R59*E59))</f>
      </c>
      <c r="T59" t="s" s="261">
        <f>IF(R59="","",(R59*G59))</f>
      </c>
      <c r="U59" t="s" s="262">
        <f>IF(R59="","",(R59*H59))</f>
      </c>
      <c r="V59" s="370">
        <v>53</v>
      </c>
      <c r="W59" t="s" s="264">
        <f>_xlfn.IFERROR(R59*F59,"")</f>
      </c>
      <c r="X59" s="440">
        <v>5</v>
      </c>
      <c r="Y59" s="441"/>
      <c r="Z59" t="s" s="442">
        <f>IF(R59="","",(R59*X59))</f>
      </c>
      <c r="AA59" s="200"/>
      <c r="AB59" s="448"/>
      <c r="AC59" s="449">
        <v>1</v>
      </c>
      <c r="AD59" s="448"/>
      <c r="AE59" s="448"/>
      <c r="AF59" s="448"/>
      <c r="AG59" s="200"/>
      <c r="AH59" t="s" s="264">
        <f>_xlfn.IFERROR((AB59*R59),"")</f>
      </c>
      <c r="AI59" t="s" s="264">
        <f>_xlfn.IFERROR((AC59*R59),"")</f>
      </c>
      <c r="AJ59" t="s" s="264">
        <f>_xlfn.IFERROR((AD59*R59),"")</f>
      </c>
      <c r="AK59" t="s" s="264">
        <f>_xlfn.IFERROR((AE59*S59),"")</f>
      </c>
      <c r="AL59" t="s" s="264">
        <f>_xlfn.IFERROR((AF59*R59),"")</f>
      </c>
      <c r="AM59" s="161"/>
    </row>
    <row r="60" ht="14.25" customHeight="1">
      <c r="A60" s="450"/>
      <c r="B60" t="s" s="435">
        <v>45</v>
      </c>
      <c r="C60" s="436"/>
      <c r="D60" t="s" s="437">
        <v>518</v>
      </c>
      <c r="E60" s="364">
        <v>1</v>
      </c>
      <c r="F60" s="364">
        <v>10.65</v>
      </c>
      <c r="G60" s="438">
        <v>193.166666666667</v>
      </c>
      <c r="H60" s="438">
        <f>G60*1.2</f>
        <v>231.8</v>
      </c>
      <c r="I60" s="451"/>
      <c r="J60" s="259"/>
      <c r="K60" s="259"/>
      <c r="L60" s="259"/>
      <c r="M60" s="260"/>
      <c r="N60" s="260"/>
      <c r="O60" s="259"/>
      <c r="P60" s="259"/>
      <c r="Q60" s="259"/>
      <c r="R60" t="s" s="261">
        <f>IF(SUM(J60:Q60)=0,"",SUM(J60:Q60))</f>
      </c>
      <c r="S60" t="s" s="261">
        <f>IF(R60="","",(R60*E60))</f>
      </c>
      <c r="T60" t="s" s="261">
        <f>IF(R60="","",(R60*G60))</f>
      </c>
      <c r="U60" t="s" s="262">
        <f>IF(R60="","",(R60*H60))</f>
      </c>
      <c r="V60" s="370">
        <v>54</v>
      </c>
      <c r="W60" t="s" s="264">
        <f>_xlfn.IFERROR(R60*F60,"")</f>
      </c>
      <c r="X60" s="440">
        <v>10</v>
      </c>
      <c r="Y60" s="441"/>
      <c r="Z60" t="s" s="442">
        <f>IF(R60="","",(R60*X60))</f>
      </c>
      <c r="AA60" s="200"/>
      <c r="AB60" s="448"/>
      <c r="AC60" s="448"/>
      <c r="AD60" s="449">
        <v>1</v>
      </c>
      <c r="AE60" s="448"/>
      <c r="AF60" s="448"/>
      <c r="AG60" s="200"/>
      <c r="AH60" t="s" s="264">
        <f>_xlfn.IFERROR((AB60*R60),"")</f>
      </c>
      <c r="AI60" t="s" s="264">
        <f>_xlfn.IFERROR((AC60*R60),"")</f>
      </c>
      <c r="AJ60" t="s" s="264">
        <f>_xlfn.IFERROR((AD60*R60),"")</f>
      </c>
      <c r="AK60" t="s" s="264">
        <f>_xlfn.IFERROR((AE60*S60),"")</f>
      </c>
      <c r="AL60" t="s" s="264">
        <f>_xlfn.IFERROR((AF60*R60),"")</f>
      </c>
      <c r="AM60" s="161"/>
    </row>
    <row r="61" ht="14.25" customHeight="1">
      <c r="A61" t="s" s="434">
        <v>539</v>
      </c>
      <c r="B61" t="s" s="435">
        <v>39</v>
      </c>
      <c r="C61" s="436"/>
      <c r="D61" t="s" s="437">
        <v>518</v>
      </c>
      <c r="E61" s="364">
        <v>1</v>
      </c>
      <c r="F61" s="364">
        <v>2.2</v>
      </c>
      <c r="G61" s="438">
        <v>68.0833333333333</v>
      </c>
      <c r="H61" s="438">
        <f>G61*1.2</f>
        <v>81.7</v>
      </c>
      <c r="I61" t="s" s="439">
        <v>95</v>
      </c>
      <c r="J61" s="259"/>
      <c r="K61" s="259"/>
      <c r="L61" s="259"/>
      <c r="M61" s="260"/>
      <c r="N61" s="260"/>
      <c r="O61" s="259"/>
      <c r="P61" s="259"/>
      <c r="Q61" s="259"/>
      <c r="R61" t="s" s="261">
        <f>IF(SUM(J61:Q61)=0,"",SUM(J61:Q61))</f>
      </c>
      <c r="S61" t="s" s="261">
        <f>IF(R61="","",(R61*E61))</f>
      </c>
      <c r="T61" t="s" s="261">
        <f>IF(R61="","",(R61*G61))</f>
      </c>
      <c r="U61" t="s" s="262">
        <f>IF(R61="","",(R61*H61))</f>
      </c>
      <c r="V61" s="370">
        <v>55</v>
      </c>
      <c r="W61" t="s" s="264">
        <f>_xlfn.IFERROR(R61*F61,"")</f>
      </c>
      <c r="X61" s="440">
        <v>8</v>
      </c>
      <c r="Y61" s="441"/>
      <c r="Z61" t="s" s="442">
        <f>IF(R61="","",(R61*X61))</f>
      </c>
      <c r="AA61" s="200"/>
      <c r="AB61" s="449">
        <v>1</v>
      </c>
      <c r="AC61" s="448"/>
      <c r="AD61" s="448"/>
      <c r="AE61" s="448"/>
      <c r="AF61" s="448"/>
      <c r="AG61" s="200"/>
      <c r="AH61" t="s" s="264">
        <f>_xlfn.IFERROR((AB61*R61),"")</f>
      </c>
      <c r="AI61" t="s" s="264">
        <f>_xlfn.IFERROR((AC61*R61),"")</f>
      </c>
      <c r="AJ61" t="s" s="264">
        <f>_xlfn.IFERROR((AD61*R61),"")</f>
      </c>
      <c r="AK61" t="s" s="264">
        <f>_xlfn.IFERROR((AE61*S61),"")</f>
      </c>
      <c r="AL61" t="s" s="264">
        <f>_xlfn.IFERROR((AF61*R61),"")</f>
      </c>
      <c r="AM61" s="161"/>
    </row>
    <row r="62" ht="14.25" customHeight="1">
      <c r="A62" s="446"/>
      <c r="B62" t="s" s="435">
        <v>42</v>
      </c>
      <c r="C62" s="436"/>
      <c r="D62" t="s" s="437">
        <v>518</v>
      </c>
      <c r="E62" s="364">
        <v>1</v>
      </c>
      <c r="F62" s="364">
        <v>3.79</v>
      </c>
      <c r="G62" s="438">
        <v>88.6666666666667</v>
      </c>
      <c r="H62" s="438">
        <f>G62*1.2</f>
        <v>106.4</v>
      </c>
      <c r="I62" s="447"/>
      <c r="J62" s="259"/>
      <c r="K62" s="259"/>
      <c r="L62" s="259"/>
      <c r="M62" s="260"/>
      <c r="N62" s="260"/>
      <c r="O62" s="259"/>
      <c r="P62" s="259"/>
      <c r="Q62" s="259"/>
      <c r="R62" t="s" s="261">
        <f>IF(SUM(J62:Q62)=0,"",SUM(J62:Q62))</f>
      </c>
      <c r="S62" t="s" s="261">
        <f>IF(R62="","",(R62*E62))</f>
      </c>
      <c r="T62" t="s" s="261">
        <f>IF(R62="","",(R62*G62))</f>
      </c>
      <c r="U62" t="s" s="262">
        <f>IF(R62="","",(R62*H62))</f>
      </c>
      <c r="V62" s="370">
        <v>56</v>
      </c>
      <c r="W62" t="s" s="264">
        <f>_xlfn.IFERROR(R62*F62,"")</f>
      </c>
      <c r="X62" s="440">
        <v>10</v>
      </c>
      <c r="Y62" s="441"/>
      <c r="Z62" t="s" s="442">
        <f>IF(R62="","",(R62*X62))</f>
      </c>
      <c r="AA62" s="200"/>
      <c r="AB62" s="448"/>
      <c r="AC62" s="449">
        <v>1</v>
      </c>
      <c r="AD62" s="448"/>
      <c r="AE62" s="448"/>
      <c r="AF62" s="448"/>
      <c r="AG62" s="200"/>
      <c r="AH62" t="s" s="264">
        <f>_xlfn.IFERROR((AB62*R62),"")</f>
      </c>
      <c r="AI62" t="s" s="264">
        <f>_xlfn.IFERROR((AC62*R62),"")</f>
      </c>
      <c r="AJ62" t="s" s="264">
        <f>_xlfn.IFERROR((AD62*R62),"")</f>
      </c>
      <c r="AK62" t="s" s="264">
        <f>_xlfn.IFERROR((AE62*S62),"")</f>
      </c>
      <c r="AL62" t="s" s="264">
        <f>_xlfn.IFERROR((AF62*R62),"")</f>
      </c>
      <c r="AM62" s="161"/>
    </row>
    <row r="63" ht="14.25" customHeight="1">
      <c r="A63" s="450"/>
      <c r="B63" t="s" s="435">
        <v>45</v>
      </c>
      <c r="C63" s="436"/>
      <c r="D63" t="s" s="437">
        <v>518</v>
      </c>
      <c r="E63" s="364">
        <v>1</v>
      </c>
      <c r="F63" s="364">
        <v>6.12</v>
      </c>
      <c r="G63" s="438">
        <v>130.625</v>
      </c>
      <c r="H63" s="438">
        <f>G63*1.2</f>
        <v>156.75</v>
      </c>
      <c r="I63" s="451"/>
      <c r="J63" s="259"/>
      <c r="K63" s="259"/>
      <c r="L63" s="259"/>
      <c r="M63" s="260"/>
      <c r="N63" s="260"/>
      <c r="O63" s="259"/>
      <c r="P63" s="259"/>
      <c r="Q63" s="259"/>
      <c r="R63" t="s" s="261">
        <f>IF(SUM(J63:Q63)=0,"",SUM(J63:Q63))</f>
      </c>
      <c r="S63" t="s" s="261">
        <f>IF(R63="","",(R63*E63))</f>
      </c>
      <c r="T63" t="s" s="261">
        <f>IF(R63="","",(R63*G63))</f>
      </c>
      <c r="U63" t="s" s="262">
        <f>IF(R63="","",(R63*H63))</f>
      </c>
      <c r="V63" s="370">
        <v>57</v>
      </c>
      <c r="W63" t="s" s="264">
        <f>_xlfn.IFERROR(R63*F63,"")</f>
      </c>
      <c r="X63" s="440">
        <v>10</v>
      </c>
      <c r="Y63" s="441"/>
      <c r="Z63" t="s" s="442">
        <f>IF(R63="","",(R63*X63))</f>
      </c>
      <c r="AA63" s="200"/>
      <c r="AB63" s="448"/>
      <c r="AC63" s="448"/>
      <c r="AD63" s="449">
        <v>1</v>
      </c>
      <c r="AE63" s="448"/>
      <c r="AF63" s="448"/>
      <c r="AG63" s="200"/>
      <c r="AH63" t="s" s="264">
        <f>_xlfn.IFERROR((AB63*R63),"")</f>
      </c>
      <c r="AI63" t="s" s="264">
        <f>_xlfn.IFERROR((AC63*R63),"")</f>
      </c>
      <c r="AJ63" t="s" s="264">
        <f>_xlfn.IFERROR((AD63*R63),"")</f>
      </c>
      <c r="AK63" t="s" s="264">
        <f>_xlfn.IFERROR((AE63*S63),"")</f>
      </c>
      <c r="AL63" t="s" s="264">
        <f>_xlfn.IFERROR((AF63*R63),"")</f>
      </c>
      <c r="AM63" s="161"/>
    </row>
    <row r="64" ht="14.25" customHeight="1">
      <c r="A64" t="s" s="434">
        <v>540</v>
      </c>
      <c r="B64" t="s" s="435">
        <v>541</v>
      </c>
      <c r="C64" s="436"/>
      <c r="D64" t="s" s="437">
        <v>518</v>
      </c>
      <c r="E64" s="364">
        <v>1</v>
      </c>
      <c r="F64" s="364">
        <v>2.57</v>
      </c>
      <c r="G64" s="438">
        <v>64.9166666666667</v>
      </c>
      <c r="H64" s="438">
        <f>G64*1.2</f>
        <v>77.90000000000001</v>
      </c>
      <c r="I64" t="s" s="454">
        <v>95</v>
      </c>
      <c r="J64" s="259"/>
      <c r="K64" s="259"/>
      <c r="L64" s="259"/>
      <c r="M64" s="260"/>
      <c r="N64" s="260"/>
      <c r="O64" s="259"/>
      <c r="P64" s="259"/>
      <c r="Q64" s="259"/>
      <c r="R64" t="s" s="261">
        <f>IF(SUM(J64:Q64)=0,"",SUM(J64:Q64))</f>
      </c>
      <c r="S64" t="s" s="261">
        <f>IF(R64="","",(R64*E64))</f>
      </c>
      <c r="T64" t="s" s="261">
        <f>IF(R64="","",(R64*G64))</f>
      </c>
      <c r="U64" t="s" s="262">
        <f>IF(R64="","",(R64*H64))</f>
      </c>
      <c r="V64" s="370">
        <v>58</v>
      </c>
      <c r="W64" t="s" s="264">
        <f>_xlfn.IFERROR(R64*F64,"")</f>
      </c>
      <c r="X64" s="440">
        <v>6</v>
      </c>
      <c r="Y64" s="441"/>
      <c r="Z64" t="s" s="442">
        <f>IF(R64="","",(R64*X64))</f>
      </c>
      <c r="AA64" s="200"/>
      <c r="AB64" s="448"/>
      <c r="AC64" s="449">
        <v>1</v>
      </c>
      <c r="AD64" s="448"/>
      <c r="AE64" s="448"/>
      <c r="AF64" s="448"/>
      <c r="AG64" s="200"/>
      <c r="AH64" t="s" s="264">
        <f>_xlfn.IFERROR((AB64*R64),"")</f>
      </c>
      <c r="AI64" t="s" s="264">
        <f>_xlfn.IFERROR((AC64*R64),"")</f>
      </c>
      <c r="AJ64" t="s" s="264">
        <f>_xlfn.IFERROR((AD64*R64),"")</f>
      </c>
      <c r="AK64" t="s" s="264">
        <f>_xlfn.IFERROR((AE64*S64),"")</f>
      </c>
      <c r="AL64" t="s" s="264">
        <f>_xlfn.IFERROR((AF64*R64),"")</f>
      </c>
      <c r="AM64" s="161"/>
    </row>
    <row r="65" ht="14.25" customHeight="1">
      <c r="A65" s="446"/>
      <c r="B65" t="s" s="435">
        <v>542</v>
      </c>
      <c r="C65" s="436"/>
      <c r="D65" t="s" s="437">
        <v>518</v>
      </c>
      <c r="E65" s="364">
        <v>1</v>
      </c>
      <c r="F65" s="364">
        <v>2.45</v>
      </c>
      <c r="G65" s="438">
        <v>68.0833333333333</v>
      </c>
      <c r="H65" s="438">
        <f>G65*1.2</f>
        <v>81.7</v>
      </c>
      <c r="I65" t="s" s="454">
        <v>95</v>
      </c>
      <c r="J65" s="259"/>
      <c r="K65" s="259"/>
      <c r="L65" s="259"/>
      <c r="M65" s="260"/>
      <c r="N65" s="260"/>
      <c r="O65" s="259"/>
      <c r="P65" s="259"/>
      <c r="Q65" s="259"/>
      <c r="R65" t="s" s="261">
        <f>IF(SUM(J65:Q65)=0,"",SUM(J65:Q65))</f>
      </c>
      <c r="S65" t="s" s="261">
        <f>IF(R65="","",(R65*E65))</f>
      </c>
      <c r="T65" t="s" s="261">
        <f>IF(R65="","",(R65*G65))</f>
      </c>
      <c r="U65" t="s" s="262">
        <f>IF(R65="","",(R65*H65))</f>
      </c>
      <c r="V65" s="370">
        <v>59</v>
      </c>
      <c r="W65" t="s" s="264">
        <f>_xlfn.IFERROR(R65*F65,"")</f>
      </c>
      <c r="X65" s="440">
        <v>6</v>
      </c>
      <c r="Y65" s="441"/>
      <c r="Z65" t="s" s="442">
        <f>IF(R65="","",(R65*X65))</f>
      </c>
      <c r="AA65" s="200"/>
      <c r="AB65" s="448"/>
      <c r="AC65" s="449">
        <v>1</v>
      </c>
      <c r="AD65" s="448"/>
      <c r="AE65" s="448"/>
      <c r="AF65" s="448"/>
      <c r="AG65" s="200"/>
      <c r="AH65" t="s" s="264">
        <f>_xlfn.IFERROR((AB65*R65),"")</f>
      </c>
      <c r="AI65" t="s" s="264">
        <f>_xlfn.IFERROR((AC65*R65),"")</f>
      </c>
      <c r="AJ65" t="s" s="264">
        <f>_xlfn.IFERROR((AD65*R65),"")</f>
      </c>
      <c r="AK65" t="s" s="264">
        <f>_xlfn.IFERROR((AE65*S65),"")</f>
      </c>
      <c r="AL65" t="s" s="264">
        <f>_xlfn.IFERROR((AF65*R65),"")</f>
      </c>
      <c r="AM65" s="161"/>
    </row>
    <row r="66" ht="14.25" customHeight="1">
      <c r="A66" s="446"/>
      <c r="B66" t="s" s="435">
        <v>543</v>
      </c>
      <c r="C66" s="436"/>
      <c r="D66" t="s" s="437">
        <v>518</v>
      </c>
      <c r="E66" s="364">
        <v>1</v>
      </c>
      <c r="F66" s="364">
        <v>2.69</v>
      </c>
      <c r="G66" s="438">
        <v>68.0833333333333</v>
      </c>
      <c r="H66" s="438">
        <f>G66*1.2</f>
        <v>81.7</v>
      </c>
      <c r="I66" t="s" s="454">
        <v>95</v>
      </c>
      <c r="J66" s="259"/>
      <c r="K66" s="259"/>
      <c r="L66" s="259"/>
      <c r="M66" s="260"/>
      <c r="N66" s="260"/>
      <c r="O66" s="259"/>
      <c r="P66" s="259"/>
      <c r="Q66" s="259"/>
      <c r="R66" t="s" s="261">
        <f>IF(SUM(J66:Q66)=0,"",SUM(J66:Q66))</f>
      </c>
      <c r="S66" t="s" s="261">
        <f>IF(R66="","",(R66*E66))</f>
      </c>
      <c r="T66" t="s" s="261">
        <f>IF(R66="","",(R66*G66))</f>
      </c>
      <c r="U66" t="s" s="262">
        <f>IF(R66="","",(R66*H66))</f>
      </c>
      <c r="V66" s="370">
        <v>60</v>
      </c>
      <c r="W66" t="s" s="264">
        <f>_xlfn.IFERROR(R66*F66,"")</f>
      </c>
      <c r="X66" s="440">
        <v>6</v>
      </c>
      <c r="Y66" s="441"/>
      <c r="Z66" t="s" s="442">
        <f>IF(R66="","",(R66*X66))</f>
      </c>
      <c r="AA66" s="200"/>
      <c r="AB66" s="448"/>
      <c r="AC66" s="449">
        <v>1</v>
      </c>
      <c r="AD66" s="448"/>
      <c r="AE66" s="448"/>
      <c r="AF66" s="448"/>
      <c r="AG66" s="200"/>
      <c r="AH66" t="s" s="264">
        <f>_xlfn.IFERROR((AB66*R66),"")</f>
      </c>
      <c r="AI66" t="s" s="264">
        <f>_xlfn.IFERROR((AC66*R66),"")</f>
      </c>
      <c r="AJ66" t="s" s="264">
        <f>_xlfn.IFERROR((AD66*R66),"")</f>
      </c>
      <c r="AK66" t="s" s="264">
        <f>_xlfn.IFERROR((AE66*S66),"")</f>
      </c>
      <c r="AL66" t="s" s="264">
        <f>_xlfn.IFERROR((AF66*R66),"")</f>
      </c>
      <c r="AM66" s="161"/>
    </row>
    <row r="67" ht="14.25" customHeight="1">
      <c r="A67" s="446"/>
      <c r="B67" t="s" s="435">
        <v>544</v>
      </c>
      <c r="C67" s="436"/>
      <c r="D67" t="s" s="437">
        <v>518</v>
      </c>
      <c r="E67" s="364">
        <v>1</v>
      </c>
      <c r="F67" s="364">
        <v>2.94</v>
      </c>
      <c r="G67" s="438">
        <v>72.8333333333333</v>
      </c>
      <c r="H67" s="438">
        <f>G67*1.2</f>
        <v>87.40000000000001</v>
      </c>
      <c r="I67" t="s" s="454">
        <v>95</v>
      </c>
      <c r="J67" s="259"/>
      <c r="K67" s="259"/>
      <c r="L67" s="259"/>
      <c r="M67" s="260"/>
      <c r="N67" s="260"/>
      <c r="O67" s="259"/>
      <c r="P67" s="259"/>
      <c r="Q67" s="259"/>
      <c r="R67" t="s" s="261">
        <f>IF(SUM(J67:Q67)=0,"",SUM(J67:Q67))</f>
      </c>
      <c r="S67" t="s" s="261">
        <f>IF(R67="","",(R67*E67))</f>
      </c>
      <c r="T67" t="s" s="261">
        <f>IF(R67="","",(R67*G67))</f>
      </c>
      <c r="U67" t="s" s="262">
        <f>IF(R67="","",(R67*H67))</f>
      </c>
      <c r="V67" s="370">
        <v>61</v>
      </c>
      <c r="W67" t="s" s="264">
        <f>_xlfn.IFERROR(R67*F67,"")</f>
      </c>
      <c r="X67" s="440">
        <v>6</v>
      </c>
      <c r="Y67" s="441"/>
      <c r="Z67" t="s" s="442">
        <f>IF(R67="","",(R67*X67))</f>
      </c>
      <c r="AA67" s="200"/>
      <c r="AB67" s="448"/>
      <c r="AC67" s="449">
        <v>1</v>
      </c>
      <c r="AD67" s="448"/>
      <c r="AE67" s="448"/>
      <c r="AF67" s="448"/>
      <c r="AG67" s="200"/>
      <c r="AH67" t="s" s="264">
        <f>_xlfn.IFERROR((AB67*R67),"")</f>
      </c>
      <c r="AI67" t="s" s="264">
        <f>_xlfn.IFERROR((AC67*R67),"")</f>
      </c>
      <c r="AJ67" t="s" s="264">
        <f>_xlfn.IFERROR((AD67*R67),"")</f>
      </c>
      <c r="AK67" t="s" s="264">
        <f>_xlfn.IFERROR((AE67*S67),"")</f>
      </c>
      <c r="AL67" t="s" s="264">
        <f>_xlfn.IFERROR((AF67*R67),"")</f>
      </c>
      <c r="AM67" s="161"/>
    </row>
    <row r="68" ht="14.25" customHeight="1">
      <c r="A68" s="450"/>
      <c r="B68" t="s" s="435">
        <v>545</v>
      </c>
      <c r="C68" s="436"/>
      <c r="D68" t="s" s="437">
        <v>518</v>
      </c>
      <c r="E68" s="364">
        <v>1</v>
      </c>
      <c r="F68" s="364">
        <v>3.06</v>
      </c>
      <c r="G68" s="438">
        <v>75.2083333333333</v>
      </c>
      <c r="H68" s="438">
        <f>G68*1.2</f>
        <v>90.25</v>
      </c>
      <c r="I68" t="s" s="454">
        <v>95</v>
      </c>
      <c r="J68" s="259"/>
      <c r="K68" s="259"/>
      <c r="L68" s="259"/>
      <c r="M68" s="260"/>
      <c r="N68" s="260"/>
      <c r="O68" s="259"/>
      <c r="P68" s="259"/>
      <c r="Q68" s="259"/>
      <c r="R68" t="s" s="261">
        <f>IF(SUM(J68:Q68)=0,"",SUM(J68:Q68))</f>
      </c>
      <c r="S68" t="s" s="261">
        <f>IF(R68="","",(R68*E68))</f>
      </c>
      <c r="T68" t="s" s="261">
        <f>IF(R68="","",(R68*G68))</f>
      </c>
      <c r="U68" t="s" s="262">
        <f>IF(R68="","",(R68*H68))</f>
      </c>
      <c r="V68" s="370">
        <v>62</v>
      </c>
      <c r="W68" t="s" s="264">
        <f>_xlfn.IFERROR(R68*F68,"")</f>
      </c>
      <c r="X68" s="440">
        <v>6</v>
      </c>
      <c r="Y68" s="441"/>
      <c r="Z68" t="s" s="442">
        <f>IF(R68="","",(R68*X68))</f>
      </c>
      <c r="AA68" s="200"/>
      <c r="AB68" s="448"/>
      <c r="AC68" s="449">
        <v>1</v>
      </c>
      <c r="AD68" s="448"/>
      <c r="AE68" s="448"/>
      <c r="AF68" s="448"/>
      <c r="AG68" s="200"/>
      <c r="AH68" t="s" s="264">
        <f>_xlfn.IFERROR((AB68*R68),"")</f>
      </c>
      <c r="AI68" t="s" s="264">
        <f>_xlfn.IFERROR((AC68*R68),"")</f>
      </c>
      <c r="AJ68" t="s" s="264">
        <f>_xlfn.IFERROR((AD68*R68),"")</f>
      </c>
      <c r="AK68" t="s" s="264">
        <f>_xlfn.IFERROR((AE68*S68),"")</f>
      </c>
      <c r="AL68" t="s" s="264">
        <f>_xlfn.IFERROR((AF68*R68),"")</f>
      </c>
      <c r="AM68" s="161"/>
    </row>
    <row r="69" ht="14.25" customHeight="1">
      <c r="A69" t="s" s="455">
        <v>546</v>
      </c>
      <c r="B69" t="s" s="435">
        <v>547</v>
      </c>
      <c r="C69" s="456"/>
      <c r="D69" t="s" s="437">
        <v>518</v>
      </c>
      <c r="E69" s="364">
        <v>1</v>
      </c>
      <c r="F69" s="364">
        <v>19.09</v>
      </c>
      <c r="G69" s="438">
        <v>338.833333333333</v>
      </c>
      <c r="H69" s="438">
        <f>G69*1.2</f>
        <v>406.6</v>
      </c>
      <c r="I69" t="s" s="454">
        <v>95</v>
      </c>
      <c r="J69" s="259"/>
      <c r="K69" s="259"/>
      <c r="L69" s="259"/>
      <c r="M69" s="260"/>
      <c r="N69" s="260"/>
      <c r="O69" s="259"/>
      <c r="P69" s="259"/>
      <c r="Q69" s="259"/>
      <c r="R69" t="s" s="261">
        <f>IF(SUM(J69:Q69)=0,"",SUM(J69:Q69))</f>
      </c>
      <c r="S69" t="s" s="261">
        <f>IF(R69="","",(R69*E69))</f>
      </c>
      <c r="T69" t="s" s="261">
        <f>IF(R69="","",(R69*G69))</f>
      </c>
      <c r="U69" t="s" s="262">
        <f>IF(R69="","",(R69*H69))</f>
      </c>
      <c r="V69" s="370">
        <v>63</v>
      </c>
      <c r="W69" t="s" s="264">
        <f>_xlfn.IFERROR(R69*F69,"")</f>
      </c>
      <c r="X69" s="440">
        <v>20</v>
      </c>
      <c r="Y69" s="441"/>
      <c r="Z69" t="s" s="442">
        <f>IF(R69="","",(R69*X69))</f>
      </c>
      <c r="AA69" s="200"/>
      <c r="AB69" s="448"/>
      <c r="AC69" s="448"/>
      <c r="AD69" s="449">
        <v>1</v>
      </c>
      <c r="AE69" s="448"/>
      <c r="AF69" s="448"/>
      <c r="AG69" s="200"/>
      <c r="AH69" t="s" s="264">
        <f>_xlfn.IFERROR((AB69*R69),"")</f>
      </c>
      <c r="AI69" t="s" s="264">
        <f>_xlfn.IFERROR((AC69*R69),"")</f>
      </c>
      <c r="AJ69" t="s" s="264">
        <f>_xlfn.IFERROR((AD69*R69),"")</f>
      </c>
      <c r="AK69" t="s" s="264">
        <f>_xlfn.IFERROR((AE69*S69),"")</f>
      </c>
      <c r="AL69" t="s" s="264">
        <f>_xlfn.IFERROR((AF69*R69),"")</f>
      </c>
      <c r="AM69" s="161"/>
    </row>
    <row r="70" ht="14.25" customHeight="1">
      <c r="A70" t="s" s="455">
        <v>548</v>
      </c>
      <c r="B70" t="s" s="435">
        <v>547</v>
      </c>
      <c r="C70" s="456"/>
      <c r="D70" t="s" s="437">
        <v>518</v>
      </c>
      <c r="E70" s="364">
        <v>2</v>
      </c>
      <c r="F70" s="364">
        <v>22.4</v>
      </c>
      <c r="G70" s="438">
        <v>380.791666666667</v>
      </c>
      <c r="H70" s="438">
        <f>G70*1.2</f>
        <v>456.95</v>
      </c>
      <c r="I70" t="s" s="454">
        <v>95</v>
      </c>
      <c r="J70" s="259"/>
      <c r="K70" s="259"/>
      <c r="L70" s="259"/>
      <c r="M70" s="260"/>
      <c r="N70" s="260"/>
      <c r="O70" s="259"/>
      <c r="P70" s="259"/>
      <c r="Q70" s="259"/>
      <c r="R70" t="s" s="261">
        <f>IF(SUM(J70:Q70)=0,"",SUM(J70:Q70))</f>
      </c>
      <c r="S70" t="s" s="261">
        <f>IF(R70="","",(R70*E70))</f>
      </c>
      <c r="T70" t="s" s="261">
        <f>IF(R70="","",(R70*G70))</f>
      </c>
      <c r="U70" t="s" s="262">
        <f>IF(R70="","",(R70*H70))</f>
      </c>
      <c r="V70" s="370">
        <v>64</v>
      </c>
      <c r="W70" t="s" s="264">
        <f>_xlfn.IFERROR(R70*F70,"")</f>
      </c>
      <c r="X70" s="440">
        <v>20</v>
      </c>
      <c r="Y70" s="441"/>
      <c r="Z70" t="s" s="442">
        <f>IF(R70="","",(R70*X70))</f>
      </c>
      <c r="AA70" s="200"/>
      <c r="AB70" s="448"/>
      <c r="AC70" s="448"/>
      <c r="AD70" s="449">
        <v>2</v>
      </c>
      <c r="AE70" s="448"/>
      <c r="AF70" s="448"/>
      <c r="AG70" s="200"/>
      <c r="AH70" t="s" s="264">
        <f>_xlfn.IFERROR((AB70*R70),"")</f>
      </c>
      <c r="AI70" t="s" s="264">
        <f>_xlfn.IFERROR((AC70*R70),"")</f>
      </c>
      <c r="AJ70" t="s" s="264">
        <f>_xlfn.IFERROR((AD70*R70),"")</f>
      </c>
      <c r="AK70" t="s" s="264">
        <f>_xlfn.IFERROR((AE70*S70),"")</f>
      </c>
      <c r="AL70" t="s" s="264">
        <f>_xlfn.IFERROR((AF70*R70),"")</f>
      </c>
      <c r="AM70" s="161"/>
    </row>
    <row r="71" ht="14.25" customHeight="1">
      <c r="A71" t="s" s="434">
        <v>549</v>
      </c>
      <c r="B71" t="s" s="435">
        <v>39</v>
      </c>
      <c r="C71" s="436"/>
      <c r="D71" t="s" s="437">
        <v>518</v>
      </c>
      <c r="E71" s="364">
        <v>1</v>
      </c>
      <c r="F71" s="364">
        <v>5.39</v>
      </c>
      <c r="G71" s="438">
        <v>109.25</v>
      </c>
      <c r="H71" s="438">
        <f>G71*1.2</f>
        <v>131.1</v>
      </c>
      <c r="I71" t="s" s="439">
        <v>95</v>
      </c>
      <c r="J71" s="259"/>
      <c r="K71" s="259"/>
      <c r="L71" s="259"/>
      <c r="M71" s="260"/>
      <c r="N71" s="260"/>
      <c r="O71" s="259"/>
      <c r="P71" s="259"/>
      <c r="Q71" s="259"/>
      <c r="R71" t="s" s="261">
        <f>IF(SUM(J71:Q71)=0,"",SUM(J71:Q71))</f>
      </c>
      <c r="S71" t="s" s="261">
        <f>IF(R71="","",(R71*E71))</f>
      </c>
      <c r="T71" t="s" s="261">
        <f>IF(R71="","",(R71*G71))</f>
      </c>
      <c r="U71" t="s" s="262">
        <f>IF(R71="","",(R71*H71))</f>
      </c>
      <c r="V71" s="370">
        <v>65</v>
      </c>
      <c r="W71" t="s" s="264">
        <f>_xlfn.IFERROR(R71*F71,"")</f>
      </c>
      <c r="X71" s="440">
        <v>6</v>
      </c>
      <c r="Y71" s="441"/>
      <c r="Z71" t="s" s="442">
        <f>IF(R71="","",(R71*X71))</f>
      </c>
      <c r="AA71" s="200"/>
      <c r="AB71" s="449">
        <v>1</v>
      </c>
      <c r="AC71" s="448"/>
      <c r="AD71" s="448"/>
      <c r="AE71" s="448"/>
      <c r="AF71" s="448"/>
      <c r="AG71" s="200"/>
      <c r="AH71" t="s" s="264">
        <f>_xlfn.IFERROR((AB71*R71),"")</f>
      </c>
      <c r="AI71" t="s" s="264">
        <f>_xlfn.IFERROR((AC71*R71),"")</f>
      </c>
      <c r="AJ71" t="s" s="264">
        <f>_xlfn.IFERROR((AD71*R71),"")</f>
      </c>
      <c r="AK71" t="s" s="264">
        <f>_xlfn.IFERROR((AE71*S71),"")</f>
      </c>
      <c r="AL71" t="s" s="264">
        <f>_xlfn.IFERROR((AF71*R71),"")</f>
      </c>
      <c r="AM71" s="161"/>
    </row>
    <row r="72" ht="15" customHeight="1">
      <c r="A72" s="446"/>
      <c r="B72" t="s" s="435">
        <v>42</v>
      </c>
      <c r="C72" s="436"/>
      <c r="D72" t="s" s="437">
        <v>518</v>
      </c>
      <c r="E72" s="364">
        <v>1</v>
      </c>
      <c r="F72" s="364">
        <v>8.449999999999999</v>
      </c>
      <c r="G72" s="438">
        <v>156.75</v>
      </c>
      <c r="H72" s="438">
        <f>G72*1.2</f>
        <v>188.1</v>
      </c>
      <c r="I72" s="447"/>
      <c r="J72" s="259"/>
      <c r="K72" s="259"/>
      <c r="L72" s="259"/>
      <c r="M72" s="260"/>
      <c r="N72" s="260"/>
      <c r="O72" s="259"/>
      <c r="P72" s="259"/>
      <c r="Q72" s="259"/>
      <c r="R72" t="s" s="261">
        <f>IF(SUM(J72:Q72)=0,"",SUM(J72:Q72))</f>
      </c>
      <c r="S72" t="s" s="261">
        <f>IF(R72="","",(R72*E72))</f>
      </c>
      <c r="T72" t="s" s="261">
        <f>IF(R72="","",(R72*G72))</f>
      </c>
      <c r="U72" t="s" s="262">
        <f>IF(R72="","",(R72*H72))</f>
      </c>
      <c r="V72" s="370">
        <v>66</v>
      </c>
      <c r="W72" t="s" s="264">
        <f>_xlfn.IFERROR(R72*F72,"")</f>
      </c>
      <c r="X72" s="440">
        <v>8</v>
      </c>
      <c r="Y72" s="441"/>
      <c r="Z72" t="s" s="442">
        <f>IF(R72="","",(R72*X72))</f>
      </c>
      <c r="AA72" s="200"/>
      <c r="AB72" s="448"/>
      <c r="AC72" s="449">
        <v>1</v>
      </c>
      <c r="AD72" s="448"/>
      <c r="AE72" s="448"/>
      <c r="AF72" s="448"/>
      <c r="AG72" s="200"/>
      <c r="AH72" t="s" s="264">
        <f>_xlfn.IFERROR((AB72*R72),"")</f>
      </c>
      <c r="AI72" t="s" s="264">
        <f>_xlfn.IFERROR((AC72*R72),"")</f>
      </c>
      <c r="AJ72" t="s" s="264">
        <f>_xlfn.IFERROR((AD72*R72),"")</f>
      </c>
      <c r="AK72" t="s" s="264">
        <f>_xlfn.IFERROR((AE72*S72),"")</f>
      </c>
      <c r="AL72" t="s" s="264">
        <f>_xlfn.IFERROR((AF72*R72),"")</f>
      </c>
      <c r="AM72" s="161"/>
    </row>
    <row r="73" ht="15" customHeight="1">
      <c r="A73" s="450"/>
      <c r="B73" t="s" s="435">
        <v>45</v>
      </c>
      <c r="C73" s="436"/>
      <c r="D73" t="s" s="437">
        <v>518</v>
      </c>
      <c r="E73" s="364">
        <v>1</v>
      </c>
      <c r="F73" s="364">
        <v>12</v>
      </c>
      <c r="G73" s="438">
        <v>219.291666666667</v>
      </c>
      <c r="H73" s="438">
        <f>G73*1.2</f>
        <v>263.15</v>
      </c>
      <c r="I73" s="451"/>
      <c r="J73" s="259"/>
      <c r="K73" s="259"/>
      <c r="L73" s="259"/>
      <c r="M73" s="260"/>
      <c r="N73" s="260"/>
      <c r="O73" s="259"/>
      <c r="P73" s="259"/>
      <c r="Q73" s="259"/>
      <c r="R73" t="s" s="261">
        <f>IF(SUM(J73:Q73)=0,"",SUM(J73:Q73))</f>
      </c>
      <c r="S73" t="s" s="261">
        <f>IF(R73="","",(R73*E73))</f>
      </c>
      <c r="T73" t="s" s="261">
        <f>IF(R73="","",(R73*G73))</f>
      </c>
      <c r="U73" t="s" s="262">
        <f>IF(R73="","",(R73*H73))</f>
      </c>
      <c r="V73" s="370">
        <v>67</v>
      </c>
      <c r="W73" t="s" s="264">
        <f>_xlfn.IFERROR(R73*F73,"")</f>
      </c>
      <c r="X73" s="440">
        <v>10</v>
      </c>
      <c r="Y73" s="441"/>
      <c r="Z73" t="s" s="442">
        <f>IF(R73="","",(R73*X73))</f>
      </c>
      <c r="AA73" s="200"/>
      <c r="AB73" s="448"/>
      <c r="AC73" s="448"/>
      <c r="AD73" s="449">
        <v>1</v>
      </c>
      <c r="AE73" s="448"/>
      <c r="AF73" s="448"/>
      <c r="AG73" s="200"/>
      <c r="AH73" t="s" s="264">
        <f>_xlfn.IFERROR((AB73*R73),"")</f>
      </c>
      <c r="AI73" t="s" s="264">
        <f>_xlfn.IFERROR((AC73*R73),"")</f>
      </c>
      <c r="AJ73" t="s" s="264">
        <f>_xlfn.IFERROR((AD73*R73),"")</f>
      </c>
      <c r="AK73" t="s" s="264">
        <f>_xlfn.IFERROR((AE73*S73),"")</f>
      </c>
      <c r="AL73" t="s" s="264">
        <f>_xlfn.IFERROR((AF73*R73),"")</f>
      </c>
      <c r="AM73" s="161"/>
    </row>
    <row r="74" ht="15" customHeight="1">
      <c r="A74" t="s" s="434">
        <v>550</v>
      </c>
      <c r="B74" t="s" s="435">
        <v>39</v>
      </c>
      <c r="C74" t="s" s="452">
        <v>520</v>
      </c>
      <c r="D74" t="s" s="437">
        <v>518</v>
      </c>
      <c r="E74" s="364">
        <v>2</v>
      </c>
      <c r="F74" s="364">
        <v>4.77</v>
      </c>
      <c r="G74" s="438">
        <v>184.458333333333</v>
      </c>
      <c r="H74" s="438">
        <f>G74*1.2</f>
        <v>221.35</v>
      </c>
      <c r="I74" t="s" s="454">
        <v>95</v>
      </c>
      <c r="J74" s="259"/>
      <c r="K74" s="259"/>
      <c r="L74" s="259"/>
      <c r="M74" s="260"/>
      <c r="N74" s="260"/>
      <c r="O74" s="259"/>
      <c r="P74" s="259"/>
      <c r="Q74" s="259"/>
      <c r="R74" t="s" s="261">
        <f>IF(SUM(J74:Q74)=0,"",SUM(J74:Q74))</f>
      </c>
      <c r="S74" t="s" s="261">
        <f>IF(R74="","",(R74*E74))</f>
      </c>
      <c r="T74" t="s" s="261">
        <f>IF(R74="","",(R74*G74))</f>
      </c>
      <c r="U74" t="s" s="262">
        <f>IF(R74="","",(R74*H74))</f>
      </c>
      <c r="V74" s="370">
        <v>68</v>
      </c>
      <c r="W74" t="s" s="264">
        <f>_xlfn.IFERROR(R74*F74,"")</f>
      </c>
      <c r="X74" s="440">
        <v>10</v>
      </c>
      <c r="Y74" s="441"/>
      <c r="Z74" t="s" s="442">
        <f>IF(R74="","",(R74*X74))</f>
      </c>
      <c r="AA74" s="200"/>
      <c r="AB74" s="449">
        <v>1</v>
      </c>
      <c r="AC74" s="448"/>
      <c r="AD74" s="448"/>
      <c r="AE74" s="448"/>
      <c r="AF74" s="448"/>
      <c r="AG74" s="200"/>
      <c r="AH74" t="s" s="264">
        <f>_xlfn.IFERROR((AB74*R74),"")</f>
      </c>
      <c r="AI74" t="s" s="264">
        <f>_xlfn.IFERROR((AC74*R74),"")</f>
      </c>
      <c r="AJ74" t="s" s="264">
        <f>_xlfn.IFERROR((AD74*R74),"")</f>
      </c>
      <c r="AK74" t="s" s="264">
        <f>_xlfn.IFERROR((AE74*S74),"")</f>
      </c>
      <c r="AL74" t="s" s="264">
        <f>_xlfn.IFERROR((AF74*R74),"")</f>
      </c>
      <c r="AM74" s="161"/>
    </row>
    <row r="75" ht="15" customHeight="1">
      <c r="A75" s="446"/>
      <c r="B75" t="s" s="435">
        <v>42</v>
      </c>
      <c r="C75" t="s" s="452">
        <v>520</v>
      </c>
      <c r="D75" t="s" s="437">
        <v>518</v>
      </c>
      <c r="E75" s="364">
        <v>2</v>
      </c>
      <c r="F75" s="364">
        <v>7.47</v>
      </c>
      <c r="G75" s="438">
        <v>224.833333333333</v>
      </c>
      <c r="H75" s="438">
        <f>G75*1.2</f>
        <v>269.8</v>
      </c>
      <c r="I75" s="457"/>
      <c r="J75" s="259"/>
      <c r="K75" s="259"/>
      <c r="L75" s="259"/>
      <c r="M75" s="260"/>
      <c r="N75" s="260"/>
      <c r="O75" s="259"/>
      <c r="P75" s="259"/>
      <c r="Q75" s="259"/>
      <c r="R75" t="s" s="261">
        <f>IF(SUM(J75:Q75)=0,"",SUM(J75:Q75))</f>
      </c>
      <c r="S75" t="s" s="261">
        <f>IF(R75="","",(R75*E75))</f>
      </c>
      <c r="T75" t="s" s="261">
        <f>IF(R75="","",(R75*G75))</f>
      </c>
      <c r="U75" t="s" s="262">
        <f>IF(R75="","",(R75*H75))</f>
      </c>
      <c r="V75" s="370">
        <v>69</v>
      </c>
      <c r="W75" t="s" s="264">
        <f>_xlfn.IFERROR(R75*F75,"")</f>
      </c>
      <c r="X75" s="440">
        <v>12</v>
      </c>
      <c r="Y75" s="441"/>
      <c r="Z75" t="s" s="442">
        <f>IF(R75="","",(R75*X75))</f>
      </c>
      <c r="AA75" s="200"/>
      <c r="AB75" s="448"/>
      <c r="AC75" s="449">
        <v>1</v>
      </c>
      <c r="AD75" s="448"/>
      <c r="AE75" s="448"/>
      <c r="AF75" s="448"/>
      <c r="AG75" s="200"/>
      <c r="AH75" t="s" s="264">
        <f>_xlfn.IFERROR((AB75*R75),"")</f>
      </c>
      <c r="AI75" t="s" s="264">
        <f>_xlfn.IFERROR((AC75*R75),"")</f>
      </c>
      <c r="AJ75" t="s" s="264">
        <f>_xlfn.IFERROR((AD75*R75),"")</f>
      </c>
      <c r="AK75" t="s" s="264">
        <f>_xlfn.IFERROR((AE75*S75),"")</f>
      </c>
      <c r="AL75" t="s" s="264">
        <f>_xlfn.IFERROR((AF75*R75),"")</f>
      </c>
      <c r="AM75" s="161"/>
    </row>
    <row r="76" ht="15" customHeight="1">
      <c r="A76" s="446"/>
      <c r="B76" t="s" s="435">
        <v>45</v>
      </c>
      <c r="C76" t="s" s="452">
        <v>520</v>
      </c>
      <c r="D76" t="s" s="437">
        <v>518</v>
      </c>
      <c r="E76" s="364">
        <v>2</v>
      </c>
      <c r="F76" s="364">
        <v>10.65</v>
      </c>
      <c r="G76" s="438">
        <v>288.958333333333</v>
      </c>
      <c r="H76" s="438">
        <f>G76*1.2</f>
        <v>346.75</v>
      </c>
      <c r="I76" s="447"/>
      <c r="J76" s="259"/>
      <c r="K76" s="259"/>
      <c r="L76" s="259"/>
      <c r="M76" s="260"/>
      <c r="N76" s="260"/>
      <c r="O76" s="259"/>
      <c r="P76" s="259"/>
      <c r="Q76" s="259"/>
      <c r="R76" t="s" s="261">
        <f>IF(SUM(J76:Q76)=0,"",SUM(J76:Q76))</f>
      </c>
      <c r="S76" t="s" s="261">
        <f>IF(R76="","",(R76*E76))</f>
      </c>
      <c r="T76" t="s" s="261">
        <f>IF(R76="","",(R76*G76))</f>
      </c>
      <c r="U76" t="s" s="262">
        <f>IF(R76="","",(R76*H76))</f>
      </c>
      <c r="V76" s="370">
        <v>70</v>
      </c>
      <c r="W76" t="s" s="264">
        <f>_xlfn.IFERROR(R76*F76,"")</f>
      </c>
      <c r="X76" s="440">
        <v>12</v>
      </c>
      <c r="Y76" s="441"/>
      <c r="Z76" t="s" s="442">
        <f>IF(R76="","",(R76*X76))</f>
      </c>
      <c r="AA76" s="200"/>
      <c r="AB76" s="448"/>
      <c r="AC76" s="448"/>
      <c r="AD76" s="449">
        <v>1</v>
      </c>
      <c r="AE76" s="448"/>
      <c r="AF76" s="448"/>
      <c r="AG76" s="200"/>
      <c r="AH76" t="s" s="264">
        <f>_xlfn.IFERROR((AB76*R76),"")</f>
      </c>
      <c r="AI76" t="s" s="264">
        <f>_xlfn.IFERROR((AC76*R76),"")</f>
      </c>
      <c r="AJ76" t="s" s="264">
        <f>_xlfn.IFERROR((AD76*R76),"")</f>
      </c>
      <c r="AK76" t="s" s="264">
        <f>_xlfn.IFERROR((AE76*S76),"")</f>
      </c>
      <c r="AL76" t="s" s="264">
        <f>_xlfn.IFERROR((AF76*R76),"")</f>
      </c>
      <c r="AM76" s="161"/>
    </row>
    <row r="77" ht="15" customHeight="1">
      <c r="A77" s="450"/>
      <c r="B77" t="s" s="435">
        <v>48</v>
      </c>
      <c r="C77" t="s" s="452">
        <v>520</v>
      </c>
      <c r="D77" t="s" s="437">
        <v>518</v>
      </c>
      <c r="E77" s="364">
        <v>2</v>
      </c>
      <c r="F77" s="364">
        <v>14.44</v>
      </c>
      <c r="G77" s="438">
        <v>324.583333333333</v>
      </c>
      <c r="H77" s="438">
        <f>G77*1.2</f>
        <v>389.5</v>
      </c>
      <c r="I77" s="451"/>
      <c r="J77" s="259"/>
      <c r="K77" s="259"/>
      <c r="L77" s="259"/>
      <c r="M77" s="260"/>
      <c r="N77" s="260"/>
      <c r="O77" s="259"/>
      <c r="P77" s="259"/>
      <c r="Q77" s="259"/>
      <c r="R77" t="s" s="261">
        <f>IF(SUM(J77:Q77)=0,"",SUM(J77:Q77))</f>
      </c>
      <c r="S77" t="s" s="261">
        <f>IF(R77="","",(R77*E77))</f>
      </c>
      <c r="T77" t="s" s="261">
        <f>IF(R77="","",(R77*G77))</f>
      </c>
      <c r="U77" t="s" s="262">
        <f>IF(R77="","",(R77*H77))</f>
      </c>
      <c r="V77" s="370">
        <v>71</v>
      </c>
      <c r="W77" t="s" s="264">
        <f>_xlfn.IFERROR(R77*F77,"")</f>
      </c>
      <c r="X77" s="440">
        <v>12</v>
      </c>
      <c r="Y77" s="441"/>
      <c r="Z77" t="s" s="442">
        <f>IF(R77="","",(R77*X77))</f>
      </c>
      <c r="AA77" s="200"/>
      <c r="AB77" s="448"/>
      <c r="AC77" s="448"/>
      <c r="AD77" s="448"/>
      <c r="AE77" s="448"/>
      <c r="AF77" s="449">
        <v>1</v>
      </c>
      <c r="AG77" s="200"/>
      <c r="AH77" t="s" s="264">
        <f>_xlfn.IFERROR((AB77*R77),"")</f>
      </c>
      <c r="AI77" t="s" s="264">
        <f>_xlfn.IFERROR((AC77*R77),"")</f>
      </c>
      <c r="AJ77" t="s" s="264">
        <f>_xlfn.IFERROR((AD77*R77),"")</f>
      </c>
      <c r="AK77" t="s" s="264">
        <f>_xlfn.IFERROR((AE77*S77),"")</f>
      </c>
      <c r="AL77" t="s" s="264">
        <f>_xlfn.IFERROR((AF77*R77),"")</f>
      </c>
      <c r="AM77" s="161"/>
    </row>
    <row r="78" ht="15" customHeight="1">
      <c r="A78" t="s" s="434">
        <v>551</v>
      </c>
      <c r="B78" t="s" s="435">
        <v>39</v>
      </c>
      <c r="C78" s="436"/>
      <c r="D78" t="s" s="437">
        <v>518</v>
      </c>
      <c r="E78" s="364">
        <v>1</v>
      </c>
      <c r="F78" s="364">
        <v>4.16</v>
      </c>
      <c r="G78" s="438">
        <v>98.9583333333333</v>
      </c>
      <c r="H78" s="438">
        <f>G78*1.2</f>
        <v>118.75</v>
      </c>
      <c r="I78" t="s" s="439">
        <v>95</v>
      </c>
      <c r="J78" s="259"/>
      <c r="K78" s="259"/>
      <c r="L78" s="259"/>
      <c r="M78" s="260"/>
      <c r="N78" s="260"/>
      <c r="O78" s="259"/>
      <c r="P78" s="259"/>
      <c r="Q78" s="259"/>
      <c r="R78" t="s" s="261">
        <f>IF(SUM(J78:Q78)=0,"",SUM(J78:Q78))</f>
      </c>
      <c r="S78" t="s" s="261">
        <f>IF(R78="","",(R78*E78))</f>
      </c>
      <c r="T78" t="s" s="261">
        <f>IF(R78="","",(R78*G78))</f>
      </c>
      <c r="U78" t="s" s="262">
        <f>IF(R78="","",(R78*H78))</f>
      </c>
      <c r="V78" s="370">
        <v>72</v>
      </c>
      <c r="W78" t="s" s="264">
        <f>_xlfn.IFERROR(R78*F78,"")</f>
      </c>
      <c r="X78" s="440">
        <v>8</v>
      </c>
      <c r="Y78" s="441"/>
      <c r="Z78" t="s" s="442">
        <f>IF(R78="","",(R78*X78))</f>
      </c>
      <c r="AA78" s="200"/>
      <c r="AB78" s="449">
        <v>1</v>
      </c>
      <c r="AC78" s="448"/>
      <c r="AD78" s="448"/>
      <c r="AE78" s="448"/>
      <c r="AF78" s="448"/>
      <c r="AG78" s="200"/>
      <c r="AH78" t="s" s="264">
        <f>_xlfn.IFERROR((AB78*R78),"")</f>
      </c>
      <c r="AI78" t="s" s="264">
        <f>_xlfn.IFERROR((AC78*R78),"")</f>
      </c>
      <c r="AJ78" t="s" s="264">
        <f>_xlfn.IFERROR((AD78*R78),"")</f>
      </c>
      <c r="AK78" t="s" s="264">
        <f>_xlfn.IFERROR((AE78*S78),"")</f>
      </c>
      <c r="AL78" t="s" s="264">
        <f>_xlfn.IFERROR((AF78*R78),"")</f>
      </c>
      <c r="AM78" s="161"/>
    </row>
    <row r="79" ht="15" customHeight="1">
      <c r="A79" s="446"/>
      <c r="B79" t="s" s="435">
        <v>42</v>
      </c>
      <c r="C79" s="436"/>
      <c r="D79" t="s" s="437">
        <v>518</v>
      </c>
      <c r="E79" s="364">
        <v>1</v>
      </c>
      <c r="F79" s="364">
        <v>6.49</v>
      </c>
      <c r="G79" s="438">
        <v>130.625</v>
      </c>
      <c r="H79" s="438">
        <f>G79*1.2</f>
        <v>156.75</v>
      </c>
      <c r="I79" s="447"/>
      <c r="J79" s="259"/>
      <c r="K79" s="259"/>
      <c r="L79" s="259"/>
      <c r="M79" s="260"/>
      <c r="N79" s="260"/>
      <c r="O79" s="259"/>
      <c r="P79" s="259"/>
      <c r="Q79" s="259"/>
      <c r="R79" t="s" s="261">
        <f>IF(SUM(J79:Q79)=0,"",SUM(J79:Q79))</f>
      </c>
      <c r="S79" t="s" s="261">
        <f>IF(R79="","",(R79*E79))</f>
      </c>
      <c r="T79" t="s" s="261">
        <f>IF(R79="","",(R79*G79))</f>
      </c>
      <c r="U79" t="s" s="262">
        <f>IF(R79="","",(R79*H79))</f>
      </c>
      <c r="V79" s="370">
        <v>73</v>
      </c>
      <c r="W79" t="s" s="264">
        <f>_xlfn.IFERROR(R79*F79,"")</f>
      </c>
      <c r="X79" s="440">
        <v>8</v>
      </c>
      <c r="Y79" s="441"/>
      <c r="Z79" t="s" s="442">
        <f>IF(R79="","",(R79*X79))</f>
      </c>
      <c r="AA79" s="200"/>
      <c r="AB79" s="448"/>
      <c r="AC79" s="449">
        <v>1</v>
      </c>
      <c r="AD79" s="448"/>
      <c r="AE79" s="448"/>
      <c r="AF79" s="448"/>
      <c r="AG79" s="200"/>
      <c r="AH79" t="s" s="264">
        <f>_xlfn.IFERROR((AB79*R79),"")</f>
      </c>
      <c r="AI79" t="s" s="264">
        <f>_xlfn.IFERROR((AC79*R79),"")</f>
      </c>
      <c r="AJ79" t="s" s="264">
        <f>_xlfn.IFERROR((AD79*R79),"")</f>
      </c>
      <c r="AK79" t="s" s="264">
        <f>_xlfn.IFERROR((AE79*S79),"")</f>
      </c>
      <c r="AL79" t="s" s="264">
        <f>_xlfn.IFERROR((AF79*R79),"")</f>
      </c>
      <c r="AM79" s="161"/>
    </row>
    <row r="80" ht="15" customHeight="1">
      <c r="A80" s="450"/>
      <c r="B80" t="s" s="435">
        <v>45</v>
      </c>
      <c r="C80" s="436"/>
      <c r="D80" t="s" s="437">
        <v>518</v>
      </c>
      <c r="E80" s="364">
        <v>1</v>
      </c>
      <c r="F80" s="364">
        <v>10.16</v>
      </c>
      <c r="G80" s="438">
        <v>203.458333333333</v>
      </c>
      <c r="H80" s="438">
        <f>G80*1.2</f>
        <v>244.15</v>
      </c>
      <c r="I80" s="451"/>
      <c r="J80" s="259"/>
      <c r="K80" s="259"/>
      <c r="L80" s="259"/>
      <c r="M80" s="260"/>
      <c r="N80" s="260"/>
      <c r="O80" s="259"/>
      <c r="P80" s="259"/>
      <c r="Q80" s="259"/>
      <c r="R80" t="s" s="261">
        <f>IF(SUM(J80:Q80)=0,"",SUM(J80:Q80))</f>
      </c>
      <c r="S80" t="s" s="261">
        <f>IF(R80="","",(R80*E80))</f>
      </c>
      <c r="T80" t="s" s="261">
        <f>IF(R80="","",(R80*G80))</f>
      </c>
      <c r="U80" t="s" s="262">
        <f>IF(R80="","",(R80*H80))</f>
      </c>
      <c r="V80" s="370">
        <v>74</v>
      </c>
      <c r="W80" t="s" s="264">
        <f>_xlfn.IFERROR(R80*F80,"")</f>
      </c>
      <c r="X80" s="440">
        <v>10</v>
      </c>
      <c r="Y80" s="441"/>
      <c r="Z80" t="s" s="442">
        <f>IF(R80="","",(R80*X80))</f>
      </c>
      <c r="AA80" s="200"/>
      <c r="AB80" s="448"/>
      <c r="AC80" s="448"/>
      <c r="AD80" s="449">
        <v>1</v>
      </c>
      <c r="AE80" s="448"/>
      <c r="AF80" s="448"/>
      <c r="AG80" s="200"/>
      <c r="AH80" t="s" s="264">
        <f>_xlfn.IFERROR((AB80*R80),"")</f>
      </c>
      <c r="AI80" t="s" s="264">
        <f>_xlfn.IFERROR((AC80*R80),"")</f>
      </c>
      <c r="AJ80" t="s" s="264">
        <f>_xlfn.IFERROR((AD80*R80),"")</f>
      </c>
      <c r="AK80" t="s" s="264">
        <f>_xlfn.IFERROR((AE80*S80),"")</f>
      </c>
      <c r="AL80" t="s" s="264">
        <f>_xlfn.IFERROR((AF80*R80),"")</f>
      </c>
      <c r="AM80" s="161"/>
    </row>
    <row r="81" ht="15" customHeight="1">
      <c r="A81" t="s" s="434">
        <v>552</v>
      </c>
      <c r="B81" t="s" s="435">
        <v>39</v>
      </c>
      <c r="C81" s="436"/>
      <c r="D81" t="s" s="437">
        <v>518</v>
      </c>
      <c r="E81" s="364">
        <v>2</v>
      </c>
      <c r="F81" s="364">
        <v>6.49</v>
      </c>
      <c r="G81" s="438">
        <v>168.625</v>
      </c>
      <c r="H81" s="438">
        <f>G81*1.2</f>
        <v>202.35</v>
      </c>
      <c r="I81" t="s" s="439">
        <v>95</v>
      </c>
      <c r="J81" s="259"/>
      <c r="K81" s="259"/>
      <c r="L81" s="259"/>
      <c r="M81" s="260"/>
      <c r="N81" s="260"/>
      <c r="O81" s="259"/>
      <c r="P81" s="259"/>
      <c r="Q81" s="259"/>
      <c r="R81" t="s" s="261">
        <f>IF(SUM(J81:Q81)=0,"",SUM(J81:Q81))</f>
      </c>
      <c r="S81" t="s" s="261">
        <f>IF(R81="","",(R81*E81))</f>
      </c>
      <c r="T81" t="s" s="261">
        <f>IF(R81="","",(R81*G81))</f>
      </c>
      <c r="U81" t="s" s="262">
        <f>IF(R81="","",(R81*H81))</f>
      </c>
      <c r="V81" s="370">
        <v>75</v>
      </c>
      <c r="W81" t="s" s="264">
        <f>_xlfn.IFERROR(R81*F81,"")</f>
      </c>
      <c r="X81" s="440">
        <v>16</v>
      </c>
      <c r="Y81" s="441"/>
      <c r="Z81" t="s" s="442">
        <f>IF(R81="","",(R81*X81))</f>
      </c>
      <c r="AA81" s="200"/>
      <c r="AB81" s="449">
        <v>2</v>
      </c>
      <c r="AC81" s="448"/>
      <c r="AD81" s="448"/>
      <c r="AE81" s="448"/>
      <c r="AF81" s="448"/>
      <c r="AG81" s="200"/>
      <c r="AH81" t="s" s="264">
        <f>_xlfn.IFERROR((AB81*R81),"")</f>
      </c>
      <c r="AI81" t="s" s="264">
        <f>_xlfn.IFERROR((AC81*R81),"")</f>
      </c>
      <c r="AJ81" t="s" s="264">
        <f>_xlfn.IFERROR((AD81*R81),"")</f>
      </c>
      <c r="AK81" t="s" s="264">
        <f>_xlfn.IFERROR((AE81*S81),"")</f>
      </c>
      <c r="AL81" t="s" s="264">
        <f>_xlfn.IFERROR((AF81*R81),"")</f>
      </c>
      <c r="AM81" s="161"/>
    </row>
    <row r="82" ht="15" customHeight="1">
      <c r="A82" s="446"/>
      <c r="B82" t="s" s="435">
        <v>42</v>
      </c>
      <c r="C82" s="436"/>
      <c r="D82" t="s" s="437">
        <v>518</v>
      </c>
      <c r="E82" s="364">
        <v>2</v>
      </c>
      <c r="F82" s="364">
        <v>10.16</v>
      </c>
      <c r="G82" s="438">
        <v>217.708333333333</v>
      </c>
      <c r="H82" s="438">
        <f>G82*1.2</f>
        <v>261.25</v>
      </c>
      <c r="I82" s="447"/>
      <c r="J82" s="259"/>
      <c r="K82" s="259"/>
      <c r="L82" s="259"/>
      <c r="M82" s="260"/>
      <c r="N82" s="260"/>
      <c r="O82" s="259"/>
      <c r="P82" s="259"/>
      <c r="Q82" s="259"/>
      <c r="R82" t="s" s="261">
        <f>IF(SUM(J82:Q82)=0,"",SUM(J82:Q82))</f>
      </c>
      <c r="S82" t="s" s="261">
        <f>IF(R82="","",(R82*E82))</f>
      </c>
      <c r="T82" t="s" s="261">
        <f>IF(R82="","",(R82*G82))</f>
      </c>
      <c r="U82" t="s" s="262">
        <f>IF(R82="","",(R82*H82))</f>
      </c>
      <c r="V82" s="370">
        <v>76</v>
      </c>
      <c r="W82" t="s" s="264">
        <f>_xlfn.IFERROR(R82*F82,"")</f>
      </c>
      <c r="X82" s="440">
        <v>16</v>
      </c>
      <c r="Y82" s="441"/>
      <c r="Z82" t="s" s="442">
        <f>IF(R82="","",(R82*X82))</f>
      </c>
      <c r="AA82" s="200"/>
      <c r="AB82" s="448"/>
      <c r="AC82" s="449">
        <v>2</v>
      </c>
      <c r="AD82" s="448"/>
      <c r="AE82" s="448"/>
      <c r="AF82" s="448"/>
      <c r="AG82" s="200"/>
      <c r="AH82" t="s" s="264">
        <f>_xlfn.IFERROR((AB82*R82),"")</f>
      </c>
      <c r="AI82" t="s" s="264">
        <f>_xlfn.IFERROR((AC82*R82),"")</f>
      </c>
      <c r="AJ82" t="s" s="264">
        <f>_xlfn.IFERROR((AD82*R82),"")</f>
      </c>
      <c r="AK82" t="s" s="264">
        <f>_xlfn.IFERROR((AE82*S82),"")</f>
      </c>
      <c r="AL82" t="s" s="264">
        <f>_xlfn.IFERROR((AF82*R82),"")</f>
      </c>
      <c r="AM82" s="161"/>
    </row>
    <row r="83" ht="15" customHeight="1">
      <c r="A83" s="450"/>
      <c r="B83" t="s" s="435">
        <v>45</v>
      </c>
      <c r="C83" s="436"/>
      <c r="D83" t="s" s="437">
        <v>518</v>
      </c>
      <c r="E83" s="364">
        <v>2</v>
      </c>
      <c r="F83" s="364">
        <v>16.03</v>
      </c>
      <c r="G83" s="438">
        <v>326.958333333333</v>
      </c>
      <c r="H83" s="438">
        <f>G83*1.2</f>
        <v>392.35</v>
      </c>
      <c r="I83" s="451"/>
      <c r="J83" s="259"/>
      <c r="K83" s="259"/>
      <c r="L83" s="259"/>
      <c r="M83" s="260"/>
      <c r="N83" s="260"/>
      <c r="O83" s="259"/>
      <c r="P83" s="259"/>
      <c r="Q83" s="259"/>
      <c r="R83" t="s" s="261">
        <f>IF(SUM(J83:Q83)=0,"",SUM(J83:Q83))</f>
      </c>
      <c r="S83" t="s" s="261">
        <f>IF(R83="","",(R83*E83))</f>
      </c>
      <c r="T83" t="s" s="261">
        <f>IF(R83="","",(R83*G83))</f>
      </c>
      <c r="U83" t="s" s="262">
        <f>IF(R83="","",(R83*H83))</f>
      </c>
      <c r="V83" s="370">
        <v>77</v>
      </c>
      <c r="W83" t="s" s="264">
        <f>_xlfn.IFERROR(R83*F83,"")</f>
      </c>
      <c r="X83" s="440">
        <v>18</v>
      </c>
      <c r="Y83" s="441"/>
      <c r="Z83" t="s" s="442">
        <f>IF(R83="","",(R83*X83))</f>
      </c>
      <c r="AA83" s="200"/>
      <c r="AB83" s="448"/>
      <c r="AC83" s="448"/>
      <c r="AD83" s="449">
        <v>2</v>
      </c>
      <c r="AE83" s="448"/>
      <c r="AF83" s="448"/>
      <c r="AG83" s="200"/>
      <c r="AH83" t="s" s="264">
        <f>_xlfn.IFERROR((AB83*R83),"")</f>
      </c>
      <c r="AI83" t="s" s="264">
        <f>_xlfn.IFERROR((AC83*R83),"")</f>
      </c>
      <c r="AJ83" t="s" s="264">
        <f>_xlfn.IFERROR((AD83*R83),"")</f>
      </c>
      <c r="AK83" t="s" s="264">
        <f>_xlfn.IFERROR((AE83*S83),"")</f>
      </c>
      <c r="AL83" t="s" s="264">
        <f>_xlfn.IFERROR((AF83*R83),"")</f>
      </c>
      <c r="AM83" s="161"/>
    </row>
    <row r="84" ht="15" customHeight="1">
      <c r="A84" t="s" s="455">
        <v>553</v>
      </c>
      <c r="B84" t="s" s="435">
        <v>547</v>
      </c>
      <c r="C84" s="436"/>
      <c r="D84" t="s" s="437">
        <v>518</v>
      </c>
      <c r="E84" s="364">
        <v>1</v>
      </c>
      <c r="F84" s="364">
        <v>22.4</v>
      </c>
      <c r="G84" s="438">
        <v>375.25</v>
      </c>
      <c r="H84" s="438">
        <f>G84*1.2</f>
        <v>450.3</v>
      </c>
      <c r="I84" t="s" s="454">
        <v>95</v>
      </c>
      <c r="J84" s="259"/>
      <c r="K84" s="259"/>
      <c r="L84" s="259"/>
      <c r="M84" s="260"/>
      <c r="N84" s="260"/>
      <c r="O84" s="259"/>
      <c r="P84" s="259"/>
      <c r="Q84" s="259"/>
      <c r="R84" t="s" s="261">
        <f>IF(SUM(J84:Q84)=0,"",SUM(J84:Q84))</f>
      </c>
      <c r="S84" t="s" s="261">
        <f>IF(R84="","",(R84*E84))</f>
      </c>
      <c r="T84" t="s" s="261">
        <f>IF(R84="","",(R84*G84))</f>
      </c>
      <c r="U84" t="s" s="262">
        <f>IF(R84="","",(R84*H84))</f>
      </c>
      <c r="V84" s="370">
        <v>78</v>
      </c>
      <c r="W84" t="s" s="264">
        <f>_xlfn.IFERROR(R84*F84,"")</f>
      </c>
      <c r="X84" s="440">
        <v>15</v>
      </c>
      <c r="Y84" s="441"/>
      <c r="Z84" t="s" s="442">
        <f>IF(R84="","",(R84*X84))</f>
      </c>
      <c r="AA84" s="200"/>
      <c r="AB84" s="448"/>
      <c r="AC84" s="448"/>
      <c r="AD84" s="448"/>
      <c r="AE84" s="448"/>
      <c r="AF84" s="449">
        <v>1</v>
      </c>
      <c r="AG84" s="200"/>
      <c r="AH84" t="s" s="264">
        <f>_xlfn.IFERROR((AB84*R84),"")</f>
      </c>
      <c r="AI84" t="s" s="264">
        <f>_xlfn.IFERROR((AC84*R84),"")</f>
      </c>
      <c r="AJ84" t="s" s="264">
        <f>_xlfn.IFERROR((AD84*R84),"")</f>
      </c>
      <c r="AK84" t="s" s="264">
        <f>_xlfn.IFERROR((AE84*S84),"")</f>
      </c>
      <c r="AL84" t="s" s="264">
        <f>_xlfn.IFERROR((AF84*R84),"")</f>
      </c>
      <c r="AM84" s="161"/>
    </row>
    <row r="85" ht="15" customHeight="1">
      <c r="A85" t="s" s="455">
        <v>554</v>
      </c>
      <c r="B85" t="s" s="435">
        <v>547</v>
      </c>
      <c r="C85" s="456"/>
      <c r="D85" t="s" s="437">
        <v>518</v>
      </c>
      <c r="E85" s="364">
        <v>2</v>
      </c>
      <c r="F85" s="364">
        <v>26.68</v>
      </c>
      <c r="G85" s="438">
        <v>494.791666666667</v>
      </c>
      <c r="H85" s="438">
        <f>G85*1.2</f>
        <v>593.75</v>
      </c>
      <c r="I85" t="s" s="454">
        <v>95</v>
      </c>
      <c r="J85" s="259"/>
      <c r="K85" s="259"/>
      <c r="L85" s="259"/>
      <c r="M85" s="260"/>
      <c r="N85" s="260"/>
      <c r="O85" s="259"/>
      <c r="P85" s="259"/>
      <c r="Q85" s="259"/>
      <c r="R85" t="s" s="261">
        <f>IF(SUM(J85:Q85)=0,"",SUM(J85:Q85))</f>
      </c>
      <c r="S85" t="s" s="261">
        <f>IF(R85="","",(R85*E85))</f>
      </c>
      <c r="T85" t="s" s="261">
        <f>IF(R85="","",(R85*G85))</f>
      </c>
      <c r="U85" t="s" s="262">
        <f>IF(R85="","",(R85*H85))</f>
      </c>
      <c r="V85" s="370">
        <v>79</v>
      </c>
      <c r="W85" t="s" s="264">
        <f>_xlfn.IFERROR(R85*F85,"")</f>
      </c>
      <c r="X85" s="440">
        <v>10</v>
      </c>
      <c r="Y85" s="441"/>
      <c r="Z85" t="s" s="442">
        <f>IF(R85="","",(R85*X85))</f>
      </c>
      <c r="AA85" s="200"/>
      <c r="AB85" s="448"/>
      <c r="AC85" s="448"/>
      <c r="AD85" s="448"/>
      <c r="AE85" s="448"/>
      <c r="AF85" s="449">
        <v>2</v>
      </c>
      <c r="AG85" s="200"/>
      <c r="AH85" t="s" s="264">
        <f>_xlfn.IFERROR((AB85*R85),"")</f>
      </c>
      <c r="AI85" t="s" s="264">
        <f>_xlfn.IFERROR((AC85*R85),"")</f>
      </c>
      <c r="AJ85" t="s" s="264">
        <f>_xlfn.IFERROR((AD85*R85),"")</f>
      </c>
      <c r="AK85" t="s" s="264">
        <f>_xlfn.IFERROR((AE85*S85),"")</f>
      </c>
      <c r="AL85" t="s" s="264">
        <f>_xlfn.IFERROR((AF85*R85),"")</f>
      </c>
      <c r="AM85" s="161"/>
    </row>
    <row r="86" ht="15" customHeight="1">
      <c r="A86" t="s" s="434">
        <v>555</v>
      </c>
      <c r="B86" t="s" s="435">
        <v>533</v>
      </c>
      <c r="C86" s="436"/>
      <c r="D86" t="s" s="437">
        <v>518</v>
      </c>
      <c r="E86" s="364">
        <v>1</v>
      </c>
      <c r="F86" s="364">
        <v>0.49</v>
      </c>
      <c r="G86" s="438">
        <v>25.3333333333333</v>
      </c>
      <c r="H86" s="438">
        <f>G86*1.2</f>
        <v>30.4</v>
      </c>
      <c r="I86" t="s" s="439">
        <v>95</v>
      </c>
      <c r="J86" s="259"/>
      <c r="K86" s="259"/>
      <c r="L86" s="259"/>
      <c r="M86" s="260"/>
      <c r="N86" s="260"/>
      <c r="O86" s="259"/>
      <c r="P86" s="259"/>
      <c r="Q86" s="259"/>
      <c r="R86" t="s" s="261">
        <f>IF(SUM(J86:Q86)=0,"",SUM(J86:Q86))</f>
      </c>
      <c r="S86" t="s" s="261">
        <f>IF(R86="","",(R86*E86))</f>
      </c>
      <c r="T86" t="s" s="261">
        <f>IF(R86="","",(R86*G86))</f>
      </c>
      <c r="U86" t="s" s="262">
        <f>IF(R86="","",(R86*H86))</f>
      </c>
      <c r="V86" s="370">
        <v>80</v>
      </c>
      <c r="W86" t="s" s="264">
        <f>_xlfn.IFERROR(R86*F86,"")</f>
      </c>
      <c r="X86" s="440">
        <v>6</v>
      </c>
      <c r="Y86" s="441"/>
      <c r="Z86" t="s" s="442">
        <f>IF(R86="","",(R86*X86))</f>
      </c>
      <c r="AA86" s="200"/>
      <c r="AB86" s="449">
        <v>1</v>
      </c>
      <c r="AC86" s="448"/>
      <c r="AD86" s="448"/>
      <c r="AE86" s="448"/>
      <c r="AF86" s="448"/>
      <c r="AG86" s="200"/>
      <c r="AH86" t="s" s="264">
        <f>_xlfn.IFERROR((AB86*R86),"")</f>
      </c>
      <c r="AI86" t="s" s="264">
        <f>_xlfn.IFERROR((AC86*R86),"")</f>
      </c>
      <c r="AJ86" t="s" s="264">
        <f>_xlfn.IFERROR((AD86*R86),"")</f>
      </c>
      <c r="AK86" t="s" s="264">
        <f>_xlfn.IFERROR((AE86*S86),"")</f>
      </c>
      <c r="AL86" t="s" s="264">
        <f>_xlfn.IFERROR((AF86*R86),"")</f>
      </c>
      <c r="AM86" s="161"/>
    </row>
    <row r="87" ht="15" customHeight="1">
      <c r="A87" s="446"/>
      <c r="B87" t="s" s="435">
        <v>42</v>
      </c>
      <c r="C87" s="436"/>
      <c r="D87" t="s" s="437">
        <v>518</v>
      </c>
      <c r="E87" s="364">
        <v>1</v>
      </c>
      <c r="F87" s="364">
        <v>1.1</v>
      </c>
      <c r="G87" s="438">
        <v>34.0416666666667</v>
      </c>
      <c r="H87" s="438">
        <f>G87*1.2</f>
        <v>40.85</v>
      </c>
      <c r="I87" s="447"/>
      <c r="J87" s="259"/>
      <c r="K87" s="259"/>
      <c r="L87" s="259"/>
      <c r="M87" s="260"/>
      <c r="N87" s="260"/>
      <c r="O87" s="259"/>
      <c r="P87" s="259"/>
      <c r="Q87" s="259"/>
      <c r="R87" t="s" s="261">
        <f>IF(SUM(J87:Q87)=0,"",SUM(J87:Q87))</f>
      </c>
      <c r="S87" t="s" s="261">
        <f>IF(R87="","",(R87*E87))</f>
      </c>
      <c r="T87" t="s" s="261">
        <f>IF(R87="","",(R87*G87))</f>
      </c>
      <c r="U87" t="s" s="262">
        <f>IF(R87="","",(R87*H87))</f>
      </c>
      <c r="V87" s="370">
        <v>81</v>
      </c>
      <c r="W87" t="s" s="264">
        <f>_xlfn.IFERROR(R87*F87,"")</f>
      </c>
      <c r="X87" s="440">
        <v>6</v>
      </c>
      <c r="Y87" s="441"/>
      <c r="Z87" t="s" s="442">
        <f>IF(R87="","",(R87*X87))</f>
      </c>
      <c r="AA87" s="200"/>
      <c r="AB87" s="448"/>
      <c r="AC87" s="449">
        <v>1</v>
      </c>
      <c r="AD87" s="448"/>
      <c r="AE87" s="448"/>
      <c r="AF87" s="448"/>
      <c r="AG87" s="200"/>
      <c r="AH87" t="s" s="264">
        <f>_xlfn.IFERROR((AB87*R87),"")</f>
      </c>
      <c r="AI87" t="s" s="264">
        <f>_xlfn.IFERROR((AC87*R87),"")</f>
      </c>
      <c r="AJ87" t="s" s="264">
        <f>_xlfn.IFERROR((AD87*R87),"")</f>
      </c>
      <c r="AK87" t="s" s="264">
        <f>_xlfn.IFERROR((AE87*S87),"")</f>
      </c>
      <c r="AL87" t="s" s="264">
        <f>_xlfn.IFERROR((AF87*R87),"")</f>
      </c>
      <c r="AM87" s="161"/>
    </row>
    <row r="88" ht="15" customHeight="1">
      <c r="A88" s="446"/>
      <c r="B88" t="s" s="435">
        <v>45</v>
      </c>
      <c r="C88" s="436"/>
      <c r="D88" t="s" s="437">
        <v>518</v>
      </c>
      <c r="E88" s="364">
        <v>1</v>
      </c>
      <c r="F88" s="364">
        <v>1.96</v>
      </c>
      <c r="G88" s="438">
        <v>46.7083333333333</v>
      </c>
      <c r="H88" s="438">
        <f>G88*1.2</f>
        <v>56.05</v>
      </c>
      <c r="I88" s="447"/>
      <c r="J88" s="259"/>
      <c r="K88" s="259"/>
      <c r="L88" s="259"/>
      <c r="M88" s="260"/>
      <c r="N88" s="260"/>
      <c r="O88" s="259"/>
      <c r="P88" s="259"/>
      <c r="Q88" s="259"/>
      <c r="R88" t="s" s="261">
        <f>IF(SUM(J88:Q88)=0,"",SUM(J88:Q88))</f>
      </c>
      <c r="S88" t="s" s="261">
        <f>IF(R88="","",(R88*E88))</f>
      </c>
      <c r="T88" t="s" s="261">
        <f>IF(R88="","",(R88*G88))</f>
      </c>
      <c r="U88" t="s" s="262">
        <f>IF(R88="","",(R88*H88))</f>
      </c>
      <c r="V88" s="370">
        <v>82</v>
      </c>
      <c r="W88" t="s" s="264">
        <f>_xlfn.IFERROR(R88*F88,"")</f>
      </c>
      <c r="X88" s="440">
        <v>6</v>
      </c>
      <c r="Y88" s="441"/>
      <c r="Z88" t="s" s="442">
        <f>IF(R88="","",(R88*X88))</f>
      </c>
      <c r="AA88" s="200"/>
      <c r="AB88" s="448"/>
      <c r="AC88" s="448"/>
      <c r="AD88" s="449">
        <v>1</v>
      </c>
      <c r="AE88" s="448"/>
      <c r="AF88" s="448"/>
      <c r="AG88" s="200"/>
      <c r="AH88" t="s" s="264">
        <f>_xlfn.IFERROR((AB88*R88),"")</f>
      </c>
      <c r="AI88" t="s" s="264">
        <f>_xlfn.IFERROR((AC88*R88),"")</f>
      </c>
      <c r="AJ88" t="s" s="264">
        <f>_xlfn.IFERROR((AD88*R88),"")</f>
      </c>
      <c r="AK88" t="s" s="264">
        <f>_xlfn.IFERROR((AE88*S88),"")</f>
      </c>
      <c r="AL88" t="s" s="264">
        <f>_xlfn.IFERROR((AF88*R88),"")</f>
      </c>
      <c r="AM88" s="161"/>
    </row>
    <row r="89" ht="15" customHeight="1">
      <c r="A89" s="450"/>
      <c r="B89" t="s" s="435">
        <v>48</v>
      </c>
      <c r="C89" s="436"/>
      <c r="D89" t="s" s="437">
        <v>518</v>
      </c>
      <c r="E89" s="364">
        <v>1</v>
      </c>
      <c r="F89" s="364">
        <v>3.06</v>
      </c>
      <c r="G89" s="438">
        <v>64.9166666666667</v>
      </c>
      <c r="H89" s="438">
        <f>G89*1.2</f>
        <v>77.90000000000001</v>
      </c>
      <c r="I89" s="451"/>
      <c r="J89" s="259"/>
      <c r="K89" s="259"/>
      <c r="L89" s="259"/>
      <c r="M89" s="260"/>
      <c r="N89" s="260"/>
      <c r="O89" s="259"/>
      <c r="P89" s="259"/>
      <c r="Q89" s="259"/>
      <c r="R89" t="s" s="261">
        <f>IF(SUM(J89:Q89)=0,"",SUM(J89:Q89))</f>
      </c>
      <c r="S89" t="s" s="261">
        <f>IF(R89="","",(R89*E89))</f>
      </c>
      <c r="T89" t="s" s="261">
        <f>IF(R89="","",(R89*G89))</f>
      </c>
      <c r="U89" t="s" s="262">
        <f>IF(R89="","",(R89*H89))</f>
      </c>
      <c r="V89" s="370">
        <v>83</v>
      </c>
      <c r="W89" t="s" s="264">
        <f>_xlfn.IFERROR(R89*F89,"")</f>
      </c>
      <c r="X89" s="440">
        <v>6</v>
      </c>
      <c r="Y89" s="441"/>
      <c r="Z89" t="s" s="442">
        <f>IF(R89="","",(R89*X89))</f>
      </c>
      <c r="AA89" s="200"/>
      <c r="AB89" s="448"/>
      <c r="AC89" s="448"/>
      <c r="AD89" s="448"/>
      <c r="AE89" s="449">
        <v>1</v>
      </c>
      <c r="AF89" s="448"/>
      <c r="AG89" s="200"/>
      <c r="AH89" t="s" s="264">
        <f>_xlfn.IFERROR((AB89*R89),"")</f>
      </c>
      <c r="AI89" t="s" s="264">
        <f>_xlfn.IFERROR((AC89*R89),"")</f>
      </c>
      <c r="AJ89" t="s" s="264">
        <f>_xlfn.IFERROR((AD89*R89),"")</f>
      </c>
      <c r="AK89" t="s" s="264">
        <f>_xlfn.IFERROR((AE89*S89),"")</f>
      </c>
      <c r="AL89" t="s" s="264">
        <f>_xlfn.IFERROR((AF89*R89),"")</f>
      </c>
      <c r="AM89" s="161"/>
    </row>
    <row r="90" ht="15" customHeight="1">
      <c r="A90" t="s" s="434">
        <v>556</v>
      </c>
      <c r="B90" t="s" s="435">
        <v>533</v>
      </c>
      <c r="C90" s="458"/>
      <c r="D90" t="s" s="437">
        <v>518</v>
      </c>
      <c r="E90" s="364">
        <v>1</v>
      </c>
      <c r="F90" s="364">
        <v>0.73</v>
      </c>
      <c r="G90" s="438">
        <v>31.6666666666667</v>
      </c>
      <c r="H90" s="438">
        <f>G90*1.2</f>
        <v>38</v>
      </c>
      <c r="I90" t="s" s="439">
        <v>95</v>
      </c>
      <c r="J90" s="259"/>
      <c r="K90" s="259"/>
      <c r="L90" s="259"/>
      <c r="M90" s="260"/>
      <c r="N90" s="260"/>
      <c r="O90" s="259"/>
      <c r="P90" s="259"/>
      <c r="Q90" s="259"/>
      <c r="R90" t="s" s="261">
        <f>IF(SUM(J90:Q90)=0,"",SUM(J90:Q90))</f>
      </c>
      <c r="S90" t="s" s="261">
        <f>IF(R90="","",(R90*E90))</f>
      </c>
      <c r="T90" t="s" s="261">
        <f>IF(R90="","",(R90*G90))</f>
      </c>
      <c r="U90" t="s" s="262">
        <f>IF(R90="","",(R90*H90))</f>
      </c>
      <c r="V90" s="370">
        <v>84</v>
      </c>
      <c r="W90" t="s" s="264">
        <f>_xlfn.IFERROR(R90*F90,"")</f>
      </c>
      <c r="X90" s="440">
        <v>6</v>
      </c>
      <c r="Y90" s="441"/>
      <c r="Z90" t="s" s="442">
        <f>IF(R90="","",(R90*X90))</f>
      </c>
      <c r="AA90" s="200"/>
      <c r="AB90" s="449">
        <v>1</v>
      </c>
      <c r="AC90" s="448"/>
      <c r="AD90" s="448"/>
      <c r="AE90" s="448"/>
      <c r="AF90" s="448"/>
      <c r="AG90" s="200"/>
      <c r="AH90" t="s" s="264">
        <f>_xlfn.IFERROR((AB90*R90),"")</f>
      </c>
      <c r="AI90" t="s" s="264">
        <f>_xlfn.IFERROR((AC90*R90),"")</f>
      </c>
      <c r="AJ90" t="s" s="264">
        <f>_xlfn.IFERROR((AD90*R90),"")</f>
      </c>
      <c r="AK90" t="s" s="264">
        <f>_xlfn.IFERROR((AE90*S90),"")</f>
      </c>
      <c r="AL90" t="s" s="264">
        <f>_xlfn.IFERROR((AF90*R90),"")</f>
      </c>
      <c r="AM90" s="161"/>
    </row>
    <row r="91" ht="15" customHeight="1">
      <c r="A91" s="446"/>
      <c r="B91" t="s" s="435">
        <v>42</v>
      </c>
      <c r="C91" s="458"/>
      <c r="D91" t="s" s="437">
        <v>518</v>
      </c>
      <c r="E91" s="364">
        <v>1</v>
      </c>
      <c r="F91" s="364">
        <v>1.59</v>
      </c>
      <c r="G91" s="438">
        <v>56.2083333333333</v>
      </c>
      <c r="H91" s="438">
        <f>G91*1.2</f>
        <v>67.45</v>
      </c>
      <c r="I91" s="447"/>
      <c r="J91" s="259"/>
      <c r="K91" s="259"/>
      <c r="L91" s="259"/>
      <c r="M91" s="260"/>
      <c r="N91" s="260"/>
      <c r="O91" s="259"/>
      <c r="P91" s="259"/>
      <c r="Q91" s="259"/>
      <c r="R91" t="s" s="261">
        <f>IF(SUM(J91:Q91)=0,"",SUM(J91:Q91))</f>
      </c>
      <c r="S91" t="s" s="261">
        <f>IF(R91="","",(R91*E91))</f>
      </c>
      <c r="T91" t="s" s="261">
        <f>IF(R91="","",(R91*G91))</f>
      </c>
      <c r="U91" t="s" s="262">
        <f>IF(R91="","",(R91*H91))</f>
      </c>
      <c r="V91" s="370">
        <v>85</v>
      </c>
      <c r="W91" t="s" s="264">
        <f>_xlfn.IFERROR(R91*F91,"")</f>
      </c>
      <c r="X91" s="440">
        <v>6</v>
      </c>
      <c r="Y91" s="459"/>
      <c r="Z91" t="s" s="442">
        <f>IF(R91="","",(R91*X91))</f>
      </c>
      <c r="AA91" s="200"/>
      <c r="AB91" s="448"/>
      <c r="AC91" s="449">
        <v>1</v>
      </c>
      <c r="AD91" s="448"/>
      <c r="AE91" s="448"/>
      <c r="AF91" s="448"/>
      <c r="AG91" s="200"/>
      <c r="AH91" t="s" s="264">
        <f>_xlfn.IFERROR((AB91*R91),"")</f>
      </c>
      <c r="AI91" t="s" s="264">
        <f>_xlfn.IFERROR((AC91*R91),"")</f>
      </c>
      <c r="AJ91" t="s" s="264">
        <f>_xlfn.IFERROR((AD91*R91),"")</f>
      </c>
      <c r="AK91" t="s" s="264">
        <f>_xlfn.IFERROR((AE91*S91),"")</f>
      </c>
      <c r="AL91" t="s" s="264">
        <f>_xlfn.IFERROR((AF91*R91),"")</f>
      </c>
      <c r="AM91" s="161"/>
    </row>
    <row r="92" ht="15" customHeight="1">
      <c r="A92" s="446"/>
      <c r="B92" t="s" s="435">
        <v>45</v>
      </c>
      <c r="C92" s="458"/>
      <c r="D92" t="s" s="437">
        <v>518</v>
      </c>
      <c r="E92" s="364">
        <v>1</v>
      </c>
      <c r="F92" s="364">
        <v>2.82</v>
      </c>
      <c r="G92" s="438">
        <v>64.9166666666667</v>
      </c>
      <c r="H92" s="438">
        <f>G92*1.2</f>
        <v>77.90000000000001</v>
      </c>
      <c r="I92" s="447"/>
      <c r="J92" s="259"/>
      <c r="K92" s="259"/>
      <c r="L92" s="259"/>
      <c r="M92" s="260"/>
      <c r="N92" s="260"/>
      <c r="O92" s="259"/>
      <c r="P92" s="259"/>
      <c r="Q92" s="259"/>
      <c r="R92" t="s" s="261">
        <f>IF(SUM(J92:Q92)=0,"",SUM(J92:Q92))</f>
      </c>
      <c r="S92" t="s" s="261">
        <f>IF(R92="","",(R92*E92))</f>
      </c>
      <c r="T92" t="s" s="261">
        <f>IF(R92="","",(R92*G92))</f>
      </c>
      <c r="U92" t="s" s="262">
        <f>IF(R92="","",(R92*H92))</f>
      </c>
      <c r="V92" s="370">
        <v>86</v>
      </c>
      <c r="W92" t="s" s="264">
        <f>_xlfn.IFERROR(R92*F92,"")</f>
      </c>
      <c r="X92" s="440">
        <v>6</v>
      </c>
      <c r="Y92" s="441"/>
      <c r="Z92" t="s" s="442">
        <f>IF(R92="","",(R92*X92))</f>
      </c>
      <c r="AA92" s="200"/>
      <c r="AB92" s="448"/>
      <c r="AC92" s="448"/>
      <c r="AD92" s="449">
        <v>1</v>
      </c>
      <c r="AE92" s="448"/>
      <c r="AF92" s="448"/>
      <c r="AG92" s="200"/>
      <c r="AH92" t="s" s="264">
        <f>_xlfn.IFERROR((AB92*R92),"")</f>
      </c>
      <c r="AI92" t="s" s="264">
        <f>_xlfn.IFERROR((AC92*R92),"")</f>
      </c>
      <c r="AJ92" t="s" s="264">
        <f>_xlfn.IFERROR((AD92*R92),"")</f>
      </c>
      <c r="AK92" t="s" s="264">
        <f>_xlfn.IFERROR((AE92*S92),"")</f>
      </c>
      <c r="AL92" t="s" s="264">
        <f>_xlfn.IFERROR((AF92*R92),"")</f>
      </c>
      <c r="AM92" s="161"/>
    </row>
    <row r="93" ht="15" customHeight="1">
      <c r="A93" s="450"/>
      <c r="B93" t="s" s="435">
        <v>48</v>
      </c>
      <c r="C93" s="458"/>
      <c r="D93" t="s" s="437">
        <v>518</v>
      </c>
      <c r="E93" s="364">
        <v>1</v>
      </c>
      <c r="F93" s="364">
        <v>4.41</v>
      </c>
      <c r="G93" s="438">
        <v>76.7916666666667</v>
      </c>
      <c r="H93" s="438">
        <f>G93*1.2</f>
        <v>92.15000000000001</v>
      </c>
      <c r="I93" s="451"/>
      <c r="J93" s="259"/>
      <c r="K93" s="259"/>
      <c r="L93" s="259"/>
      <c r="M93" s="260"/>
      <c r="N93" s="260"/>
      <c r="O93" s="259"/>
      <c r="P93" s="259"/>
      <c r="Q93" s="259"/>
      <c r="R93" t="s" s="261">
        <f>IF(SUM(J93:Q93)=0,"",SUM(J93:Q93))</f>
      </c>
      <c r="S93" t="s" s="261">
        <f>IF(R93="","",(R93*E93))</f>
      </c>
      <c r="T93" t="s" s="261">
        <f>IF(R93="","",(R93*G93))</f>
      </c>
      <c r="U93" t="s" s="262">
        <f>IF(R93="","",(R93*H93))</f>
      </c>
      <c r="V93" s="370">
        <v>87</v>
      </c>
      <c r="W93" t="s" s="264">
        <f>_xlfn.IFERROR(R93*F93,"")</f>
      </c>
      <c r="X93" s="440">
        <v>6</v>
      </c>
      <c r="Y93" s="441"/>
      <c r="Z93" t="s" s="442">
        <f>IF(R93="","",(R93*X93))</f>
      </c>
      <c r="AA93" s="200"/>
      <c r="AB93" s="448"/>
      <c r="AC93" s="448"/>
      <c r="AD93" s="448"/>
      <c r="AE93" s="449">
        <v>1</v>
      </c>
      <c r="AF93" s="448"/>
      <c r="AG93" s="200"/>
      <c r="AH93" t="s" s="264">
        <f>_xlfn.IFERROR((AB93*R93),"")</f>
      </c>
      <c r="AI93" t="s" s="264">
        <f>_xlfn.IFERROR((AC93*R93),"")</f>
      </c>
      <c r="AJ93" t="s" s="264">
        <f>_xlfn.IFERROR((AD93*R93),"")</f>
      </c>
      <c r="AK93" t="s" s="264">
        <f>_xlfn.IFERROR((AE93*S93),"")</f>
      </c>
      <c r="AL93" t="s" s="264">
        <f>_xlfn.IFERROR((AF93*R93),"")</f>
      </c>
      <c r="AM93" s="161"/>
    </row>
    <row r="94" ht="15" customHeight="1">
      <c r="A94" t="s" s="434">
        <v>557</v>
      </c>
      <c r="B94" t="s" s="435">
        <v>39</v>
      </c>
      <c r="C94" s="436"/>
      <c r="D94" t="s" s="437">
        <v>518</v>
      </c>
      <c r="E94" s="364">
        <v>1</v>
      </c>
      <c r="F94" s="364">
        <v>4.77</v>
      </c>
      <c r="G94" s="438">
        <v>135.375</v>
      </c>
      <c r="H94" s="438">
        <f>G94*1.2</f>
        <v>162.45</v>
      </c>
      <c r="I94" t="s" s="439">
        <v>95</v>
      </c>
      <c r="J94" s="259"/>
      <c r="K94" s="259"/>
      <c r="L94" s="259"/>
      <c r="M94" s="260"/>
      <c r="N94" s="260"/>
      <c r="O94" s="259"/>
      <c r="P94" s="259"/>
      <c r="Q94" s="259"/>
      <c r="R94" t="s" s="261">
        <f>IF(SUM(J94:Q94)=0,"",SUM(J94:Q94))</f>
      </c>
      <c r="S94" t="s" s="261">
        <f>IF(R94="","",(R94*E94))</f>
      </c>
      <c r="T94" t="s" s="261">
        <f>IF(R94="","",(R94*G94))</f>
      </c>
      <c r="U94" t="s" s="262">
        <f>IF(R94="","",(R94*H94))</f>
      </c>
      <c r="V94" s="370">
        <v>88</v>
      </c>
      <c r="W94" t="s" s="264">
        <f>_xlfn.IFERROR(R94*F94,"")</f>
      </c>
      <c r="X94" s="440">
        <v>7</v>
      </c>
      <c r="Y94" s="441"/>
      <c r="Z94" t="s" s="442">
        <f>IF(R94="","",(R94*X94))</f>
      </c>
      <c r="AA94" s="200"/>
      <c r="AB94" s="449">
        <v>1</v>
      </c>
      <c r="AC94" s="448"/>
      <c r="AD94" s="448"/>
      <c r="AE94" s="448"/>
      <c r="AF94" s="448"/>
      <c r="AG94" s="200"/>
      <c r="AH94" t="s" s="264">
        <f>_xlfn.IFERROR((AB94*R94),"")</f>
      </c>
      <c r="AI94" t="s" s="264">
        <f>_xlfn.IFERROR((AC94*R94),"")</f>
      </c>
      <c r="AJ94" t="s" s="264">
        <f>_xlfn.IFERROR((AD94*R94),"")</f>
      </c>
      <c r="AK94" t="s" s="264">
        <f>_xlfn.IFERROR((AE94*S94),"")</f>
      </c>
      <c r="AL94" t="s" s="264">
        <f>_xlfn.IFERROR((AF94*R94),"")</f>
      </c>
      <c r="AM94" s="161"/>
    </row>
    <row r="95" ht="15" customHeight="1">
      <c r="A95" s="446"/>
      <c r="B95" t="s" s="435">
        <v>42</v>
      </c>
      <c r="C95" s="436"/>
      <c r="D95" t="s" s="437">
        <v>518</v>
      </c>
      <c r="E95" s="364">
        <v>1</v>
      </c>
      <c r="F95" s="364">
        <v>7.47</v>
      </c>
      <c r="G95" s="438">
        <v>177.333333333333</v>
      </c>
      <c r="H95" s="438">
        <f>G95*1.2</f>
        <v>212.8</v>
      </c>
      <c r="I95" s="447"/>
      <c r="J95" s="259"/>
      <c r="K95" s="259"/>
      <c r="L95" s="259"/>
      <c r="M95" s="260"/>
      <c r="N95" s="260"/>
      <c r="O95" s="259"/>
      <c r="P95" s="259"/>
      <c r="Q95" s="259"/>
      <c r="R95" t="s" s="261">
        <f>IF(SUM(J95:Q95)=0,"",SUM(J95:Q95))</f>
      </c>
      <c r="S95" t="s" s="261">
        <f>IF(R95="","",(R95*E95))</f>
      </c>
      <c r="T95" t="s" s="261">
        <f>IF(R95="","",(R95*G95))</f>
      </c>
      <c r="U95" t="s" s="262">
        <f>IF(R95="","",(R95*H95))</f>
      </c>
      <c r="V95" s="370">
        <v>89</v>
      </c>
      <c r="W95" t="s" s="264">
        <f>_xlfn.IFERROR(R95*F95,"")</f>
      </c>
      <c r="X95" s="440">
        <v>9</v>
      </c>
      <c r="Y95" s="441"/>
      <c r="Z95" t="s" s="442">
        <f>IF(R95="","",(R95*X95))</f>
      </c>
      <c r="AA95" s="200"/>
      <c r="AB95" s="448"/>
      <c r="AC95" s="449">
        <v>1</v>
      </c>
      <c r="AD95" s="448"/>
      <c r="AE95" s="448"/>
      <c r="AF95" s="448"/>
      <c r="AG95" s="200"/>
      <c r="AH95" t="s" s="264">
        <f>_xlfn.IFERROR((AB95*R95),"")</f>
      </c>
      <c r="AI95" t="s" s="264">
        <f>_xlfn.IFERROR((AC95*R95),"")</f>
      </c>
      <c r="AJ95" t="s" s="264">
        <f>_xlfn.IFERROR((AD95*R95),"")</f>
      </c>
      <c r="AK95" t="s" s="264">
        <f>_xlfn.IFERROR((AE95*S95),"")</f>
      </c>
      <c r="AL95" t="s" s="264">
        <f>_xlfn.IFERROR((AF95*R95),"")</f>
      </c>
      <c r="AM95" s="161"/>
    </row>
    <row r="96" ht="15" customHeight="1">
      <c r="A96" s="450"/>
      <c r="B96" t="s" s="435">
        <v>45</v>
      </c>
      <c r="C96" s="436"/>
      <c r="D96" t="s" s="437">
        <v>518</v>
      </c>
      <c r="E96" s="364">
        <v>1</v>
      </c>
      <c r="F96" s="364">
        <v>10.77</v>
      </c>
      <c r="G96" s="438">
        <v>239.875</v>
      </c>
      <c r="H96" s="438">
        <f>G96*1.2</f>
        <v>287.85</v>
      </c>
      <c r="I96" s="451"/>
      <c r="J96" s="259"/>
      <c r="K96" s="259"/>
      <c r="L96" s="259"/>
      <c r="M96" s="260"/>
      <c r="N96" s="260"/>
      <c r="O96" s="259"/>
      <c r="P96" s="259"/>
      <c r="Q96" s="259"/>
      <c r="R96" t="s" s="261">
        <f>IF(SUM(J96:Q96)=0,"",SUM(J96:Q96))</f>
      </c>
      <c r="S96" t="s" s="261">
        <f>IF(R96="","",(R96*E96))</f>
      </c>
      <c r="T96" t="s" s="261">
        <f>IF(R96="","",(R96*G96))</f>
      </c>
      <c r="U96" t="s" s="262">
        <f>IF(R96="","",(R96*H96))</f>
      </c>
      <c r="V96" s="370">
        <v>90</v>
      </c>
      <c r="W96" t="s" s="264">
        <f>_xlfn.IFERROR(R96*F96,"")</f>
      </c>
      <c r="X96" s="440">
        <v>9</v>
      </c>
      <c r="Y96" s="441"/>
      <c r="Z96" t="s" s="442">
        <f>IF(R96="","",(R96*X96))</f>
      </c>
      <c r="AA96" s="200"/>
      <c r="AB96" s="448"/>
      <c r="AC96" s="448"/>
      <c r="AD96" s="449">
        <v>1</v>
      </c>
      <c r="AE96" s="448"/>
      <c r="AF96" s="448"/>
      <c r="AG96" s="200"/>
      <c r="AH96" t="s" s="264">
        <f>_xlfn.IFERROR((AB96*R96),"")</f>
      </c>
      <c r="AI96" t="s" s="264">
        <f>_xlfn.IFERROR((AC96*R96),"")</f>
      </c>
      <c r="AJ96" t="s" s="264">
        <f>_xlfn.IFERROR((AD96*R96),"")</f>
      </c>
      <c r="AK96" t="s" s="264">
        <f>_xlfn.IFERROR((AE96*S96),"")</f>
      </c>
      <c r="AL96" t="s" s="264">
        <f>_xlfn.IFERROR((AF96*R96),"")</f>
      </c>
      <c r="AM96" s="161"/>
    </row>
    <row r="97" ht="15" customHeight="1">
      <c r="A97" t="s" s="434">
        <v>558</v>
      </c>
      <c r="B97" t="s" s="435">
        <v>39</v>
      </c>
      <c r="C97" s="436"/>
      <c r="D97" t="s" s="437">
        <v>518</v>
      </c>
      <c r="E97" s="364">
        <v>1</v>
      </c>
      <c r="F97" s="364">
        <v>4.77</v>
      </c>
      <c r="G97" s="438">
        <v>135.375</v>
      </c>
      <c r="H97" s="438">
        <f>G97*1.2</f>
        <v>162.45</v>
      </c>
      <c r="I97" t="s" s="439">
        <v>95</v>
      </c>
      <c r="J97" s="259"/>
      <c r="K97" s="259"/>
      <c r="L97" s="259"/>
      <c r="M97" s="260"/>
      <c r="N97" s="260"/>
      <c r="O97" s="259"/>
      <c r="P97" s="259"/>
      <c r="Q97" s="259"/>
      <c r="R97" t="s" s="261">
        <f>IF(SUM(J97:Q97)=0,"",SUM(J97:Q97))</f>
      </c>
      <c r="S97" t="s" s="261">
        <f>IF(R97="","",(R97*E97))</f>
      </c>
      <c r="T97" t="s" s="261">
        <f>IF(R97="","",(R97*G97))</f>
      </c>
      <c r="U97" t="s" s="262">
        <f>IF(R97="","",(R97*H97))</f>
      </c>
      <c r="V97" s="370">
        <v>91</v>
      </c>
      <c r="W97" t="s" s="264">
        <f>_xlfn.IFERROR(R97*F97,"")</f>
      </c>
      <c r="X97" s="440">
        <v>7</v>
      </c>
      <c r="Y97" s="441"/>
      <c r="Z97" t="s" s="442">
        <f>IF(R97="","",(R97*X97))</f>
      </c>
      <c r="AA97" s="200"/>
      <c r="AB97" s="449">
        <v>1</v>
      </c>
      <c r="AC97" s="448"/>
      <c r="AD97" s="448"/>
      <c r="AE97" s="448"/>
      <c r="AF97" s="448"/>
      <c r="AG97" s="200"/>
      <c r="AH97" t="s" s="264">
        <f>_xlfn.IFERROR((AB97*R97),"")</f>
      </c>
      <c r="AI97" t="s" s="264">
        <f>_xlfn.IFERROR((AC97*R97),"")</f>
      </c>
      <c r="AJ97" t="s" s="264">
        <f>_xlfn.IFERROR((AD97*R97),"")</f>
      </c>
      <c r="AK97" t="s" s="264">
        <f>_xlfn.IFERROR((AE97*S97),"")</f>
      </c>
      <c r="AL97" t="s" s="264">
        <f>_xlfn.IFERROR((AF97*R97),"")</f>
      </c>
      <c r="AM97" s="161"/>
    </row>
    <row r="98" ht="15" customHeight="1">
      <c r="A98" s="446"/>
      <c r="B98" t="s" s="435">
        <v>42</v>
      </c>
      <c r="C98" s="436"/>
      <c r="D98" t="s" s="437">
        <v>518</v>
      </c>
      <c r="E98" s="364">
        <v>1</v>
      </c>
      <c r="F98" s="364">
        <v>7.47</v>
      </c>
      <c r="G98" s="438">
        <v>177.333333333333</v>
      </c>
      <c r="H98" s="438">
        <f>G98*1.2</f>
        <v>212.8</v>
      </c>
      <c r="I98" s="447"/>
      <c r="J98" s="259"/>
      <c r="K98" s="259"/>
      <c r="L98" s="259"/>
      <c r="M98" s="260"/>
      <c r="N98" s="260"/>
      <c r="O98" s="259"/>
      <c r="P98" s="259"/>
      <c r="Q98" s="259"/>
      <c r="R98" t="s" s="261">
        <f>IF(SUM(J98:Q98)=0,"",SUM(J98:Q98))</f>
      </c>
      <c r="S98" t="s" s="261">
        <f>IF(R98="","",(R98*E98))</f>
      </c>
      <c r="T98" t="s" s="261">
        <f>IF(R98="","",(R98*G98))</f>
      </c>
      <c r="U98" t="s" s="262">
        <f>IF(R98="","",(R98*H98))</f>
      </c>
      <c r="V98" s="370">
        <v>92</v>
      </c>
      <c r="W98" t="s" s="264">
        <f>_xlfn.IFERROR(R98*F98,"")</f>
      </c>
      <c r="X98" s="440">
        <v>9</v>
      </c>
      <c r="Y98" s="441"/>
      <c r="Z98" t="s" s="442">
        <f>IF(R98="","",(R98*X98))</f>
      </c>
      <c r="AA98" s="200"/>
      <c r="AB98" s="448"/>
      <c r="AC98" s="449">
        <v>1</v>
      </c>
      <c r="AD98" s="448"/>
      <c r="AE98" s="448"/>
      <c r="AF98" s="448"/>
      <c r="AG98" s="200"/>
      <c r="AH98" t="s" s="264">
        <f>_xlfn.IFERROR((AB98*R98),"")</f>
      </c>
      <c r="AI98" t="s" s="264">
        <f>_xlfn.IFERROR((AC98*R98),"")</f>
      </c>
      <c r="AJ98" t="s" s="264">
        <f>_xlfn.IFERROR((AD98*R98),"")</f>
      </c>
      <c r="AK98" t="s" s="264">
        <f>_xlfn.IFERROR((AE98*S98),"")</f>
      </c>
      <c r="AL98" t="s" s="264">
        <f>_xlfn.IFERROR((AF98*R98),"")</f>
      </c>
      <c r="AM98" s="161"/>
    </row>
    <row r="99" ht="15" customHeight="1">
      <c r="A99" s="450"/>
      <c r="B99" t="s" s="435">
        <v>45</v>
      </c>
      <c r="C99" s="436"/>
      <c r="D99" t="s" s="437">
        <v>518</v>
      </c>
      <c r="E99" s="364">
        <v>1</v>
      </c>
      <c r="F99" s="364">
        <v>10.77</v>
      </c>
      <c r="G99" s="438">
        <v>239.875</v>
      </c>
      <c r="H99" s="438">
        <f>G99*1.2</f>
        <v>287.85</v>
      </c>
      <c r="I99" s="451"/>
      <c r="J99" s="259"/>
      <c r="K99" s="259"/>
      <c r="L99" s="259"/>
      <c r="M99" s="260"/>
      <c r="N99" s="260"/>
      <c r="O99" s="259"/>
      <c r="P99" s="259"/>
      <c r="Q99" s="259"/>
      <c r="R99" t="s" s="261">
        <f>IF(SUM(J99:Q99)=0,"",SUM(J99:Q99))</f>
      </c>
      <c r="S99" t="s" s="261">
        <f>IF(R99="","",(R99*E99))</f>
      </c>
      <c r="T99" t="s" s="261">
        <f>IF(R99="","",(R99*G99))</f>
      </c>
      <c r="U99" t="s" s="262">
        <f>IF(R99="","",(R99*H99))</f>
      </c>
      <c r="V99" s="370">
        <v>93</v>
      </c>
      <c r="W99" t="s" s="264">
        <f>_xlfn.IFERROR(R99*F99,"")</f>
      </c>
      <c r="X99" s="440">
        <v>9</v>
      </c>
      <c r="Y99" s="441"/>
      <c r="Z99" t="s" s="442">
        <f>IF(R99="","",(R99*X99))</f>
      </c>
      <c r="AA99" s="200"/>
      <c r="AB99" s="448"/>
      <c r="AC99" s="448"/>
      <c r="AD99" s="449">
        <v>1</v>
      </c>
      <c r="AE99" s="448"/>
      <c r="AF99" s="448"/>
      <c r="AG99" s="200"/>
      <c r="AH99" t="s" s="264">
        <f>_xlfn.IFERROR((AB99*R99),"")</f>
      </c>
      <c r="AI99" t="s" s="264">
        <f>_xlfn.IFERROR((AC99*R99),"")</f>
      </c>
      <c r="AJ99" t="s" s="264">
        <f>_xlfn.IFERROR((AD99*R99),"")</f>
      </c>
      <c r="AK99" t="s" s="264">
        <f>_xlfn.IFERROR((AE99*S99),"")</f>
      </c>
      <c r="AL99" t="s" s="264">
        <f>_xlfn.IFERROR((AF99*R99),"")</f>
      </c>
      <c r="AM99" s="161"/>
    </row>
    <row r="100" ht="14.2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274">
        <v>94</v>
      </c>
      <c r="W100" s="2"/>
      <c r="X100" s="92"/>
      <c r="Y100" s="92"/>
      <c r="Z100" s="9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74">
        <v>95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74">
        <v>96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74">
        <v>97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74">
        <v>98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74">
        <v>99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74">
        <v>100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87"/>
      <c r="S107" s="387"/>
      <c r="T107" s="387"/>
      <c r="U107" s="388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ht="23.25" customHeight="1" hidden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87"/>
      <c r="S108" s="387"/>
      <c r="T108" s="387"/>
      <c r="U108" s="388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ht="14.25" customHeight="1" hidden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87"/>
      <c r="S109" s="387"/>
      <c r="T109" s="387"/>
      <c r="U109" s="388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ht="31.5" customHeight="1" hidden="1">
      <c r="A110" s="2"/>
      <c r="B110" s="2"/>
      <c r="C110" s="2"/>
      <c r="D110" s="12"/>
      <c r="E110" t="s" s="389">
        <v>9</v>
      </c>
      <c r="F110" s="389"/>
      <c r="G110" t="s" s="389">
        <v>10</v>
      </c>
      <c r="H110" s="389"/>
      <c r="I110" t="s" s="389">
        <v>11</v>
      </c>
      <c r="J110" t="s" s="389">
        <v>14</v>
      </c>
      <c r="K110" s="46"/>
      <c r="L110" s="2"/>
      <c r="M110" s="2"/>
      <c r="N110" s="2"/>
      <c r="O110" s="2"/>
      <c r="P110" s="2"/>
      <c r="Q110" s="2"/>
      <c r="R110" s="387"/>
      <c r="S110" s="387"/>
      <c r="T110" s="387"/>
      <c r="U110" s="388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ht="25.5" customHeight="1" hidden="1">
      <c r="A111" s="2"/>
      <c r="B111" s="2"/>
      <c r="C111" s="2"/>
      <c r="D111" s="2"/>
      <c r="E111" s="460"/>
      <c r="F111" s="2"/>
      <c r="G111" s="460"/>
      <c r="H111" s="2"/>
      <c r="I111" s="460"/>
      <c r="J111" s="2"/>
      <c r="K111" s="2"/>
      <c r="L111" s="2"/>
      <c r="M111" s="2"/>
      <c r="N111" s="2"/>
      <c r="O111" s="2"/>
      <c r="P111" s="2"/>
      <c r="Q111" s="2"/>
      <c r="R111" s="387"/>
      <c r="S111" s="387"/>
      <c r="T111" s="387"/>
      <c r="U111" s="388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ht="18.75" customHeight="1" hidden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87"/>
      <c r="S112" s="387"/>
      <c r="T112" s="387"/>
      <c r="U112" s="388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</sheetData>
  <mergeCells count="16">
    <mergeCell ref="R2:S2"/>
    <mergeCell ref="T2:U2"/>
    <mergeCell ref="R3:U3"/>
    <mergeCell ref="B1:B2"/>
    <mergeCell ref="H1:J1"/>
    <mergeCell ref="K1:L1"/>
    <mergeCell ref="M1:O1"/>
    <mergeCell ref="P1:Q1"/>
    <mergeCell ref="R1:S1"/>
    <mergeCell ref="T1:U1"/>
    <mergeCell ref="H2:J2"/>
    <mergeCell ref="K2:L2"/>
    <mergeCell ref="B3:I3"/>
    <mergeCell ref="J3:Q3"/>
    <mergeCell ref="M2:O2"/>
    <mergeCell ref="P2:Q2"/>
  </mergeCells>
  <conditionalFormatting sqref="J7:J99">
    <cfRule type="cellIs" dxfId="19" priority="1" operator="notEqual" stopIfTrue="1">
      <formula>0</formula>
    </cfRule>
  </conditionalFormatting>
  <conditionalFormatting sqref="K7:K99">
    <cfRule type="cellIs" dxfId="20" priority="1" operator="notEqual" stopIfTrue="1">
      <formula>0</formula>
    </cfRule>
  </conditionalFormatting>
  <conditionalFormatting sqref="L7:L99">
    <cfRule type="cellIs" dxfId="21" priority="1" operator="notEqual" stopIfTrue="1">
      <formula>0</formula>
    </cfRule>
  </conditionalFormatting>
  <conditionalFormatting sqref="M7:M99">
    <cfRule type="cellIs" dxfId="22" priority="1" operator="notEqual" stopIfTrue="1">
      <formula>0</formula>
    </cfRule>
  </conditionalFormatting>
  <conditionalFormatting sqref="O7:O99">
    <cfRule type="cellIs" dxfId="23" priority="1" operator="notEqual" stopIfTrue="1">
      <formula>0</formula>
    </cfRule>
  </conditionalFormatting>
  <conditionalFormatting sqref="P7:P99">
    <cfRule type="cellIs" dxfId="24" priority="1" operator="notEqual" stopIfTrue="1">
      <formula>0</formula>
    </cfRule>
  </conditionalFormatting>
  <conditionalFormatting sqref="Q7:Q99">
    <cfRule type="cellIs" dxfId="25" priority="1" operator="notEqual" stopIfTrue="1">
      <formula>0</formula>
    </cfRule>
  </conditionalFormatting>
  <dataValidations count="1">
    <dataValidation type="list" allowBlank="1" showInputMessage="1" showErrorMessage="1" sqref="J7:Q99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hyperlinks>
    <hyperlink ref="I7" r:id="rId1" location="" tooltip="" display="VIEW"/>
    <hyperlink ref="I10" r:id="rId2" location="" tooltip="" display="VIEW"/>
    <hyperlink ref="I13" r:id="rId3" location="" tooltip="" display="VIEW"/>
    <hyperlink ref="I16" r:id="rId4" location="" tooltip="" display="VIEW"/>
    <hyperlink ref="I19" r:id="rId5" location="" tooltip="" display="VIEW"/>
    <hyperlink ref="I22" r:id="rId6" location="" tooltip="" display="VIEW"/>
    <hyperlink ref="I24" r:id="rId7" location="" tooltip="" display="VIEW"/>
    <hyperlink ref="I27" r:id="rId8" location="" tooltip="" display="VIEW"/>
    <hyperlink ref="I30" r:id="rId9" location="" tooltip="" display="VIEW"/>
    <hyperlink ref="I33" r:id="rId10" location="" tooltip="" display="VIEW"/>
    <hyperlink ref="I36" r:id="rId11" location="" tooltip="" display="VIEW"/>
    <hyperlink ref="I39" r:id="rId12" location="" tooltip="" display="VIEW"/>
    <hyperlink ref="I42" r:id="rId13" location="" tooltip="" display="VIEW"/>
    <hyperlink ref="I45" r:id="rId14" location="" tooltip="" display="VIEW"/>
    <hyperlink ref="I49" r:id="rId15" location="" tooltip="" display="VIEW"/>
    <hyperlink ref="I52" r:id="rId16" location="" tooltip="" display="VIEW"/>
    <hyperlink ref="I55" r:id="rId17" location="" tooltip="" display="VIEW"/>
    <hyperlink ref="I58" r:id="rId18" location="" tooltip="" display="VIEW"/>
    <hyperlink ref="I61" r:id="rId19" location="" tooltip="" display="VIEW"/>
    <hyperlink ref="I64" r:id="rId20" location="" tooltip="" display="VIEW"/>
    <hyperlink ref="I65" r:id="rId21" location="" tooltip="" display="VIEW"/>
    <hyperlink ref="I66" r:id="rId22" location="" tooltip="" display="VIEW"/>
    <hyperlink ref="I67" r:id="rId23" location="" tooltip="" display="VIEW"/>
    <hyperlink ref="I68" r:id="rId24" location="" tooltip="" display="VIEW"/>
    <hyperlink ref="I69" r:id="rId25" location="" tooltip="" display="VIEW"/>
    <hyperlink ref="I70" r:id="rId26" location="" tooltip="" display="VIEW"/>
    <hyperlink ref="I71" r:id="rId27" location="" tooltip="" display="VIEW"/>
    <hyperlink ref="I74" r:id="rId28" location="" tooltip="" display="VIEW"/>
    <hyperlink ref="I78" r:id="rId29" location="" tooltip="" display="VIEW"/>
    <hyperlink ref="I81" r:id="rId30" location="" tooltip="" display="VIEW"/>
    <hyperlink ref="I84" r:id="rId31" location="" tooltip="" display="VIEW"/>
    <hyperlink ref="I85" r:id="rId32" location="" tooltip="" display="VIEW"/>
    <hyperlink ref="I86" r:id="rId33" location="" tooltip="" display="VIEW"/>
    <hyperlink ref="I90" r:id="rId34" location="" tooltip="" display="VIEW"/>
    <hyperlink ref="I94" r:id="rId35" location="" tooltip="" display="VIEW"/>
    <hyperlink ref="I97" r:id="rId36" location="" tooltip="" display="VIEW"/>
  </hyperlinks>
  <pageMargins left="0.708661" right="0.708661" top="0.748031" bottom="0.748031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B106"/>
  <sheetViews>
    <sheetView workbookViewId="0" showGridLines="0" defaultGridColor="1"/>
  </sheetViews>
  <sheetFormatPr defaultColWidth="14.5" defaultRowHeight="15" customHeight="1" outlineLevelRow="0" outlineLevelCol="0"/>
  <cols>
    <col min="1" max="1" width="20" style="461" customWidth="1"/>
    <col min="2" max="2" width="10.5" style="461" customWidth="1"/>
    <col min="3" max="9" width="10" style="461" customWidth="1"/>
    <col min="10" max="17" width="9.67188" style="461" customWidth="1"/>
    <col min="18" max="19" width="10.3516" style="461" customWidth="1"/>
    <col min="20" max="20" width="12.1719" style="461" customWidth="1"/>
    <col min="21" max="21" width="12" style="461" customWidth="1"/>
    <col min="22" max="27" hidden="1" width="14.5" style="461" customWidth="1"/>
    <col min="28" max="28" width="14.5" style="461" customWidth="1"/>
    <col min="29" max="16384" width="14.5" style="461" customWidth="1"/>
  </cols>
  <sheetData>
    <row r="1" ht="24" customHeight="1">
      <c r="A1" t="s" s="144">
        <v>61</v>
      </c>
      <c r="B1" s="462"/>
      <c r="C1" s="103"/>
      <c r="D1" s="103"/>
      <c r="E1" s="103"/>
      <c r="F1" s="103"/>
      <c r="G1" s="146"/>
      <c r="H1" t="s" s="150">
        <v>63</v>
      </c>
      <c r="I1" s="21"/>
      <c r="J1" s="151"/>
      <c r="K1" s="152">
        <f>SUM(R7:R31)</f>
        <v>0</v>
      </c>
      <c r="L1" s="106"/>
      <c r="M1" t="s" s="153">
        <v>64</v>
      </c>
      <c r="N1" s="21"/>
      <c r="O1" s="151"/>
      <c r="P1" s="154">
        <f>SUM(T7:T31)</f>
        <v>0</v>
      </c>
      <c r="Q1" s="106"/>
      <c r="R1" t="s" s="155">
        <v>65</v>
      </c>
      <c r="S1" s="106"/>
      <c r="T1" s="428">
        <f>SUM(U7:U31)</f>
        <v>0</v>
      </c>
      <c r="U1" s="429"/>
      <c r="V1" s="158"/>
      <c r="W1" s="158"/>
      <c r="X1" s="200"/>
      <c r="Y1" s="200"/>
      <c r="Z1" s="200"/>
      <c r="AA1" s="200"/>
      <c r="AB1" s="161"/>
    </row>
    <row r="2" ht="24" customHeight="1">
      <c r="A2" s="163">
        <f>SUM(W7:W31)</f>
        <v>0</v>
      </c>
      <c r="B2" s="164"/>
      <c r="C2" s="98"/>
      <c r="D2" s="98"/>
      <c r="E2" s="98"/>
      <c r="F2" s="98"/>
      <c r="G2" s="165"/>
      <c r="H2" t="s" s="150">
        <v>66</v>
      </c>
      <c r="I2" s="21"/>
      <c r="J2" s="151"/>
      <c r="K2" s="152">
        <f>SUM(S7:S31)</f>
        <v>0</v>
      </c>
      <c r="L2" s="106"/>
      <c r="M2" t="s" s="153">
        <v>67</v>
      </c>
      <c r="N2" s="21"/>
      <c r="O2" s="151"/>
      <c r="P2" s="154">
        <v>0</v>
      </c>
      <c r="Q2" s="106"/>
      <c r="R2" t="s" s="155">
        <v>67</v>
      </c>
      <c r="S2" s="106"/>
      <c r="T2" s="431">
        <v>0</v>
      </c>
      <c r="U2" s="183"/>
      <c r="V2" s="169"/>
      <c r="W2" s="169"/>
      <c r="X2" s="2"/>
      <c r="Y2" s="2"/>
      <c r="Z2" s="2"/>
      <c r="AA2" s="2"/>
      <c r="AB2" s="2"/>
    </row>
    <row r="3" ht="24.75" customHeight="1">
      <c r="A3" t="s" s="184">
        <v>4</v>
      </c>
      <c r="B3" t="s" s="174">
        <v>68</v>
      </c>
      <c r="C3" s="21"/>
      <c r="D3" s="22"/>
      <c r="E3" s="22"/>
      <c r="F3" s="22"/>
      <c r="G3" s="22"/>
      <c r="H3" s="22"/>
      <c r="I3" s="151"/>
      <c r="J3" t="s" s="175">
        <v>69</v>
      </c>
      <c r="K3" s="21"/>
      <c r="L3" s="22"/>
      <c r="M3" s="22"/>
      <c r="N3" s="22"/>
      <c r="O3" s="22"/>
      <c r="P3" s="22"/>
      <c r="Q3" s="151"/>
      <c r="R3" t="s" s="176">
        <v>70</v>
      </c>
      <c r="S3" s="21"/>
      <c r="T3" s="22"/>
      <c r="U3" s="151"/>
      <c r="V3" s="200"/>
      <c r="W3" s="200"/>
      <c r="X3" s="200"/>
      <c r="Y3" s="200"/>
      <c r="Z3" s="200"/>
      <c r="AA3" s="200"/>
      <c r="AB3" s="161"/>
    </row>
    <row r="4" ht="30" customHeight="1">
      <c r="A4" s="205"/>
      <c r="B4" t="s" s="185">
        <v>75</v>
      </c>
      <c r="C4" t="s" s="185">
        <v>559</v>
      </c>
      <c r="D4" t="s" s="185">
        <v>77</v>
      </c>
      <c r="E4" t="s" s="185">
        <v>78</v>
      </c>
      <c r="F4" t="s" s="187">
        <v>560</v>
      </c>
      <c r="G4" t="s" s="185">
        <v>81</v>
      </c>
      <c r="H4" t="s" s="185">
        <v>82</v>
      </c>
      <c r="I4" t="s" s="185">
        <v>83</v>
      </c>
      <c r="J4" s="188">
        <f>SUM(J7:J31)</f>
        <v>0</v>
      </c>
      <c r="K4" s="189">
        <f>SUM(K7:K31)</f>
        <v>0</v>
      </c>
      <c r="L4" s="190">
        <f>SUM(L7:L31)</f>
        <v>0</v>
      </c>
      <c r="M4" s="191">
        <f>SUM(M7:M31)</f>
        <v>0</v>
      </c>
      <c r="N4" s="166">
        <f>SUM(N7:N31)</f>
        <v>0</v>
      </c>
      <c r="O4" s="195">
        <f>SUM(O7:O31)</f>
        <v>0</v>
      </c>
      <c r="P4" s="196">
        <f>SUM(P7:P31)</f>
        <v>0</v>
      </c>
      <c r="Q4" s="197">
        <f>SUM(Q7:Q31)</f>
        <v>0</v>
      </c>
      <c r="R4" t="s" s="198">
        <v>84</v>
      </c>
      <c r="S4" t="s" s="198">
        <v>85</v>
      </c>
      <c r="T4" t="s" s="198">
        <v>86</v>
      </c>
      <c r="U4" t="s" s="199">
        <v>87</v>
      </c>
      <c r="V4" s="200"/>
      <c r="W4" s="200"/>
      <c r="X4" s="200"/>
      <c r="Y4" s="200"/>
      <c r="Z4" s="370">
        <f>SUM(Z7:Z31)</f>
        <v>0</v>
      </c>
      <c r="AA4" s="200"/>
      <c r="AB4" s="161"/>
    </row>
    <row r="5" ht="14.25" customHeight="1">
      <c r="A5" s="205"/>
      <c r="B5" s="206"/>
      <c r="C5" s="206"/>
      <c r="D5" s="206"/>
      <c r="E5" s="206"/>
      <c r="F5" s="208"/>
      <c r="G5" s="206"/>
      <c r="H5" s="206"/>
      <c r="I5" s="206"/>
      <c r="J5" t="s" s="209">
        <v>38</v>
      </c>
      <c r="K5" t="s" s="210">
        <v>41</v>
      </c>
      <c r="L5" t="s" s="211">
        <v>44</v>
      </c>
      <c r="M5" t="s" s="212">
        <v>47</v>
      </c>
      <c r="N5" s="18"/>
      <c r="O5" t="s" s="217">
        <v>56</v>
      </c>
      <c r="P5" t="s" s="218">
        <v>58</v>
      </c>
      <c r="Q5" t="s" s="219">
        <v>60</v>
      </c>
      <c r="R5" s="220"/>
      <c r="S5" s="220"/>
      <c r="T5" s="220"/>
      <c r="U5" s="221"/>
      <c r="V5" s="200"/>
      <c r="W5" s="200"/>
      <c r="X5" s="354"/>
      <c r="Y5" s="200"/>
      <c r="Z5" s="354"/>
      <c r="AA5" s="354"/>
      <c r="AB5" s="161"/>
    </row>
    <row r="6" ht="33" customHeight="1">
      <c r="A6" s="235"/>
      <c r="B6" s="236"/>
      <c r="C6" s="236"/>
      <c r="D6" s="236"/>
      <c r="E6" s="236"/>
      <c r="F6" s="238"/>
      <c r="G6" s="236"/>
      <c r="H6" s="236"/>
      <c r="I6" s="236"/>
      <c r="J6" t="s" s="239">
        <v>37</v>
      </c>
      <c r="K6" t="s" s="239">
        <v>40</v>
      </c>
      <c r="L6" t="s" s="239">
        <v>43</v>
      </c>
      <c r="M6" t="s" s="239">
        <v>46</v>
      </c>
      <c r="N6" t="s" s="239">
        <v>54</v>
      </c>
      <c r="O6" t="s" s="239">
        <v>55</v>
      </c>
      <c r="P6" t="s" s="239">
        <v>57</v>
      </c>
      <c r="Q6" t="s" s="239">
        <v>59</v>
      </c>
      <c r="R6" s="240"/>
      <c r="S6" s="240"/>
      <c r="T6" s="240"/>
      <c r="U6" s="410"/>
      <c r="V6" s="200"/>
      <c r="W6" s="200"/>
      <c r="X6" t="s" s="432">
        <v>9</v>
      </c>
      <c r="Y6" s="433"/>
      <c r="Z6" t="s" s="432">
        <v>9</v>
      </c>
      <c r="AA6" s="360"/>
      <c r="AB6" s="161"/>
    </row>
    <row r="7" ht="15" customHeight="1">
      <c r="A7" t="s" s="455">
        <v>561</v>
      </c>
      <c r="B7" s="379"/>
      <c r="C7" t="s" s="437">
        <v>193</v>
      </c>
      <c r="D7" t="s" s="463">
        <v>562</v>
      </c>
      <c r="E7" s="364">
        <v>1</v>
      </c>
      <c r="F7" s="379"/>
      <c r="G7" s="464">
        <v>229.583333333333</v>
      </c>
      <c r="H7" s="464">
        <f>G7*1.2</f>
        <v>275.5</v>
      </c>
      <c r="I7" t="s" s="454">
        <v>95</v>
      </c>
      <c r="J7" s="259"/>
      <c r="K7" s="259"/>
      <c r="L7" s="259"/>
      <c r="M7" s="260"/>
      <c r="N7" s="260"/>
      <c r="O7" s="259"/>
      <c r="P7" s="259"/>
      <c r="Q7" s="259"/>
      <c r="R7" t="s" s="261">
        <f>IF(SUM(J7:Q7)=0,"",SUM(J7:Q7))</f>
      </c>
      <c r="S7" t="s" s="261">
        <f>IF(R7="","",(R7*E7))</f>
      </c>
      <c r="T7" t="s" s="261">
        <f>IF(R7="","",(R7*G7))</f>
      </c>
      <c r="U7" t="s" s="262">
        <f>IF(R7="","",(R7*H7))</f>
      </c>
      <c r="V7" s="370">
        <v>1</v>
      </c>
      <c r="W7" t="s" s="264">
        <f>_xlfn.IFERROR(R7*F7,"")</f>
      </c>
      <c r="X7" s="440">
        <v>9</v>
      </c>
      <c r="Y7" s="441"/>
      <c r="Z7" t="s" s="442">
        <f>IF(R7="","",(R7*X7))</f>
      </c>
      <c r="AA7" s="443"/>
      <c r="AB7" s="161"/>
    </row>
    <row r="8" ht="15" customHeight="1">
      <c r="A8" t="s" s="455">
        <v>563</v>
      </c>
      <c r="B8" t="s" s="465">
        <v>100</v>
      </c>
      <c r="C8" t="s" s="437">
        <v>193</v>
      </c>
      <c r="D8" t="s" s="463">
        <v>562</v>
      </c>
      <c r="E8" s="364">
        <v>1</v>
      </c>
      <c r="F8" s="379"/>
      <c r="G8" s="464">
        <v>348.333333333333</v>
      </c>
      <c r="H8" s="464">
        <f>G8*1.2</f>
        <v>418</v>
      </c>
      <c r="I8" t="s" s="454">
        <v>95</v>
      </c>
      <c r="J8" s="259"/>
      <c r="K8" s="259"/>
      <c r="L8" s="259"/>
      <c r="M8" s="260"/>
      <c r="N8" s="260"/>
      <c r="O8" s="259"/>
      <c r="P8" s="259"/>
      <c r="Q8" s="259"/>
      <c r="R8" t="s" s="261">
        <f>IF(SUM(J8:Q8)=0,"",SUM(J8:Q8))</f>
      </c>
      <c r="S8" t="s" s="261">
        <f>IF(R8="","",(R8*E8))</f>
      </c>
      <c r="T8" t="s" s="261">
        <f>IF(R8="","",(R8*G8))</f>
      </c>
      <c r="U8" t="s" s="262">
        <f>IF(R8="","",(R8*H8))</f>
      </c>
      <c r="V8" s="370">
        <v>2</v>
      </c>
      <c r="W8" t="s" s="264">
        <f>_xlfn.IFERROR(R8*F8,"")</f>
      </c>
      <c r="X8" s="440">
        <v>9</v>
      </c>
      <c r="Y8" s="441"/>
      <c r="Z8" t="s" s="442">
        <f>IF(R8="","",(R8*X8))</f>
      </c>
      <c r="AA8" s="200"/>
      <c r="AB8" s="161"/>
    </row>
    <row r="9" ht="15" customHeight="1">
      <c r="A9" t="s" s="455">
        <v>564</v>
      </c>
      <c r="B9" s="379"/>
      <c r="C9" t="s" s="437">
        <v>193</v>
      </c>
      <c r="D9" t="s" s="463">
        <v>562</v>
      </c>
      <c r="E9" s="364">
        <v>1</v>
      </c>
      <c r="F9" s="379"/>
      <c r="G9" s="464">
        <v>221.666666666667</v>
      </c>
      <c r="H9" s="464">
        <f>G9*1.2</f>
        <v>266</v>
      </c>
      <c r="I9" t="s" s="454">
        <v>95</v>
      </c>
      <c r="J9" s="259"/>
      <c r="K9" s="259"/>
      <c r="L9" s="259"/>
      <c r="M9" s="260"/>
      <c r="N9" s="260"/>
      <c r="O9" s="259"/>
      <c r="P9" s="259"/>
      <c r="Q9" s="259"/>
      <c r="R9" t="s" s="261">
        <f>IF(SUM(J9:Q9)=0,"",SUM(J9:Q9))</f>
      </c>
      <c r="S9" t="s" s="261">
        <f>IF(R9="","",(R9*E9))</f>
      </c>
      <c r="T9" t="s" s="261">
        <f>IF(R9="","",(R9*G9))</f>
      </c>
      <c r="U9" t="s" s="262">
        <f>IF(R9="","",(R9*H9))</f>
      </c>
      <c r="V9" s="370">
        <v>3</v>
      </c>
      <c r="W9" t="s" s="264">
        <f>_xlfn.IFERROR(R9*F9,"")</f>
      </c>
      <c r="X9" s="440">
        <v>9</v>
      </c>
      <c r="Y9" s="441"/>
      <c r="Z9" t="s" s="442">
        <f>IF(R9="","",(R9*X9))</f>
      </c>
      <c r="AA9" s="200"/>
      <c r="AB9" s="161"/>
    </row>
    <row r="10" ht="15" customHeight="1">
      <c r="A10" t="s" s="455">
        <v>565</v>
      </c>
      <c r="B10" t="s" s="465">
        <v>100</v>
      </c>
      <c r="C10" t="s" s="437">
        <v>193</v>
      </c>
      <c r="D10" t="s" s="463">
        <v>562</v>
      </c>
      <c r="E10" s="364">
        <v>1</v>
      </c>
      <c r="F10" s="379"/>
      <c r="G10" s="464">
        <v>332.5</v>
      </c>
      <c r="H10" s="464">
        <f>G10*1.2</f>
        <v>399</v>
      </c>
      <c r="I10" t="s" s="454">
        <v>95</v>
      </c>
      <c r="J10" s="259"/>
      <c r="K10" s="259"/>
      <c r="L10" s="259"/>
      <c r="M10" s="260"/>
      <c r="N10" s="260"/>
      <c r="O10" s="259"/>
      <c r="P10" s="259"/>
      <c r="Q10" s="259"/>
      <c r="R10" t="s" s="261">
        <f>IF(SUM(J10:Q10)=0,"",SUM(J10:Q10))</f>
      </c>
      <c r="S10" t="s" s="261">
        <f>IF(R10="","",(R10*E10))</f>
      </c>
      <c r="T10" t="s" s="261">
        <f>IF(R10="","",(R10*G10))</f>
      </c>
      <c r="U10" t="s" s="262">
        <f>IF(R10="","",(R10*H10))</f>
      </c>
      <c r="V10" s="370">
        <v>4</v>
      </c>
      <c r="W10" t="s" s="264">
        <f>_xlfn.IFERROR(R10*F10,"")</f>
      </c>
      <c r="X10" s="440">
        <v>9</v>
      </c>
      <c r="Y10" s="441"/>
      <c r="Z10" t="s" s="442">
        <f>IF(R10="","",(R10*X10))</f>
      </c>
      <c r="AA10" s="200"/>
      <c r="AB10" s="161"/>
    </row>
    <row r="11" ht="15" customHeight="1">
      <c r="A11" t="s" s="455">
        <v>566</v>
      </c>
      <c r="B11" s="379"/>
      <c r="C11" t="s" s="437">
        <v>193</v>
      </c>
      <c r="D11" t="s" s="463">
        <v>562</v>
      </c>
      <c r="E11" s="364">
        <v>1</v>
      </c>
      <c r="F11" s="379"/>
      <c r="G11" s="464">
        <v>205.833333333333</v>
      </c>
      <c r="H11" s="464">
        <f>G11*1.2</f>
        <v>247</v>
      </c>
      <c r="I11" t="s" s="454">
        <v>95</v>
      </c>
      <c r="J11" s="259"/>
      <c r="K11" s="259"/>
      <c r="L11" s="259"/>
      <c r="M11" s="260"/>
      <c r="N11" s="260"/>
      <c r="O11" s="259"/>
      <c r="P11" s="259"/>
      <c r="Q11" s="259"/>
      <c r="R11" t="s" s="261">
        <f>IF(SUM(J11:Q11)=0,"",SUM(J11:Q11))</f>
      </c>
      <c r="S11" t="s" s="261">
        <f>IF(R11="","",(R11*E11))</f>
      </c>
      <c r="T11" t="s" s="261">
        <f>IF(R11="","",(R11*G11))</f>
      </c>
      <c r="U11" t="s" s="262">
        <f>IF(R11="","",(R11*H11))</f>
      </c>
      <c r="V11" s="370">
        <v>5</v>
      </c>
      <c r="W11" t="s" s="264">
        <f>_xlfn.IFERROR(R11*F11,"")</f>
      </c>
      <c r="X11" s="440">
        <v>8</v>
      </c>
      <c r="Y11" s="441"/>
      <c r="Z11" t="s" s="442">
        <f>IF(R11="","",(R11*X11))</f>
      </c>
      <c r="AA11" s="200"/>
      <c r="AB11" s="161"/>
    </row>
    <row r="12" ht="15" customHeight="1">
      <c r="A12" t="s" s="455">
        <v>567</v>
      </c>
      <c r="B12" s="379"/>
      <c r="C12" t="s" s="437">
        <v>520</v>
      </c>
      <c r="D12" t="s" s="463">
        <v>562</v>
      </c>
      <c r="E12" s="364">
        <v>1</v>
      </c>
      <c r="F12" s="379"/>
      <c r="G12" s="464">
        <v>197.916666666667</v>
      </c>
      <c r="H12" s="464">
        <f>G12*1.2</f>
        <v>237.5</v>
      </c>
      <c r="I12" t="s" s="454">
        <v>95</v>
      </c>
      <c r="J12" s="259"/>
      <c r="K12" s="259"/>
      <c r="L12" s="259"/>
      <c r="M12" s="260"/>
      <c r="N12" s="260"/>
      <c r="O12" s="259"/>
      <c r="P12" s="259"/>
      <c r="Q12" s="259"/>
      <c r="R12" t="s" s="261">
        <f>IF(SUM(J12:Q12)=0,"",SUM(J12:Q12))</f>
      </c>
      <c r="S12" t="s" s="261">
        <f>IF(R12="","",(R12*E12))</f>
      </c>
      <c r="T12" t="s" s="261">
        <f>IF(R12="","",(R12*G12))</f>
      </c>
      <c r="U12" t="s" s="262">
        <f>IF(R12="","",(R12*H12))</f>
      </c>
      <c r="V12" s="370">
        <v>6</v>
      </c>
      <c r="W12" t="s" s="264">
        <f>_xlfn.IFERROR(R12*F12,"")</f>
      </c>
      <c r="X12" s="440">
        <v>8</v>
      </c>
      <c r="Y12" s="441"/>
      <c r="Z12" t="s" s="442">
        <f>IF(R12="","",(R12*X12))</f>
      </c>
      <c r="AA12" s="200"/>
      <c r="AB12" s="161"/>
    </row>
    <row r="13" ht="15" customHeight="1">
      <c r="A13" t="s" s="455">
        <v>568</v>
      </c>
      <c r="B13" s="379"/>
      <c r="C13" t="s" s="437">
        <v>520</v>
      </c>
      <c r="D13" t="s" s="463">
        <v>562</v>
      </c>
      <c r="E13" s="364">
        <v>1</v>
      </c>
      <c r="F13" s="379"/>
      <c r="G13" s="464">
        <v>197.916666666667</v>
      </c>
      <c r="H13" s="464">
        <f>G13*1.2</f>
        <v>237.5</v>
      </c>
      <c r="I13" t="s" s="454">
        <v>95</v>
      </c>
      <c r="J13" s="259"/>
      <c r="K13" s="259"/>
      <c r="L13" s="259"/>
      <c r="M13" s="260"/>
      <c r="N13" s="260"/>
      <c r="O13" s="259"/>
      <c r="P13" s="259"/>
      <c r="Q13" s="259"/>
      <c r="R13" t="s" s="261">
        <f>IF(SUM(J13:Q13)=0,"",SUM(J13:Q13))</f>
      </c>
      <c r="S13" t="s" s="261">
        <f>IF(R13="","",(R13*E13))</f>
      </c>
      <c r="T13" t="s" s="261">
        <f>IF(R13="","",(R13*G13))</f>
      </c>
      <c r="U13" t="s" s="262">
        <f>IF(R13="","",(R13*H13))</f>
      </c>
      <c r="V13" s="370">
        <v>7</v>
      </c>
      <c r="W13" t="s" s="264">
        <f>_xlfn.IFERROR(R13*F13,"")</f>
      </c>
      <c r="X13" s="440">
        <v>8</v>
      </c>
      <c r="Y13" s="441"/>
      <c r="Z13" t="s" s="442">
        <f>IF(R13="","",(R13*X13))</f>
      </c>
      <c r="AA13" s="200"/>
      <c r="AB13" s="161"/>
    </row>
    <row r="14" ht="15" customHeight="1">
      <c r="A14" t="s" s="455">
        <v>569</v>
      </c>
      <c r="B14" s="379"/>
      <c r="C14" t="s" s="466">
        <v>570</v>
      </c>
      <c r="D14" t="s" s="463">
        <v>562</v>
      </c>
      <c r="E14" s="364">
        <v>1</v>
      </c>
      <c r="F14" s="379"/>
      <c r="G14" s="464">
        <v>197.916666666667</v>
      </c>
      <c r="H14" s="464">
        <f>G14*1.2</f>
        <v>237.5</v>
      </c>
      <c r="I14" t="s" s="454">
        <v>95</v>
      </c>
      <c r="J14" s="259"/>
      <c r="K14" s="259"/>
      <c r="L14" s="259"/>
      <c r="M14" s="260"/>
      <c r="N14" s="260"/>
      <c r="O14" s="259"/>
      <c r="P14" s="259"/>
      <c r="Q14" s="259"/>
      <c r="R14" t="s" s="261">
        <f>IF(SUM(J14:Q14)=0,"",SUM(J14:Q14))</f>
      </c>
      <c r="S14" t="s" s="261">
        <f>IF(R14="","",(R14*E14))</f>
      </c>
      <c r="T14" t="s" s="261">
        <f>IF(R14="","",(R14*G14))</f>
      </c>
      <c r="U14" t="s" s="262">
        <f>IF(R14="","",(R14*H14))</f>
      </c>
      <c r="V14" s="370">
        <v>8</v>
      </c>
      <c r="W14" t="s" s="264">
        <f>_xlfn.IFERROR(R14*F14,"")</f>
      </c>
      <c r="X14" s="440">
        <v>8</v>
      </c>
      <c r="Y14" s="441"/>
      <c r="Z14" t="s" s="442">
        <f>IF(R14="","",(R14*X14))</f>
      </c>
      <c r="AA14" s="200"/>
      <c r="AB14" s="161"/>
    </row>
    <row r="15" ht="15" customHeight="1">
      <c r="A15" t="s" s="455">
        <v>571</v>
      </c>
      <c r="B15" s="379"/>
      <c r="C15" t="s" s="466">
        <v>570</v>
      </c>
      <c r="D15" t="s" s="463">
        <v>562</v>
      </c>
      <c r="E15" s="364">
        <v>1</v>
      </c>
      <c r="F15" s="379"/>
      <c r="G15" s="464">
        <v>190</v>
      </c>
      <c r="H15" s="464">
        <f>G15*1.2</f>
        <v>228</v>
      </c>
      <c r="I15" t="s" s="454">
        <v>95</v>
      </c>
      <c r="J15" s="259"/>
      <c r="K15" s="259"/>
      <c r="L15" s="259"/>
      <c r="M15" s="260"/>
      <c r="N15" s="260"/>
      <c r="O15" s="259"/>
      <c r="P15" s="259"/>
      <c r="Q15" s="259"/>
      <c r="R15" t="s" s="261">
        <f>IF(SUM(J15:Q15)=0,"",SUM(J15:Q15))</f>
      </c>
      <c r="S15" t="s" s="261">
        <f>IF(R15="","",(R15*E15))</f>
      </c>
      <c r="T15" t="s" s="261">
        <f>IF(R15="","",(R15*G15))</f>
      </c>
      <c r="U15" t="s" s="262">
        <f>IF(R15="","",(R15*H15))</f>
      </c>
      <c r="V15" s="370">
        <v>9</v>
      </c>
      <c r="W15" t="s" s="264">
        <f>_xlfn.IFERROR(R15*F15,"")</f>
      </c>
      <c r="X15" s="440">
        <v>8</v>
      </c>
      <c r="Y15" s="441"/>
      <c r="Z15" t="s" s="442">
        <f>IF(R15="","",(R15*X15))</f>
      </c>
      <c r="AA15" s="200"/>
      <c r="AB15" s="161"/>
    </row>
    <row r="16" ht="15" customHeight="1">
      <c r="A16" t="s" s="283">
        <v>269</v>
      </c>
      <c r="B16" s="251"/>
      <c r="C16" t="s" s="437">
        <v>572</v>
      </c>
      <c r="D16" t="s" s="253">
        <v>94</v>
      </c>
      <c r="E16" s="254">
        <v>1</v>
      </c>
      <c r="F16" s="379"/>
      <c r="G16" s="467">
        <v>93.4166666666667</v>
      </c>
      <c r="H16" s="467">
        <f>G16*1.2</f>
        <v>112.1</v>
      </c>
      <c r="I16" t="s" s="258">
        <v>95</v>
      </c>
      <c r="J16" s="259"/>
      <c r="K16" s="259"/>
      <c r="L16" s="259"/>
      <c r="M16" s="260"/>
      <c r="N16" s="260"/>
      <c r="O16" s="259"/>
      <c r="P16" s="259"/>
      <c r="Q16" s="259"/>
      <c r="R16" t="s" s="261">
        <f>IF(SUM(J16:Q16)=0,"",SUM(J16:Q16))</f>
      </c>
      <c r="S16" t="s" s="261">
        <f>IF(R16="","",(R16*E16))</f>
      </c>
      <c r="T16" t="s" s="261">
        <f>IF(R16="","",(R16*G16))</f>
      </c>
      <c r="U16" t="s" s="262">
        <f>IF(R16="","",(R16*H16))</f>
      </c>
      <c r="V16" s="370">
        <v>10</v>
      </c>
      <c r="W16" t="s" s="264">
        <f>_xlfn.IFERROR(R16*F16,"")</f>
      </c>
      <c r="X16" s="440">
        <v>9</v>
      </c>
      <c r="Y16" s="441"/>
      <c r="Z16" t="s" s="442">
        <f>IF(R16="","",(R16*X16))</f>
      </c>
      <c r="AA16" s="200"/>
      <c r="AB16" s="161"/>
    </row>
    <row r="17" ht="15" customHeight="1">
      <c r="A17" t="s" s="455">
        <v>573</v>
      </c>
      <c r="B17" s="379"/>
      <c r="C17" t="s" s="437">
        <v>520</v>
      </c>
      <c r="D17" t="s" s="463">
        <v>562</v>
      </c>
      <c r="E17" s="364">
        <v>1</v>
      </c>
      <c r="F17" s="379"/>
      <c r="G17" s="464">
        <v>150.416666666667</v>
      </c>
      <c r="H17" s="464">
        <f>G17*1.2</f>
        <v>180.5</v>
      </c>
      <c r="I17" t="s" s="454">
        <v>95</v>
      </c>
      <c r="J17" s="259"/>
      <c r="K17" s="259"/>
      <c r="L17" s="259"/>
      <c r="M17" s="260"/>
      <c r="N17" s="260"/>
      <c r="O17" s="259"/>
      <c r="P17" s="259"/>
      <c r="Q17" s="259"/>
      <c r="R17" t="s" s="261">
        <f>IF(SUM(J17:Q17)=0,"",SUM(J17:Q17))</f>
      </c>
      <c r="S17" t="s" s="261">
        <f>IF(R17="","",(R17*E17))</f>
      </c>
      <c r="T17" t="s" s="261">
        <f>IF(R17="","",(R17*G17))</f>
      </c>
      <c r="U17" t="s" s="262">
        <f>IF(R17="","",(R17*H17))</f>
      </c>
      <c r="V17" s="370">
        <v>11</v>
      </c>
      <c r="W17" t="s" s="264">
        <f>_xlfn.IFERROR(R17*F17,"")</f>
      </c>
      <c r="X17" s="440">
        <v>7</v>
      </c>
      <c r="Y17" s="441"/>
      <c r="Z17" t="s" s="442">
        <f>IF(R17="","",(R17*X17))</f>
      </c>
      <c r="AA17" s="200"/>
      <c r="AB17" s="161"/>
    </row>
    <row r="18" ht="15" customHeight="1">
      <c r="A18" t="s" s="455">
        <v>574</v>
      </c>
      <c r="B18" s="379"/>
      <c r="C18" t="s" s="437">
        <v>520</v>
      </c>
      <c r="D18" t="s" s="463">
        <v>562</v>
      </c>
      <c r="E18" s="364">
        <v>1</v>
      </c>
      <c r="F18" s="379"/>
      <c r="G18" s="464">
        <v>221.666666666667</v>
      </c>
      <c r="H18" s="464">
        <f>G18*1.2</f>
        <v>266</v>
      </c>
      <c r="I18" t="s" s="454">
        <v>95</v>
      </c>
      <c r="J18" s="259"/>
      <c r="K18" s="259"/>
      <c r="L18" s="259"/>
      <c r="M18" s="260"/>
      <c r="N18" s="260"/>
      <c r="O18" s="259"/>
      <c r="P18" s="259"/>
      <c r="Q18" s="259"/>
      <c r="R18" t="s" s="261">
        <f>IF(SUM(J18:Q18)=0,"",SUM(J18:Q18))</f>
      </c>
      <c r="S18" t="s" s="261">
        <f>IF(R18="","",(R18*E18))</f>
      </c>
      <c r="T18" t="s" s="261">
        <f>IF(R18="","",(R18*G18))</f>
      </c>
      <c r="U18" t="s" s="262">
        <f>IF(R18="","",(R18*H18))</f>
      </c>
      <c r="V18" s="370">
        <v>12</v>
      </c>
      <c r="W18" t="s" s="264">
        <f>_xlfn.IFERROR(R18*F18,"")</f>
      </c>
      <c r="X18" s="440">
        <v>7</v>
      </c>
      <c r="Y18" s="441"/>
      <c r="Z18" t="s" s="442">
        <f>IF(R18="","",(R18*X18))</f>
      </c>
      <c r="AA18" s="200"/>
      <c r="AB18" s="161"/>
    </row>
    <row r="19" ht="15" customHeight="1">
      <c r="A19" t="s" s="455">
        <v>575</v>
      </c>
      <c r="B19" s="379"/>
      <c r="C19" s="468"/>
      <c r="D19" t="s" s="463">
        <v>562</v>
      </c>
      <c r="E19" s="364">
        <v>1</v>
      </c>
      <c r="F19" s="379"/>
      <c r="G19" s="464">
        <v>296.875</v>
      </c>
      <c r="H19" s="464">
        <f>G19*1.2</f>
        <v>356.25</v>
      </c>
      <c r="I19" t="s" s="454">
        <v>95</v>
      </c>
      <c r="J19" s="259"/>
      <c r="K19" s="259"/>
      <c r="L19" s="259"/>
      <c r="M19" s="260"/>
      <c r="N19" s="260"/>
      <c r="O19" s="259"/>
      <c r="P19" s="259"/>
      <c r="Q19" s="259"/>
      <c r="R19" t="s" s="261">
        <f>IF(SUM(J19:Q19)=0,"",SUM(J19:Q19))</f>
      </c>
      <c r="S19" t="s" s="261">
        <f>IF(R19="","",(R19*E19))</f>
      </c>
      <c r="T19" t="s" s="261">
        <f>IF(R19="","",(R19*G19))</f>
      </c>
      <c r="U19" t="s" s="262">
        <f>IF(R19="","",(R19*H19))</f>
      </c>
      <c r="V19" s="370">
        <v>13</v>
      </c>
      <c r="W19" t="s" s="264">
        <f>_xlfn.IFERROR(R19*F19,"")</f>
      </c>
      <c r="X19" s="440">
        <v>8</v>
      </c>
      <c r="Y19" s="441"/>
      <c r="Z19" t="s" s="442">
        <f>IF(R19="","",(R19*X19))</f>
      </c>
      <c r="AA19" s="200"/>
      <c r="AB19" s="161"/>
    </row>
    <row r="20" ht="15" customHeight="1">
      <c r="A20" t="s" s="455">
        <v>576</v>
      </c>
      <c r="B20" s="379"/>
      <c r="C20" s="468"/>
      <c r="D20" t="s" s="463">
        <v>562</v>
      </c>
      <c r="E20" s="364">
        <v>1</v>
      </c>
      <c r="F20" s="379"/>
      <c r="G20" s="464">
        <v>269.166666666667</v>
      </c>
      <c r="H20" s="464">
        <f>G20*1.2</f>
        <v>323</v>
      </c>
      <c r="I20" t="s" s="454">
        <v>95</v>
      </c>
      <c r="J20" s="259"/>
      <c r="K20" s="259"/>
      <c r="L20" s="259"/>
      <c r="M20" s="260"/>
      <c r="N20" s="260"/>
      <c r="O20" s="259"/>
      <c r="P20" s="259"/>
      <c r="Q20" s="259"/>
      <c r="R20" t="s" s="261">
        <f>IF(SUM(J20:Q20)=0,"",SUM(J20:Q20))</f>
      </c>
      <c r="S20" t="s" s="261">
        <f>IF(R20="","",(R20*E20))</f>
      </c>
      <c r="T20" t="s" s="261">
        <f>IF(R20="","",(R20*G20))</f>
      </c>
      <c r="U20" t="s" s="262">
        <f>IF(R20="","",(R20*H20))</f>
      </c>
      <c r="V20" s="370">
        <v>14</v>
      </c>
      <c r="W20" t="s" s="264">
        <f>_xlfn.IFERROR(R20*F20,"")</f>
      </c>
      <c r="X20" s="440">
        <v>8</v>
      </c>
      <c r="Y20" s="441"/>
      <c r="Z20" t="s" s="442">
        <f>IF(R20="","",(R20*X20))</f>
      </c>
      <c r="AA20" s="200"/>
      <c r="AB20" s="161"/>
    </row>
    <row r="21" ht="15" customHeight="1">
      <c r="A21" t="s" s="455">
        <v>577</v>
      </c>
      <c r="B21" s="379"/>
      <c r="C21" s="468"/>
      <c r="D21" t="s" s="463">
        <v>562</v>
      </c>
      <c r="E21" s="364">
        <v>1</v>
      </c>
      <c r="F21" s="379"/>
      <c r="G21" s="464">
        <v>257.291666666667</v>
      </c>
      <c r="H21" s="464">
        <f>G21*1.2</f>
        <v>308.75</v>
      </c>
      <c r="I21" t="s" s="454">
        <v>95</v>
      </c>
      <c r="J21" s="259"/>
      <c r="K21" s="259"/>
      <c r="L21" s="259"/>
      <c r="M21" s="260"/>
      <c r="N21" s="260"/>
      <c r="O21" s="259"/>
      <c r="P21" s="259"/>
      <c r="Q21" s="259"/>
      <c r="R21" t="s" s="261">
        <f>IF(SUM(J21:Q21)=0,"",SUM(J21:Q21))</f>
      </c>
      <c r="S21" t="s" s="261">
        <f>IF(R21="","",(R21*E21))</f>
      </c>
      <c r="T21" t="s" s="261">
        <f>IF(R21="","",(R21*G21))</f>
      </c>
      <c r="U21" t="s" s="262">
        <f>IF(R21="","",(R21*H21))</f>
      </c>
      <c r="V21" s="370">
        <v>15</v>
      </c>
      <c r="W21" t="s" s="264">
        <f>_xlfn.IFERROR(R21*F21,"")</f>
      </c>
      <c r="X21" s="440">
        <v>8</v>
      </c>
      <c r="Y21" s="441"/>
      <c r="Z21" t="s" s="442">
        <f>IF(R21="","",(R21*X21))</f>
      </c>
      <c r="AA21" s="200"/>
      <c r="AB21" s="161"/>
    </row>
    <row r="22" ht="15" customHeight="1">
      <c r="A22" t="s" s="455">
        <v>578</v>
      </c>
      <c r="B22" s="379"/>
      <c r="C22" t="s" s="437">
        <v>520</v>
      </c>
      <c r="D22" t="s" s="463">
        <v>562</v>
      </c>
      <c r="E22" s="364">
        <v>1</v>
      </c>
      <c r="F22" s="379"/>
      <c r="G22" s="464">
        <v>229.583333333333</v>
      </c>
      <c r="H22" s="464">
        <f>G22*1.2</f>
        <v>275.5</v>
      </c>
      <c r="I22" t="s" s="454">
        <v>95</v>
      </c>
      <c r="J22" s="259"/>
      <c r="K22" s="259"/>
      <c r="L22" s="259"/>
      <c r="M22" s="260"/>
      <c r="N22" s="260"/>
      <c r="O22" s="259"/>
      <c r="P22" s="259"/>
      <c r="Q22" s="259"/>
      <c r="R22" t="s" s="261">
        <f>IF(SUM(J22:Q22)=0,"",SUM(J22:Q22))</f>
      </c>
      <c r="S22" t="s" s="261">
        <f>IF(R22="","",(R22*E22))</f>
      </c>
      <c r="T22" t="s" s="261">
        <f>IF(R22="","",(R22*G22))</f>
      </c>
      <c r="U22" t="s" s="262">
        <f>IF(R22="","",(R22*H22))</f>
      </c>
      <c r="V22" s="370">
        <v>16</v>
      </c>
      <c r="W22" t="s" s="264">
        <f>_xlfn.IFERROR(R22*F22,"")</f>
      </c>
      <c r="X22" s="440">
        <v>9</v>
      </c>
      <c r="Y22" s="441"/>
      <c r="Z22" t="s" s="442">
        <f>IF(R22="","",(R22*X22))</f>
      </c>
      <c r="AA22" s="200"/>
      <c r="AB22" s="161"/>
    </row>
    <row r="23" ht="15" customHeight="1">
      <c r="A23" t="s" s="455">
        <v>579</v>
      </c>
      <c r="B23" t="s" s="465">
        <v>100</v>
      </c>
      <c r="C23" t="s" s="281">
        <v>163</v>
      </c>
      <c r="D23" t="s" s="463">
        <v>562</v>
      </c>
      <c r="E23" s="364">
        <v>1</v>
      </c>
      <c r="F23" s="379"/>
      <c r="G23" s="464">
        <v>308.75</v>
      </c>
      <c r="H23" s="464">
        <f>G23*1.2</f>
        <v>370.5</v>
      </c>
      <c r="I23" t="s" s="454">
        <v>95</v>
      </c>
      <c r="J23" s="259"/>
      <c r="K23" s="259"/>
      <c r="L23" s="259"/>
      <c r="M23" s="260"/>
      <c r="N23" s="260"/>
      <c r="O23" s="259"/>
      <c r="P23" s="259"/>
      <c r="Q23" s="259"/>
      <c r="R23" t="s" s="261">
        <f>IF(SUM(J23:Q23)=0,"",SUM(J23:Q23))</f>
      </c>
      <c r="S23" t="s" s="261">
        <f>IF(R23="","",(R23*E23))</f>
      </c>
      <c r="T23" t="s" s="261">
        <f>IF(R23="","",(R23*G23))</f>
      </c>
      <c r="U23" t="s" s="262">
        <f>IF(R23="","",(R23*H23))</f>
      </c>
      <c r="V23" s="370">
        <v>17</v>
      </c>
      <c r="W23" t="s" s="264">
        <f>_xlfn.IFERROR(R23*F23,"")</f>
      </c>
      <c r="X23" s="440">
        <v>9</v>
      </c>
      <c r="Y23" s="441"/>
      <c r="Z23" t="s" s="442">
        <f>IF(R23="","",(R23*X23))</f>
      </c>
      <c r="AA23" s="200"/>
      <c r="AB23" s="161"/>
    </row>
    <row r="24" ht="15" customHeight="1">
      <c r="A24" t="s" s="455">
        <v>580</v>
      </c>
      <c r="B24" s="379"/>
      <c r="C24" t="s" s="281">
        <v>163</v>
      </c>
      <c r="D24" t="s" s="463">
        <v>562</v>
      </c>
      <c r="E24" s="364">
        <v>1</v>
      </c>
      <c r="F24" s="379"/>
      <c r="G24" s="464">
        <v>225.625</v>
      </c>
      <c r="H24" s="464">
        <f>G24*1.2</f>
        <v>270.75</v>
      </c>
      <c r="I24" t="s" s="454">
        <v>95</v>
      </c>
      <c r="J24" s="259"/>
      <c r="K24" s="259"/>
      <c r="L24" s="259"/>
      <c r="M24" s="260"/>
      <c r="N24" s="260"/>
      <c r="O24" s="259"/>
      <c r="P24" s="259"/>
      <c r="Q24" s="259"/>
      <c r="R24" t="s" s="261">
        <f>IF(SUM(J24:Q24)=0,"",SUM(J24:Q24))</f>
      </c>
      <c r="S24" t="s" s="261">
        <f>IF(R24="","",(R24*E24))</f>
      </c>
      <c r="T24" t="s" s="261">
        <f>IF(R24="","",(R24*G24))</f>
      </c>
      <c r="U24" t="s" s="262">
        <f>IF(R24="","",(R24*H24))</f>
      </c>
      <c r="V24" s="370">
        <v>18</v>
      </c>
      <c r="W24" t="s" s="264">
        <f>_xlfn.IFERROR(R24*F24,"")</f>
      </c>
      <c r="X24" s="440">
        <v>8</v>
      </c>
      <c r="Y24" s="441"/>
      <c r="Z24" t="s" s="442">
        <f>IF(R24="","",(R24*X24))</f>
      </c>
      <c r="AA24" s="200"/>
      <c r="AB24" s="161"/>
    </row>
    <row r="25" ht="15" customHeight="1">
      <c r="A25" t="s" s="455">
        <v>581</v>
      </c>
      <c r="B25" t="s" s="465">
        <v>100</v>
      </c>
      <c r="C25" t="s" s="437">
        <v>147</v>
      </c>
      <c r="D25" t="s" s="463">
        <v>562</v>
      </c>
      <c r="E25" s="364">
        <v>1</v>
      </c>
      <c r="F25" s="379"/>
      <c r="G25" s="464">
        <v>300.833333333333</v>
      </c>
      <c r="H25" s="464">
        <f>G25*1.2</f>
        <v>361</v>
      </c>
      <c r="I25" t="s" s="454">
        <v>95</v>
      </c>
      <c r="J25" s="259"/>
      <c r="K25" s="259"/>
      <c r="L25" s="259"/>
      <c r="M25" s="260"/>
      <c r="N25" s="260"/>
      <c r="O25" s="259"/>
      <c r="P25" s="259"/>
      <c r="Q25" s="259"/>
      <c r="R25" t="s" s="261">
        <f>IF(SUM(J25:Q25)=0,"",SUM(J25:Q25))</f>
      </c>
      <c r="S25" t="s" s="261">
        <f>IF(R25="","",(R25*E25))</f>
      </c>
      <c r="T25" t="s" s="261">
        <f>IF(R25="","",(R25*G25))</f>
      </c>
      <c r="U25" t="s" s="262">
        <f>IF(R25="","",(R25*H25))</f>
      </c>
      <c r="V25" s="370">
        <v>19</v>
      </c>
      <c r="W25" t="s" s="264">
        <f>_xlfn.IFERROR(R25*F25,"")</f>
      </c>
      <c r="X25" s="440">
        <v>8</v>
      </c>
      <c r="Y25" s="441"/>
      <c r="Z25" t="s" s="442">
        <f>IF(R25="","",(R25*X25))</f>
      </c>
      <c r="AA25" s="200"/>
      <c r="AB25" s="161"/>
    </row>
    <row r="26" ht="15" customHeight="1">
      <c r="A26" t="s" s="455">
        <v>582</v>
      </c>
      <c r="B26" s="379"/>
      <c r="C26" t="s" s="281">
        <v>163</v>
      </c>
      <c r="D26" t="s" s="463">
        <v>562</v>
      </c>
      <c r="E26" s="364">
        <v>1</v>
      </c>
      <c r="F26" s="379"/>
      <c r="G26" s="464">
        <v>217.708333333333</v>
      </c>
      <c r="H26" s="464">
        <f>G26*1.2</f>
        <v>261.25</v>
      </c>
      <c r="I26" s="469"/>
      <c r="J26" s="259"/>
      <c r="K26" s="259"/>
      <c r="L26" s="259"/>
      <c r="M26" s="260"/>
      <c r="N26" s="260"/>
      <c r="O26" s="259"/>
      <c r="P26" s="259"/>
      <c r="Q26" s="259"/>
      <c r="R26" t="s" s="261">
        <f>IF(SUM(J26:Q26)=0,"",SUM(J26:Q26))</f>
      </c>
      <c r="S26" t="s" s="261">
        <f>IF(R26="","",(R26*E26))</f>
      </c>
      <c r="T26" t="s" s="261">
        <f>IF(R26="","",(R26*G26))</f>
      </c>
      <c r="U26" t="s" s="262">
        <f>IF(R26="","",(R26*H26))</f>
      </c>
      <c r="V26" s="370">
        <v>20</v>
      </c>
      <c r="W26" t="s" s="264">
        <f>_xlfn.IFERROR(R26*F26,"")</f>
      </c>
      <c r="X26" s="440">
        <v>8</v>
      </c>
      <c r="Y26" s="441"/>
      <c r="Z26" t="s" s="442">
        <f>IF(R26="","",(R26*X26))</f>
      </c>
      <c r="AA26" s="200"/>
      <c r="AB26" s="161"/>
    </row>
    <row r="27" ht="15" customHeight="1">
      <c r="A27" t="s" s="455">
        <v>583</v>
      </c>
      <c r="B27" t="s" s="465">
        <v>100</v>
      </c>
      <c r="C27" t="s" s="437">
        <v>147</v>
      </c>
      <c r="D27" t="s" s="463">
        <v>562</v>
      </c>
      <c r="E27" s="364">
        <v>1</v>
      </c>
      <c r="F27" s="379"/>
      <c r="G27" s="464">
        <v>296.88</v>
      </c>
      <c r="H27" s="464">
        <f>G27*1.2</f>
        <v>356.256</v>
      </c>
      <c r="I27" t="s" s="454">
        <v>95</v>
      </c>
      <c r="J27" s="259"/>
      <c r="K27" s="259"/>
      <c r="L27" s="259"/>
      <c r="M27" s="260"/>
      <c r="N27" s="260"/>
      <c r="O27" s="259"/>
      <c r="P27" s="259"/>
      <c r="Q27" s="259"/>
      <c r="R27" t="s" s="261">
        <f>IF(SUM(J27:Q27)=0,"",SUM(J27:Q27))</f>
      </c>
      <c r="S27" t="s" s="261">
        <f>IF(R27="","",(R27*E27))</f>
      </c>
      <c r="T27" t="s" s="261">
        <f>IF(R27="","",(R27*G27))</f>
      </c>
      <c r="U27" t="s" s="262">
        <f>IF(R27="","",(R27*H27))</f>
      </c>
      <c r="V27" s="370">
        <v>21</v>
      </c>
      <c r="W27" t="s" s="264">
        <f>_xlfn.IFERROR(R27*F27,"")</f>
      </c>
      <c r="X27" s="440">
        <v>8</v>
      </c>
      <c r="Y27" s="441"/>
      <c r="Z27" t="s" s="442">
        <f>IF(R27="","",(R27*X27))</f>
      </c>
      <c r="AA27" s="200"/>
      <c r="AB27" s="161"/>
    </row>
    <row r="28" ht="15" customHeight="1">
      <c r="A28" t="s" s="455">
        <v>584</v>
      </c>
      <c r="B28" s="379"/>
      <c r="C28" t="s" s="281">
        <v>163</v>
      </c>
      <c r="D28" t="s" s="463">
        <v>562</v>
      </c>
      <c r="E28" s="364">
        <v>1</v>
      </c>
      <c r="F28" s="379"/>
      <c r="G28" s="464">
        <v>213.75</v>
      </c>
      <c r="H28" s="464">
        <f>G28*1.2</f>
        <v>256.5</v>
      </c>
      <c r="I28" s="469"/>
      <c r="J28" s="259"/>
      <c r="K28" s="259"/>
      <c r="L28" s="259"/>
      <c r="M28" s="260"/>
      <c r="N28" s="260"/>
      <c r="O28" s="259"/>
      <c r="P28" s="259"/>
      <c r="Q28" s="259"/>
      <c r="R28" t="s" s="261">
        <f>IF(SUM(J28:Q28)=0,"",SUM(J28:Q28))</f>
      </c>
      <c r="S28" t="s" s="261">
        <f>IF(R28="","",(R28*E28))</f>
      </c>
      <c r="T28" t="s" s="261">
        <f>IF(R28="","",(R28*G28))</f>
      </c>
      <c r="U28" t="s" s="262">
        <f>IF(R28="","",(R28*H28))</f>
      </c>
      <c r="V28" s="370">
        <v>22</v>
      </c>
      <c r="W28" t="s" s="264">
        <f>_xlfn.IFERROR(R28*F28,"")</f>
      </c>
      <c r="X28" s="440">
        <v>8</v>
      </c>
      <c r="Y28" s="441"/>
      <c r="Z28" t="s" s="442">
        <f>IF(R28="","",(R28*X28))</f>
      </c>
      <c r="AA28" s="200"/>
      <c r="AB28" s="161"/>
    </row>
    <row r="29" ht="15" customHeight="1">
      <c r="A29" t="s" s="455">
        <v>585</v>
      </c>
      <c r="B29" t="s" s="465">
        <v>100</v>
      </c>
      <c r="C29" t="s" s="437">
        <v>147</v>
      </c>
      <c r="D29" t="s" s="463">
        <v>562</v>
      </c>
      <c r="E29" s="364">
        <v>1</v>
      </c>
      <c r="F29" s="379"/>
      <c r="G29" s="464">
        <v>292.916666666667</v>
      </c>
      <c r="H29" s="464">
        <f>G29*1.2</f>
        <v>351.5</v>
      </c>
      <c r="I29" t="s" s="454">
        <v>95</v>
      </c>
      <c r="J29" s="259"/>
      <c r="K29" s="259"/>
      <c r="L29" s="259"/>
      <c r="M29" s="260"/>
      <c r="N29" s="260"/>
      <c r="O29" s="259"/>
      <c r="P29" s="259"/>
      <c r="Q29" s="259"/>
      <c r="R29" t="s" s="261">
        <f>IF(SUM(J29:Q29)=0,"",SUM(J29:Q29))</f>
      </c>
      <c r="S29" t="s" s="261">
        <f>IF(R29="","",(R29*E29))</f>
      </c>
      <c r="T29" t="s" s="261">
        <f>IF(R29="","",(R29*G29))</f>
      </c>
      <c r="U29" t="s" s="262">
        <f>IF(R29="","",(R29*H29))</f>
      </c>
      <c r="V29" s="370">
        <v>23</v>
      </c>
      <c r="W29" t="s" s="264">
        <f>_xlfn.IFERROR(R29*F29,"")</f>
      </c>
      <c r="X29" s="440">
        <v>8</v>
      </c>
      <c r="Y29" s="441"/>
      <c r="Z29" t="s" s="442">
        <f>IF(R29="","",(R29*X29))</f>
      </c>
      <c r="AA29" s="200"/>
      <c r="AB29" s="161"/>
    </row>
    <row r="30" ht="15" customHeight="1">
      <c r="A30" t="s" s="455">
        <v>586</v>
      </c>
      <c r="B30" s="379"/>
      <c r="C30" t="s" s="281">
        <v>163</v>
      </c>
      <c r="D30" t="s" s="463">
        <v>562</v>
      </c>
      <c r="E30" s="364">
        <v>1</v>
      </c>
      <c r="F30" s="379"/>
      <c r="G30" s="464">
        <v>213.75</v>
      </c>
      <c r="H30" s="464">
        <f>G30*1.2</f>
        <v>256.5</v>
      </c>
      <c r="I30" s="469"/>
      <c r="J30" s="259"/>
      <c r="K30" s="259"/>
      <c r="L30" s="259"/>
      <c r="M30" s="260"/>
      <c r="N30" s="260"/>
      <c r="O30" s="259"/>
      <c r="P30" s="259"/>
      <c r="Q30" s="259"/>
      <c r="R30" t="s" s="261">
        <f>IF(SUM(J30:Q30)=0,"",SUM(J30:Q30))</f>
      </c>
      <c r="S30" t="s" s="261">
        <f>IF(R30="","",(R30*E30))</f>
      </c>
      <c r="T30" t="s" s="261">
        <f>IF(R30="","",(R30*G30))</f>
      </c>
      <c r="U30" t="s" s="262">
        <f>IF(R30="","",(R30*H30))</f>
      </c>
      <c r="V30" s="370">
        <v>24</v>
      </c>
      <c r="W30" t="s" s="264">
        <f>_xlfn.IFERROR(R30*F30,"")</f>
      </c>
      <c r="X30" s="440">
        <v>6</v>
      </c>
      <c r="Y30" s="441"/>
      <c r="Z30" t="s" s="442">
        <f>IF(R30="","",(R30*X30))</f>
      </c>
      <c r="AA30" s="200"/>
      <c r="AB30" s="161"/>
    </row>
    <row r="31" ht="15" customHeight="1">
      <c r="A31" t="s" s="455">
        <v>587</v>
      </c>
      <c r="B31" t="s" s="465">
        <v>100</v>
      </c>
      <c r="C31" t="s" s="437">
        <v>147</v>
      </c>
      <c r="D31" t="s" s="463">
        <v>562</v>
      </c>
      <c r="E31" s="364">
        <v>1</v>
      </c>
      <c r="F31" s="379"/>
      <c r="G31" s="464">
        <v>292.916666666667</v>
      </c>
      <c r="H31" s="464">
        <f>G31*1.2</f>
        <v>351.5</v>
      </c>
      <c r="I31" t="s" s="454">
        <v>95</v>
      </c>
      <c r="J31" s="259"/>
      <c r="K31" s="259"/>
      <c r="L31" s="259"/>
      <c r="M31" s="260"/>
      <c r="N31" s="260"/>
      <c r="O31" s="259"/>
      <c r="P31" s="259"/>
      <c r="Q31" s="259"/>
      <c r="R31" t="s" s="261">
        <f>IF(SUM(J31:Q31)=0,"",SUM(J31:Q31))</f>
      </c>
      <c r="S31" t="s" s="261">
        <f>IF(R31="","",(R31*E31))</f>
      </c>
      <c r="T31" t="s" s="261">
        <f>IF(R31="","",(R31*G31))</f>
      </c>
      <c r="U31" t="s" s="262">
        <f>IF(R31="","",(R31*H31))</f>
      </c>
      <c r="V31" s="370">
        <v>25</v>
      </c>
      <c r="W31" t="s" s="264">
        <f>_xlfn.IFERROR(R31*F31,"")</f>
      </c>
      <c r="X31" s="440">
        <v>6</v>
      </c>
      <c r="Y31" s="441"/>
      <c r="Z31" t="s" s="442">
        <f>IF(R31="","",(R31*X31))</f>
      </c>
      <c r="AA31" s="200"/>
      <c r="AB31" s="161"/>
    </row>
    <row r="32" ht="14.25" customHeight="1">
      <c r="A32" s="103"/>
      <c r="B32" s="103"/>
      <c r="C32" s="103"/>
      <c r="D32" s="103"/>
      <c r="E32" s="103"/>
      <c r="F32" s="103"/>
      <c r="G32" s="470"/>
      <c r="H32" s="470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74">
        <v>26</v>
      </c>
      <c r="W32" s="2"/>
      <c r="X32" s="92"/>
      <c r="Y32" s="92"/>
      <c r="Z32" s="92"/>
      <c r="AA32" s="2"/>
      <c r="AB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74">
        <v>27</v>
      </c>
      <c r="W33" s="2"/>
      <c r="X33" s="2"/>
      <c r="Y33" s="2"/>
      <c r="Z33" s="2"/>
      <c r="AA33" s="2"/>
      <c r="AB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74">
        <v>28</v>
      </c>
      <c r="W34" s="2"/>
      <c r="X34" s="2"/>
      <c r="Y34" s="2"/>
      <c r="Z34" s="2"/>
      <c r="AA34" s="2"/>
      <c r="AB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74">
        <v>29</v>
      </c>
      <c r="W35" s="2"/>
      <c r="X35" s="2"/>
      <c r="Y35" s="2"/>
      <c r="Z35" s="2"/>
      <c r="AA35" s="2"/>
      <c r="AB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74">
        <v>30</v>
      </c>
      <c r="W36" s="2"/>
      <c r="X36" s="2"/>
      <c r="Y36" s="2"/>
      <c r="Z36" s="2"/>
      <c r="AA36" s="2"/>
      <c r="AB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74">
        <v>31</v>
      </c>
      <c r="W37" s="2"/>
      <c r="X37" s="2"/>
      <c r="Y37" s="2"/>
      <c r="Z37" s="2"/>
      <c r="AA37" s="2"/>
      <c r="AB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74">
        <v>32</v>
      </c>
      <c r="W38" s="2"/>
      <c r="X38" s="2"/>
      <c r="Y38" s="471"/>
      <c r="Z38" s="2"/>
      <c r="AA38" s="2"/>
      <c r="AB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87"/>
      <c r="S39" s="387"/>
      <c r="T39" s="387"/>
      <c r="U39" s="388"/>
      <c r="V39" s="274">
        <v>33</v>
      </c>
      <c r="W39" s="2"/>
      <c r="X39" s="2"/>
      <c r="Y39" s="472">
        <f>H39</f>
        <v>0</v>
      </c>
      <c r="Z39" s="2"/>
      <c r="AA39" s="2"/>
      <c r="AB39" s="2"/>
    </row>
    <row r="40" ht="23.2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87"/>
      <c r="S40" s="387"/>
      <c r="T40" s="387"/>
      <c r="U40" s="388"/>
      <c r="V40" s="274">
        <v>34</v>
      </c>
      <c r="W40" s="2"/>
      <c r="X40" s="2"/>
      <c r="Y40" s="472">
        <f>H40</f>
        <v>0</v>
      </c>
      <c r="Z40" s="2"/>
      <c r="AA40" s="2"/>
      <c r="AB40" s="2"/>
    </row>
    <row r="41" ht="14.2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87"/>
      <c r="S41" s="387"/>
      <c r="T41" s="387"/>
      <c r="U41" s="388"/>
      <c r="V41" s="274">
        <v>35</v>
      </c>
      <c r="W41" s="2"/>
      <c r="X41" s="2"/>
      <c r="Y41" s="472">
        <f>H41</f>
        <v>0</v>
      </c>
      <c r="Z41" s="2"/>
      <c r="AA41" s="2"/>
      <c r="AB41" s="2"/>
    </row>
    <row r="42" ht="31.5" customHeight="1" hidden="1">
      <c r="A42" s="2"/>
      <c r="B42" s="2"/>
      <c r="C42" s="2"/>
      <c r="D42" s="12"/>
      <c r="E42" t="s" s="389">
        <v>9</v>
      </c>
      <c r="F42" s="389"/>
      <c r="G42" t="s" s="389">
        <v>10</v>
      </c>
      <c r="H42" s="389"/>
      <c r="I42" t="s" s="389">
        <v>11</v>
      </c>
      <c r="J42" t="s" s="389">
        <v>14</v>
      </c>
      <c r="K42" s="46"/>
      <c r="L42" s="2"/>
      <c r="M42" s="2"/>
      <c r="N42" s="2"/>
      <c r="O42" s="2"/>
      <c r="P42" s="2"/>
      <c r="Q42" s="2"/>
      <c r="R42" s="387"/>
      <c r="S42" s="387"/>
      <c r="T42" s="387"/>
      <c r="U42" s="388"/>
      <c r="V42" s="274">
        <v>36</v>
      </c>
      <c r="W42" s="2"/>
      <c r="X42" s="2"/>
      <c r="Y42" t="s" s="473">
        <f>H42</f>
      </c>
      <c r="Z42" s="2"/>
      <c r="AA42" s="2"/>
      <c r="AB42" s="2"/>
    </row>
    <row r="43" ht="25.5" customHeight="1" hidden="1">
      <c r="A43" s="2"/>
      <c r="B43" s="2"/>
      <c r="C43" s="2"/>
      <c r="D43" s="2"/>
      <c r="E43" s="460"/>
      <c r="F43" s="2"/>
      <c r="G43" s="460"/>
      <c r="H43" s="2"/>
      <c r="I43" s="460"/>
      <c r="J43" s="2"/>
      <c r="K43" s="2"/>
      <c r="L43" s="2"/>
      <c r="M43" s="2"/>
      <c r="N43" s="2"/>
      <c r="O43" s="2"/>
      <c r="P43" s="2"/>
      <c r="Q43" s="2"/>
      <c r="R43" s="387"/>
      <c r="S43" s="387"/>
      <c r="T43" s="387"/>
      <c r="U43" s="388"/>
      <c r="V43" s="274">
        <v>37</v>
      </c>
      <c r="W43" s="2"/>
      <c r="X43" s="2"/>
      <c r="Y43" s="472">
        <f>H43</f>
        <v>0</v>
      </c>
      <c r="Z43" s="2"/>
      <c r="AA43" s="2"/>
      <c r="AB43" s="2"/>
    </row>
    <row r="44" ht="18.75" customHeight="1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87"/>
      <c r="S44" s="387"/>
      <c r="T44" s="387"/>
      <c r="U44" s="388"/>
      <c r="V44" s="274">
        <v>38</v>
      </c>
      <c r="W44" s="2"/>
      <c r="X44" s="2"/>
      <c r="Y44" s="472">
        <f>H44</f>
        <v>0</v>
      </c>
      <c r="Z44" s="2"/>
      <c r="AA44" s="2"/>
      <c r="AB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74">
        <v>39</v>
      </c>
      <c r="W45" s="2"/>
      <c r="X45" s="2"/>
      <c r="Y45" s="472">
        <f>H45</f>
        <v>0</v>
      </c>
      <c r="Z45" s="2"/>
      <c r="AA45" s="2"/>
      <c r="AB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74">
        <v>40</v>
      </c>
      <c r="W46" s="2"/>
      <c r="X46" s="2"/>
      <c r="Y46" s="472">
        <f>H46</f>
        <v>0</v>
      </c>
      <c r="Z46" s="2"/>
      <c r="AA46" s="2"/>
      <c r="AB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74">
        <v>41</v>
      </c>
      <c r="W47" s="2"/>
      <c r="X47" s="2"/>
      <c r="Y47" s="472">
        <f>H47</f>
        <v>0</v>
      </c>
      <c r="Z47" s="2"/>
      <c r="AA47" s="2"/>
      <c r="AB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74">
        <v>42</v>
      </c>
      <c r="W48" s="2"/>
      <c r="X48" s="2"/>
      <c r="Y48" s="472">
        <f>H48</f>
        <v>0</v>
      </c>
      <c r="Z48" s="2"/>
      <c r="AA48" s="2"/>
      <c r="AB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74">
        <v>43</v>
      </c>
      <c r="W49" s="2"/>
      <c r="X49" s="2"/>
      <c r="Y49" s="386"/>
      <c r="Z49" s="2"/>
      <c r="AA49" s="2"/>
      <c r="AB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74">
        <v>44</v>
      </c>
      <c r="W50" s="2"/>
      <c r="X50" s="2"/>
      <c r="Y50" s="2"/>
      <c r="Z50" s="2"/>
      <c r="AA50" s="2"/>
      <c r="AB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74">
        <v>45</v>
      </c>
      <c r="W51" s="2"/>
      <c r="X51" s="2"/>
      <c r="Y51" s="2"/>
      <c r="Z51" s="2"/>
      <c r="AA51" s="2"/>
      <c r="AB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74">
        <v>46</v>
      </c>
      <c r="W52" s="2"/>
      <c r="X52" s="2"/>
      <c r="Y52" s="2"/>
      <c r="Z52" s="2"/>
      <c r="AA52" s="2"/>
      <c r="AB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74">
        <v>47</v>
      </c>
      <c r="W53" s="2"/>
      <c r="X53" s="2"/>
      <c r="Y53" s="2"/>
      <c r="Z53" s="2"/>
      <c r="AA53" s="2"/>
      <c r="AB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74">
        <v>48</v>
      </c>
      <c r="W54" s="2"/>
      <c r="X54" s="2"/>
      <c r="Y54" s="2"/>
      <c r="Z54" s="2"/>
      <c r="AA54" s="2"/>
      <c r="AB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74">
        <v>49</v>
      </c>
      <c r="W55" s="2"/>
      <c r="X55" s="2"/>
      <c r="Y55" s="2"/>
      <c r="Z55" s="2"/>
      <c r="AA55" s="2"/>
      <c r="AB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74">
        <v>50</v>
      </c>
      <c r="W56" s="2"/>
      <c r="X56" s="2"/>
      <c r="Y56" s="2"/>
      <c r="Z56" s="2"/>
      <c r="AA56" s="2"/>
      <c r="AB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74">
        <v>51</v>
      </c>
      <c r="W57" s="2"/>
      <c r="X57" s="2"/>
      <c r="Y57" s="2"/>
      <c r="Z57" s="2"/>
      <c r="AA57" s="2"/>
      <c r="AB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74">
        <v>52</v>
      </c>
      <c r="W58" s="2"/>
      <c r="X58" s="2"/>
      <c r="Y58" s="2"/>
      <c r="Z58" s="2"/>
      <c r="AA58" s="2"/>
      <c r="AB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74">
        <v>53</v>
      </c>
      <c r="W59" s="2"/>
      <c r="X59" s="2"/>
      <c r="Y59" s="2"/>
      <c r="Z59" s="2"/>
      <c r="AA59" s="2"/>
      <c r="AB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74">
        <v>54</v>
      </c>
      <c r="W60" s="2"/>
      <c r="X60" s="2"/>
      <c r="Y60" s="2"/>
      <c r="Z60" s="2"/>
      <c r="AA60" s="2"/>
      <c r="AB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74">
        <v>55</v>
      </c>
      <c r="W61" s="2"/>
      <c r="X61" s="2"/>
      <c r="Y61" s="2"/>
      <c r="Z61" s="2"/>
      <c r="AA61" s="2"/>
      <c r="AB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74">
        <v>56</v>
      </c>
      <c r="W62" s="2"/>
      <c r="X62" s="2"/>
      <c r="Y62" s="2"/>
      <c r="Z62" s="2"/>
      <c r="AA62" s="2"/>
      <c r="AB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74">
        <v>57</v>
      </c>
      <c r="W63" s="2"/>
      <c r="X63" s="2"/>
      <c r="Y63" s="2"/>
      <c r="Z63" s="2"/>
      <c r="AA63" s="2"/>
      <c r="AB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74">
        <v>58</v>
      </c>
      <c r="W64" s="2"/>
      <c r="X64" s="2"/>
      <c r="Y64" s="2"/>
      <c r="Z64" s="2"/>
      <c r="AA64" s="2"/>
      <c r="AB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74">
        <v>59</v>
      </c>
      <c r="W65" s="2"/>
      <c r="X65" s="2"/>
      <c r="Y65" s="2"/>
      <c r="Z65" s="2"/>
      <c r="AA65" s="2"/>
      <c r="AB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74">
        <v>60</v>
      </c>
      <c r="W66" s="2"/>
      <c r="X66" s="2"/>
      <c r="Y66" s="2"/>
      <c r="Z66" s="2"/>
      <c r="AA66" s="2"/>
      <c r="AB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74">
        <v>61</v>
      </c>
      <c r="W67" s="2"/>
      <c r="X67" s="2"/>
      <c r="Y67" s="2"/>
      <c r="Z67" s="2"/>
      <c r="AA67" s="2"/>
      <c r="AB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74">
        <v>62</v>
      </c>
      <c r="W68" s="2"/>
      <c r="X68" s="2"/>
      <c r="Y68" s="2"/>
      <c r="Z68" s="2"/>
      <c r="AA68" s="2"/>
      <c r="AB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74">
        <v>63</v>
      </c>
      <c r="W69" s="2"/>
      <c r="X69" s="2"/>
      <c r="Y69" s="2"/>
      <c r="Z69" s="2"/>
      <c r="AA69" s="2"/>
      <c r="AB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74">
        <v>64</v>
      </c>
      <c r="W70" s="2"/>
      <c r="X70" s="2"/>
      <c r="Y70" s="2"/>
      <c r="Z70" s="2"/>
      <c r="AA70" s="2"/>
      <c r="AB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74">
        <v>65</v>
      </c>
      <c r="W71" s="2"/>
      <c r="X71" s="2"/>
      <c r="Y71" s="2"/>
      <c r="Z71" s="2"/>
      <c r="AA71" s="2"/>
      <c r="AB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74">
        <v>66</v>
      </c>
      <c r="W72" s="2"/>
      <c r="X72" s="2"/>
      <c r="Y72" s="2"/>
      <c r="Z72" s="2"/>
      <c r="AA72" s="2"/>
      <c r="AB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74">
        <v>67</v>
      </c>
      <c r="W73" s="2"/>
      <c r="X73" s="2"/>
      <c r="Y73" s="2"/>
      <c r="Z73" s="2"/>
      <c r="AA73" s="2"/>
      <c r="AB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74">
        <v>68</v>
      </c>
      <c r="W74" s="2"/>
      <c r="X74" s="2"/>
      <c r="Y74" s="2"/>
      <c r="Z74" s="2"/>
      <c r="AA74" s="2"/>
      <c r="AB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74">
        <v>69</v>
      </c>
      <c r="W75" s="2"/>
      <c r="X75" s="2"/>
      <c r="Y75" s="2"/>
      <c r="Z75" s="2"/>
      <c r="AA75" s="2"/>
      <c r="AB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74">
        <v>70</v>
      </c>
      <c r="W76" s="2"/>
      <c r="X76" s="2"/>
      <c r="Y76" s="2"/>
      <c r="Z76" s="2"/>
      <c r="AA76" s="2"/>
      <c r="AB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74">
        <v>71</v>
      </c>
      <c r="W77" s="2"/>
      <c r="X77" s="2"/>
      <c r="Y77" s="2"/>
      <c r="Z77" s="2"/>
      <c r="AA77" s="2"/>
      <c r="AB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74">
        <v>72</v>
      </c>
      <c r="W78" s="2"/>
      <c r="X78" s="2"/>
      <c r="Y78" s="2"/>
      <c r="Z78" s="2"/>
      <c r="AA78" s="2"/>
      <c r="AB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74">
        <v>73</v>
      </c>
      <c r="W79" s="2"/>
      <c r="X79" s="2"/>
      <c r="Y79" s="2"/>
      <c r="Z79" s="2"/>
      <c r="AA79" s="2"/>
      <c r="AB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74">
        <v>74</v>
      </c>
      <c r="W80" s="2"/>
      <c r="X80" s="2"/>
      <c r="Y80" s="2"/>
      <c r="Z80" s="2"/>
      <c r="AA80" s="2"/>
      <c r="AB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74">
        <v>75</v>
      </c>
      <c r="W81" s="2"/>
      <c r="X81" s="2"/>
      <c r="Y81" s="2"/>
      <c r="Z81" s="2"/>
      <c r="AA81" s="2"/>
      <c r="AB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74">
        <v>76</v>
      </c>
      <c r="W82" s="2"/>
      <c r="X82" s="2"/>
      <c r="Y82" s="2"/>
      <c r="Z82" s="2"/>
      <c r="AA82" s="2"/>
      <c r="AB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74">
        <v>77</v>
      </c>
      <c r="W83" s="2"/>
      <c r="X83" s="2"/>
      <c r="Y83" s="2"/>
      <c r="Z83" s="2"/>
      <c r="AA83" s="2"/>
      <c r="AB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74">
        <v>78</v>
      </c>
      <c r="W84" s="2"/>
      <c r="X84" s="2"/>
      <c r="Y84" s="2"/>
      <c r="Z84" s="2"/>
      <c r="AA84" s="2"/>
      <c r="AB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74">
        <v>79</v>
      </c>
      <c r="W85" s="2"/>
      <c r="X85" s="2"/>
      <c r="Y85" s="2"/>
      <c r="Z85" s="2"/>
      <c r="AA85" s="2"/>
      <c r="AB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74">
        <v>80</v>
      </c>
      <c r="W86" s="2"/>
      <c r="X86" s="2"/>
      <c r="Y86" s="2"/>
      <c r="Z86" s="2"/>
      <c r="AA86" s="2"/>
      <c r="AB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74">
        <v>81</v>
      </c>
      <c r="W87" s="2"/>
      <c r="X87" s="2"/>
      <c r="Y87" s="2"/>
      <c r="Z87" s="2"/>
      <c r="AA87" s="2"/>
      <c r="AB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74">
        <v>82</v>
      </c>
      <c r="W88" s="2"/>
      <c r="X88" s="2"/>
      <c r="Y88" s="2"/>
      <c r="Z88" s="2"/>
      <c r="AA88" s="2"/>
      <c r="AB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74">
        <v>83</v>
      </c>
      <c r="W89" s="2"/>
      <c r="X89" s="2"/>
      <c r="Y89" s="2"/>
      <c r="Z89" s="2"/>
      <c r="AA89" s="2"/>
      <c r="AB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74">
        <v>84</v>
      </c>
      <c r="W90" s="2"/>
      <c r="X90" s="2"/>
      <c r="Y90" s="2"/>
      <c r="Z90" s="2"/>
      <c r="AA90" s="2"/>
      <c r="AB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74">
        <v>85</v>
      </c>
      <c r="W91" s="2"/>
      <c r="X91" s="2"/>
      <c r="Y91" s="2"/>
      <c r="Z91" s="2"/>
      <c r="AA91" s="2"/>
      <c r="AB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74">
        <v>86</v>
      </c>
      <c r="W92" s="2"/>
      <c r="X92" s="2"/>
      <c r="Y92" s="2"/>
      <c r="Z92" s="2"/>
      <c r="AA92" s="2"/>
      <c r="AB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74">
        <v>87</v>
      </c>
      <c r="W93" s="2"/>
      <c r="X93" s="2"/>
      <c r="Y93" s="2"/>
      <c r="Z93" s="2"/>
      <c r="AA93" s="2"/>
      <c r="AB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74">
        <v>88</v>
      </c>
      <c r="W94" s="2"/>
      <c r="X94" s="2"/>
      <c r="Y94" s="2"/>
      <c r="Z94" s="2"/>
      <c r="AA94" s="2"/>
      <c r="AB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74">
        <v>89</v>
      </c>
      <c r="W95" s="2"/>
      <c r="X95" s="2"/>
      <c r="Y95" s="2"/>
      <c r="Z95" s="2"/>
      <c r="AA95" s="2"/>
      <c r="AB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74">
        <v>90</v>
      </c>
      <c r="W96" s="2"/>
      <c r="X96" s="2"/>
      <c r="Y96" s="2"/>
      <c r="Z96" s="2"/>
      <c r="AA96" s="2"/>
      <c r="AB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74">
        <v>91</v>
      </c>
      <c r="W97" s="2"/>
      <c r="X97" s="2"/>
      <c r="Y97" s="2"/>
      <c r="Z97" s="2"/>
      <c r="AA97" s="2"/>
      <c r="AB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74">
        <v>92</v>
      </c>
      <c r="W98" s="2"/>
      <c r="X98" s="2"/>
      <c r="Y98" s="2"/>
      <c r="Z98" s="2"/>
      <c r="AA98" s="2"/>
      <c r="AB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74">
        <v>93</v>
      </c>
      <c r="W99" s="2"/>
      <c r="X99" s="2"/>
      <c r="Y99" s="2"/>
      <c r="Z99" s="2"/>
      <c r="AA99" s="2"/>
      <c r="AB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74">
        <v>94</v>
      </c>
      <c r="W100" s="2"/>
      <c r="X100" s="2"/>
      <c r="Y100" s="2"/>
      <c r="Z100" s="2"/>
      <c r="AA100" s="2"/>
      <c r="AB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74">
        <v>95</v>
      </c>
      <c r="W101" s="2"/>
      <c r="X101" s="2"/>
      <c r="Y101" s="2"/>
      <c r="Z101" s="2"/>
      <c r="AA101" s="2"/>
      <c r="AB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74">
        <v>96</v>
      </c>
      <c r="W102" s="2"/>
      <c r="X102" s="2"/>
      <c r="Y102" s="2"/>
      <c r="Z102" s="2"/>
      <c r="AA102" s="2"/>
      <c r="AB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74">
        <v>97</v>
      </c>
      <c r="W103" s="2"/>
      <c r="X103" s="2"/>
      <c r="Y103" s="2"/>
      <c r="Z103" s="2"/>
      <c r="AA103" s="2"/>
      <c r="AB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74">
        <v>98</v>
      </c>
      <c r="W104" s="2"/>
      <c r="X104" s="2"/>
      <c r="Y104" s="2"/>
      <c r="Z104" s="2"/>
      <c r="AA104" s="2"/>
      <c r="AB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74">
        <v>99</v>
      </c>
      <c r="W105" s="2"/>
      <c r="X105" s="2"/>
      <c r="Y105" s="2"/>
      <c r="Z105" s="2"/>
      <c r="AA105" s="2"/>
      <c r="AB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74">
        <v>100</v>
      </c>
      <c r="W106" s="2"/>
      <c r="X106" s="2"/>
      <c r="Y106" s="2"/>
      <c r="Z106" s="2"/>
      <c r="AA106" s="2"/>
      <c r="AB106" s="2"/>
    </row>
  </sheetData>
  <mergeCells count="16">
    <mergeCell ref="R2:S2"/>
    <mergeCell ref="T2:U2"/>
    <mergeCell ref="R3:U3"/>
    <mergeCell ref="B1:G2"/>
    <mergeCell ref="H1:J1"/>
    <mergeCell ref="K1:L1"/>
    <mergeCell ref="M1:O1"/>
    <mergeCell ref="P1:Q1"/>
    <mergeCell ref="R1:S1"/>
    <mergeCell ref="T1:U1"/>
    <mergeCell ref="H2:J2"/>
    <mergeCell ref="K2:L2"/>
    <mergeCell ref="B3:I3"/>
    <mergeCell ref="J3:Q3"/>
    <mergeCell ref="M2:O2"/>
    <mergeCell ref="P2:Q2"/>
  </mergeCells>
  <conditionalFormatting sqref="J7:J31">
    <cfRule type="cellIs" dxfId="26" priority="1" operator="notEqual" stopIfTrue="1">
      <formula>0</formula>
    </cfRule>
  </conditionalFormatting>
  <conditionalFormatting sqref="K7:K31">
    <cfRule type="cellIs" dxfId="27" priority="1" operator="notEqual" stopIfTrue="1">
      <formula>0</formula>
    </cfRule>
  </conditionalFormatting>
  <conditionalFormatting sqref="L7:L31">
    <cfRule type="cellIs" dxfId="28" priority="1" operator="notEqual" stopIfTrue="1">
      <formula>0</formula>
    </cfRule>
  </conditionalFormatting>
  <conditionalFormatting sqref="M7:M31">
    <cfRule type="cellIs" dxfId="29" priority="1" operator="notEqual" stopIfTrue="1">
      <formula>0</formula>
    </cfRule>
  </conditionalFormatting>
  <conditionalFormatting sqref="O7:O31">
    <cfRule type="cellIs" dxfId="30" priority="1" operator="notEqual" stopIfTrue="1">
      <formula>0</formula>
    </cfRule>
  </conditionalFormatting>
  <conditionalFormatting sqref="P7:P31">
    <cfRule type="cellIs" dxfId="31" priority="1" operator="notEqual" stopIfTrue="1">
      <formula>0</formula>
    </cfRule>
  </conditionalFormatting>
  <conditionalFormatting sqref="Q7:Q31">
    <cfRule type="cellIs" dxfId="32" priority="1" operator="notEqual" stopIfTrue="1">
      <formula>0</formula>
    </cfRule>
  </conditionalFormatting>
  <dataValidations count="2">
    <dataValidation type="list" allowBlank="1" showInputMessage="1" showErrorMessage="1" sqref="J7:P31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sqref="Q7:Q31">
      <formula1>"10631"</formula1>
    </dataValidation>
  </dataValidations>
  <hyperlinks>
    <hyperlink ref="I7" r:id="rId1" location="" tooltip="" display="VIEW"/>
    <hyperlink ref="I8" r:id="rId2" location="" tooltip="" display="VIEW"/>
    <hyperlink ref="I9" r:id="rId3" location="" tooltip="" display="VIEW"/>
    <hyperlink ref="I10" r:id="rId4" location="" tooltip="" display="VIEW"/>
    <hyperlink ref="I11" r:id="rId5" location="" tooltip="" display="VIEW"/>
    <hyperlink ref="I12" r:id="rId6" location="" tooltip="" display="VIEW"/>
    <hyperlink ref="I13" r:id="rId7" location="" tooltip="" display="VIEW"/>
    <hyperlink ref="I14" r:id="rId8" location="" tooltip="" display="VIEW"/>
    <hyperlink ref="I15" r:id="rId9" location="" tooltip="" display="VIEW"/>
    <hyperlink ref="I16" r:id="rId10" location="" tooltip="" display="VIEW"/>
    <hyperlink ref="I17" r:id="rId11" location="" tooltip="" display="VIEW"/>
    <hyperlink ref="I18" r:id="rId12" location="" tooltip="" display="VIEW"/>
    <hyperlink ref="I19" r:id="rId13" location="" tooltip="" display="VIEW"/>
    <hyperlink ref="I20" r:id="rId14" location="" tooltip="" display="VIEW"/>
    <hyperlink ref="I21" r:id="rId15" location="" tooltip="" display="VIEW"/>
    <hyperlink ref="I22" r:id="rId16" location="" tooltip="" display="VIEW"/>
    <hyperlink ref="I23" r:id="rId17" location="" tooltip="" display="VIEW"/>
    <hyperlink ref="I24" r:id="rId18" location="" tooltip="" display="VIEW"/>
    <hyperlink ref="I25" r:id="rId19" location="" tooltip="" display="VIEW"/>
    <hyperlink ref="I27" r:id="rId20" location="" tooltip="" display="VIEW"/>
    <hyperlink ref="I29" r:id="rId21" location="" tooltip="" display="VIEW"/>
    <hyperlink ref="I31" r:id="rId22" location="" tooltip="" display="VIEW"/>
  </hyperlinks>
  <pageMargins left="0.708661" right="0.708661" top="0.748031" bottom="0.748031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28"/>
  <sheetViews>
    <sheetView workbookViewId="0" showGridLines="0" defaultGridColor="1"/>
  </sheetViews>
  <sheetFormatPr defaultColWidth="14.5" defaultRowHeight="15" customHeight="1" outlineLevelRow="0" outlineLevelCol="0"/>
  <cols>
    <col min="1" max="1" width="36.1719" style="474" customWidth="1"/>
    <col min="2" max="2" width="11.5" style="474" customWidth="1"/>
    <col min="3" max="5" width="10" style="474" customWidth="1"/>
    <col min="6" max="6" width="19.6719" style="474" customWidth="1"/>
    <col min="7" max="7" width="9.67188" style="474" customWidth="1"/>
    <col min="8" max="8" width="13" style="474" customWidth="1"/>
    <col min="9" max="9" width="12.1719" style="474" customWidth="1"/>
    <col min="10" max="16384" width="14.5" style="474" customWidth="1"/>
  </cols>
  <sheetData>
    <row r="1" ht="24" customHeight="1">
      <c r="A1" s="475"/>
      <c r="B1" t="s" s="153">
        <v>64</v>
      </c>
      <c r="C1" s="476"/>
      <c r="D1" s="156">
        <f>SUM(H4:H13)</f>
        <v>0</v>
      </c>
      <c r="E1" s="106"/>
      <c r="F1" s="477"/>
      <c r="G1" t="s" s="155">
        <v>65</v>
      </c>
      <c r="H1" s="106"/>
      <c r="I1" s="478">
        <f>SUM(I4:I13)</f>
        <v>0</v>
      </c>
    </row>
    <row r="2" ht="24" customHeight="1">
      <c r="A2" s="163"/>
      <c r="B2" s="479"/>
      <c r="C2" s="476"/>
      <c r="D2" s="480"/>
      <c r="E2" s="106"/>
      <c r="F2" s="477"/>
      <c r="G2" s="480"/>
      <c r="H2" s="106"/>
      <c r="I2" s="481"/>
    </row>
    <row r="3" ht="57.75" customHeight="1">
      <c r="A3" t="s" s="482">
        <v>4</v>
      </c>
      <c r="B3" t="s" s="350">
        <v>588</v>
      </c>
      <c r="C3" t="s" s="350">
        <v>81</v>
      </c>
      <c r="D3" t="s" s="350">
        <v>82</v>
      </c>
      <c r="E3" t="s" s="350">
        <v>83</v>
      </c>
      <c r="F3" t="s" s="239">
        <v>589</v>
      </c>
      <c r="G3" t="s" s="239">
        <v>590</v>
      </c>
      <c r="H3" t="s" s="198">
        <v>86</v>
      </c>
      <c r="I3" t="s" s="198">
        <v>87</v>
      </c>
    </row>
    <row r="4" ht="15" customHeight="1">
      <c r="A4" t="s" s="455">
        <v>591</v>
      </c>
      <c r="B4" t="s" s="261">
        <v>592</v>
      </c>
      <c r="C4" s="483">
        <f>D4/1.2</f>
        <v>0.0166666666666667</v>
      </c>
      <c r="D4" s="483">
        <v>0.02</v>
      </c>
      <c r="E4" t="s" s="484">
        <v>593</v>
      </c>
      <c r="F4" s="260"/>
      <c r="G4" s="260"/>
      <c r="H4" t="s" s="485">
        <f>IF((F4*C4)=0,"",(F4*C4))</f>
      </c>
      <c r="I4" t="s" s="485">
        <f>IF((F4*D4)=0,"",(F4*D4))</f>
      </c>
    </row>
    <row r="5" ht="15" customHeight="1">
      <c r="A5" t="s" s="455">
        <v>594</v>
      </c>
      <c r="B5" t="s" s="261">
        <v>592</v>
      </c>
      <c r="C5" s="483">
        <f>D5/1.2</f>
        <v>0.0333333333333333</v>
      </c>
      <c r="D5" s="483">
        <v>0.04</v>
      </c>
      <c r="E5" t="s" s="484">
        <v>593</v>
      </c>
      <c r="F5" s="260"/>
      <c r="G5" t="s" s="486">
        <f>IF(SUM('POLYURETHAN'!AM4+'POLYESTER'!AD4+'PLYWOOD'!Z4+'FIBERGLASS'!Z4)=0,"",SUM('POLYURETHAN'!AM4+'POLYESTER'!AD4+'PLYWOOD'!Z4+'FIBERGLASS'!Z4))</f>
      </c>
      <c r="H5" t="s" s="487">
        <f>IF((F5*C5)=0,"",(F5*C5))</f>
      </c>
      <c r="I5" t="s" s="487">
        <f>IF((F5*D5)=0,"",(F5*D5))</f>
      </c>
    </row>
    <row r="6" ht="15" customHeight="1">
      <c r="A6" t="s" s="455">
        <v>595</v>
      </c>
      <c r="B6" t="s" s="261">
        <v>592</v>
      </c>
      <c r="C6" s="483">
        <f>D6/1.2</f>
        <v>0.06666666666666669</v>
      </c>
      <c r="D6" s="483">
        <v>0.08</v>
      </c>
      <c r="E6" t="s" s="484">
        <v>593</v>
      </c>
      <c r="F6" s="260"/>
      <c r="G6" t="s" s="486">
        <f>IF(SUM('POLYURETHAN'!AN4)=0,"",SUM('POLYURETHAN'!AN4))</f>
      </c>
      <c r="H6" t="s" s="487">
        <f>IF((F6*C6)=0,"",(F6*C6))</f>
      </c>
      <c r="I6" t="s" s="487">
        <f>IF((F6*D6)=0,"",(F6*D6))</f>
      </c>
    </row>
    <row r="7" ht="15" customHeight="1">
      <c r="A7" t="s" s="455">
        <v>596</v>
      </c>
      <c r="B7" t="s" s="261">
        <v>592</v>
      </c>
      <c r="C7" s="483">
        <f>D7/1.2</f>
        <v>0.216666666666667</v>
      </c>
      <c r="D7" s="483">
        <v>0.26</v>
      </c>
      <c r="E7" t="s" s="484">
        <v>593</v>
      </c>
      <c r="F7" s="260"/>
      <c r="G7" t="s" s="486">
        <f>IF(SUM('POLYURETHAN'!AO4+'POLYESTER'!AE4)=0,"",SUM('POLYURETHAN'!AO4+'POLYESTER'!AE4))</f>
      </c>
      <c r="H7" t="s" s="487">
        <f>IF((F7*C7)=0,"",(F7*C7))</f>
      </c>
      <c r="I7" t="s" s="487">
        <f>IF((F7*D7)=0,"",(F7*D7))</f>
      </c>
    </row>
    <row r="8" ht="15" customHeight="1">
      <c r="A8" t="s" s="455">
        <v>597</v>
      </c>
      <c r="B8" t="s" s="261">
        <v>592</v>
      </c>
      <c r="C8" s="483">
        <f>D8/1.2</f>
        <v>0.283333333333333</v>
      </c>
      <c r="D8" s="483">
        <v>0.34</v>
      </c>
      <c r="E8" t="s" s="484">
        <v>593</v>
      </c>
      <c r="F8" s="260"/>
      <c r="G8" t="s" s="486">
        <f>IF(SUM('POLYURETHAN'!AP4+'POLYESTER'!AF4)=0,"",SUM('POLYURETHAN'!AP4+'POLYESTER'!AF4))</f>
      </c>
      <c r="H8" t="s" s="487">
        <f>IF((F8*C8)=0,"",(F8*C8))</f>
      </c>
      <c r="I8" t="s" s="487">
        <f>IF((F8*D8)=0,"",(F8*D8))</f>
      </c>
    </row>
    <row r="9" ht="15" customHeight="1">
      <c r="A9" t="s" s="455">
        <v>598</v>
      </c>
      <c r="B9" t="s" s="261">
        <v>592</v>
      </c>
      <c r="C9" s="483">
        <f>D9/1.2</f>
        <v>0.416666666666667</v>
      </c>
      <c r="D9" s="483">
        <v>0.5</v>
      </c>
      <c r="E9" t="s" s="484">
        <v>593</v>
      </c>
      <c r="F9" s="260"/>
      <c r="G9" t="s" s="486">
        <f>IF(SUM('POLYURETHAN'!AQ4+'POLYESTER'!AG4)=0,"",SUM('POLYURETHAN'!AQ4+'POLYESTER'!AG4))</f>
      </c>
      <c r="H9" t="s" s="487">
        <f>IF((F9*C9)=0,"",(F9*C9))</f>
      </c>
      <c r="I9" t="s" s="487">
        <f>IF((F9*D9)=0,"",(F9*D9))</f>
      </c>
    </row>
    <row r="10" ht="15" customHeight="1">
      <c r="A10" t="s" s="455">
        <v>599</v>
      </c>
      <c r="B10" t="s" s="261">
        <v>592</v>
      </c>
      <c r="C10" s="483">
        <f>D10/1.2</f>
        <v>0.566666666666667</v>
      </c>
      <c r="D10" s="483">
        <v>0.68</v>
      </c>
      <c r="E10" s="488"/>
      <c r="F10" s="260"/>
      <c r="G10" t="s" s="486">
        <f>IF(SUM('POLYURETHAN'!AR4)=0,"",SUM('POLYURETHAN'!AR4))</f>
      </c>
      <c r="H10" t="s" s="487">
        <f>IF((F10*C10)=0,"",(F10*C10))</f>
      </c>
      <c r="I10" t="s" s="487">
        <f>IF((F10*D10)=0,"",(F10*D10))</f>
      </c>
    </row>
    <row r="11" ht="15" customHeight="1">
      <c r="A11" t="s" s="455">
        <v>600</v>
      </c>
      <c r="B11" t="s" s="261">
        <v>592</v>
      </c>
      <c r="C11" s="483">
        <f>D11/1.2</f>
        <v>0.625</v>
      </c>
      <c r="D11" s="483">
        <v>0.75</v>
      </c>
      <c r="E11" s="488"/>
      <c r="F11" s="260"/>
      <c r="G11" t="s" s="486">
        <f>IF(SUM('POLYURETHAN'!AS4)=0,"",SUM('POLYURETHAN'!AS4))</f>
      </c>
      <c r="H11" t="s" s="487">
        <f>IF((F11*C11)=0,"",(F11*C11))</f>
      </c>
      <c r="I11" t="s" s="487">
        <f>IF((F11*D11)=0,"",(F11*D11))</f>
      </c>
    </row>
    <row r="12" ht="15" customHeight="1">
      <c r="A12" t="s" s="455">
        <v>601</v>
      </c>
      <c r="B12" t="s" s="261">
        <v>592</v>
      </c>
      <c r="C12" s="483">
        <f>D12/1.2</f>
        <v>0.208333333333333</v>
      </c>
      <c r="D12" s="483">
        <v>0.25</v>
      </c>
      <c r="E12" t="s" s="484">
        <v>593</v>
      </c>
      <c r="F12" s="260"/>
      <c r="G12" s="260"/>
      <c r="H12" t="s" s="487">
        <f>IF((F12*C12)=0,"",(F12*C12))</f>
      </c>
      <c r="I12" t="s" s="487">
        <f>IF((F12*D12)=0,"",(F12*D12))</f>
      </c>
    </row>
    <row r="13" ht="15" customHeight="1">
      <c r="A13" t="s" s="283">
        <v>602</v>
      </c>
      <c r="B13" t="s" s="489">
        <v>592</v>
      </c>
      <c r="C13" s="490">
        <f>D13/1.2</f>
        <v>0.208333333333333</v>
      </c>
      <c r="D13" s="490">
        <v>0.25</v>
      </c>
      <c r="E13" t="s" s="491">
        <v>593</v>
      </c>
      <c r="F13" s="260"/>
      <c r="G13" s="260"/>
      <c r="H13" t="s" s="487">
        <f>IF((F13*C13)=0,"",(F13*C13))</f>
      </c>
      <c r="I13" t="s" s="487">
        <f>IF((F13*D13)=0,"",(F13*D13))</f>
      </c>
    </row>
    <row r="14" ht="14.25" customHeight="1">
      <c r="A14" s="103"/>
      <c r="B14" s="43"/>
      <c r="C14" s="43"/>
      <c r="D14" s="43"/>
      <c r="E14" s="43"/>
      <c r="F14" s="103"/>
      <c r="G14" s="103"/>
      <c r="H14" s="103"/>
      <c r="I14" s="103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</row>
    <row r="16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ht="14.25" customHeight="1">
      <c r="A19" s="2"/>
      <c r="B19" s="2"/>
      <c r="C19" s="2"/>
      <c r="D19" s="2"/>
      <c r="E19" s="2"/>
      <c r="F19" s="2"/>
      <c r="G19" s="2"/>
      <c r="H19" s="2"/>
      <c r="I19" s="2"/>
    </row>
    <row r="20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ht="23.25" customHeight="1" hidden="1">
      <c r="A22" s="2"/>
      <c r="B22" s="2"/>
      <c r="C22" s="2"/>
      <c r="D22" s="2"/>
      <c r="E22" s="2"/>
      <c r="F22" s="2"/>
      <c r="G22" s="2"/>
      <c r="H22" s="2"/>
      <c r="I22" s="2"/>
    </row>
    <row r="23" ht="14.25" customHeight="1" hidden="1">
      <c r="A23" s="2"/>
      <c r="B23" s="2"/>
      <c r="C23" s="2"/>
      <c r="D23" s="2"/>
      <c r="E23" s="2"/>
      <c r="F23" s="2"/>
      <c r="G23" s="2"/>
      <c r="H23" s="2"/>
      <c r="I23" s="2"/>
    </row>
    <row r="24" ht="31.5" customHeight="1" hidden="1">
      <c r="A24" s="2"/>
      <c r="B24" s="2"/>
      <c r="C24" s="2"/>
      <c r="D24" s="12"/>
      <c r="E24" t="s" s="389">
        <v>9</v>
      </c>
      <c r="F24" s="46"/>
      <c r="G24" s="2"/>
      <c r="H24" s="2"/>
      <c r="I24" s="2"/>
    </row>
    <row r="25" ht="25.5" customHeight="1" hidden="1">
      <c r="A25" s="2"/>
      <c r="B25" s="2"/>
      <c r="C25" s="2"/>
      <c r="D25" s="2"/>
      <c r="E25" s="460"/>
      <c r="F25" s="2"/>
      <c r="G25" s="2"/>
      <c r="H25" s="2"/>
      <c r="I25" s="2"/>
    </row>
    <row r="26" ht="18.75" customHeight="1" hidden="1">
      <c r="A26" s="2"/>
      <c r="B26" s="2"/>
      <c r="C26" s="2"/>
      <c r="D26" s="2"/>
      <c r="E26" s="2"/>
      <c r="F26" s="2"/>
      <c r="G26" s="2"/>
      <c r="H26" s="2"/>
      <c r="I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</row>
  </sheetData>
  <mergeCells count="4">
    <mergeCell ref="D1:E1"/>
    <mergeCell ref="G1:H1"/>
    <mergeCell ref="D2:E2"/>
    <mergeCell ref="G2:H2"/>
  </mergeCells>
  <hyperlinks>
    <hyperlink ref="E4" r:id="rId1" location="" tooltip="" display="VIEW"/>
    <hyperlink ref="E5" r:id="rId2" location="" tooltip="" display="VIEW"/>
    <hyperlink ref="E6" r:id="rId3" location="" tooltip="" display="VIEW"/>
    <hyperlink ref="E7" r:id="rId4" location="" tooltip="" display="VIEW"/>
    <hyperlink ref="E8" r:id="rId5" location="" tooltip="" display="VIEW"/>
    <hyperlink ref="E9" r:id="rId6" location="" tooltip="" display="VIEW"/>
    <hyperlink ref="E12" r:id="rId7" location="" tooltip="" display="VIEW"/>
    <hyperlink ref="E13" r:id="rId8" location="" tooltip="" display="VIEW"/>
  </hyperlinks>
  <pageMargins left="0.708661" right="0.708661" top="0.748031" bottom="0.748031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