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53.jpeg" ContentType="image/jpeg"/>
  <Override PartName="/xl/media/image54.jpeg" ContentType="image/jpeg"/>
  <Override PartName="/xl/media/image55.jpeg" ContentType="image/jpeg"/>
  <Override PartName="/xl/media/image56.jpeg" ContentType="image/jpeg"/>
  <Override PartName="/xl/media/image57.jpeg" ContentType="image/jpeg"/>
  <Override PartName="/xl/media/image58.jpeg" ContentType="image/jpeg"/>
  <Override PartName="/xl/media/image59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jpeg" ContentType="image/jpeg"/>
  <Override PartName="/xl/media/image81.jpeg" ContentType="image/jpeg"/>
  <Override PartName="/xl/media/image82.jpeg" ContentType="image/jpeg"/>
  <Override PartName="/xl/media/image83.jpeg" ContentType="image/jpeg"/>
  <Override PartName="/xl/media/image84.jpeg" ContentType="image/jpeg"/>
  <Override PartName="/xl/media/image85.jpeg" ContentType="image/jpeg"/>
  <Override PartName="/xl/media/image86.jpeg" ContentType="image/jpeg"/>
  <Override PartName="/xl/media/image87.jpeg" ContentType="image/jpeg"/>
  <Override PartName="/xl/media/image88.jpeg" ContentType="image/jpeg"/>
  <Override PartName="/xl/media/image89.jpeg" ContentType="image/jpeg"/>
  <Override PartName="/xl/media/image90.jpeg" ContentType="image/jpeg"/>
  <Override PartName="/xl/media/image91.jpeg" ContentType="image/jpeg"/>
  <Override PartName="/xl/media/image92.jpeg" ContentType="image/jpeg"/>
  <Override PartName="/xl/media/image93.jpeg" ContentType="image/jpeg"/>
  <Override PartName="/xl/media/image94.jpeg" ContentType="image/jpeg"/>
  <Override PartName="/xl/media/image95.jpeg" ContentType="image/jpeg"/>
  <Override PartName="/xl/media/image96.jpeg" ContentType="image/jpeg"/>
  <Override PartName="/xl/media/image97.jpeg" ContentType="image/jpeg"/>
  <Override PartName="/xl/media/image98.jpeg" ContentType="image/jpeg"/>
  <Override PartName="/xl/media/image99.jpeg" ContentType="image/jpeg"/>
  <Override PartName="/xl/media/image100.jpeg" ContentType="image/jpeg"/>
  <Override PartName="/xl/media/image101.jpeg" ContentType="image/jpeg"/>
  <Override PartName="/xl/media/image102.jpeg" ContentType="image/jpeg"/>
  <Override PartName="/xl/media/image103.jpeg" ContentType="image/jpeg"/>
  <Override PartName="/xl/media/image104.jpeg" ContentType="image/jpeg"/>
  <Override PartName="/xl/media/image105.jpeg" ContentType="image/jpeg"/>
  <Override PartName="/xl/media/image106.jpeg" ContentType="image/jpeg"/>
  <Override PartName="/xl/media/image107.jpeg" ContentType="image/jpeg"/>
  <Override PartName="/xl/media/image108.jpeg" ContentType="image/jpeg"/>
  <Override PartName="/xl/media/image109.jpeg" ContentType="image/jpeg"/>
  <Override PartName="/xl/media/image110.jpeg" ContentType="image/jpeg"/>
  <Override PartName="/xl/media/image111.jpeg" ContentType="image/jpeg"/>
  <Override PartName="/xl/media/image112.jpeg" ContentType="image/jpeg"/>
  <Override PartName="/xl/media/image113.jpeg" ContentType="image/jpeg"/>
  <Override PartName="/xl/media/image114.jpeg" ContentType="image/jpeg"/>
  <Override PartName="/xl/media/image115.jpeg" ContentType="image/jpeg"/>
  <Override PartName="/xl/media/image116.jpeg" ContentType="image/jpeg"/>
  <Override PartName="/xl/media/image117.jpeg" ContentType="image/jpeg"/>
  <Override PartName="/xl/media/image118.jpeg" ContentType="image/jpeg"/>
  <Override PartName="/xl/media/image119.jpeg" ContentType="image/jpeg"/>
  <Override PartName="/xl/media/image120.jpeg" ContentType="image/jpeg"/>
  <Override PartName="/xl/media/image121.jpeg" ContentType="image/jpeg"/>
  <Override PartName="/xl/media/image122.jpeg" ContentType="image/jpeg"/>
  <Override PartName="/xl/media/image123.jpeg" ContentType="image/jpeg"/>
  <Override PartName="/xl/media/image124.jpeg" ContentType="image/jpeg"/>
  <Override PartName="/xl/media/image125.jpeg" ContentType="image/jpeg"/>
  <Override PartName="/xl/media/image126.jpeg" ContentType="image/jpeg"/>
  <Override PartName="/xl/media/image127.jpeg" ContentType="image/jpeg"/>
  <Override PartName="/xl/media/image128.jpeg" ContentType="image/jpeg"/>
  <Override PartName="/xl/media/image129.jpeg" ContentType="image/jpeg"/>
  <Override PartName="/xl/media/image130.jpeg" ContentType="image/jpeg"/>
  <Override PartName="/xl/media/image131.jpeg" ContentType="image/jpeg"/>
  <Override PartName="/xl/media/image132.jpeg" ContentType="image/jpeg"/>
  <Override PartName="/xl/media/image133.jpeg" ContentType="image/jpeg"/>
  <Override PartName="/xl/media/image134.jpeg" ContentType="image/jpeg"/>
  <Override PartName="/xl/media/image135.jpeg" ContentType="image/jpeg"/>
  <Override PartName="/xl/media/image136.jpeg" ContentType="image/jpeg"/>
  <Override PartName="/xl/media/image137.jpeg" ContentType="image/jpeg"/>
  <Override PartName="/xl/media/image138.jpeg" ContentType="image/jpeg"/>
  <Override PartName="/xl/media/image139.jpeg" ContentType="image/jpeg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ummary of order" sheetId="1" r:id="rId4"/>
    <sheet name="SIMPL PLYWOOD" sheetId="2" r:id="rId5"/>
    <sheet name="PRODUCTION LIST VOLUMES" sheetId="3" r:id="rId6"/>
    <sheet name="PACKING LIST" sheetId="4" r:id="rId7"/>
    <sheet name="PAKIRANJE " sheetId="5" r:id="rId8"/>
    <sheet name="Uvoz za Vasco" sheetId="6" r:id="rId9"/>
    <sheet name="sum simpl" sheetId="7" r:id="rId10"/>
  </sheets>
</workbook>
</file>

<file path=xl/sharedStrings.xml><?xml version="1.0" encoding="utf-8"?>
<sst xmlns="http://schemas.openxmlformats.org/spreadsheetml/2006/main" uniqueCount="5587">
  <si>
    <t xml:space="preserve">order list: MAREC 2024 </t>
  </si>
  <si>
    <t xml:space="preserve"> </t>
  </si>
  <si>
    <t>Costumer:</t>
  </si>
  <si>
    <t>Delivery address:</t>
  </si>
  <si>
    <t>DISCOUNT</t>
  </si>
  <si>
    <t>%</t>
  </si>
  <si>
    <t>Sum pieces</t>
  </si>
  <si>
    <t>Sum kg</t>
  </si>
  <si>
    <t>Price without VAT</t>
  </si>
  <si>
    <t>prod. Quota</t>
  </si>
  <si>
    <t>PLYWOOD volumes</t>
  </si>
  <si>
    <t xml:space="preserve">SUM without vat </t>
  </si>
  <si>
    <t>DISCOUNT  %</t>
  </si>
  <si>
    <t>SUM (price wtihout VAT)</t>
  </si>
  <si>
    <r>
      <rPr>
        <sz val="12"/>
        <color indexed="8"/>
        <rFont val="Calibri"/>
      </rPr>
      <t xml:space="preserve">No. of pcs. by </t>
    </r>
    <r>
      <rPr>
        <b val="1"/>
        <sz val="12"/>
        <color indexed="8"/>
        <rFont val="Calibri"/>
      </rPr>
      <t>COLOR</t>
    </r>
  </si>
  <si>
    <t>black</t>
  </si>
  <si>
    <t>white</t>
  </si>
  <si>
    <t>red</t>
  </si>
  <si>
    <t>yellow</t>
  </si>
  <si>
    <t>blue</t>
  </si>
  <si>
    <t>bright green</t>
  </si>
  <si>
    <t>pure green</t>
  </si>
  <si>
    <t>apricot orange</t>
  </si>
  <si>
    <t>deep orange</t>
  </si>
  <si>
    <t>pink</t>
  </si>
  <si>
    <t>grey</t>
  </si>
  <si>
    <t>purple</t>
  </si>
  <si>
    <t>mint</t>
  </si>
  <si>
    <t>deep rose</t>
  </si>
  <si>
    <r>
      <rPr>
        <sz val="12"/>
        <color indexed="8"/>
        <rFont val="Calibri"/>
      </rPr>
      <t xml:space="preserve">No. of pcs. by </t>
    </r>
    <r>
      <rPr>
        <b val="1"/>
        <sz val="12"/>
        <color indexed="8"/>
        <rFont val="Calibri"/>
      </rPr>
      <t>TEXTURE</t>
    </r>
  </si>
  <si>
    <t>all texture</t>
  </si>
  <si>
    <t>dual texture</t>
  </si>
  <si>
    <r>
      <rPr>
        <sz val="12"/>
        <color indexed="8"/>
        <rFont val="Calibri"/>
      </rPr>
      <t xml:space="preserve">No. of pcs. by 
</t>
    </r>
    <r>
      <rPr>
        <b val="1"/>
        <sz val="12"/>
        <color indexed="8"/>
        <rFont val="Calibri"/>
      </rPr>
      <t>SIZE</t>
    </r>
  </si>
  <si>
    <t>XS</t>
  </si>
  <si>
    <t>S</t>
  </si>
  <si>
    <t>M</t>
  </si>
  <si>
    <t>L</t>
  </si>
  <si>
    <t>XL</t>
  </si>
  <si>
    <t>2XL</t>
  </si>
  <si>
    <t>3XL</t>
  </si>
  <si>
    <t>4XL</t>
  </si>
  <si>
    <t>various</t>
  </si>
  <si>
    <r>
      <rPr>
        <sz val="12"/>
        <color indexed="8"/>
        <rFont val="Calibri"/>
      </rPr>
      <t xml:space="preserve">No. of pcs. by 
</t>
    </r>
    <r>
      <rPr>
        <b val="1"/>
        <sz val="12"/>
        <color indexed="8"/>
        <rFont val="Calibri"/>
      </rPr>
      <t>TYPE</t>
    </r>
  </si>
  <si>
    <t>sloper</t>
  </si>
  <si>
    <t>footholds</t>
  </si>
  <si>
    <t>micros</t>
  </si>
  <si>
    <t>jug</t>
  </si>
  <si>
    <t>ledge</t>
  </si>
  <si>
    <t>edge</t>
  </si>
  <si>
    <t>crimp</t>
  </si>
  <si>
    <t>incut</t>
  </si>
  <si>
    <t>dish</t>
  </si>
  <si>
    <t>pinch</t>
  </si>
  <si>
    <t>pocket</t>
  </si>
  <si>
    <t>insert</t>
  </si>
  <si>
    <t>feature</t>
  </si>
  <si>
    <t>scoop</t>
  </si>
  <si>
    <t>arete</t>
  </si>
  <si>
    <t>square</t>
  </si>
  <si>
    <t>positive</t>
  </si>
  <si>
    <t>pyramid</t>
  </si>
  <si>
    <t>high profile</t>
  </si>
  <si>
    <t>rectangle</t>
  </si>
  <si>
    <r>
      <rPr>
        <sz val="12"/>
        <color indexed="8"/>
        <rFont val="Calibri"/>
      </rPr>
      <t>No. of</t>
    </r>
    <r>
      <rPr>
        <b val="1"/>
        <sz val="12"/>
        <color indexed="8"/>
        <rFont val="Calibri"/>
      </rPr>
      <t xml:space="preserve"> SCREWS</t>
    </r>
    <r>
      <rPr>
        <sz val="12"/>
        <color indexed="8"/>
        <rFont val="Calibri"/>
      </rPr>
      <t xml:space="preserve"> needed </t>
    </r>
  </si>
  <si>
    <t>50mm</t>
  </si>
  <si>
    <t>70mm</t>
  </si>
  <si>
    <t>10cm pyramid 
symbol for 
sizing is 
representing 
PLYWOOD 
material</t>
  </si>
  <si>
    <t>Sum price without VAT</t>
  </si>
  <si>
    <t>EUR</t>
  </si>
  <si>
    <t>Sum SETS</t>
  </si>
  <si>
    <t>SUM</t>
  </si>
  <si>
    <t>kg</t>
  </si>
  <si>
    <t xml:space="preserve">Ordered production quota </t>
  </si>
  <si>
    <t>NEW</t>
  </si>
  <si>
    <t>SUM of pcs.</t>
  </si>
  <si>
    <t xml:space="preserve">Sum pcs. by colour: </t>
  </si>
  <si>
    <t>SUM:</t>
  </si>
  <si>
    <t>ID</t>
  </si>
  <si>
    <t>TEXTURE</t>
  </si>
  <si>
    <t>SIZE</t>
  </si>
  <si>
    <t>DIMENSIONS</t>
  </si>
  <si>
    <t>TYPE</t>
  </si>
  <si>
    <t>PCS. IN SET</t>
  </si>
  <si>
    <t>T-NUTS</t>
  </si>
  <si>
    <t>FIXING</t>
  </si>
  <si>
    <t>PRICE WITHOUT VAT</t>
  </si>
  <si>
    <t>BLACK
RAL 9005</t>
  </si>
  <si>
    <t>WHITE</t>
  </si>
  <si>
    <t xml:space="preserve">RED          
RAL 3000 </t>
  </si>
  <si>
    <t xml:space="preserve">YELLOW   
RAL 1018 </t>
  </si>
  <si>
    <t>BLUE         
RAL 5015</t>
  </si>
  <si>
    <t>BRIGHT
GREEN    
RAL 6018</t>
  </si>
  <si>
    <t>PURE GREEN
RAL 6037</t>
  </si>
  <si>
    <t>APRICOT
ORANGE 
RAL 1033</t>
  </si>
  <si>
    <t>DEEP ORANGE          RAL 2011</t>
  </si>
  <si>
    <t>PINK         
RAL 4003</t>
  </si>
  <si>
    <t>GREY       
RAL 7001</t>
  </si>
  <si>
    <r>
      <rPr>
        <sz val="14"/>
        <color indexed="10"/>
        <rFont val="Calibri"/>
      </rPr>
      <t xml:space="preserve">PURPLE      </t>
    </r>
    <r>
      <rPr>
        <sz val="12"/>
        <color indexed="10"/>
        <rFont val="Calibri"/>
      </rPr>
      <t>S4050-R60B/M</t>
    </r>
  </si>
  <si>
    <t>MINT   
RAL6027</t>
  </si>
  <si>
    <t>DEEP ROSE RAL4008</t>
  </si>
  <si>
    <t xml:space="preserve">Sum </t>
  </si>
  <si>
    <t>ordered</t>
  </si>
  <si>
    <t>Production quota pet set</t>
  </si>
  <si>
    <t>sum kg</t>
  </si>
  <si>
    <t>green</t>
  </si>
  <si>
    <t>orange</t>
  </si>
  <si>
    <t>norma</t>
  </si>
  <si>
    <t>screws
50 mm</t>
  </si>
  <si>
    <t>screws 
70 mm</t>
  </si>
  <si>
    <t>screw 
longer mm</t>
  </si>
  <si>
    <t>01</t>
  </si>
  <si>
    <t>02</t>
  </si>
  <si>
    <t>03</t>
  </si>
  <si>
    <t>04</t>
  </si>
  <si>
    <t>05</t>
  </si>
  <si>
    <t>06</t>
  </si>
  <si>
    <t>15</t>
  </si>
  <si>
    <t>07</t>
  </si>
  <si>
    <t>08</t>
  </si>
  <si>
    <t>09</t>
  </si>
  <si>
    <t>10</t>
  </si>
  <si>
    <t>11</t>
  </si>
  <si>
    <t>12</t>
  </si>
  <si>
    <t>13</t>
  </si>
  <si>
    <t>13 - PINCHES</t>
  </si>
  <si>
    <t>SIMPL-13A</t>
  </si>
  <si>
    <t>Dual tex.</t>
  </si>
  <si>
    <t>2x 25x8x8 cm</t>
  </si>
  <si>
    <t>screws</t>
  </si>
  <si>
    <t>No</t>
  </si>
  <si>
    <t>SIMPL-13B</t>
  </si>
  <si>
    <t>2x 40x8x8 cm</t>
  </si>
  <si>
    <t>SIMPL-13C</t>
  </si>
  <si>
    <t>2x 88x8x11 cm</t>
  </si>
  <si>
    <t>SIMPL-13D</t>
  </si>
  <si>
    <t>2x 25x8x11 cm</t>
  </si>
  <si>
    <t>SIMPL-13E</t>
  </si>
  <si>
    <t>2x 46x8x11 cm</t>
  </si>
  <si>
    <t>SIMPL-13F</t>
  </si>
  <si>
    <t>2x 53x8x16 cm</t>
  </si>
  <si>
    <t>SIMPL-13G</t>
  </si>
  <si>
    <t>60x20x12 cm</t>
  </si>
  <si>
    <t>SIMPL-13M</t>
  </si>
  <si>
    <t>69x11,5x11 cm</t>
  </si>
  <si>
    <t>Yes</t>
  </si>
  <si>
    <t>SIMPL-13N</t>
  </si>
  <si>
    <t>88,5x11,5x11 cm</t>
  </si>
  <si>
    <t>SIMPL-13O</t>
  </si>
  <si>
    <t>108,5x11,5x11 cm</t>
  </si>
  <si>
    <t>1 - FLAT</t>
  </si>
  <si>
    <t>SIMPL-1A</t>
  </si>
  <si>
    <t>10x 18x6 cm</t>
  </si>
  <si>
    <t>SIMPL-1B</t>
  </si>
  <si>
    <t>5x 28x7 cm</t>
  </si>
  <si>
    <t>SIMPL-1C</t>
  </si>
  <si>
    <t>4x 41x12 cm</t>
  </si>
  <si>
    <t>SIMPL-1D</t>
  </si>
  <si>
    <t>3x 54x15 cm</t>
  </si>
  <si>
    <t>SIMPL-1E</t>
  </si>
  <si>
    <t>2x 77x23 cm</t>
  </si>
  <si>
    <t>SIMPL-1F</t>
  </si>
  <si>
    <t>107x28 cm</t>
  </si>
  <si>
    <t>SIMPL-1G</t>
  </si>
  <si>
    <t>132x36 cm</t>
  </si>
  <si>
    <t>SIMPL-1H</t>
  </si>
  <si>
    <t>158x42 cm</t>
  </si>
  <si>
    <t>SIMPL-1I</t>
  </si>
  <si>
    <t>180x65 cm</t>
  </si>
  <si>
    <t>SIMPL-1K</t>
  </si>
  <si>
    <t>209x61 cm</t>
  </si>
  <si>
    <t>2 - CLASSIC</t>
  </si>
  <si>
    <t>SIMPL-2A</t>
  </si>
  <si>
    <t>5x 30x15 cm</t>
  </si>
  <si>
    <t>SIMPL-2B</t>
  </si>
  <si>
    <t>4x 42x22 cm</t>
  </si>
  <si>
    <t>SIMPL-2C</t>
  </si>
  <si>
    <t>3x 56x29 cm</t>
  </si>
  <si>
    <t>SIMPL-2D</t>
  </si>
  <si>
    <t>2x 84x43 cm</t>
  </si>
  <si>
    <t>SIMPL-2E</t>
  </si>
  <si>
    <t>112x50 cm</t>
  </si>
  <si>
    <t>SIMPL-2F</t>
  </si>
  <si>
    <t>142x70 cm</t>
  </si>
  <si>
    <t>SIMPL-2G</t>
  </si>
  <si>
    <t>170x85 cm</t>
  </si>
  <si>
    <t>SIMPL-2H</t>
  </si>
  <si>
    <t>193x79 cm</t>
  </si>
  <si>
    <t>3 - TRAPEZ</t>
  </si>
  <si>
    <t>SIMPL-3A</t>
  </si>
  <si>
    <t>3x 63x27x12 cm</t>
  </si>
  <si>
    <t>SIMPL-3B</t>
  </si>
  <si>
    <t>2x 72x34x17 cm</t>
  </si>
  <si>
    <t>SIMPL-3C</t>
  </si>
  <si>
    <t>80x40x22 cm</t>
  </si>
  <si>
    <t>SIMPL-3D</t>
  </si>
  <si>
    <t>89x45x26 cm</t>
  </si>
  <si>
    <t>SIMPL-3E</t>
  </si>
  <si>
    <t>98x52x31 cm</t>
  </si>
  <si>
    <t>SIMPL-3F</t>
  </si>
  <si>
    <t>108x58x36 cm</t>
  </si>
  <si>
    <t>SIMPL-3G</t>
  </si>
  <si>
    <t>117x64x45 cm</t>
  </si>
  <si>
    <t>SIMPL-3H</t>
  </si>
  <si>
    <t xml:space="preserve">63x27x12 cm,  72x34x17 cm,  80x40x22 cm,   89x45x26 cm   </t>
  </si>
  <si>
    <t>SIMPL-3I</t>
  </si>
  <si>
    <t>110x65x25 cm, 72x34x17 cm</t>
  </si>
  <si>
    <t>SIMPL-3J</t>
  </si>
  <si>
    <t>130x85x29 cm, 72x34x17 cm</t>
  </si>
  <si>
    <t>SIMPL-3K</t>
  </si>
  <si>
    <t>SIMPL-3L</t>
  </si>
  <si>
    <t xml:space="preserve">2x 71x16x16 cm.        </t>
  </si>
  <si>
    <t>SIMPL-3M</t>
  </si>
  <si>
    <t xml:space="preserve">2x 80x19x19 cm           </t>
  </si>
  <si>
    <t>SIMPL-3N</t>
  </si>
  <si>
    <t xml:space="preserve">2x 88x24x21 cm           </t>
  </si>
  <si>
    <t>SIMPL-3O</t>
  </si>
  <si>
    <t xml:space="preserve">2x 97x28x24 cm           </t>
  </si>
  <si>
    <t>SIMPL-3P</t>
  </si>
  <si>
    <t xml:space="preserve">2x 107x33x27 cm           </t>
  </si>
  <si>
    <t>SIMPL-3R</t>
  </si>
  <si>
    <t>2x 193x63x50 cm</t>
  </si>
  <si>
    <t>4 - PRISMS</t>
  </si>
  <si>
    <t>SIMPL-4A</t>
  </si>
  <si>
    <t>120x60x20 cm</t>
  </si>
  <si>
    <t>SIMPL-4B</t>
  </si>
  <si>
    <t>SIMPL-4C</t>
  </si>
  <si>
    <t>2x 60x60x20 cm</t>
  </si>
  <si>
    <t>SIMPL-4D</t>
  </si>
  <si>
    <t>2x 120x60x20 cm</t>
  </si>
  <si>
    <t>SIMPL-4E</t>
  </si>
  <si>
    <t>3x 120x60x20 cm</t>
  </si>
  <si>
    <t>SIMPL-4F</t>
  </si>
  <si>
    <t>3x 55x24x12 cm</t>
  </si>
  <si>
    <t>SIMPL-4I</t>
  </si>
  <si>
    <t>121x86x31 cm</t>
  </si>
  <si>
    <t>SIMPL-4O</t>
  </si>
  <si>
    <t>2x 32x28x14 cm</t>
  </si>
  <si>
    <t>5 - INCUT</t>
  </si>
  <si>
    <t>SIMPL-5A</t>
  </si>
  <si>
    <t>55X10 cm</t>
  </si>
  <si>
    <t>SIMPL-5B</t>
  </si>
  <si>
    <t>78x12 cm</t>
  </si>
  <si>
    <t>SIMPL-5C</t>
  </si>
  <si>
    <t>107x16 cm</t>
  </si>
  <si>
    <t>SIMPL-5D</t>
  </si>
  <si>
    <t>130x20 cm</t>
  </si>
  <si>
    <t>SIMPL-5E</t>
  </si>
  <si>
    <t>157x23 cm</t>
  </si>
  <si>
    <t>SIMPL-5F</t>
  </si>
  <si>
    <t>95x18 cm</t>
  </si>
  <si>
    <t>SIMPL-5G</t>
  </si>
  <si>
    <t>128x25 cm</t>
  </si>
  <si>
    <t>SIMPL-5H</t>
  </si>
  <si>
    <t>SIMPL-5I</t>
  </si>
  <si>
    <t>SIMPL-5J</t>
  </si>
  <si>
    <t>175x50 cm</t>
  </si>
  <si>
    <t>SIMPL-5K</t>
  </si>
  <si>
    <t>175x55 cm</t>
  </si>
  <si>
    <t>SIMPL-5L</t>
  </si>
  <si>
    <t>75x22 cm</t>
  </si>
  <si>
    <t>SIMPL-5M</t>
  </si>
  <si>
    <t>77x23 cm</t>
  </si>
  <si>
    <t>SIMPL-5N</t>
  </si>
  <si>
    <t>36x12 cm</t>
  </si>
  <si>
    <t>SIMPL-5O</t>
  </si>
  <si>
    <t>37x12 cm</t>
  </si>
  <si>
    <t>6 - WANNABES</t>
  </si>
  <si>
    <t>SIMPL-6A</t>
  </si>
  <si>
    <t>26x18x9 cm, 36x18x9 cm, 49x18x9 cm, 69x18x9 cm, 114x18x9 cm</t>
  </si>
  <si>
    <t>SIMPL-6B</t>
  </si>
  <si>
    <t>6x 57x6x2 cm</t>
  </si>
  <si>
    <t>SIMPL-6C</t>
  </si>
  <si>
    <t xml:space="preserve">8x 26x6x2 cm </t>
  </si>
  <si>
    <t>SIMPL-6D</t>
  </si>
  <si>
    <t>8x 26x9x2 cm</t>
  </si>
  <si>
    <t>SIMPL-6E</t>
  </si>
  <si>
    <t>8x 30x11x4 cm</t>
  </si>
  <si>
    <t>SIMPL-6F</t>
  </si>
  <si>
    <t>8x 29x19x2 cm</t>
  </si>
  <si>
    <t>SIMPL-6G</t>
  </si>
  <si>
    <t>8x 28x19x4 cm</t>
  </si>
  <si>
    <t>SIMPL-6H</t>
  </si>
  <si>
    <t>18x6x6 cm, 
25x18x2 cm, 
30x18x2 cm, 
44x36x4 cm,  
 57x36x4 cm, 
  71x36x4 cm</t>
  </si>
  <si>
    <t>SIMPL-6I</t>
  </si>
  <si>
    <t>8x 18x6x1 cm</t>
  </si>
  <si>
    <t>SIMPL-6J</t>
  </si>
  <si>
    <t>8x 26x6x1 cm</t>
  </si>
  <si>
    <t>SIMPL-6K</t>
  </si>
  <si>
    <t>2x 30x6x1 cm, 
2x 24x6x1 cm,  
2x 19x6x1 cm, 
2x 15x6x1 cm,  
2x 12x6x1 cm</t>
  </si>
  <si>
    <t>SIMPL-6L</t>
  </si>
  <si>
    <t>3x 
57x14x4 cm</t>
  </si>
  <si>
    <t>SIMPL-6M</t>
  </si>
  <si>
    <t>2x 
112x14x4 cm</t>
  </si>
  <si>
    <t>SIMPL-6N</t>
  </si>
  <si>
    <t>26x11x4 cm
32x14x4 cm</t>
  </si>
  <si>
    <t>SIMPL-6O</t>
  </si>
  <si>
    <t>61x11x4 cm
 67x14x4 cm</t>
  </si>
  <si>
    <t>SIMPL-6P</t>
  </si>
  <si>
    <t>96x11x4 cm
101x14x4 cm</t>
  </si>
  <si>
    <t>7 - SQUARES</t>
  </si>
  <si>
    <t>SIMPL-7A</t>
  </si>
  <si>
    <t>5x 30x30x15 cm</t>
  </si>
  <si>
    <t>SIMPL-7B</t>
  </si>
  <si>
    <t>4x 40x40x19 cm</t>
  </si>
  <si>
    <t>SIMPL-7C</t>
  </si>
  <si>
    <t>3x 50x50x25 cm</t>
  </si>
  <si>
    <t>SIMPL-7D</t>
  </si>
  <si>
    <t>2x 70x70x40 cm</t>
  </si>
  <si>
    <t>SIMPL-7E</t>
  </si>
  <si>
    <t>90x90x60 cm</t>
  </si>
  <si>
    <t>SIMPL-7F</t>
  </si>
  <si>
    <t>120x120x85 cm</t>
  </si>
  <si>
    <t>SIMPL-7G</t>
  </si>
  <si>
    <t>50x50x8 cm,   50x50x17 cm</t>
  </si>
  <si>
    <t>SIMPL-7H</t>
  </si>
  <si>
    <t>50x50x12 cm,   50x50x20 cm</t>
  </si>
  <si>
    <t>SIMPL-7I</t>
  </si>
  <si>
    <t>17x17x10 cm,   23x23x15 cm,   30x30x20 cm,   37x37x24 cm</t>
  </si>
  <si>
    <t>SIMPL-7J</t>
  </si>
  <si>
    <t>50x50x8 cm,      50x50x20 cm,     37x37x24 cm,    17x17x10 cm</t>
  </si>
  <si>
    <t>SIMPL-7K</t>
  </si>
  <si>
    <t>50x50x17 cm,     50x50x12 cm,   30x30x20 cm,    22x22x14 cm</t>
  </si>
  <si>
    <t>SIMPL-7L</t>
  </si>
  <si>
    <t>120x120x57 cm,    40x40x20 cm</t>
  </si>
  <si>
    <t>SIMPL-7M</t>
  </si>
  <si>
    <t xml:space="preserve">2x 23x23x18 cm        </t>
  </si>
  <si>
    <t>SIMPL-7N</t>
  </si>
  <si>
    <t>35x35x36 cm</t>
  </si>
  <si>
    <t>SIMPL-7O</t>
  </si>
  <si>
    <t>50x50x53 cm</t>
  </si>
  <si>
    <t>SIMPL-7P</t>
  </si>
  <si>
    <t>64x64x70 cm</t>
  </si>
  <si>
    <t>SIMPL-7R</t>
  </si>
  <si>
    <t>80x80x87 cm</t>
  </si>
  <si>
    <t>SIMPL-7S</t>
  </si>
  <si>
    <t>2x 115x115x45 cm</t>
  </si>
  <si>
    <t>8 - WHEELS</t>
  </si>
  <si>
    <t>SIMPL-8A</t>
  </si>
  <si>
    <t>50x15x4 cm</t>
  </si>
  <si>
    <t>SIMPL-8B</t>
  </si>
  <si>
    <t>60x25x4 cm</t>
  </si>
  <si>
    <t>SIMPL-8C</t>
  </si>
  <si>
    <t>60x35x4 cm</t>
  </si>
  <si>
    <t>SIMPL-8D</t>
  </si>
  <si>
    <t>60x45x4 cm</t>
  </si>
  <si>
    <t>SIMPL-8E</t>
  </si>
  <si>
    <t>120x30x4 cm</t>
  </si>
  <si>
    <t>SIMPL-8M</t>
  </si>
  <si>
    <t>37x21x10 cm</t>
  </si>
  <si>
    <t>SIMPL-8N</t>
  </si>
  <si>
    <t>65x18x16 cm</t>
  </si>
  <si>
    <t>SIMPL-8O</t>
  </si>
  <si>
    <t>37x17x18 cm</t>
  </si>
  <si>
    <t>SIMPL-8P</t>
  </si>
  <si>
    <t>49x18x18 cm</t>
  </si>
  <si>
    <t>SIMPL-8R</t>
  </si>
  <si>
    <t>84x21x13 cm</t>
  </si>
  <si>
    <t>SIMPL-8S</t>
  </si>
  <si>
    <t>59x27x15 cm</t>
  </si>
  <si>
    <t>SIMPL-8T</t>
  </si>
  <si>
    <t>104x31x26 cm</t>
  </si>
  <si>
    <t>SIMPL-8U</t>
  </si>
  <si>
    <t>117x52x42 cm</t>
  </si>
  <si>
    <t>9 - DUCKS</t>
  </si>
  <si>
    <t>SIMPL-9A</t>
  </si>
  <si>
    <t>4x 23x29x19 cm</t>
  </si>
  <si>
    <t>SIMPL-9B</t>
  </si>
  <si>
    <t>4x 40x29x19 cm</t>
  </si>
  <si>
    <t>SIMPL-9C</t>
  </si>
  <si>
    <t>3x 58x29x19 cm</t>
  </si>
  <si>
    <t>SIMPL-9D</t>
  </si>
  <si>
    <t>3x 75x29x19 cm</t>
  </si>
  <si>
    <t>SIMPL-9E</t>
  </si>
  <si>
    <t>2x 95x29x19 cm</t>
  </si>
  <si>
    <t>SIMPL-9F</t>
  </si>
  <si>
    <t>2x 110x29x19 cm</t>
  </si>
  <si>
    <t>SIMPL-9G</t>
  </si>
  <si>
    <t>61x32x20 cm, 58x29x19 cm</t>
  </si>
  <si>
    <t>SIMPL-9H</t>
  </si>
  <si>
    <t>4x 25x18x12 cm</t>
  </si>
  <si>
    <t>SIMPL-9I</t>
  </si>
  <si>
    <t>3x 37x18x12 cm</t>
  </si>
  <si>
    <t>SIMPL-9J</t>
  </si>
  <si>
    <t>2x 47x18x12 cm,
52x42x13 cm</t>
  </si>
  <si>
    <t>SIMPL-9K</t>
  </si>
  <si>
    <t>3x 108x41x27 cm</t>
  </si>
  <si>
    <t>SIMPL-9L</t>
  </si>
  <si>
    <t>2x 134x41x27 cm</t>
  </si>
  <si>
    <t>SIMPL-9M</t>
  </si>
  <si>
    <t>2x 161x41x27 cm</t>
  </si>
  <si>
    <t>SIMPL-9N</t>
  </si>
  <si>
    <t>168x85x44x27 cm</t>
  </si>
  <si>
    <t>SIMPL-9O</t>
  </si>
  <si>
    <t>4x 74x29x19 cm</t>
  </si>
  <si>
    <t>10 - HUGE-IES</t>
  </si>
  <si>
    <t>SIMPL-10A</t>
  </si>
  <si>
    <t>197x140x56 cm</t>
  </si>
  <si>
    <t>SIMPL-10B</t>
  </si>
  <si>
    <t>152x127x56 cm</t>
  </si>
  <si>
    <t>SIMPL-10C</t>
  </si>
  <si>
    <t>200x90x40 cm</t>
  </si>
  <si>
    <t>SIMPL-10D</t>
  </si>
  <si>
    <t>145x117x60 cm</t>
  </si>
  <si>
    <t>SIMPL-10E</t>
  </si>
  <si>
    <t>200x120x85 cm</t>
  </si>
  <si>
    <t>SIMPL-10F</t>
  </si>
  <si>
    <t>158x297x40 cm</t>
  </si>
  <si>
    <t>SIMPL-10G</t>
  </si>
  <si>
    <t>11 - BOWS</t>
  </si>
  <si>
    <t>SIMPL-11A</t>
  </si>
  <si>
    <t>4x  32x16x6 cm</t>
  </si>
  <si>
    <t>SIMPL-11B</t>
  </si>
  <si>
    <t>60x29x10 cm, 70x29x10 cm</t>
  </si>
  <si>
    <t>SIMPL-11C</t>
  </si>
  <si>
    <t>80x30x16 cm, 90x30x16 cm</t>
  </si>
  <si>
    <t>SIMPL-11D</t>
  </si>
  <si>
    <t>100x30x18 cm</t>
  </si>
  <si>
    <t>SIMPL-11E</t>
  </si>
  <si>
    <t>120x60x19 cm</t>
  </si>
  <si>
    <t>SIMPL-11F</t>
  </si>
  <si>
    <t>109x64x20 cm</t>
  </si>
  <si>
    <t>SIMPL-11G</t>
  </si>
  <si>
    <t>67x20x12 cm</t>
  </si>
  <si>
    <t>SIMPL-11H</t>
  </si>
  <si>
    <t>4x 28x9x4 cm</t>
  </si>
  <si>
    <t>SIMPL-11I</t>
  </si>
  <si>
    <t>2x 62x42x12 cm</t>
  </si>
  <si>
    <t>12 - ARETES</t>
  </si>
  <si>
    <t>SIMPL-12A</t>
  </si>
  <si>
    <t>5x 24x11x4 cm</t>
  </si>
  <si>
    <t>SIMPL-12B</t>
  </si>
  <si>
    <t>2x 54x22x9 cm</t>
  </si>
  <si>
    <t>SIMPL-12C</t>
  </si>
  <si>
    <t>68x25x9 Cm</t>
  </si>
  <si>
    <t>SIMPL-12D</t>
  </si>
  <si>
    <t>117x22x10 cm</t>
  </si>
  <si>
    <t>SIMPL-12E</t>
  </si>
  <si>
    <t>185x22x10 cm</t>
  </si>
  <si>
    <t>SIMPL-12F</t>
  </si>
  <si>
    <t>185x37x19 cm</t>
  </si>
  <si>
    <t>SIMPL-12G</t>
  </si>
  <si>
    <t>110x61x18 cm</t>
  </si>
  <si>
    <t xml:space="preserve">14 - OPPOSITES </t>
  </si>
  <si>
    <t>SIMPL-14A-T</t>
  </si>
  <si>
    <t>39,5x22x9 cm
29,5x24x7,5 cm</t>
  </si>
  <si>
    <t>SIMPL-14B-T</t>
  </si>
  <si>
    <t>36x31x12 cm
51x28,5x12,5 cm</t>
  </si>
  <si>
    <t>SIMPL-14C-T</t>
  </si>
  <si>
    <t>61,5x34x12,5 cm
41,5x36,5x12 cm</t>
  </si>
  <si>
    <t>SIMPL-14D-T</t>
  </si>
  <si>
    <t>72x40x13 cm
54,5x43,5x12,5 cm</t>
  </si>
  <si>
    <t>SIMPL-14E-T</t>
  </si>
  <si>
    <t>63x51x16,5 cm
83x46x16,5 cm</t>
  </si>
  <si>
    <t>SIMPL-14F-T</t>
  </si>
  <si>
    <t>84x45,5x31 cm
62x57x31 cm</t>
  </si>
  <si>
    <t>SIMPL-14G-T</t>
  </si>
  <si>
    <t>88x74x20 cm
122,5x66x22 cm</t>
  </si>
  <si>
    <t>SIMPL VOLUMES</t>
  </si>
  <si>
    <t>stranka:</t>
  </si>
  <si>
    <t>št.naročila:</t>
  </si>
  <si>
    <t>izdelek</t>
  </si>
  <si>
    <t>sum set</t>
  </si>
  <si>
    <t>sum kos</t>
  </si>
  <si>
    <t>sum kos norma</t>
  </si>
  <si>
    <r>
      <rPr>
        <b val="1"/>
        <sz val="12"/>
        <color indexed="8"/>
        <rFont val="Calibri"/>
      </rPr>
      <t>SIMPL-1A</t>
    </r>
  </si>
  <si>
    <r>
      <rPr>
        <b val="1"/>
        <sz val="12"/>
        <color indexed="8"/>
        <rFont val="Calibri"/>
      </rPr>
      <t>SIMPL-1B</t>
    </r>
  </si>
  <si>
    <r>
      <rPr>
        <b val="1"/>
        <sz val="12"/>
        <color indexed="8"/>
        <rFont val="Calibri"/>
      </rPr>
      <t>SIMPL-1C</t>
    </r>
  </si>
  <si>
    <r>
      <rPr>
        <b val="1"/>
        <sz val="12"/>
        <color indexed="8"/>
        <rFont val="Calibri"/>
      </rPr>
      <t>SIMPL-1D</t>
    </r>
  </si>
  <si>
    <r>
      <rPr>
        <b val="1"/>
        <sz val="12"/>
        <color indexed="8"/>
        <rFont val="Calibri"/>
      </rPr>
      <t>SIMPL-1E</t>
    </r>
  </si>
  <si>
    <r>
      <rPr>
        <b val="1"/>
        <sz val="12"/>
        <color indexed="8"/>
        <rFont val="Calibri"/>
      </rPr>
      <t>SIMPL-1F</t>
    </r>
  </si>
  <si>
    <r>
      <rPr>
        <b val="1"/>
        <sz val="12"/>
        <color indexed="8"/>
        <rFont val="Calibri"/>
      </rPr>
      <t>SIMPL-1G</t>
    </r>
  </si>
  <si>
    <r>
      <rPr>
        <b val="1"/>
        <sz val="12"/>
        <color indexed="8"/>
        <rFont val="Calibri"/>
      </rPr>
      <t>SIMPL-1H</t>
    </r>
  </si>
  <si>
    <r>
      <rPr>
        <b val="1"/>
        <sz val="12"/>
        <color indexed="8"/>
        <rFont val="Calibri"/>
      </rPr>
      <t>SIMPL-1I</t>
    </r>
  </si>
  <si>
    <r>
      <rPr>
        <b val="1"/>
        <sz val="12"/>
        <color indexed="8"/>
        <rFont val="Calibri"/>
      </rPr>
      <t>SIMPL-1K</t>
    </r>
  </si>
  <si>
    <r>
      <rPr>
        <b val="1"/>
        <sz val="12"/>
        <color indexed="8"/>
        <rFont val="Calibri"/>
      </rPr>
      <t>SIMPL-2A</t>
    </r>
  </si>
  <si>
    <r>
      <rPr>
        <b val="1"/>
        <sz val="12"/>
        <color indexed="8"/>
        <rFont val="Calibri"/>
      </rPr>
      <t>SIMPL-2B</t>
    </r>
  </si>
  <si>
    <r>
      <rPr>
        <b val="1"/>
        <sz val="12"/>
        <color indexed="8"/>
        <rFont val="Calibri"/>
      </rPr>
      <t>SIMPL-2C</t>
    </r>
  </si>
  <si>
    <r>
      <rPr>
        <b val="1"/>
        <sz val="12"/>
        <color indexed="8"/>
        <rFont val="Calibri"/>
      </rPr>
      <t>SIMPL-2D</t>
    </r>
  </si>
  <si>
    <r>
      <rPr>
        <b val="1"/>
        <sz val="12"/>
        <color indexed="8"/>
        <rFont val="Calibri"/>
      </rPr>
      <t>SIMPL-2E</t>
    </r>
  </si>
  <si>
    <r>
      <rPr>
        <b val="1"/>
        <sz val="12"/>
        <color indexed="8"/>
        <rFont val="Calibri"/>
      </rPr>
      <t>SIMPL-2F</t>
    </r>
  </si>
  <si>
    <r>
      <rPr>
        <b val="1"/>
        <sz val="12"/>
        <color indexed="8"/>
        <rFont val="Calibri"/>
      </rPr>
      <t>SIMPL-2G</t>
    </r>
  </si>
  <si>
    <r>
      <rPr>
        <b val="1"/>
        <sz val="12"/>
        <color indexed="8"/>
        <rFont val="Calibri"/>
      </rPr>
      <t>SIMPL-2H</t>
    </r>
  </si>
  <si>
    <r>
      <rPr>
        <b val="1"/>
        <sz val="12"/>
        <color indexed="8"/>
        <rFont val="Calibri"/>
      </rPr>
      <t>SIMPL-3A</t>
    </r>
  </si>
  <si>
    <r>
      <rPr>
        <b val="1"/>
        <sz val="12"/>
        <color indexed="8"/>
        <rFont val="Calibri"/>
      </rPr>
      <t>SIMPL-3B</t>
    </r>
  </si>
  <si>
    <r>
      <rPr>
        <b val="1"/>
        <sz val="12"/>
        <color indexed="8"/>
        <rFont val="Calibri"/>
      </rPr>
      <t>SIMPL-3C</t>
    </r>
  </si>
  <si>
    <r>
      <rPr>
        <b val="1"/>
        <sz val="12"/>
        <color indexed="8"/>
        <rFont val="Calibri"/>
      </rPr>
      <t>SIMPL-3D</t>
    </r>
  </si>
  <si>
    <r>
      <rPr>
        <b val="1"/>
        <sz val="12"/>
        <color indexed="8"/>
        <rFont val="Calibri"/>
      </rPr>
      <t>SIMPL-3E</t>
    </r>
  </si>
  <si>
    <r>
      <rPr>
        <b val="1"/>
        <sz val="12"/>
        <color indexed="8"/>
        <rFont val="Calibri"/>
      </rPr>
      <t>SIMPL-3F</t>
    </r>
  </si>
  <si>
    <r>
      <rPr>
        <b val="1"/>
        <sz val="12"/>
        <color indexed="8"/>
        <rFont val="Calibri"/>
      </rPr>
      <t>SIMPL-3G</t>
    </r>
  </si>
  <si>
    <r>
      <rPr>
        <b val="1"/>
        <sz val="12"/>
        <color indexed="8"/>
        <rFont val="Calibri"/>
      </rPr>
      <t>SIMPL-3H</t>
    </r>
  </si>
  <si>
    <r>
      <rPr>
        <b val="1"/>
        <sz val="12"/>
        <color indexed="8"/>
        <rFont val="Calibri"/>
      </rPr>
      <t>SIMPL-3I</t>
    </r>
  </si>
  <si>
    <r>
      <rPr>
        <b val="1"/>
        <sz val="12"/>
        <color indexed="8"/>
        <rFont val="Calibri"/>
      </rPr>
      <t>SIMPL-3J</t>
    </r>
  </si>
  <si>
    <r>
      <rPr>
        <b val="1"/>
        <sz val="12"/>
        <color indexed="8"/>
        <rFont val="Calibri"/>
      </rPr>
      <t>SIMPL-3K</t>
    </r>
  </si>
  <si>
    <r>
      <rPr>
        <b val="1"/>
        <sz val="12"/>
        <color indexed="8"/>
        <rFont val="Calibri"/>
      </rPr>
      <t>SIMPL-3L</t>
    </r>
  </si>
  <si>
    <r>
      <rPr>
        <b val="1"/>
        <sz val="12"/>
        <color indexed="8"/>
        <rFont val="Calibri"/>
      </rPr>
      <t>SIMPL-3M</t>
    </r>
  </si>
  <si>
    <r>
      <rPr>
        <b val="1"/>
        <sz val="12"/>
        <color indexed="8"/>
        <rFont val="Calibri"/>
      </rPr>
      <t>SIMPL-3N</t>
    </r>
  </si>
  <si>
    <r>
      <rPr>
        <b val="1"/>
        <sz val="12"/>
        <color indexed="8"/>
        <rFont val="Calibri"/>
      </rPr>
      <t>SIMPL-3O</t>
    </r>
  </si>
  <si>
    <r>
      <rPr>
        <b val="1"/>
        <sz val="12"/>
        <color indexed="8"/>
        <rFont val="Calibri"/>
      </rPr>
      <t>SIMPL-3P</t>
    </r>
  </si>
  <si>
    <r>
      <rPr>
        <b val="1"/>
        <sz val="12"/>
        <color indexed="8"/>
        <rFont val="Calibri"/>
      </rPr>
      <t>SIMPL-3R</t>
    </r>
  </si>
  <si>
    <r>
      <rPr>
        <b val="1"/>
        <sz val="12"/>
        <color indexed="8"/>
        <rFont val="Calibri"/>
      </rPr>
      <t>SIMPL-4A</t>
    </r>
  </si>
  <si>
    <r>
      <rPr>
        <b val="1"/>
        <sz val="12"/>
        <color indexed="8"/>
        <rFont val="Calibri"/>
      </rPr>
      <t>SIMPL-4B</t>
    </r>
  </si>
  <si>
    <r>
      <rPr>
        <b val="1"/>
        <sz val="12"/>
        <color indexed="8"/>
        <rFont val="Calibri"/>
      </rPr>
      <t>SIMPL-4C</t>
    </r>
  </si>
  <si>
    <r>
      <rPr>
        <b val="1"/>
        <sz val="12"/>
        <color indexed="8"/>
        <rFont val="Calibri"/>
      </rPr>
      <t>SIMPL-4D</t>
    </r>
  </si>
  <si>
    <r>
      <rPr>
        <b val="1"/>
        <sz val="12"/>
        <color indexed="8"/>
        <rFont val="Calibri"/>
      </rPr>
      <t>SIMPL-4E</t>
    </r>
  </si>
  <si>
    <r>
      <rPr>
        <b val="1"/>
        <sz val="12"/>
        <color indexed="8"/>
        <rFont val="Calibri"/>
      </rPr>
      <t>SIMPL-4F</t>
    </r>
  </si>
  <si>
    <r>
      <rPr>
        <b val="1"/>
        <sz val="12"/>
        <color indexed="8"/>
        <rFont val="Calibri"/>
      </rPr>
      <t>SIMPL-4I</t>
    </r>
  </si>
  <si>
    <r>
      <rPr>
        <b val="1"/>
        <sz val="12"/>
        <color indexed="8"/>
        <rFont val="Calibri"/>
      </rPr>
      <t>SIMPL-4O</t>
    </r>
  </si>
  <si>
    <r>
      <rPr>
        <b val="1"/>
        <sz val="12"/>
        <color indexed="8"/>
        <rFont val="Calibri"/>
      </rPr>
      <t>SIMPL-5A</t>
    </r>
  </si>
  <si>
    <r>
      <rPr>
        <b val="1"/>
        <sz val="12"/>
        <color indexed="8"/>
        <rFont val="Calibri"/>
      </rPr>
      <t>SIMPL-5B</t>
    </r>
  </si>
  <si>
    <r>
      <rPr>
        <b val="1"/>
        <sz val="12"/>
        <color indexed="8"/>
        <rFont val="Calibri"/>
      </rPr>
      <t>SIMPL-5C</t>
    </r>
  </si>
  <si>
    <r>
      <rPr>
        <b val="1"/>
        <sz val="12"/>
        <color indexed="8"/>
        <rFont val="Calibri"/>
      </rPr>
      <t>SIMPL-5D</t>
    </r>
  </si>
  <si>
    <r>
      <rPr>
        <b val="1"/>
        <sz val="12"/>
        <color indexed="8"/>
        <rFont val="Calibri"/>
      </rPr>
      <t>SIMPL-5E</t>
    </r>
  </si>
  <si>
    <r>
      <rPr>
        <b val="1"/>
        <sz val="12"/>
        <color indexed="8"/>
        <rFont val="Calibri"/>
      </rPr>
      <t>SIMPL-5F</t>
    </r>
  </si>
  <si>
    <r>
      <rPr>
        <b val="1"/>
        <sz val="12"/>
        <color indexed="8"/>
        <rFont val="Calibri"/>
      </rPr>
      <t>SIMPL-5G</t>
    </r>
  </si>
  <si>
    <r>
      <rPr>
        <b val="1"/>
        <sz val="12"/>
        <color indexed="8"/>
        <rFont val="Calibri"/>
      </rPr>
      <t>SIMPL-5H</t>
    </r>
  </si>
  <si>
    <r>
      <rPr>
        <b val="1"/>
        <sz val="12"/>
        <color indexed="8"/>
        <rFont val="Calibri"/>
      </rPr>
      <t>SIMPL-5I</t>
    </r>
  </si>
  <si>
    <r>
      <rPr>
        <b val="1"/>
        <sz val="12"/>
        <color indexed="8"/>
        <rFont val="Calibri"/>
      </rPr>
      <t>SIMPL-5J</t>
    </r>
  </si>
  <si>
    <r>
      <rPr>
        <b val="1"/>
        <sz val="12"/>
        <color indexed="8"/>
        <rFont val="Calibri"/>
      </rPr>
      <t>SIMPL-5K</t>
    </r>
  </si>
  <si>
    <r>
      <rPr>
        <b val="1"/>
        <sz val="12"/>
        <color indexed="8"/>
        <rFont val="Calibri"/>
      </rPr>
      <t>SIMPL-5L</t>
    </r>
  </si>
  <si>
    <r>
      <rPr>
        <b val="1"/>
        <sz val="12"/>
        <color indexed="8"/>
        <rFont val="Calibri"/>
      </rPr>
      <t>SIMPL-5M</t>
    </r>
  </si>
  <si>
    <r>
      <rPr>
        <b val="1"/>
        <sz val="12"/>
        <color indexed="8"/>
        <rFont val="Calibri"/>
      </rPr>
      <t>SIMPL-5N</t>
    </r>
  </si>
  <si>
    <r>
      <rPr>
        <b val="1"/>
        <sz val="12"/>
        <color indexed="8"/>
        <rFont val="Calibri"/>
      </rPr>
      <t>SIMPL-5O</t>
    </r>
  </si>
  <si>
    <r>
      <rPr>
        <b val="1"/>
        <sz val="12"/>
        <color indexed="8"/>
        <rFont val="Calibri"/>
      </rPr>
      <t>SIMPL-6A</t>
    </r>
  </si>
  <si>
    <r>
      <rPr>
        <b val="1"/>
        <sz val="12"/>
        <color indexed="8"/>
        <rFont val="Calibri"/>
      </rPr>
      <t>SIMPL-6B</t>
    </r>
  </si>
  <si>
    <r>
      <rPr>
        <b val="1"/>
        <sz val="12"/>
        <color indexed="8"/>
        <rFont val="Calibri"/>
      </rPr>
      <t>SIMPL-6C</t>
    </r>
  </si>
  <si>
    <r>
      <rPr>
        <b val="1"/>
        <sz val="12"/>
        <color indexed="8"/>
        <rFont val="Calibri"/>
      </rPr>
      <t>SIMPL-6D</t>
    </r>
  </si>
  <si>
    <r>
      <rPr>
        <b val="1"/>
        <sz val="12"/>
        <color indexed="8"/>
        <rFont val="Calibri"/>
      </rPr>
      <t>SIMPL-6E</t>
    </r>
  </si>
  <si>
    <r>
      <rPr>
        <b val="1"/>
        <sz val="12"/>
        <color indexed="8"/>
        <rFont val="Calibri"/>
      </rPr>
      <t>SIMPL-6F</t>
    </r>
  </si>
  <si>
    <r>
      <rPr>
        <b val="1"/>
        <sz val="12"/>
        <color indexed="8"/>
        <rFont val="Calibri"/>
      </rPr>
      <t>SIMPL-6G</t>
    </r>
  </si>
  <si>
    <r>
      <rPr>
        <b val="1"/>
        <sz val="12"/>
        <color indexed="8"/>
        <rFont val="Calibri"/>
      </rPr>
      <t>SIMPL-6H</t>
    </r>
  </si>
  <si>
    <r>
      <rPr>
        <b val="1"/>
        <sz val="12"/>
        <color indexed="8"/>
        <rFont val="Calibri"/>
      </rPr>
      <t>SIMPL-6I</t>
    </r>
  </si>
  <si>
    <r>
      <rPr>
        <b val="1"/>
        <sz val="12"/>
        <color indexed="8"/>
        <rFont val="Calibri"/>
      </rPr>
      <t>SIMPL-6J</t>
    </r>
  </si>
  <si>
    <r>
      <rPr>
        <b val="1"/>
        <sz val="12"/>
        <color indexed="8"/>
        <rFont val="Calibri"/>
      </rPr>
      <t>SIMPL-6K</t>
    </r>
  </si>
  <si>
    <r>
      <rPr>
        <b val="1"/>
        <sz val="12"/>
        <color indexed="8"/>
        <rFont val="Calibri"/>
      </rPr>
      <t>SIMPL-6L</t>
    </r>
  </si>
  <si>
    <r>
      <rPr>
        <b val="1"/>
        <sz val="12"/>
        <color indexed="8"/>
        <rFont val="Calibri"/>
      </rPr>
      <t>SIMPL-6M</t>
    </r>
  </si>
  <si>
    <r>
      <rPr>
        <b val="1"/>
        <sz val="12"/>
        <color indexed="8"/>
        <rFont val="Calibri"/>
      </rPr>
      <t>SIMPL-6N</t>
    </r>
  </si>
  <si>
    <r>
      <rPr>
        <b val="1"/>
        <sz val="12"/>
        <color indexed="8"/>
        <rFont val="Calibri"/>
      </rPr>
      <t>SIMPL-6O</t>
    </r>
  </si>
  <si>
    <r>
      <rPr>
        <b val="1"/>
        <sz val="12"/>
        <color indexed="8"/>
        <rFont val="Calibri"/>
      </rPr>
      <t>SIMPL-6P</t>
    </r>
  </si>
  <si>
    <r>
      <rPr>
        <b val="1"/>
        <sz val="12"/>
        <color indexed="8"/>
        <rFont val="Calibri"/>
      </rPr>
      <t>SIMPL-7A</t>
    </r>
  </si>
  <si>
    <r>
      <rPr>
        <b val="1"/>
        <sz val="12"/>
        <color indexed="8"/>
        <rFont val="Calibri"/>
      </rPr>
      <t>SIMPL-7B</t>
    </r>
  </si>
  <si>
    <r>
      <rPr>
        <b val="1"/>
        <sz val="12"/>
        <color indexed="8"/>
        <rFont val="Calibri"/>
      </rPr>
      <t>SIMPL-7C</t>
    </r>
  </si>
  <si>
    <r>
      <rPr>
        <b val="1"/>
        <sz val="12"/>
        <color indexed="8"/>
        <rFont val="Calibri"/>
      </rPr>
      <t>SIMPL-7D</t>
    </r>
  </si>
  <si>
    <r>
      <rPr>
        <b val="1"/>
        <sz val="12"/>
        <color indexed="8"/>
        <rFont val="Calibri"/>
      </rPr>
      <t>SIMPL-7E</t>
    </r>
  </si>
  <si>
    <r>
      <rPr>
        <b val="1"/>
        <sz val="12"/>
        <color indexed="8"/>
        <rFont val="Calibri"/>
      </rPr>
      <t>SIMPL-7F</t>
    </r>
  </si>
  <si>
    <r>
      <rPr>
        <b val="1"/>
        <sz val="12"/>
        <color indexed="8"/>
        <rFont val="Calibri"/>
      </rPr>
      <t>SIMPL-7G</t>
    </r>
  </si>
  <si>
    <r>
      <rPr>
        <b val="1"/>
        <sz val="12"/>
        <color indexed="8"/>
        <rFont val="Calibri"/>
      </rPr>
      <t>SIMPL-7H</t>
    </r>
  </si>
  <si>
    <r>
      <rPr>
        <b val="1"/>
        <sz val="12"/>
        <color indexed="8"/>
        <rFont val="Calibri"/>
      </rPr>
      <t>SIMPL-7I</t>
    </r>
  </si>
  <si>
    <r>
      <rPr>
        <b val="1"/>
        <sz val="12"/>
        <color indexed="8"/>
        <rFont val="Calibri"/>
      </rPr>
      <t>SIMPL-7J</t>
    </r>
  </si>
  <si>
    <r>
      <rPr>
        <b val="1"/>
        <sz val="12"/>
        <color indexed="8"/>
        <rFont val="Calibri"/>
      </rPr>
      <t>SIMPL-7K</t>
    </r>
  </si>
  <si>
    <r>
      <rPr>
        <b val="1"/>
        <sz val="12"/>
        <color indexed="8"/>
        <rFont val="Calibri"/>
      </rPr>
      <t>SIMPL-7L</t>
    </r>
  </si>
  <si>
    <r>
      <rPr>
        <b val="1"/>
        <sz val="12"/>
        <color indexed="8"/>
        <rFont val="Calibri"/>
      </rPr>
      <t>SIMPL-7M</t>
    </r>
  </si>
  <si>
    <r>
      <rPr>
        <b val="1"/>
        <sz val="12"/>
        <color indexed="8"/>
        <rFont val="Calibri"/>
      </rPr>
      <t>SIMPL-7N</t>
    </r>
  </si>
  <si>
    <r>
      <rPr>
        <b val="1"/>
        <sz val="12"/>
        <color indexed="8"/>
        <rFont val="Calibri"/>
      </rPr>
      <t>SIMPL-7O</t>
    </r>
  </si>
  <si>
    <r>
      <rPr>
        <b val="1"/>
        <sz val="12"/>
        <color indexed="8"/>
        <rFont val="Calibri"/>
      </rPr>
      <t>SIMPL-7P</t>
    </r>
  </si>
  <si>
    <r>
      <rPr>
        <b val="1"/>
        <sz val="12"/>
        <color indexed="8"/>
        <rFont val="Calibri"/>
      </rPr>
      <t>SIMPL-7R</t>
    </r>
  </si>
  <si>
    <r>
      <rPr>
        <b val="1"/>
        <sz val="12"/>
        <color indexed="8"/>
        <rFont val="Calibri"/>
      </rPr>
      <t>SIMPL-7S</t>
    </r>
  </si>
  <si>
    <r>
      <rPr>
        <b val="1"/>
        <sz val="12"/>
        <color indexed="8"/>
        <rFont val="Calibri"/>
      </rPr>
      <t>SIMPL-8A</t>
    </r>
  </si>
  <si>
    <r>
      <rPr>
        <b val="1"/>
        <sz val="12"/>
        <color indexed="8"/>
        <rFont val="Calibri"/>
      </rPr>
      <t>SIMPL-8B</t>
    </r>
  </si>
  <si>
    <r>
      <rPr>
        <b val="1"/>
        <sz val="12"/>
        <color indexed="8"/>
        <rFont val="Calibri"/>
      </rPr>
      <t>SIMPL-8C</t>
    </r>
  </si>
  <si>
    <r>
      <rPr>
        <b val="1"/>
        <sz val="12"/>
        <color indexed="8"/>
        <rFont val="Calibri"/>
      </rPr>
      <t>SIMPL-8D</t>
    </r>
  </si>
  <si>
    <r>
      <rPr>
        <b val="1"/>
        <sz val="12"/>
        <color indexed="8"/>
        <rFont val="Calibri"/>
      </rPr>
      <t>SIMPL-8E</t>
    </r>
  </si>
  <si>
    <r>
      <rPr>
        <b val="1"/>
        <sz val="12"/>
        <color indexed="8"/>
        <rFont val="Calibri"/>
      </rPr>
      <t>SIMPL-8M</t>
    </r>
  </si>
  <si>
    <r>
      <rPr>
        <b val="1"/>
        <sz val="12"/>
        <color indexed="8"/>
        <rFont val="Calibri"/>
      </rPr>
      <t>SIMPL-8N</t>
    </r>
  </si>
  <si>
    <r>
      <rPr>
        <b val="1"/>
        <sz val="12"/>
        <color indexed="8"/>
        <rFont val="Calibri"/>
      </rPr>
      <t>SIMPL-8O</t>
    </r>
  </si>
  <si>
    <r>
      <rPr>
        <b val="1"/>
        <sz val="12"/>
        <color indexed="8"/>
        <rFont val="Calibri"/>
      </rPr>
      <t>SIMPL-8P</t>
    </r>
  </si>
  <si>
    <r>
      <rPr>
        <b val="1"/>
        <sz val="12"/>
        <color indexed="8"/>
        <rFont val="Calibri"/>
      </rPr>
      <t>SIMPL-8R</t>
    </r>
  </si>
  <si>
    <r>
      <rPr>
        <b val="1"/>
        <sz val="12"/>
        <color indexed="8"/>
        <rFont val="Calibri"/>
      </rPr>
      <t>SIMPL-8S</t>
    </r>
  </si>
  <si>
    <r>
      <rPr>
        <b val="1"/>
        <sz val="12"/>
        <color indexed="8"/>
        <rFont val="Calibri"/>
      </rPr>
      <t>SIMPL-8T</t>
    </r>
  </si>
  <si>
    <r>
      <rPr>
        <b val="1"/>
        <sz val="12"/>
        <color indexed="8"/>
        <rFont val="Calibri"/>
      </rPr>
      <t>SIMPL-8U</t>
    </r>
  </si>
  <si>
    <r>
      <rPr>
        <b val="1"/>
        <sz val="12"/>
        <color indexed="8"/>
        <rFont val="Calibri"/>
      </rPr>
      <t>SIMPL-9A</t>
    </r>
  </si>
  <si>
    <r>
      <rPr>
        <b val="1"/>
        <sz val="12"/>
        <color indexed="8"/>
        <rFont val="Calibri"/>
      </rPr>
      <t>SIMPL-9B</t>
    </r>
  </si>
  <si>
    <r>
      <rPr>
        <b val="1"/>
        <sz val="12"/>
        <color indexed="8"/>
        <rFont val="Calibri"/>
      </rPr>
      <t>SIMPL-9C</t>
    </r>
  </si>
  <si>
    <r>
      <rPr>
        <b val="1"/>
        <sz val="12"/>
        <color indexed="8"/>
        <rFont val="Calibri"/>
      </rPr>
      <t>SIMPL-9D</t>
    </r>
  </si>
  <si>
    <r>
      <rPr>
        <b val="1"/>
        <sz val="12"/>
        <color indexed="8"/>
        <rFont val="Calibri"/>
      </rPr>
      <t>SIMPL-9E</t>
    </r>
  </si>
  <si>
    <r>
      <rPr>
        <b val="1"/>
        <sz val="12"/>
        <color indexed="8"/>
        <rFont val="Calibri"/>
      </rPr>
      <t>SIMPL-9F</t>
    </r>
  </si>
  <si>
    <r>
      <rPr>
        <b val="1"/>
        <sz val="12"/>
        <color indexed="8"/>
        <rFont val="Calibri"/>
      </rPr>
      <t>SIMPL-9G</t>
    </r>
  </si>
  <si>
    <r>
      <rPr>
        <b val="1"/>
        <sz val="12"/>
        <color indexed="8"/>
        <rFont val="Calibri"/>
      </rPr>
      <t>SIMPL-9H</t>
    </r>
  </si>
  <si>
    <r>
      <rPr>
        <b val="1"/>
        <sz val="12"/>
        <color indexed="8"/>
        <rFont val="Calibri"/>
      </rPr>
      <t>SIMPL-9I</t>
    </r>
  </si>
  <si>
    <r>
      <rPr>
        <b val="1"/>
        <sz val="12"/>
        <color indexed="8"/>
        <rFont val="Calibri"/>
      </rPr>
      <t>SIMPL-9J</t>
    </r>
  </si>
  <si>
    <r>
      <rPr>
        <b val="1"/>
        <sz val="12"/>
        <color indexed="8"/>
        <rFont val="Calibri"/>
      </rPr>
      <t>SIMPL-9K</t>
    </r>
  </si>
  <si>
    <r>
      <rPr>
        <b val="1"/>
        <sz val="12"/>
        <color indexed="8"/>
        <rFont val="Calibri"/>
      </rPr>
      <t>SIMPL-9L</t>
    </r>
  </si>
  <si>
    <r>
      <rPr>
        <b val="1"/>
        <sz val="12"/>
        <color indexed="8"/>
        <rFont val="Calibri"/>
      </rPr>
      <t>SIMPL-9M</t>
    </r>
  </si>
  <si>
    <r>
      <rPr>
        <b val="1"/>
        <sz val="12"/>
        <color indexed="8"/>
        <rFont val="Calibri"/>
      </rPr>
      <t>SIMPL-9N</t>
    </r>
  </si>
  <si>
    <r>
      <rPr>
        <b val="1"/>
        <sz val="12"/>
        <color indexed="8"/>
        <rFont val="Calibri"/>
      </rPr>
      <t>SIMPL-9O</t>
    </r>
  </si>
  <si>
    <r>
      <rPr>
        <b val="1"/>
        <sz val="12"/>
        <color indexed="8"/>
        <rFont val="Calibri"/>
      </rPr>
      <t>SIMPL-10A</t>
    </r>
  </si>
  <si>
    <r>
      <rPr>
        <b val="1"/>
        <sz val="12"/>
        <color indexed="8"/>
        <rFont val="Calibri"/>
      </rPr>
      <t>SIMPL-10B</t>
    </r>
  </si>
  <si>
    <r>
      <rPr>
        <b val="1"/>
        <sz val="12"/>
        <color indexed="8"/>
        <rFont val="Calibri"/>
      </rPr>
      <t>SIMPL-10C</t>
    </r>
  </si>
  <si>
    <r>
      <rPr>
        <b val="1"/>
        <sz val="12"/>
        <color indexed="8"/>
        <rFont val="Calibri"/>
      </rPr>
      <t>SIMPL-10D</t>
    </r>
  </si>
  <si>
    <r>
      <rPr>
        <b val="1"/>
        <sz val="12"/>
        <color indexed="8"/>
        <rFont val="Calibri"/>
      </rPr>
      <t>SIMPL-10E</t>
    </r>
  </si>
  <si>
    <r>
      <rPr>
        <b val="1"/>
        <sz val="12"/>
        <color indexed="8"/>
        <rFont val="Calibri"/>
      </rPr>
      <t>SIMPL-10F</t>
    </r>
  </si>
  <si>
    <r>
      <rPr>
        <b val="1"/>
        <sz val="12"/>
        <color indexed="8"/>
        <rFont val="Calibri"/>
      </rPr>
      <t>SIMPL-10G</t>
    </r>
  </si>
  <si>
    <r>
      <rPr>
        <b val="1"/>
        <sz val="12"/>
        <color indexed="8"/>
        <rFont val="Calibri"/>
      </rPr>
      <t>SIMPL-11A</t>
    </r>
  </si>
  <si>
    <r>
      <rPr>
        <b val="1"/>
        <sz val="12"/>
        <color indexed="8"/>
        <rFont val="Calibri"/>
      </rPr>
      <t>SIMPL-11B</t>
    </r>
  </si>
  <si>
    <r>
      <rPr>
        <b val="1"/>
        <sz val="12"/>
        <color indexed="8"/>
        <rFont val="Calibri"/>
      </rPr>
      <t>SIMPL-11C</t>
    </r>
  </si>
  <si>
    <r>
      <rPr>
        <b val="1"/>
        <sz val="12"/>
        <color indexed="8"/>
        <rFont val="Calibri"/>
      </rPr>
      <t>SIMPL-11D</t>
    </r>
  </si>
  <si>
    <r>
      <rPr>
        <b val="1"/>
        <sz val="12"/>
        <color indexed="8"/>
        <rFont val="Calibri"/>
      </rPr>
      <t>SIMPL-11E</t>
    </r>
  </si>
  <si>
    <r>
      <rPr>
        <b val="1"/>
        <sz val="12"/>
        <color indexed="8"/>
        <rFont val="Calibri"/>
      </rPr>
      <t>SIMPL-11F</t>
    </r>
  </si>
  <si>
    <r>
      <rPr>
        <b val="1"/>
        <sz val="12"/>
        <color indexed="8"/>
        <rFont val="Calibri"/>
      </rPr>
      <t>SIMPL-11G</t>
    </r>
  </si>
  <si>
    <r>
      <rPr>
        <b val="1"/>
        <sz val="12"/>
        <color indexed="8"/>
        <rFont val="Calibri"/>
      </rPr>
      <t>SIMPL-11H</t>
    </r>
  </si>
  <si>
    <r>
      <rPr>
        <b val="1"/>
        <sz val="12"/>
        <color indexed="8"/>
        <rFont val="Calibri"/>
      </rPr>
      <t>SIMPL-11I</t>
    </r>
  </si>
  <si>
    <r>
      <rPr>
        <b val="1"/>
        <sz val="12"/>
        <color indexed="8"/>
        <rFont val="Calibri"/>
      </rPr>
      <t>SIMPL-12A</t>
    </r>
  </si>
  <si>
    <r>
      <rPr>
        <b val="1"/>
        <sz val="12"/>
        <color indexed="8"/>
        <rFont val="Calibri"/>
      </rPr>
      <t>SIMPL-12B</t>
    </r>
  </si>
  <si>
    <r>
      <rPr>
        <b val="1"/>
        <sz val="12"/>
        <color indexed="8"/>
        <rFont val="Calibri"/>
      </rPr>
      <t>SIMPL-12C</t>
    </r>
  </si>
  <si>
    <r>
      <rPr>
        <b val="1"/>
        <sz val="12"/>
        <color indexed="8"/>
        <rFont val="Calibri"/>
      </rPr>
      <t>SIMPL-12D</t>
    </r>
  </si>
  <si>
    <r>
      <rPr>
        <b val="1"/>
        <sz val="12"/>
        <color indexed="8"/>
        <rFont val="Calibri"/>
      </rPr>
      <t>SIMPL-12E</t>
    </r>
  </si>
  <si>
    <r>
      <rPr>
        <b val="1"/>
        <sz val="12"/>
        <color indexed="8"/>
        <rFont val="Calibri"/>
      </rPr>
      <t>SIMPL-12F</t>
    </r>
  </si>
  <si>
    <r>
      <rPr>
        <b val="1"/>
        <sz val="12"/>
        <color indexed="8"/>
        <rFont val="Calibri"/>
      </rPr>
      <t>SIMPL-12G</t>
    </r>
  </si>
  <si>
    <r>
      <rPr>
        <b val="1"/>
        <sz val="12"/>
        <color indexed="8"/>
        <rFont val="Calibri"/>
      </rPr>
      <t>SIMPL-13A</t>
    </r>
  </si>
  <si>
    <r>
      <rPr>
        <b val="1"/>
        <sz val="12"/>
        <color indexed="8"/>
        <rFont val="Calibri"/>
      </rPr>
      <t>SIMPL-13B</t>
    </r>
  </si>
  <si>
    <r>
      <rPr>
        <b val="1"/>
        <sz val="12"/>
        <color indexed="8"/>
        <rFont val="Calibri"/>
      </rPr>
      <t>SIMPL-13C</t>
    </r>
  </si>
  <si>
    <r>
      <rPr>
        <b val="1"/>
        <sz val="12"/>
        <color indexed="8"/>
        <rFont val="Calibri"/>
      </rPr>
      <t>SIMPL-13D</t>
    </r>
  </si>
  <si>
    <r>
      <rPr>
        <b val="1"/>
        <sz val="12"/>
        <color indexed="8"/>
        <rFont val="Calibri"/>
      </rPr>
      <t>SIMPL-13E</t>
    </r>
  </si>
  <si>
    <r>
      <rPr>
        <b val="1"/>
        <sz val="12"/>
        <color indexed="8"/>
        <rFont val="Calibri"/>
      </rPr>
      <t>SIMPL-13F</t>
    </r>
  </si>
  <si>
    <r>
      <rPr>
        <b val="1"/>
        <sz val="12"/>
        <color indexed="8"/>
        <rFont val="Calibri"/>
      </rPr>
      <t>SIMPL-13G</t>
    </r>
  </si>
  <si>
    <r>
      <rPr>
        <b val="1"/>
        <sz val="12"/>
        <color indexed="8"/>
        <rFont val="Calibri"/>
      </rPr>
      <t>SIMPL-13M</t>
    </r>
  </si>
  <si>
    <r>
      <rPr>
        <b val="1"/>
        <sz val="12"/>
        <color indexed="8"/>
        <rFont val="Calibri"/>
      </rPr>
      <t>SIMPL-13N</t>
    </r>
  </si>
  <si>
    <r>
      <rPr>
        <b val="1"/>
        <sz val="12"/>
        <color indexed="8"/>
        <rFont val="Calibri"/>
      </rPr>
      <t>SIMPL-13O</t>
    </r>
  </si>
  <si>
    <r>
      <rPr>
        <b val="1"/>
        <sz val="12"/>
        <color indexed="8"/>
        <rFont val="Calibri"/>
      </rPr>
      <t>SIMPL-14A-T</t>
    </r>
  </si>
  <si>
    <r>
      <rPr>
        <b val="1"/>
        <sz val="12"/>
        <color indexed="8"/>
        <rFont val="Calibri"/>
      </rPr>
      <t>SIMPL-14B-T</t>
    </r>
  </si>
  <si>
    <r>
      <rPr>
        <b val="1"/>
        <sz val="12"/>
        <color indexed="8"/>
        <rFont val="Calibri"/>
      </rPr>
      <t>SIMPL-14C-T</t>
    </r>
  </si>
  <si>
    <r>
      <rPr>
        <b val="1"/>
        <sz val="12"/>
        <color indexed="8"/>
        <rFont val="Calibri"/>
      </rPr>
      <t>SIMPL-14D-T</t>
    </r>
  </si>
  <si>
    <r>
      <rPr>
        <b val="1"/>
        <sz val="12"/>
        <color indexed="8"/>
        <rFont val="Calibri"/>
      </rPr>
      <t>SIMPL-14E-T</t>
    </r>
  </si>
  <si>
    <r>
      <rPr>
        <b val="1"/>
        <sz val="12"/>
        <color indexed="8"/>
        <rFont val="Calibri"/>
      </rPr>
      <t>SIMPL-14F-T</t>
    </r>
  </si>
  <si>
    <r>
      <rPr>
        <b val="1"/>
        <sz val="12"/>
        <color indexed="8"/>
        <rFont val="Calibri"/>
      </rPr>
      <t>SIMPL-14G-T</t>
    </r>
  </si>
  <si>
    <t>sum KOS</t>
  </si>
  <si>
    <r>
      <rPr>
        <b val="1"/>
        <sz val="11"/>
        <color indexed="8"/>
        <rFont val="Calibri"/>
      </rPr>
      <t>SIMPL-1A</t>
    </r>
  </si>
  <si>
    <r>
      <rPr>
        <b val="1"/>
        <sz val="11"/>
        <color indexed="8"/>
        <rFont val="Calibri"/>
      </rPr>
      <t>SIMPL-1B</t>
    </r>
  </si>
  <si>
    <r>
      <rPr>
        <b val="1"/>
        <sz val="11"/>
        <color indexed="8"/>
        <rFont val="Calibri"/>
      </rPr>
      <t>SIMPL-1C</t>
    </r>
  </si>
  <si>
    <r>
      <rPr>
        <b val="1"/>
        <sz val="11"/>
        <color indexed="8"/>
        <rFont val="Calibri"/>
      </rPr>
      <t>SIMPL-1D</t>
    </r>
  </si>
  <si>
    <r>
      <rPr>
        <b val="1"/>
        <sz val="11"/>
        <color indexed="8"/>
        <rFont val="Calibri"/>
      </rPr>
      <t>SIMPL-1E</t>
    </r>
  </si>
  <si>
    <r>
      <rPr>
        <b val="1"/>
        <sz val="11"/>
        <color indexed="8"/>
        <rFont val="Calibri"/>
      </rPr>
      <t>SIMPL-1F</t>
    </r>
  </si>
  <si>
    <r>
      <rPr>
        <b val="1"/>
        <sz val="11"/>
        <color indexed="8"/>
        <rFont val="Calibri"/>
      </rPr>
      <t>SIMPL-1G</t>
    </r>
  </si>
  <si>
    <r>
      <rPr>
        <b val="1"/>
        <sz val="11"/>
        <color indexed="8"/>
        <rFont val="Calibri"/>
      </rPr>
      <t>SIMPL-1H</t>
    </r>
  </si>
  <si>
    <r>
      <rPr>
        <b val="1"/>
        <sz val="11"/>
        <color indexed="8"/>
        <rFont val="Calibri"/>
      </rPr>
      <t>SIMPL-1I</t>
    </r>
  </si>
  <si>
    <r>
      <rPr>
        <b val="1"/>
        <sz val="11"/>
        <color indexed="8"/>
        <rFont val="Calibri"/>
      </rPr>
      <t>SIMPL-1K</t>
    </r>
  </si>
  <si>
    <r>
      <rPr>
        <b val="1"/>
        <sz val="11"/>
        <color indexed="8"/>
        <rFont val="Calibri"/>
      </rPr>
      <t>SIMPL-2A</t>
    </r>
  </si>
  <si>
    <r>
      <rPr>
        <b val="1"/>
        <sz val="11"/>
        <color indexed="8"/>
        <rFont val="Calibri"/>
      </rPr>
      <t>SIMPL-2B</t>
    </r>
  </si>
  <si>
    <r>
      <rPr>
        <b val="1"/>
        <sz val="11"/>
        <color indexed="8"/>
        <rFont val="Calibri"/>
      </rPr>
      <t>SIMPL-2C</t>
    </r>
  </si>
  <si>
    <r>
      <rPr>
        <b val="1"/>
        <sz val="11"/>
        <color indexed="8"/>
        <rFont val="Calibri"/>
      </rPr>
      <t>SIMPL-2D</t>
    </r>
  </si>
  <si>
    <r>
      <rPr>
        <b val="1"/>
        <sz val="11"/>
        <color indexed="8"/>
        <rFont val="Calibri"/>
      </rPr>
      <t>SIMPL-2E</t>
    </r>
  </si>
  <si>
    <r>
      <rPr>
        <b val="1"/>
        <sz val="11"/>
        <color indexed="8"/>
        <rFont val="Calibri"/>
      </rPr>
      <t>SIMPL-2F</t>
    </r>
  </si>
  <si>
    <r>
      <rPr>
        <b val="1"/>
        <sz val="11"/>
        <color indexed="8"/>
        <rFont val="Calibri"/>
      </rPr>
      <t>SIMPL-2G</t>
    </r>
  </si>
  <si>
    <r>
      <rPr>
        <b val="1"/>
        <sz val="11"/>
        <color indexed="8"/>
        <rFont val="Calibri"/>
      </rPr>
      <t>SIMPL-2H</t>
    </r>
  </si>
  <si>
    <r>
      <rPr>
        <b val="1"/>
        <sz val="11"/>
        <color indexed="8"/>
        <rFont val="Calibri"/>
      </rPr>
      <t>SIMPL-3A</t>
    </r>
  </si>
  <si>
    <r>
      <rPr>
        <b val="1"/>
        <sz val="11"/>
        <color indexed="8"/>
        <rFont val="Calibri"/>
      </rPr>
      <t>SIMPL-3B</t>
    </r>
  </si>
  <si>
    <r>
      <rPr>
        <b val="1"/>
        <sz val="11"/>
        <color indexed="8"/>
        <rFont val="Calibri"/>
      </rPr>
      <t>SIMPL-3C</t>
    </r>
  </si>
  <si>
    <r>
      <rPr>
        <b val="1"/>
        <sz val="11"/>
        <color indexed="8"/>
        <rFont val="Calibri"/>
      </rPr>
      <t>SIMPL-3D</t>
    </r>
  </si>
  <si>
    <r>
      <rPr>
        <b val="1"/>
        <sz val="11"/>
        <color indexed="8"/>
        <rFont val="Calibri"/>
      </rPr>
      <t>SIMPL-3E</t>
    </r>
  </si>
  <si>
    <r>
      <rPr>
        <b val="1"/>
        <sz val="11"/>
        <color indexed="8"/>
        <rFont val="Calibri"/>
      </rPr>
      <t>SIMPL-3F</t>
    </r>
  </si>
  <si>
    <r>
      <rPr>
        <b val="1"/>
        <sz val="11"/>
        <color indexed="8"/>
        <rFont val="Calibri"/>
      </rPr>
      <t>SIMPL-3G</t>
    </r>
  </si>
  <si>
    <r>
      <rPr>
        <b val="1"/>
        <sz val="11"/>
        <color indexed="8"/>
        <rFont val="Calibri"/>
      </rPr>
      <t>SIMPL-3H</t>
    </r>
  </si>
  <si>
    <r>
      <rPr>
        <b val="1"/>
        <sz val="11"/>
        <color indexed="8"/>
        <rFont val="Calibri"/>
      </rPr>
      <t>SIMPL-3I</t>
    </r>
  </si>
  <si>
    <r>
      <rPr>
        <b val="1"/>
        <sz val="11"/>
        <color indexed="8"/>
        <rFont val="Calibri"/>
      </rPr>
      <t>SIMPL-3J</t>
    </r>
  </si>
  <si>
    <r>
      <rPr>
        <b val="1"/>
        <sz val="11"/>
        <color indexed="8"/>
        <rFont val="Calibri"/>
      </rPr>
      <t>SIMPL-3K</t>
    </r>
  </si>
  <si>
    <r>
      <rPr>
        <b val="1"/>
        <sz val="11"/>
        <color indexed="8"/>
        <rFont val="Calibri"/>
      </rPr>
      <t>SIMPL-3L</t>
    </r>
  </si>
  <si>
    <r>
      <rPr>
        <b val="1"/>
        <sz val="11"/>
        <color indexed="8"/>
        <rFont val="Calibri"/>
      </rPr>
      <t>SIMPL-3M</t>
    </r>
  </si>
  <si>
    <r>
      <rPr>
        <b val="1"/>
        <sz val="11"/>
        <color indexed="8"/>
        <rFont val="Calibri"/>
      </rPr>
      <t>SIMPL-3N</t>
    </r>
  </si>
  <si>
    <r>
      <rPr>
        <b val="1"/>
        <sz val="11"/>
        <color indexed="8"/>
        <rFont val="Calibri"/>
      </rPr>
      <t>SIMPL-3O</t>
    </r>
  </si>
  <si>
    <r>
      <rPr>
        <b val="1"/>
        <sz val="11"/>
        <color indexed="8"/>
        <rFont val="Calibri"/>
      </rPr>
      <t>SIMPL-3P</t>
    </r>
  </si>
  <si>
    <r>
      <rPr>
        <b val="1"/>
        <sz val="11"/>
        <color indexed="8"/>
        <rFont val="Calibri"/>
      </rPr>
      <t>SIMPL-3R</t>
    </r>
  </si>
  <si>
    <r>
      <rPr>
        <b val="1"/>
        <sz val="11"/>
        <color indexed="8"/>
        <rFont val="Calibri"/>
      </rPr>
      <t>SIMPL-4A</t>
    </r>
  </si>
  <si>
    <r>
      <rPr>
        <b val="1"/>
        <sz val="11"/>
        <color indexed="8"/>
        <rFont val="Calibri"/>
      </rPr>
      <t>SIMPL-4B</t>
    </r>
  </si>
  <si>
    <r>
      <rPr>
        <b val="1"/>
        <sz val="11"/>
        <color indexed="8"/>
        <rFont val="Calibri"/>
      </rPr>
      <t>SIMPL-4C</t>
    </r>
  </si>
  <si>
    <r>
      <rPr>
        <b val="1"/>
        <sz val="11"/>
        <color indexed="8"/>
        <rFont val="Calibri"/>
      </rPr>
      <t>SIMPL-4D</t>
    </r>
  </si>
  <si>
    <r>
      <rPr>
        <b val="1"/>
        <sz val="11"/>
        <color indexed="8"/>
        <rFont val="Calibri"/>
      </rPr>
      <t>SIMPL-4E</t>
    </r>
  </si>
  <si>
    <r>
      <rPr>
        <b val="1"/>
        <sz val="11"/>
        <color indexed="8"/>
        <rFont val="Calibri"/>
      </rPr>
      <t>SIMPL-4F</t>
    </r>
  </si>
  <si>
    <r>
      <rPr>
        <b val="1"/>
        <sz val="11"/>
        <color indexed="8"/>
        <rFont val="Calibri"/>
      </rPr>
      <t>SIMPL-4I</t>
    </r>
  </si>
  <si>
    <r>
      <rPr>
        <b val="1"/>
        <sz val="11"/>
        <color indexed="8"/>
        <rFont val="Calibri"/>
      </rPr>
      <t>SIMPL-4O</t>
    </r>
  </si>
  <si>
    <r>
      <rPr>
        <b val="1"/>
        <sz val="11"/>
        <color indexed="8"/>
        <rFont val="Calibri"/>
      </rPr>
      <t>SIMPL-5A</t>
    </r>
  </si>
  <si>
    <r>
      <rPr>
        <b val="1"/>
        <sz val="11"/>
        <color indexed="8"/>
        <rFont val="Calibri"/>
      </rPr>
      <t>SIMPL-5B</t>
    </r>
  </si>
  <si>
    <r>
      <rPr>
        <b val="1"/>
        <sz val="11"/>
        <color indexed="8"/>
        <rFont val="Calibri"/>
      </rPr>
      <t>SIMPL-5C</t>
    </r>
  </si>
  <si>
    <r>
      <rPr>
        <b val="1"/>
        <sz val="11"/>
        <color indexed="8"/>
        <rFont val="Calibri"/>
      </rPr>
      <t>SIMPL-5D</t>
    </r>
  </si>
  <si>
    <r>
      <rPr>
        <b val="1"/>
        <sz val="11"/>
        <color indexed="8"/>
        <rFont val="Calibri"/>
      </rPr>
      <t>SIMPL-5E</t>
    </r>
  </si>
  <si>
    <r>
      <rPr>
        <b val="1"/>
        <sz val="11"/>
        <color indexed="8"/>
        <rFont val="Calibri"/>
      </rPr>
      <t>SIMPL-5F</t>
    </r>
  </si>
  <si>
    <r>
      <rPr>
        <b val="1"/>
        <sz val="11"/>
        <color indexed="8"/>
        <rFont val="Calibri"/>
      </rPr>
      <t>SIMPL-5G</t>
    </r>
  </si>
  <si>
    <r>
      <rPr>
        <b val="1"/>
        <sz val="11"/>
        <color indexed="8"/>
        <rFont val="Calibri"/>
      </rPr>
      <t>SIMPL-5H</t>
    </r>
  </si>
  <si>
    <r>
      <rPr>
        <b val="1"/>
        <sz val="11"/>
        <color indexed="8"/>
        <rFont val="Calibri"/>
      </rPr>
      <t>SIMPL-5I</t>
    </r>
  </si>
  <si>
    <r>
      <rPr>
        <b val="1"/>
        <sz val="11"/>
        <color indexed="8"/>
        <rFont val="Calibri"/>
      </rPr>
      <t>SIMPL-5J</t>
    </r>
  </si>
  <si>
    <r>
      <rPr>
        <b val="1"/>
        <sz val="11"/>
        <color indexed="8"/>
        <rFont val="Calibri"/>
      </rPr>
      <t>SIMPL-5K</t>
    </r>
  </si>
  <si>
    <r>
      <rPr>
        <b val="1"/>
        <sz val="11"/>
        <color indexed="8"/>
        <rFont val="Calibri"/>
      </rPr>
      <t>SIMPL-5L</t>
    </r>
  </si>
  <si>
    <r>
      <rPr>
        <b val="1"/>
        <sz val="11"/>
        <color indexed="8"/>
        <rFont val="Calibri"/>
      </rPr>
      <t>SIMPL-5M</t>
    </r>
  </si>
  <si>
    <r>
      <rPr>
        <b val="1"/>
        <sz val="11"/>
        <color indexed="8"/>
        <rFont val="Calibri"/>
      </rPr>
      <t>SIMPL-5N</t>
    </r>
  </si>
  <si>
    <r>
      <rPr>
        <b val="1"/>
        <sz val="11"/>
        <color indexed="8"/>
        <rFont val="Calibri"/>
      </rPr>
      <t>SIMPL-5O</t>
    </r>
  </si>
  <si>
    <r>
      <rPr>
        <b val="1"/>
        <sz val="11"/>
        <color indexed="8"/>
        <rFont val="Calibri"/>
      </rPr>
      <t>SIMPL-6A</t>
    </r>
  </si>
  <si>
    <r>
      <rPr>
        <b val="1"/>
        <sz val="11"/>
        <color indexed="8"/>
        <rFont val="Calibri"/>
      </rPr>
      <t>SIMPL-6B</t>
    </r>
  </si>
  <si>
    <r>
      <rPr>
        <b val="1"/>
        <sz val="11"/>
        <color indexed="8"/>
        <rFont val="Calibri"/>
      </rPr>
      <t>SIMPL-6C</t>
    </r>
  </si>
  <si>
    <r>
      <rPr>
        <b val="1"/>
        <sz val="11"/>
        <color indexed="8"/>
        <rFont val="Calibri"/>
      </rPr>
      <t>SIMPL-6D</t>
    </r>
  </si>
  <si>
    <r>
      <rPr>
        <b val="1"/>
        <sz val="11"/>
        <color indexed="8"/>
        <rFont val="Calibri"/>
      </rPr>
      <t>SIMPL-6E</t>
    </r>
  </si>
  <si>
    <r>
      <rPr>
        <b val="1"/>
        <sz val="11"/>
        <color indexed="8"/>
        <rFont val="Calibri"/>
      </rPr>
      <t>SIMPL-6F</t>
    </r>
  </si>
  <si>
    <r>
      <rPr>
        <b val="1"/>
        <sz val="11"/>
        <color indexed="8"/>
        <rFont val="Calibri"/>
      </rPr>
      <t>SIMPL-6G</t>
    </r>
  </si>
  <si>
    <r>
      <rPr>
        <b val="1"/>
        <sz val="11"/>
        <color indexed="8"/>
        <rFont val="Calibri"/>
      </rPr>
      <t>SIMPL-6H</t>
    </r>
  </si>
  <si>
    <r>
      <rPr>
        <b val="1"/>
        <sz val="11"/>
        <color indexed="8"/>
        <rFont val="Calibri"/>
      </rPr>
      <t>SIMPL-6I</t>
    </r>
  </si>
  <si>
    <r>
      <rPr>
        <b val="1"/>
        <sz val="11"/>
        <color indexed="8"/>
        <rFont val="Calibri"/>
      </rPr>
      <t>SIMPL-6J</t>
    </r>
  </si>
  <si>
    <r>
      <rPr>
        <b val="1"/>
        <sz val="11"/>
        <color indexed="8"/>
        <rFont val="Calibri"/>
      </rPr>
      <t>SIMPL-6K</t>
    </r>
  </si>
  <si>
    <r>
      <rPr>
        <b val="1"/>
        <sz val="11"/>
        <color indexed="8"/>
        <rFont val="Calibri"/>
      </rPr>
      <t>SIMPL-6L</t>
    </r>
  </si>
  <si>
    <r>
      <rPr>
        <b val="1"/>
        <sz val="11"/>
        <color indexed="8"/>
        <rFont val="Calibri"/>
      </rPr>
      <t>SIMPL-6M</t>
    </r>
  </si>
  <si>
    <r>
      <rPr>
        <b val="1"/>
        <sz val="11"/>
        <color indexed="8"/>
        <rFont val="Calibri"/>
      </rPr>
      <t>SIMPL-6N</t>
    </r>
  </si>
  <si>
    <r>
      <rPr>
        <b val="1"/>
        <sz val="11"/>
        <color indexed="8"/>
        <rFont val="Calibri"/>
      </rPr>
      <t>SIMPL-6O</t>
    </r>
  </si>
  <si>
    <r>
      <rPr>
        <b val="1"/>
        <sz val="11"/>
        <color indexed="8"/>
        <rFont val="Calibri"/>
      </rPr>
      <t>SIMPL-6P</t>
    </r>
  </si>
  <si>
    <r>
      <rPr>
        <b val="1"/>
        <sz val="11"/>
        <color indexed="8"/>
        <rFont val="Calibri"/>
      </rPr>
      <t>SIMPL-7A</t>
    </r>
  </si>
  <si>
    <r>
      <rPr>
        <b val="1"/>
        <sz val="11"/>
        <color indexed="8"/>
        <rFont val="Calibri"/>
      </rPr>
      <t>SIMPL-7B</t>
    </r>
  </si>
  <si>
    <r>
      <rPr>
        <b val="1"/>
        <sz val="11"/>
        <color indexed="8"/>
        <rFont val="Calibri"/>
      </rPr>
      <t>SIMPL-7C</t>
    </r>
  </si>
  <si>
    <r>
      <rPr>
        <b val="1"/>
        <sz val="11"/>
        <color indexed="8"/>
        <rFont val="Calibri"/>
      </rPr>
      <t>SIMPL-7D</t>
    </r>
  </si>
  <si>
    <r>
      <rPr>
        <b val="1"/>
        <sz val="11"/>
        <color indexed="8"/>
        <rFont val="Calibri"/>
      </rPr>
      <t>SIMPL-7E</t>
    </r>
  </si>
  <si>
    <r>
      <rPr>
        <b val="1"/>
        <sz val="11"/>
        <color indexed="8"/>
        <rFont val="Calibri"/>
      </rPr>
      <t>SIMPL-7F</t>
    </r>
  </si>
  <si>
    <r>
      <rPr>
        <b val="1"/>
        <sz val="11"/>
        <color indexed="8"/>
        <rFont val="Calibri"/>
      </rPr>
      <t>SIMPL-7G</t>
    </r>
  </si>
  <si>
    <r>
      <rPr>
        <b val="1"/>
        <sz val="11"/>
        <color indexed="8"/>
        <rFont val="Calibri"/>
      </rPr>
      <t>SIMPL-7H</t>
    </r>
  </si>
  <si>
    <r>
      <rPr>
        <b val="1"/>
        <sz val="11"/>
        <color indexed="8"/>
        <rFont val="Calibri"/>
      </rPr>
      <t>SIMPL-7I</t>
    </r>
  </si>
  <si>
    <r>
      <rPr>
        <b val="1"/>
        <sz val="11"/>
        <color indexed="8"/>
        <rFont val="Calibri"/>
      </rPr>
      <t>SIMPL-7J</t>
    </r>
  </si>
  <si>
    <r>
      <rPr>
        <b val="1"/>
        <sz val="11"/>
        <color indexed="8"/>
        <rFont val="Calibri"/>
      </rPr>
      <t>SIMPL-7K</t>
    </r>
  </si>
  <si>
    <r>
      <rPr>
        <b val="1"/>
        <sz val="11"/>
        <color indexed="8"/>
        <rFont val="Calibri"/>
      </rPr>
      <t>SIMPL-7L</t>
    </r>
  </si>
  <si>
    <r>
      <rPr>
        <b val="1"/>
        <sz val="11"/>
        <color indexed="8"/>
        <rFont val="Calibri"/>
      </rPr>
      <t>SIMPL-7M</t>
    </r>
  </si>
  <si>
    <r>
      <rPr>
        <b val="1"/>
        <sz val="11"/>
        <color indexed="8"/>
        <rFont val="Calibri"/>
      </rPr>
      <t>SIMPL-7N</t>
    </r>
  </si>
  <si>
    <r>
      <rPr>
        <b val="1"/>
        <sz val="11"/>
        <color indexed="8"/>
        <rFont val="Calibri"/>
      </rPr>
      <t>SIMPL-7O</t>
    </r>
  </si>
  <si>
    <r>
      <rPr>
        <b val="1"/>
        <sz val="11"/>
        <color indexed="8"/>
        <rFont val="Calibri"/>
      </rPr>
      <t>SIMPL-7P</t>
    </r>
  </si>
  <si>
    <r>
      <rPr>
        <b val="1"/>
        <sz val="11"/>
        <color indexed="8"/>
        <rFont val="Calibri"/>
      </rPr>
      <t>SIMPL-7R</t>
    </r>
  </si>
  <si>
    <r>
      <rPr>
        <b val="1"/>
        <sz val="11"/>
        <color indexed="8"/>
        <rFont val="Calibri"/>
      </rPr>
      <t>SIMPL-7S</t>
    </r>
  </si>
  <si>
    <r>
      <rPr>
        <b val="1"/>
        <sz val="11"/>
        <color indexed="8"/>
        <rFont val="Calibri"/>
      </rPr>
      <t>SIMPL-8A</t>
    </r>
  </si>
  <si>
    <r>
      <rPr>
        <b val="1"/>
        <sz val="11"/>
        <color indexed="8"/>
        <rFont val="Calibri"/>
      </rPr>
      <t>SIMPL-8B</t>
    </r>
  </si>
  <si>
    <r>
      <rPr>
        <b val="1"/>
        <sz val="11"/>
        <color indexed="8"/>
        <rFont val="Calibri"/>
      </rPr>
      <t>SIMPL-8C</t>
    </r>
  </si>
  <si>
    <r>
      <rPr>
        <b val="1"/>
        <sz val="11"/>
        <color indexed="8"/>
        <rFont val="Calibri"/>
      </rPr>
      <t>SIMPL-8D</t>
    </r>
  </si>
  <si>
    <r>
      <rPr>
        <b val="1"/>
        <sz val="11"/>
        <color indexed="8"/>
        <rFont val="Calibri"/>
      </rPr>
      <t>SIMPL-8E</t>
    </r>
  </si>
  <si>
    <r>
      <rPr>
        <b val="1"/>
        <sz val="11"/>
        <color indexed="8"/>
        <rFont val="Calibri"/>
      </rPr>
      <t>SIMPL-8M</t>
    </r>
  </si>
  <si>
    <r>
      <rPr>
        <b val="1"/>
        <sz val="11"/>
        <color indexed="8"/>
        <rFont val="Calibri"/>
      </rPr>
      <t>SIMPL-8N</t>
    </r>
  </si>
  <si>
    <r>
      <rPr>
        <b val="1"/>
        <sz val="11"/>
        <color indexed="8"/>
        <rFont val="Calibri"/>
      </rPr>
      <t>SIMPL-8O</t>
    </r>
  </si>
  <si>
    <r>
      <rPr>
        <b val="1"/>
        <sz val="11"/>
        <color indexed="8"/>
        <rFont val="Calibri"/>
      </rPr>
      <t>SIMPL-8P</t>
    </r>
  </si>
  <si>
    <r>
      <rPr>
        <b val="1"/>
        <sz val="11"/>
        <color indexed="8"/>
        <rFont val="Calibri"/>
      </rPr>
      <t>SIMPL-8R</t>
    </r>
  </si>
  <si>
    <r>
      <rPr>
        <b val="1"/>
        <sz val="11"/>
        <color indexed="8"/>
        <rFont val="Calibri"/>
      </rPr>
      <t>SIMPL-8S</t>
    </r>
  </si>
  <si>
    <r>
      <rPr>
        <b val="1"/>
        <sz val="11"/>
        <color indexed="8"/>
        <rFont val="Calibri"/>
      </rPr>
      <t>SIMPL-8T</t>
    </r>
  </si>
  <si>
    <r>
      <rPr>
        <b val="1"/>
        <sz val="11"/>
        <color indexed="8"/>
        <rFont val="Calibri"/>
      </rPr>
      <t>SIMPL-8U</t>
    </r>
  </si>
  <si>
    <r>
      <rPr>
        <b val="1"/>
        <sz val="11"/>
        <color indexed="8"/>
        <rFont val="Calibri"/>
      </rPr>
      <t>SIMPL-9A</t>
    </r>
  </si>
  <si>
    <r>
      <rPr>
        <b val="1"/>
        <sz val="11"/>
        <color indexed="8"/>
        <rFont val="Calibri"/>
      </rPr>
      <t>SIMPL-9B</t>
    </r>
  </si>
  <si>
    <r>
      <rPr>
        <b val="1"/>
        <sz val="11"/>
        <color indexed="8"/>
        <rFont val="Calibri"/>
      </rPr>
      <t>SIMPL-9C</t>
    </r>
  </si>
  <si>
    <r>
      <rPr>
        <b val="1"/>
        <sz val="11"/>
        <color indexed="8"/>
        <rFont val="Calibri"/>
      </rPr>
      <t>SIMPL-9D</t>
    </r>
  </si>
  <si>
    <r>
      <rPr>
        <b val="1"/>
        <sz val="11"/>
        <color indexed="8"/>
        <rFont val="Calibri"/>
      </rPr>
      <t>SIMPL-9E</t>
    </r>
  </si>
  <si>
    <r>
      <rPr>
        <b val="1"/>
        <sz val="11"/>
        <color indexed="8"/>
        <rFont val="Calibri"/>
      </rPr>
      <t>SIMPL-9F</t>
    </r>
  </si>
  <si>
    <r>
      <rPr>
        <b val="1"/>
        <sz val="11"/>
        <color indexed="8"/>
        <rFont val="Calibri"/>
      </rPr>
      <t>SIMPL-9G</t>
    </r>
  </si>
  <si>
    <r>
      <rPr>
        <b val="1"/>
        <sz val="11"/>
        <color indexed="8"/>
        <rFont val="Calibri"/>
      </rPr>
      <t>SIMPL-9H</t>
    </r>
  </si>
  <si>
    <r>
      <rPr>
        <b val="1"/>
        <sz val="11"/>
        <color indexed="8"/>
        <rFont val="Calibri"/>
      </rPr>
      <t>SIMPL-9I</t>
    </r>
  </si>
  <si>
    <r>
      <rPr>
        <b val="1"/>
        <sz val="11"/>
        <color indexed="8"/>
        <rFont val="Calibri"/>
      </rPr>
      <t>SIMPL-9J</t>
    </r>
  </si>
  <si>
    <r>
      <rPr>
        <b val="1"/>
        <sz val="11"/>
        <color indexed="8"/>
        <rFont val="Calibri"/>
      </rPr>
      <t>SIMPL-9K</t>
    </r>
  </si>
  <si>
    <r>
      <rPr>
        <b val="1"/>
        <sz val="11"/>
        <color indexed="8"/>
        <rFont val="Calibri"/>
      </rPr>
      <t>SIMPL-9L</t>
    </r>
  </si>
  <si>
    <r>
      <rPr>
        <b val="1"/>
        <sz val="11"/>
        <color indexed="8"/>
        <rFont val="Calibri"/>
      </rPr>
      <t>SIMPL-9M</t>
    </r>
  </si>
  <si>
    <r>
      <rPr>
        <b val="1"/>
        <sz val="11"/>
        <color indexed="8"/>
        <rFont val="Calibri"/>
      </rPr>
      <t>SIMPL-9N</t>
    </r>
  </si>
  <si>
    <r>
      <rPr>
        <b val="1"/>
        <sz val="11"/>
        <color indexed="8"/>
        <rFont val="Calibri"/>
      </rPr>
      <t>SIMPL-9O</t>
    </r>
  </si>
  <si>
    <r>
      <rPr>
        <b val="1"/>
        <sz val="11"/>
        <color indexed="8"/>
        <rFont val="Calibri"/>
      </rPr>
      <t>SIMPL-10A</t>
    </r>
  </si>
  <si>
    <r>
      <rPr>
        <b val="1"/>
        <sz val="11"/>
        <color indexed="8"/>
        <rFont val="Calibri"/>
      </rPr>
      <t>SIMPL-10B</t>
    </r>
  </si>
  <si>
    <r>
      <rPr>
        <b val="1"/>
        <sz val="11"/>
        <color indexed="8"/>
        <rFont val="Calibri"/>
      </rPr>
      <t>SIMPL-10C</t>
    </r>
  </si>
  <si>
    <r>
      <rPr>
        <b val="1"/>
        <sz val="11"/>
        <color indexed="8"/>
        <rFont val="Calibri"/>
      </rPr>
      <t>SIMPL-10D</t>
    </r>
  </si>
  <si>
    <r>
      <rPr>
        <b val="1"/>
        <sz val="11"/>
        <color indexed="8"/>
        <rFont val="Calibri"/>
      </rPr>
      <t>SIMPL-10E</t>
    </r>
  </si>
  <si>
    <r>
      <rPr>
        <b val="1"/>
        <sz val="11"/>
        <color indexed="8"/>
        <rFont val="Calibri"/>
      </rPr>
      <t>SIMPL-10F</t>
    </r>
  </si>
  <si>
    <r>
      <rPr>
        <b val="1"/>
        <sz val="11"/>
        <color indexed="8"/>
        <rFont val="Calibri"/>
      </rPr>
      <t>SIMPL-10G</t>
    </r>
  </si>
  <si>
    <r>
      <rPr>
        <b val="1"/>
        <sz val="11"/>
        <color indexed="8"/>
        <rFont val="Calibri"/>
      </rPr>
      <t>SIMPL-11A</t>
    </r>
  </si>
  <si>
    <r>
      <rPr>
        <b val="1"/>
        <sz val="11"/>
        <color indexed="8"/>
        <rFont val="Calibri"/>
      </rPr>
      <t>SIMPL-11B</t>
    </r>
  </si>
  <si>
    <r>
      <rPr>
        <b val="1"/>
        <sz val="11"/>
        <color indexed="8"/>
        <rFont val="Calibri"/>
      </rPr>
      <t>SIMPL-11C</t>
    </r>
  </si>
  <si>
    <r>
      <rPr>
        <b val="1"/>
        <sz val="11"/>
        <color indexed="8"/>
        <rFont val="Calibri"/>
      </rPr>
      <t>SIMPL-11D</t>
    </r>
  </si>
  <si>
    <r>
      <rPr>
        <b val="1"/>
        <sz val="11"/>
        <color indexed="8"/>
        <rFont val="Calibri"/>
      </rPr>
      <t>SIMPL-11E</t>
    </r>
  </si>
  <si>
    <r>
      <rPr>
        <b val="1"/>
        <sz val="11"/>
        <color indexed="8"/>
        <rFont val="Calibri"/>
      </rPr>
      <t>SIMPL-11F</t>
    </r>
  </si>
  <si>
    <r>
      <rPr>
        <b val="1"/>
        <sz val="11"/>
        <color indexed="8"/>
        <rFont val="Calibri"/>
      </rPr>
      <t>SIMPL-11G</t>
    </r>
  </si>
  <si>
    <r>
      <rPr>
        <b val="1"/>
        <sz val="11"/>
        <color indexed="8"/>
        <rFont val="Calibri"/>
      </rPr>
      <t>SIMPL-11H</t>
    </r>
  </si>
  <si>
    <r>
      <rPr>
        <b val="1"/>
        <sz val="11"/>
        <color indexed="8"/>
        <rFont val="Calibri"/>
      </rPr>
      <t>SIMPL-11I</t>
    </r>
  </si>
  <si>
    <r>
      <rPr>
        <b val="1"/>
        <sz val="11"/>
        <color indexed="8"/>
        <rFont val="Calibri"/>
      </rPr>
      <t>SIMPL-12A</t>
    </r>
  </si>
  <si>
    <r>
      <rPr>
        <b val="1"/>
        <sz val="11"/>
        <color indexed="8"/>
        <rFont val="Calibri"/>
      </rPr>
      <t>SIMPL-12B</t>
    </r>
  </si>
  <si>
    <r>
      <rPr>
        <b val="1"/>
        <sz val="11"/>
        <color indexed="8"/>
        <rFont val="Calibri"/>
      </rPr>
      <t>SIMPL-12C</t>
    </r>
  </si>
  <si>
    <r>
      <rPr>
        <b val="1"/>
        <sz val="11"/>
        <color indexed="8"/>
        <rFont val="Calibri"/>
      </rPr>
      <t>SIMPL-12D</t>
    </r>
  </si>
  <si>
    <r>
      <rPr>
        <b val="1"/>
        <sz val="11"/>
        <color indexed="8"/>
        <rFont val="Calibri"/>
      </rPr>
      <t>SIMPL-12E</t>
    </r>
  </si>
  <si>
    <r>
      <rPr>
        <b val="1"/>
        <sz val="11"/>
        <color indexed="8"/>
        <rFont val="Calibri"/>
      </rPr>
      <t>SIMPL-12F</t>
    </r>
  </si>
  <si>
    <r>
      <rPr>
        <b val="1"/>
        <sz val="11"/>
        <color indexed="8"/>
        <rFont val="Calibri"/>
      </rPr>
      <t>SIMPL-12G</t>
    </r>
  </si>
  <si>
    <r>
      <rPr>
        <b val="1"/>
        <sz val="11"/>
        <color indexed="8"/>
        <rFont val="Calibri"/>
      </rPr>
      <t>SIMPL-13A</t>
    </r>
  </si>
  <si>
    <r>
      <rPr>
        <b val="1"/>
        <sz val="11"/>
        <color indexed="8"/>
        <rFont val="Calibri"/>
      </rPr>
      <t>SIMPL-13B</t>
    </r>
  </si>
  <si>
    <r>
      <rPr>
        <b val="1"/>
        <sz val="11"/>
        <color indexed="8"/>
        <rFont val="Calibri"/>
      </rPr>
      <t>SIMPL-13C</t>
    </r>
  </si>
  <si>
    <r>
      <rPr>
        <b val="1"/>
        <sz val="11"/>
        <color indexed="8"/>
        <rFont val="Calibri"/>
      </rPr>
      <t>SIMPL-13D</t>
    </r>
  </si>
  <si>
    <r>
      <rPr>
        <b val="1"/>
        <sz val="11"/>
        <color indexed="8"/>
        <rFont val="Calibri"/>
      </rPr>
      <t>SIMPL-13E</t>
    </r>
  </si>
  <si>
    <r>
      <rPr>
        <b val="1"/>
        <sz val="11"/>
        <color indexed="8"/>
        <rFont val="Calibri"/>
      </rPr>
      <t>SIMPL-13F</t>
    </r>
  </si>
  <si>
    <r>
      <rPr>
        <b val="1"/>
        <sz val="11"/>
        <color indexed="8"/>
        <rFont val="Calibri"/>
      </rPr>
      <t>SIMPL-13G</t>
    </r>
  </si>
  <si>
    <r>
      <rPr>
        <b val="1"/>
        <sz val="11"/>
        <color indexed="8"/>
        <rFont val="Calibri"/>
      </rPr>
      <t>SIMPL-13M</t>
    </r>
  </si>
  <si>
    <r>
      <rPr>
        <b val="1"/>
        <sz val="11"/>
        <color indexed="8"/>
        <rFont val="Calibri"/>
      </rPr>
      <t>SIMPL-13N</t>
    </r>
  </si>
  <si>
    <r>
      <rPr>
        <b val="1"/>
        <sz val="11"/>
        <color indexed="8"/>
        <rFont val="Calibri"/>
      </rPr>
      <t>SIMPL-13O</t>
    </r>
  </si>
  <si>
    <r>
      <rPr>
        <b val="1"/>
        <sz val="11"/>
        <color indexed="8"/>
        <rFont val="Calibri"/>
      </rPr>
      <t>SIMPL-14A-T</t>
    </r>
  </si>
  <si>
    <r>
      <rPr>
        <b val="1"/>
        <sz val="11"/>
        <color indexed="8"/>
        <rFont val="Calibri"/>
      </rPr>
      <t>SIMPL-14B-T</t>
    </r>
  </si>
  <si>
    <r>
      <rPr>
        <b val="1"/>
        <sz val="11"/>
        <color indexed="8"/>
        <rFont val="Calibri"/>
      </rPr>
      <t>SIMPL-14C-T</t>
    </r>
  </si>
  <si>
    <r>
      <rPr>
        <b val="1"/>
        <sz val="11"/>
        <color indexed="8"/>
        <rFont val="Calibri"/>
      </rPr>
      <t>SIMPL-14D-T</t>
    </r>
  </si>
  <si>
    <r>
      <rPr>
        <b val="1"/>
        <sz val="11"/>
        <color indexed="8"/>
        <rFont val="Calibri"/>
      </rPr>
      <t>SIMPL-14E-T</t>
    </r>
  </si>
  <si>
    <r>
      <rPr>
        <b val="1"/>
        <sz val="11"/>
        <color indexed="8"/>
        <rFont val="Calibri"/>
      </rPr>
      <t>SIMPL-14F-T</t>
    </r>
  </si>
  <si>
    <r>
      <rPr>
        <b val="1"/>
        <sz val="11"/>
        <color indexed="8"/>
        <rFont val="Calibri"/>
      </rPr>
      <t>SIMPL-14G-T</t>
    </r>
  </si>
  <si>
    <t>Responsible for packing:</t>
  </si>
  <si>
    <t>Palette No.:</t>
  </si>
  <si>
    <t>Date:</t>
  </si>
  <si>
    <t>Dimensions:</t>
  </si>
  <si>
    <t>Name:</t>
  </si>
  <si>
    <t>Signature:</t>
  </si>
  <si>
    <t>PAKIRANJE</t>
  </si>
  <si>
    <t>stranka</t>
  </si>
  <si>
    <t>št.naročila</t>
  </si>
  <si>
    <t>spakirano</t>
  </si>
  <si>
    <t>360 GRP</t>
  </si>
  <si>
    <t>LYNX volumes</t>
  </si>
  <si>
    <t>ARTLINE GRP</t>
  </si>
  <si>
    <t>360 PU</t>
  </si>
  <si>
    <t>LYNX GRP</t>
  </si>
  <si>
    <t>ARTLINE PU</t>
  </si>
  <si>
    <t>360 ghost line</t>
  </si>
  <si>
    <t>LYNX PU</t>
  </si>
  <si>
    <t>BLUE PILL GRP</t>
  </si>
  <si>
    <t>360 hangboards</t>
  </si>
  <si>
    <t>READY GRP</t>
  </si>
  <si>
    <t>SO ILL volumes</t>
  </si>
  <si>
    <t>360 accessories</t>
  </si>
  <si>
    <t>READY  PU</t>
  </si>
  <si>
    <t>SO ILL accessories</t>
  </si>
  <si>
    <t>SIMPL volumes</t>
  </si>
  <si>
    <t>ROCK CITY GRP</t>
  </si>
  <si>
    <t>TENTOMEN GRP</t>
  </si>
  <si>
    <t>TTC (les+PU)</t>
  </si>
  <si>
    <t>ROCK CITY volumes</t>
  </si>
  <si>
    <t>TENTOMEN PU</t>
  </si>
  <si>
    <t>ESPACE GRP</t>
  </si>
  <si>
    <t>ROCK CITY PU</t>
  </si>
  <si>
    <t>VEZI GRP</t>
  </si>
  <si>
    <t>INDOOR VOLUMES</t>
  </si>
  <si>
    <t>DELTA volumes</t>
  </si>
  <si>
    <t>VEZI PU</t>
  </si>
  <si>
    <t>SNAP GRP</t>
  </si>
  <si>
    <t>DELTA GRP</t>
  </si>
  <si>
    <t>NEO GRP</t>
  </si>
  <si>
    <t>CHEETA GRP</t>
  </si>
  <si>
    <t>DELTA PU</t>
  </si>
  <si>
    <t>NEO PU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</si>
  <si>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</si>
  <si>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</si>
  <si>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</si>
  <si>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</si>
  <si>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</si>
  <si>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</si>
  <si>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</si>
  <si>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'SIMPL PLYWOOD'!</t>
  </si>
  <si>
    <t>L2</t>
  </si>
  <si>
    <t>SIMPL ORDER LIST</t>
  </si>
  <si>
    <t>WOOD - SUMMARY</t>
  </si>
  <si>
    <t xml:space="preserve">DIFF </t>
  </si>
  <si>
    <t>D:z</t>
  </si>
  <si>
    <t>D7:z7</t>
  </si>
  <si>
    <t>Barva</t>
  </si>
  <si>
    <t>PU/non PU</t>
  </si>
  <si>
    <t>ŠIFRA BREZ BARVE</t>
  </si>
  <si>
    <t>SIFRA Z BARVO</t>
  </si>
  <si>
    <t>ŠTEVILO NAROČENIH</t>
  </si>
  <si>
    <t>SIMPL-10A-01</t>
  </si>
  <si>
    <t>SIMPL-10A-02</t>
  </si>
  <si>
    <t>SIMPL-10A-03</t>
  </si>
  <si>
    <t>SIMPL-10A-04</t>
  </si>
  <si>
    <t>SIMPL-10A-05</t>
  </si>
  <si>
    <t>SIMPL-10A-06</t>
  </si>
  <si>
    <t>SIMPL-10A-07</t>
  </si>
  <si>
    <t>SIMPL-10A-08</t>
  </si>
  <si>
    <t>SIMPL-10A-09</t>
  </si>
  <si>
    <t>SIMPL-10A-10</t>
  </si>
  <si>
    <t>SIMPL-10A-11</t>
  </si>
  <si>
    <t>SIMPL-10A-12</t>
  </si>
  <si>
    <t>SIMPL-10A-13</t>
  </si>
  <si>
    <t>100</t>
  </si>
  <si>
    <t>SIMPL-10A-100</t>
  </si>
  <si>
    <t>SIMPL-10B-01</t>
  </si>
  <si>
    <t>SIMPL-10B-02</t>
  </si>
  <si>
    <t>SIMPL-10B-03</t>
  </si>
  <si>
    <t>SIMPL-10B-04</t>
  </si>
  <si>
    <t>SIMPL-10B-05</t>
  </si>
  <si>
    <t>SIMPL-10B-06</t>
  </si>
  <si>
    <t>SIMPL-10B-07</t>
  </si>
  <si>
    <t>SIMPL-10B-08</t>
  </si>
  <si>
    <t>SIMPL-10B-09</t>
  </si>
  <si>
    <t>SIMPL-10B-10</t>
  </si>
  <si>
    <t>SIMPL-10B-11</t>
  </si>
  <si>
    <t>SIMPL-10B-12</t>
  </si>
  <si>
    <t>SIMPL-10B-13</t>
  </si>
  <si>
    <t>SIMPL-10B-100</t>
  </si>
  <si>
    <t>SIMPL-10C-01</t>
  </si>
  <si>
    <t>SIMPL-10C-02</t>
  </si>
  <si>
    <t>SIMPL-10C-03</t>
  </si>
  <si>
    <t>SIMPL-10C-04</t>
  </si>
  <si>
    <t>SIMPL-10C-05</t>
  </si>
  <si>
    <t>SIMPL-10C-06</t>
  </si>
  <si>
    <t>SIMPL-10C-07</t>
  </si>
  <si>
    <t>SIMPL-10C-08</t>
  </si>
  <si>
    <t>SIMPL-10C-09</t>
  </si>
  <si>
    <t>SIMPL-10C-10</t>
  </si>
  <si>
    <t>SIMPL-10C-11</t>
  </si>
  <si>
    <t>SIMPL-10C-12</t>
  </si>
  <si>
    <t>SIMPL-10C-13</t>
  </si>
  <si>
    <t>SIMPL-10C-100</t>
  </si>
  <si>
    <t>SIMPL-10D-01</t>
  </si>
  <si>
    <t>SIMPL-10D-02</t>
  </si>
  <si>
    <t>SIMPL-10D-03</t>
  </si>
  <si>
    <t>SIMPL-10D-04</t>
  </si>
  <si>
    <t>SIMPL-10D-05</t>
  </si>
  <si>
    <t>SIMPL-10D-06</t>
  </si>
  <si>
    <t>SIMPL-10D-07</t>
  </si>
  <si>
    <t>SIMPL-10D-08</t>
  </si>
  <si>
    <t>SIMPL-10D-09</t>
  </si>
  <si>
    <t>SIMPL-10D-10</t>
  </si>
  <si>
    <t>SIMPL-10D-11</t>
  </si>
  <si>
    <t>SIMPL-10D-12</t>
  </si>
  <si>
    <t>SIMPL-10D-13</t>
  </si>
  <si>
    <t>SIMPL-10D-100</t>
  </si>
  <si>
    <t>SIMPL-10E-01</t>
  </si>
  <si>
    <t>SIMPL-10E-02</t>
  </si>
  <si>
    <t>SIMPL-10E-03</t>
  </si>
  <si>
    <t>SIMPL-10E-04</t>
  </si>
  <si>
    <t>SIMPL-10E-05</t>
  </si>
  <si>
    <t>SIMPL-10E-06</t>
  </si>
  <si>
    <t>SIMPL-10E-07</t>
  </si>
  <si>
    <t>SIMPL-10E-08</t>
  </si>
  <si>
    <t>SIMPL-10E-09</t>
  </si>
  <si>
    <t>SIMPL-10E-10</t>
  </si>
  <si>
    <t>SIMPL-10E-11</t>
  </si>
  <si>
    <t>SIMPL-10E-12</t>
  </si>
  <si>
    <t>SIMPL-10E-13</t>
  </si>
  <si>
    <t>SIMPL-10E-100</t>
  </si>
  <si>
    <t>SIMPL-10F-01</t>
  </si>
  <si>
    <t>SIMPL-10F-02</t>
  </si>
  <si>
    <t>SIMPL-10F-03</t>
  </si>
  <si>
    <t>SIMPL-10F-04</t>
  </si>
  <si>
    <t>SIMPL-10F-05</t>
  </si>
  <si>
    <t>SIMPL-10F-06</t>
  </si>
  <si>
    <t>SIMPL-10F-07</t>
  </si>
  <si>
    <t>SIMPL-10F-08</t>
  </si>
  <si>
    <t>SIMPL-10F-09</t>
  </si>
  <si>
    <t>SIMPL-10F-10</t>
  </si>
  <si>
    <t>SIMPL-10F-11</t>
  </si>
  <si>
    <t>SIMPL-10F-12</t>
  </si>
  <si>
    <t>SIMPL-10F-13</t>
  </si>
  <si>
    <t>SIMPL-10F-100</t>
  </si>
  <si>
    <t>SIMPL-10G-01</t>
  </si>
  <si>
    <t>SIMPL-10G-02</t>
  </si>
  <si>
    <t>SIMPL-10G-03</t>
  </si>
  <si>
    <t>SIMPL-10G-04</t>
  </si>
  <si>
    <t>SIMPL-10G-05</t>
  </si>
  <si>
    <t>SIMPL-10G-06</t>
  </si>
  <si>
    <t>SIMPL-10G-07</t>
  </si>
  <si>
    <t>SIMPL-10G-08</t>
  </si>
  <si>
    <t>SIMPL-10G-09</t>
  </si>
  <si>
    <t>SIMPL-10G-10</t>
  </si>
  <si>
    <t>SIMPL-10G-11</t>
  </si>
  <si>
    <t>SIMPL-10G-12</t>
  </si>
  <si>
    <t>SIMPL-10G-13</t>
  </si>
  <si>
    <t>SIMPL-10G-100</t>
  </si>
  <si>
    <t>SIMPL-11A-01</t>
  </si>
  <si>
    <t>SIMPL-11A-02</t>
  </si>
  <si>
    <t>SIMPL-11A-03</t>
  </si>
  <si>
    <t>SIMPL-11A-04</t>
  </si>
  <si>
    <t>SIMPL-11A-05</t>
  </si>
  <si>
    <t>SIMPL-11A-06</t>
  </si>
  <si>
    <t>SIMPL-11A-07</t>
  </si>
  <si>
    <t>SIMPL-11A-08</t>
  </si>
  <si>
    <t>SIMPL-11A-09</t>
  </si>
  <si>
    <t>SIMPL-11A-10</t>
  </si>
  <si>
    <t>SIMPL-11A-11</t>
  </si>
  <si>
    <t>SIMPL-11A-12</t>
  </si>
  <si>
    <t>SIMPL-11A-13</t>
  </si>
  <si>
    <t>SIMPL-11A-100</t>
  </si>
  <si>
    <t>SIMPL-11B-01</t>
  </si>
  <si>
    <t>SIMPL-11B-02</t>
  </si>
  <si>
    <t>SIMPL-11B-03</t>
  </si>
  <si>
    <t>SIMPL-11B-04</t>
  </si>
  <si>
    <t>SIMPL-11B-05</t>
  </si>
  <si>
    <t>SIMPL-11B-06</t>
  </si>
  <si>
    <t>SIMPL-11B-07</t>
  </si>
  <si>
    <t>SIMPL-11B-08</t>
  </si>
  <si>
    <t>SIMPL-11B-09</t>
  </si>
  <si>
    <t>SIMPL-11B-10</t>
  </si>
  <si>
    <t>SIMPL-11B-11</t>
  </si>
  <si>
    <t>SIMPL-11B-12</t>
  </si>
  <si>
    <t>SIMPL-11B-13</t>
  </si>
  <si>
    <t>SIMPL-11B-100</t>
  </si>
  <si>
    <t>SIMPL-11C-01</t>
  </si>
  <si>
    <t>SIMPL-11C-02</t>
  </si>
  <si>
    <t>SIMPL-11C-03</t>
  </si>
  <si>
    <t>SIMPL-11C-04</t>
  </si>
  <si>
    <t>SIMPL-11C-05</t>
  </si>
  <si>
    <t>SIMPL-11C-06</t>
  </si>
  <si>
    <t>SIMPL-11C-07</t>
  </si>
  <si>
    <t>SIMPL-11C-08</t>
  </si>
  <si>
    <t>SIMPL-11C-09</t>
  </si>
  <si>
    <t>SIMPL-11C-10</t>
  </si>
  <si>
    <t>SIMPL-11C-11</t>
  </si>
  <si>
    <t>SIMPL-11C-12</t>
  </si>
  <si>
    <t>SIMPL-11C-13</t>
  </si>
  <si>
    <t>SIMPL-11C-100</t>
  </si>
  <si>
    <t>SIMPL-11D-01</t>
  </si>
  <si>
    <t>SIMPL-11D-02</t>
  </si>
  <si>
    <t>SIMPL-11D-03</t>
  </si>
  <si>
    <t>SIMPL-11D-04</t>
  </si>
  <si>
    <t>SIMPL-11D-05</t>
  </si>
  <si>
    <t>SIMPL-11D-06</t>
  </si>
  <si>
    <t>SIMPL-11D-07</t>
  </si>
  <si>
    <t>SIMPL-11D-08</t>
  </si>
  <si>
    <t>SIMPL-11D-09</t>
  </si>
  <si>
    <t>SIMPL-11D-10</t>
  </si>
  <si>
    <t>SIMPL-11D-11</t>
  </si>
  <si>
    <t>SIMPL-11D-12</t>
  </si>
  <si>
    <t>SIMPL-11D-13</t>
  </si>
  <si>
    <t>SIMPL-11D-100</t>
  </si>
  <si>
    <t>SIMPL-11E-01</t>
  </si>
  <si>
    <t>SIMPL-11E-02</t>
  </si>
  <si>
    <t>SIMPL-11E-03</t>
  </si>
  <si>
    <t>SIMPL-11E-04</t>
  </si>
  <si>
    <t>SIMPL-11E-05</t>
  </si>
  <si>
    <t>SIMPL-11E-06</t>
  </si>
  <si>
    <t>SIMPL-11E-07</t>
  </si>
  <si>
    <t>SIMPL-11E-08</t>
  </si>
  <si>
    <t>SIMPL-11E-09</t>
  </si>
  <si>
    <t>SIMPL-11E-10</t>
  </si>
  <si>
    <t>SIMPL-11E-11</t>
  </si>
  <si>
    <t>SIMPL-11E-12</t>
  </si>
  <si>
    <t>SIMPL-11E-13</t>
  </si>
  <si>
    <t>SIMPL-11E-100</t>
  </si>
  <si>
    <t>SIMPL-11F-01</t>
  </si>
  <si>
    <t>SIMPL-11F-02</t>
  </si>
  <si>
    <t>SIMPL-11F-03</t>
  </si>
  <si>
    <t>SIMPL-11F-04</t>
  </si>
  <si>
    <t>SIMPL-11F-05</t>
  </si>
  <si>
    <t>SIMPL-11F-06</t>
  </si>
  <si>
    <t>SIMPL-11F-07</t>
  </si>
  <si>
    <t>SIMPL-11F-08</t>
  </si>
  <si>
    <t>SIMPL-11F-09</t>
  </si>
  <si>
    <t>SIMPL-11F-10</t>
  </si>
  <si>
    <t>SIMPL-11F-11</t>
  </si>
  <si>
    <t>SIMPL-11F-12</t>
  </si>
  <si>
    <t>SIMPL-11F-13</t>
  </si>
  <si>
    <t>SIMPL-11F-100</t>
  </si>
  <si>
    <t>SIMPL-11G-01</t>
  </si>
  <si>
    <t>SIMPL-11G-02</t>
  </si>
  <si>
    <t>SIMPL-11G-03</t>
  </si>
  <si>
    <t>SIMPL-11G-04</t>
  </si>
  <si>
    <t>SIMPL-11G-05</t>
  </si>
  <si>
    <t>SIMPL-11G-06</t>
  </si>
  <si>
    <t>SIMPL-11G-07</t>
  </si>
  <si>
    <t>SIMPL-11G-08</t>
  </si>
  <si>
    <t>SIMPL-11G-09</t>
  </si>
  <si>
    <t>SIMPL-11G-10</t>
  </si>
  <si>
    <t>SIMPL-11G-11</t>
  </si>
  <si>
    <t>SIMPL-11G-12</t>
  </si>
  <si>
    <t>SIMPL-11G-13</t>
  </si>
  <si>
    <t>SIMPL-11G-100</t>
  </si>
  <si>
    <t>SIMPL-1A-01</t>
  </si>
  <si>
    <t>SIMPL-1A-02</t>
  </si>
  <si>
    <t>SIMPL-1A-03</t>
  </si>
  <si>
    <t>SIMPL-1A-04</t>
  </si>
  <si>
    <t>SIMPL-1A-05</t>
  </si>
  <si>
    <t>SIMPL-1A-06</t>
  </si>
  <si>
    <t>SIMPL-1A-07</t>
  </si>
  <si>
    <t>SIMPL-1A-08</t>
  </si>
  <si>
    <t>SIMPL-1A-09</t>
  </si>
  <si>
    <t>SIMPL-1A-10</t>
  </si>
  <si>
    <t>SIMPL-1A-11</t>
  </si>
  <si>
    <t>SIMPL-1A-12</t>
  </si>
  <si>
    <t>SIMPL-1A-13</t>
  </si>
  <si>
    <t>SIMPL-1A-100</t>
  </si>
  <si>
    <t>SIMPL-1B-01</t>
  </si>
  <si>
    <t>SIMPL-1B-02</t>
  </si>
  <si>
    <t>SIMPL-1B-03</t>
  </si>
  <si>
    <t>SIMPL-1B-04</t>
  </si>
  <si>
    <t>SIMPL-1B-05</t>
  </si>
  <si>
    <t>SIMPL-1B-06</t>
  </si>
  <si>
    <t>SIMPL-1B-07</t>
  </si>
  <si>
    <t>SIMPL-1B-08</t>
  </si>
  <si>
    <t>SIMPL-1B-09</t>
  </si>
  <si>
    <t>SIMPL-1B-10</t>
  </si>
  <si>
    <t>SIMPL-1B-11</t>
  </si>
  <si>
    <t>SIMPL-1B-12</t>
  </si>
  <si>
    <t>SIMPL-1B-13</t>
  </si>
  <si>
    <t>SIMPL-1B-100</t>
  </si>
  <si>
    <t>SIMPL-1C-01</t>
  </si>
  <si>
    <t>SIMPL-1C-02</t>
  </si>
  <si>
    <t>SIMPL-1C-03</t>
  </si>
  <si>
    <t>SIMPL-1C-04</t>
  </si>
  <si>
    <t>SIMPL-1C-05</t>
  </si>
  <si>
    <t>SIMPL-1C-06</t>
  </si>
  <si>
    <t>SIMPL-1C-07</t>
  </si>
  <si>
    <t>SIMPL-1C-08</t>
  </si>
  <si>
    <t>SIMPL-1C-09</t>
  </si>
  <si>
    <t>SIMPL-1C-10</t>
  </si>
  <si>
    <t>SIMPL-1C-11</t>
  </si>
  <si>
    <t>SIMPL-1C-12</t>
  </si>
  <si>
    <t>SIMPL-1C-13</t>
  </si>
  <si>
    <t>SIMPL-1C-100</t>
  </si>
  <si>
    <t>SIMPL-1D-01</t>
  </si>
  <si>
    <t>SIMPL-1D-02</t>
  </si>
  <si>
    <t>SIMPL-1D-03</t>
  </si>
  <si>
    <t>SIMPL-1D-04</t>
  </si>
  <si>
    <t>SIMPL-1D-05</t>
  </si>
  <si>
    <t>SIMPL-1D-06</t>
  </si>
  <si>
    <t>SIMPL-1D-07</t>
  </si>
  <si>
    <t>SIMPL-1D-08</t>
  </si>
  <si>
    <t>SIMPL-1D-09</t>
  </si>
  <si>
    <t>SIMPL-1D-10</t>
  </si>
  <si>
    <t>SIMPL-1D-11</t>
  </si>
  <si>
    <t>SIMPL-1D-12</t>
  </si>
  <si>
    <t>SIMPL-1D-13</t>
  </si>
  <si>
    <t>SIMPL-1D-100</t>
  </si>
  <si>
    <t>SIMPL-1E-01</t>
  </si>
  <si>
    <t>SIMPL-1E-02</t>
  </si>
  <si>
    <t>SIMPL-1E-03</t>
  </si>
  <si>
    <t>SIMPL-1E-04</t>
  </si>
  <si>
    <t>SIMPL-1E-05</t>
  </si>
  <si>
    <t>SIMPL-1E-06</t>
  </si>
  <si>
    <t>SIMPL-1E-07</t>
  </si>
  <si>
    <t>SIMPL-1E-08</t>
  </si>
  <si>
    <t>SIMPL-1E-09</t>
  </si>
  <si>
    <t>SIMPL-1E-10</t>
  </si>
  <si>
    <t>SIMPL-1E-11</t>
  </si>
  <si>
    <t>SIMPL-1E-12</t>
  </si>
  <si>
    <t>SIMPL-1E-13</t>
  </si>
  <si>
    <t>SIMPL-1E-100</t>
  </si>
  <si>
    <t>SIMPL-1F-01</t>
  </si>
  <si>
    <t>SIMPL-1F-02</t>
  </si>
  <si>
    <t>SIMPL-1F-03</t>
  </si>
  <si>
    <t>SIMPL-1F-04</t>
  </si>
  <si>
    <t>SIMPL-1F-05</t>
  </si>
  <si>
    <t>SIMPL-1F-06</t>
  </si>
  <si>
    <t>SIMPL-1F-07</t>
  </si>
  <si>
    <t>SIMPL-1F-08</t>
  </si>
  <si>
    <t>SIMPL-1F-09</t>
  </si>
  <si>
    <t>SIMPL-1F-10</t>
  </si>
  <si>
    <t>SIMPL-1F-11</t>
  </si>
  <si>
    <t>SIMPL-1F-12</t>
  </si>
  <si>
    <t>SIMPL-1F-13</t>
  </si>
  <si>
    <t>SIMPL-1F-100</t>
  </si>
  <si>
    <t>SIMPL-1G-01</t>
  </si>
  <si>
    <t>SIMPL-1G-02</t>
  </si>
  <si>
    <t>SIMPL-1G-03</t>
  </si>
  <si>
    <t>SIMPL-1G-04</t>
  </si>
  <si>
    <t>SIMPL-1G-05</t>
  </si>
  <si>
    <t>SIMPL-1G-06</t>
  </si>
  <si>
    <t>SIMPL-1G-07</t>
  </si>
  <si>
    <t>SIMPL-1G-08</t>
  </si>
  <si>
    <t>SIMPL-1G-09</t>
  </si>
  <si>
    <t>SIMPL-1G-10</t>
  </si>
  <si>
    <t>SIMPL-1G-11</t>
  </si>
  <si>
    <t>SIMPL-1G-12</t>
  </si>
  <si>
    <t>SIMPL-1G-13</t>
  </si>
  <si>
    <t>SIMPL-1G-100</t>
  </si>
  <si>
    <t>SIMPL-1H-01</t>
  </si>
  <si>
    <t>SIMPL-1H-02</t>
  </si>
  <si>
    <t>SIMPL-1H-03</t>
  </si>
  <si>
    <t>SIMPL-1H-04</t>
  </si>
  <si>
    <t>SIMPL-1H-05</t>
  </si>
  <si>
    <t>SIMPL-1H-06</t>
  </si>
  <si>
    <t>SIMPL-1H-07</t>
  </si>
  <si>
    <t>SIMPL-1H-08</t>
  </si>
  <si>
    <t>SIMPL-1H-09</t>
  </si>
  <si>
    <t>SIMPL-1H-10</t>
  </si>
  <si>
    <t>SIMPL-1H-11</t>
  </si>
  <si>
    <t>SIMPL-1H-12</t>
  </si>
  <si>
    <t>SIMPL-1H-13</t>
  </si>
  <si>
    <t>SIMPL-1H-100</t>
  </si>
  <si>
    <t>SIMPL-1I-01</t>
  </si>
  <si>
    <t>SIMPL-1I-02</t>
  </si>
  <si>
    <t>SIMPL-1I-03</t>
  </si>
  <si>
    <t>SIMPL-1I-04</t>
  </si>
  <si>
    <t>SIMPL-1I-05</t>
  </si>
  <si>
    <t>SIMPL-1I-06</t>
  </si>
  <si>
    <t>SIMPL-1I-07</t>
  </si>
  <si>
    <t>SIMPL-1I-08</t>
  </si>
  <si>
    <t>SIMPL-1I-09</t>
  </si>
  <si>
    <t>SIMPL-1I-10</t>
  </si>
  <si>
    <t>SIMPL-1I-11</t>
  </si>
  <si>
    <t>SIMPL-1I-12</t>
  </si>
  <si>
    <t>SIMPL-1I-13</t>
  </si>
  <si>
    <t>SIMPL-1I-100</t>
  </si>
  <si>
    <t>SIMPL-1K-01</t>
  </si>
  <si>
    <t>SIMPL-1K-02</t>
  </si>
  <si>
    <t>SIMPL-1K-03</t>
  </si>
  <si>
    <t>SIMPL-1K-04</t>
  </si>
  <si>
    <t>SIMPL-1K-05</t>
  </si>
  <si>
    <t>SIMPL-1K-06</t>
  </si>
  <si>
    <t>SIMPL-1K-07</t>
  </si>
  <si>
    <t>SIMPL-1K-08</t>
  </si>
  <si>
    <t>SIMPL-1K-09</t>
  </si>
  <si>
    <t>SIMPL-1K-10</t>
  </si>
  <si>
    <t>SIMPL-1K-11</t>
  </si>
  <si>
    <t>SIMPL-1K-12</t>
  </si>
  <si>
    <t>SIMPL-1K-13</t>
  </si>
  <si>
    <t>SIMPL-1K-100</t>
  </si>
  <si>
    <t>SIMPL-2A-01</t>
  </si>
  <si>
    <t>SIMPL-2A-02</t>
  </si>
  <si>
    <t>SIMPL-2A-03</t>
  </si>
  <si>
    <t>SIMPL-2A-04</t>
  </si>
  <si>
    <t>SIMPL-2A-05</t>
  </si>
  <si>
    <t>SIMPL-2A-06</t>
  </si>
  <si>
    <t>SIMPL-2A-07</t>
  </si>
  <si>
    <t>SIMPL-2A-08</t>
  </si>
  <si>
    <t>SIMPL-2A-09</t>
  </si>
  <si>
    <t>SIMPL-2A-10</t>
  </si>
  <si>
    <t>SIMPL-2A-11</t>
  </si>
  <si>
    <t>SIMPL-2A-12</t>
  </si>
  <si>
    <t>SIMPL-2A-13</t>
  </si>
  <si>
    <t>SIMPL-2A-100</t>
  </si>
  <si>
    <t>SIMPL-2B-01</t>
  </si>
  <si>
    <t>SIMPL-2B-02</t>
  </si>
  <si>
    <t>SIMPL-2B-03</t>
  </si>
  <si>
    <t>SIMPL-2B-04</t>
  </si>
  <si>
    <t>SIMPL-2B-05</t>
  </si>
  <si>
    <t>SIMPL-2B-06</t>
  </si>
  <si>
    <t>SIMPL-2B-07</t>
  </si>
  <si>
    <t>SIMPL-2B-08</t>
  </si>
  <si>
    <t>SIMPL-2B-09</t>
  </si>
  <si>
    <t>SIMPL-2B-10</t>
  </si>
  <si>
    <t>SIMPL-2B-11</t>
  </si>
  <si>
    <t>SIMPL-2B-12</t>
  </si>
  <si>
    <t>SIMPL-2B-13</t>
  </si>
  <si>
    <t>SIMPL-2B-100</t>
  </si>
  <si>
    <t>SIMPL-2C-01</t>
  </si>
  <si>
    <t>SIMPL-2C-02</t>
  </si>
  <si>
    <t>SIMPL-2C-03</t>
  </si>
  <si>
    <t>SIMPL-2C-04</t>
  </si>
  <si>
    <t>SIMPL-2C-05</t>
  </si>
  <si>
    <t>SIMPL-2C-06</t>
  </si>
  <si>
    <t>SIMPL-2C-07</t>
  </si>
  <si>
    <t>SIMPL-2C-08</t>
  </si>
  <si>
    <t>SIMPL-2C-09</t>
  </si>
  <si>
    <t>SIMPL-2C-10</t>
  </si>
  <si>
    <t>SIMPL-2C-11</t>
  </si>
  <si>
    <t>SIMPL-2C-12</t>
  </si>
  <si>
    <t>SIMPL-2C-13</t>
  </si>
  <si>
    <t>SIMPL-2C-100</t>
  </si>
  <si>
    <t>SIMPL-2D-01</t>
  </si>
  <si>
    <t>SIMPL-2D-02</t>
  </si>
  <si>
    <t>SIMPL-2D-03</t>
  </si>
  <si>
    <t>SIMPL-2D-04</t>
  </si>
  <si>
    <t>SIMPL-2D-05</t>
  </si>
  <si>
    <t>SIMPL-2D-06</t>
  </si>
  <si>
    <t>SIMPL-2D-07</t>
  </si>
  <si>
    <t>SIMPL-2D-08</t>
  </si>
  <si>
    <t>SIMPL-2D-09</t>
  </si>
  <si>
    <t>SIMPL-2D-10</t>
  </si>
  <si>
    <t>SIMPL-2D-11</t>
  </si>
  <si>
    <t>SIMPL-2D-12</t>
  </si>
  <si>
    <t>SIMPL-2D-13</t>
  </si>
  <si>
    <t>SIMPL-2D-100</t>
  </si>
  <si>
    <t>SIMPL-2E-01</t>
  </si>
  <si>
    <t>SIMPL-2E-02</t>
  </si>
  <si>
    <t>SIMPL-2E-03</t>
  </si>
  <si>
    <t>SIMPL-2E-04</t>
  </si>
  <si>
    <t>SIMPL-2E-05</t>
  </si>
  <si>
    <t>SIMPL-2E-06</t>
  </si>
  <si>
    <t>SIMPL-2E-07</t>
  </si>
  <si>
    <t>SIMPL-2E-08</t>
  </si>
  <si>
    <t>SIMPL-2E-09</t>
  </si>
  <si>
    <t>SIMPL-2E-10</t>
  </si>
  <si>
    <t>SIMPL-2E-11</t>
  </si>
  <si>
    <t>SIMPL-2E-12</t>
  </si>
  <si>
    <t>SIMPL-2E-13</t>
  </si>
  <si>
    <t>SIMPL-2E-100</t>
  </si>
  <si>
    <t>SIMPL-2F-01</t>
  </si>
  <si>
    <t>SIMPL-2F-02</t>
  </si>
  <si>
    <t>SIMPL-2F-03</t>
  </si>
  <si>
    <t>SIMPL-2F-04</t>
  </si>
  <si>
    <t>SIMPL-2F-05</t>
  </si>
  <si>
    <t>SIMPL-2F-06</t>
  </si>
  <si>
    <t>SIMPL-2F-07</t>
  </si>
  <si>
    <t>SIMPL-2F-08</t>
  </si>
  <si>
    <t>SIMPL-2F-09</t>
  </si>
  <si>
    <t>SIMPL-2F-10</t>
  </si>
  <si>
    <t>SIMPL-2F-11</t>
  </si>
  <si>
    <t>SIMPL-2F-12</t>
  </si>
  <si>
    <t>SIMPL-2F-13</t>
  </si>
  <si>
    <t>SIMPL-2F-100</t>
  </si>
  <si>
    <t>SIMPL-2G-01</t>
  </si>
  <si>
    <t>SIMPL-2G-02</t>
  </si>
  <si>
    <t>SIMPL-2G-03</t>
  </si>
  <si>
    <t>SIMPL-2G-04</t>
  </si>
  <si>
    <t>SIMPL-2G-05</t>
  </si>
  <si>
    <t>SIMPL-2G-06</t>
  </si>
  <si>
    <t>SIMPL-2G-07</t>
  </si>
  <si>
    <t>SIMPL-2G-08</t>
  </si>
  <si>
    <t>SIMPL-2G-09</t>
  </si>
  <si>
    <t>SIMPL-2G-10</t>
  </si>
  <si>
    <t>SIMPL-2G-11</t>
  </si>
  <si>
    <t>SIMPL-2G-12</t>
  </si>
  <si>
    <t>SIMPL-2G-13</t>
  </si>
  <si>
    <t>SIMPL-2G-100</t>
  </si>
  <si>
    <t>SIMPL-2H-01</t>
  </si>
  <si>
    <t>SIMPL-2H-02</t>
  </si>
  <si>
    <t>SIMPL-2H-03</t>
  </si>
  <si>
    <t>SIMPL-2H-04</t>
  </si>
  <si>
    <t>SIMPL-2H-05</t>
  </si>
  <si>
    <t>SIMPL-2H-06</t>
  </si>
  <si>
    <t>SIMPL-2H-07</t>
  </si>
  <si>
    <t>SIMPL-2H-08</t>
  </si>
  <si>
    <t>SIMPL-2H-09</t>
  </si>
  <si>
    <t>SIMPL-2H-10</t>
  </si>
  <si>
    <t>SIMPL-2H-11</t>
  </si>
  <si>
    <t>SIMPL-2H-12</t>
  </si>
  <si>
    <t>SIMPL-2H-13</t>
  </si>
  <si>
    <t>SIMPL-2H-100</t>
  </si>
  <si>
    <t>SIMPL-3A-01</t>
  </si>
  <si>
    <t>SIMPL-3A-02</t>
  </si>
  <si>
    <t>SIMPL-3A-03</t>
  </si>
  <si>
    <t>SIMPL-3A-04</t>
  </si>
  <si>
    <t>SIMPL-3A-05</t>
  </si>
  <si>
    <t>SIMPL-3A-06</t>
  </si>
  <si>
    <t>SIMPL-3A-07</t>
  </si>
  <si>
    <t>SIMPL-3A-08</t>
  </si>
  <si>
    <t>SIMPL-3A-09</t>
  </si>
  <si>
    <t>SIMPL-3A-10</t>
  </si>
  <si>
    <t>SIMPL-3A-11</t>
  </si>
  <si>
    <t>SIMPL-3A-12</t>
  </si>
  <si>
    <t>SIMPL-3A-13</t>
  </si>
  <si>
    <t>SIMPL-3A-100</t>
  </si>
  <si>
    <t>SIMPL-3B-01</t>
  </si>
  <si>
    <t>SIMPL-3B-02</t>
  </si>
  <si>
    <t>SIMPL-3B-03</t>
  </si>
  <si>
    <t>SIMPL-3B-04</t>
  </si>
  <si>
    <t>SIMPL-3B-05</t>
  </si>
  <si>
    <t>SIMPL-3B-06</t>
  </si>
  <si>
    <t>SIMPL-3B-07</t>
  </si>
  <si>
    <t>SIMPL-3B-08</t>
  </si>
  <si>
    <t>SIMPL-3B-09</t>
  </si>
  <si>
    <t>SIMPL-3B-10</t>
  </si>
  <si>
    <t>SIMPL-3B-11</t>
  </si>
  <si>
    <t>SIMPL-3B-12</t>
  </si>
  <si>
    <t>SIMPL-3B-13</t>
  </si>
  <si>
    <t>SIMPL-3B-100</t>
  </si>
  <si>
    <t>SIMPL-3C-01</t>
  </si>
  <si>
    <t>SIMPL-3C-02</t>
  </si>
  <si>
    <t>SIMPL-3C-03</t>
  </si>
  <si>
    <t>SIMPL-3C-04</t>
  </si>
  <si>
    <t>SIMPL-3C-05</t>
  </si>
  <si>
    <t>SIMPL-3C-06</t>
  </si>
  <si>
    <t>SIMPL-3C-07</t>
  </si>
  <si>
    <t>SIMPL-3C-08</t>
  </si>
  <si>
    <t>SIMPL-3C-09</t>
  </si>
  <si>
    <t>SIMPL-3C-10</t>
  </si>
  <si>
    <t>SIMPL-3C-11</t>
  </si>
  <si>
    <t>SIMPL-3C-12</t>
  </si>
  <si>
    <t>SIMPL-3C-13</t>
  </si>
  <si>
    <t>SIMPL-3C-100</t>
  </si>
  <si>
    <t>SIMPL-3D-01</t>
  </si>
  <si>
    <t>SIMPL-3D-02</t>
  </si>
  <si>
    <t>SIMPL-3D-03</t>
  </si>
  <si>
    <t>SIMPL-3D-04</t>
  </si>
  <si>
    <t>SIMPL-3D-05</t>
  </si>
  <si>
    <t>SIMPL-3D-06</t>
  </si>
  <si>
    <t>SIMPL-3D-07</t>
  </si>
  <si>
    <t>SIMPL-3D-08</t>
  </si>
  <si>
    <t>SIMPL-3D-09</t>
  </si>
  <si>
    <t>SIMPL-3D-10</t>
  </si>
  <si>
    <t>SIMPL-3D-11</t>
  </si>
  <si>
    <t>SIMPL-3D-12</t>
  </si>
  <si>
    <t>SIMPL-3D-13</t>
  </si>
  <si>
    <t>SIMPL-3D-100</t>
  </si>
  <si>
    <t>SIMPL-3E-01</t>
  </si>
  <si>
    <t>SIMPL-3E-02</t>
  </si>
  <si>
    <t>SIMPL-3E-03</t>
  </si>
  <si>
    <t>SIMPL-3E-04</t>
  </si>
  <si>
    <t>SIMPL-3E-05</t>
  </si>
  <si>
    <t>SIMPL-3E-06</t>
  </si>
  <si>
    <t>SIMPL-3E-07</t>
  </si>
  <si>
    <t>SIMPL-3E-08</t>
  </si>
  <si>
    <t>SIMPL-3E-09</t>
  </si>
  <si>
    <t>SIMPL-3E-10</t>
  </si>
  <si>
    <t>SIMPL-3E-11</t>
  </si>
  <si>
    <t>SIMPL-3E-12</t>
  </si>
  <si>
    <t>SIMPL-3E-13</t>
  </si>
  <si>
    <t>SIMPL-3E-100</t>
  </si>
  <si>
    <t>SIMPL-3F-01</t>
  </si>
  <si>
    <t>SIMPL-3F-02</t>
  </si>
  <si>
    <t>SIMPL-3F-03</t>
  </si>
  <si>
    <t>SIMPL-3F-04</t>
  </si>
  <si>
    <t>SIMPL-3F-05</t>
  </si>
  <si>
    <t>SIMPL-3F-06</t>
  </si>
  <si>
    <t>SIMPL-3F-07</t>
  </si>
  <si>
    <t>SIMPL-3F-08</t>
  </si>
  <si>
    <t>SIMPL-3F-09</t>
  </si>
  <si>
    <t>SIMPL-3F-10</t>
  </si>
  <si>
    <t>SIMPL-3F-11</t>
  </si>
  <si>
    <t>SIMPL-3F-12</t>
  </si>
  <si>
    <t>SIMPL-3F-13</t>
  </si>
  <si>
    <t>SIMPL-3F-100</t>
  </si>
  <si>
    <t>SIMPL-3G-01</t>
  </si>
  <si>
    <t>SIMPL-3G-02</t>
  </si>
  <si>
    <t>SIMPL-3G-03</t>
  </si>
  <si>
    <t>SIMPL-3G-04</t>
  </si>
  <si>
    <t>SIMPL-3G-05</t>
  </si>
  <si>
    <t>SIMPL-3G-06</t>
  </si>
  <si>
    <t>SIMPL-3G-07</t>
  </si>
  <si>
    <t>SIMPL-3G-08</t>
  </si>
  <si>
    <t>SIMPL-3G-09</t>
  </si>
  <si>
    <t>SIMPL-3G-10</t>
  </si>
  <si>
    <t>SIMPL-3G-11</t>
  </si>
  <si>
    <t>SIMPL-3G-12</t>
  </si>
  <si>
    <t>SIMPL-3G-13</t>
  </si>
  <si>
    <t>SIMPL-3G-100</t>
  </si>
  <si>
    <t>SIMPL-3H-01</t>
  </si>
  <si>
    <t>SIMPL-3H-02</t>
  </si>
  <si>
    <t>SIMPL-3H-03</t>
  </si>
  <si>
    <t>SIMPL-3H-04</t>
  </si>
  <si>
    <t>SIMPL-3H-05</t>
  </si>
  <si>
    <t>SIMPL-3H-06</t>
  </si>
  <si>
    <t>SIMPL-3H-07</t>
  </si>
  <si>
    <t>SIMPL-3H-08</t>
  </si>
  <si>
    <t>SIMPL-3H-09</t>
  </si>
  <si>
    <t>SIMPL-3H-10</t>
  </si>
  <si>
    <t>SIMPL-3H-11</t>
  </si>
  <si>
    <t>SIMPL-3H-12</t>
  </si>
  <si>
    <t>SIMPL-3H-13</t>
  </si>
  <si>
    <t>SIMPL-3H-100</t>
  </si>
  <si>
    <t>SIMPL-3I-01</t>
  </si>
  <si>
    <t>SIMPL-3I-02</t>
  </si>
  <si>
    <t>SIMPL-3I-03</t>
  </si>
  <si>
    <t>SIMPL-3I-04</t>
  </si>
  <si>
    <t>SIMPL-3I-05</t>
  </si>
  <si>
    <t>SIMPL-3I-06</t>
  </si>
  <si>
    <t>SIMPL-3I-07</t>
  </si>
  <si>
    <t>SIMPL-3I-08</t>
  </si>
  <si>
    <t>SIMPL-3I-09</t>
  </si>
  <si>
    <t>SIMPL-3I-10</t>
  </si>
  <si>
    <t>SIMPL-3I-11</t>
  </si>
  <si>
    <t>SIMPL-3I-12</t>
  </si>
  <si>
    <t>SIMPL-3I-13</t>
  </si>
  <si>
    <t>SIMPL-3I-100</t>
  </si>
  <si>
    <t>SIMPL-3J-01</t>
  </si>
  <si>
    <t>SIMPL-3J-02</t>
  </si>
  <si>
    <t>SIMPL-3J-03</t>
  </si>
  <si>
    <t>SIMPL-3J-04</t>
  </si>
  <si>
    <t>SIMPL-3J-05</t>
  </si>
  <si>
    <t>SIMPL-3J-06</t>
  </si>
  <si>
    <t>SIMPL-3J-07</t>
  </si>
  <si>
    <t>SIMPL-3J-08</t>
  </si>
  <si>
    <t>SIMPL-3J-09</t>
  </si>
  <si>
    <t>SIMPL-3J-10</t>
  </si>
  <si>
    <t>SIMPL-3J-11</t>
  </si>
  <si>
    <t>SIMPL-3J-12</t>
  </si>
  <si>
    <t>SIMPL-3J-13</t>
  </si>
  <si>
    <t>SIMPL-3J-100</t>
  </si>
  <si>
    <t>SIMPL-3K-01</t>
  </si>
  <si>
    <t>SIMPL-3K-02</t>
  </si>
  <si>
    <t>SIMPL-3K-03</t>
  </si>
  <si>
    <t>SIMPL-3K-04</t>
  </si>
  <si>
    <t>SIMPL-3K-05</t>
  </si>
  <si>
    <t>SIMPL-3K-06</t>
  </si>
  <si>
    <t>SIMPL-3K-07</t>
  </si>
  <si>
    <t>SIMPL-3K-08</t>
  </si>
  <si>
    <t>SIMPL-3K-09</t>
  </si>
  <si>
    <t>SIMPL-3K-10</t>
  </si>
  <si>
    <t>SIMPL-3K-11</t>
  </si>
  <si>
    <t>SIMPL-3K-12</t>
  </si>
  <si>
    <t>SIMPL-3K-13</t>
  </si>
  <si>
    <t>SIMPL-3K-100</t>
  </si>
  <si>
    <t>SIMPL-3L-01</t>
  </si>
  <si>
    <t>SIMPL-3L-02</t>
  </si>
  <si>
    <t>SIMPL-3L-03</t>
  </si>
  <si>
    <t>SIMPL-3L-04</t>
  </si>
  <si>
    <t>SIMPL-3L-05</t>
  </si>
  <si>
    <t>SIMPL-3L-06</t>
  </si>
  <si>
    <t>SIMPL-3L-07</t>
  </si>
  <si>
    <t>SIMPL-3L-08</t>
  </si>
  <si>
    <t>SIMPL-3L-09</t>
  </si>
  <si>
    <t>SIMPL-3L-10</t>
  </si>
  <si>
    <t>SIMPL-3L-11</t>
  </si>
  <si>
    <t>SIMPL-3L-12</t>
  </si>
  <si>
    <t>SIMPL-3L-13</t>
  </si>
  <si>
    <t>SIMPL-3L-100</t>
  </si>
  <si>
    <t>SIMPL-3M-01</t>
  </si>
  <si>
    <t>SIMPL-3M-02</t>
  </si>
  <si>
    <t>SIMPL-3M-03</t>
  </si>
  <si>
    <t>SIMPL-3M-04</t>
  </si>
  <si>
    <t>SIMPL-3M-05</t>
  </si>
  <si>
    <t>SIMPL-3M-06</t>
  </si>
  <si>
    <t>SIMPL-3M-07</t>
  </si>
  <si>
    <t>SIMPL-3M-08</t>
  </si>
  <si>
    <t>SIMPL-3M-09</t>
  </si>
  <si>
    <t>SIMPL-3M-10</t>
  </si>
  <si>
    <t>SIMPL-3M-11</t>
  </si>
  <si>
    <t>SIMPL-3M-12</t>
  </si>
  <si>
    <t>SIMPL-3M-13</t>
  </si>
  <si>
    <t>SIMPL-3M-100</t>
  </si>
  <si>
    <t>SIMPL-3N-01</t>
  </si>
  <si>
    <t>SIMPL-3N-02</t>
  </si>
  <si>
    <t>SIMPL-3N-03</t>
  </si>
  <si>
    <t>SIMPL-3N-04</t>
  </si>
  <si>
    <t>SIMPL-3N-05</t>
  </si>
  <si>
    <t>SIMPL-3N-06</t>
  </si>
  <si>
    <t>SIMPL-3N-07</t>
  </si>
  <si>
    <t>SIMPL-3N-08</t>
  </si>
  <si>
    <t>SIMPL-3N-09</t>
  </si>
  <si>
    <t>SIMPL-3N-10</t>
  </si>
  <si>
    <t>SIMPL-3N-11</t>
  </si>
  <si>
    <t>SIMPL-3N-12</t>
  </si>
  <si>
    <t>SIMPL-3N-13</t>
  </si>
  <si>
    <t>SIMPL-3N-100</t>
  </si>
  <si>
    <t>SIMPL-3O-01</t>
  </si>
  <si>
    <t>SIMPL-3O-02</t>
  </si>
  <si>
    <t>SIMPL-3O-03</t>
  </si>
  <si>
    <t>SIMPL-3O-04</t>
  </si>
  <si>
    <t>SIMPL-3O-05</t>
  </si>
  <si>
    <t>SIMPL-3O-06</t>
  </si>
  <si>
    <t>SIMPL-3O-07</t>
  </si>
  <si>
    <t>SIMPL-3O-08</t>
  </si>
  <si>
    <t>SIMPL-3O-09</t>
  </si>
  <si>
    <t>SIMPL-3O-10</t>
  </si>
  <si>
    <t>SIMPL-3O-11</t>
  </si>
  <si>
    <t>SIMPL-3O-12</t>
  </si>
  <si>
    <t>SIMPL-3O-13</t>
  </si>
  <si>
    <t>SIMPL-3O-100</t>
  </si>
  <si>
    <t>SIMPL-3P-01</t>
  </si>
  <si>
    <t>SIMPL-3P-02</t>
  </si>
  <si>
    <t>SIMPL-3P-03</t>
  </si>
  <si>
    <t>SIMPL-3P-04</t>
  </si>
  <si>
    <t>SIMPL-3P-05</t>
  </si>
  <si>
    <t>SIMPL-3P-06</t>
  </si>
  <si>
    <t>SIMPL-3P-07</t>
  </si>
  <si>
    <t>SIMPL-3P-08</t>
  </si>
  <si>
    <t>SIMPL-3P-09</t>
  </si>
  <si>
    <t>SIMPL-3P-10</t>
  </si>
  <si>
    <t>SIMPL-3P-11</t>
  </si>
  <si>
    <t>SIMPL-3P-12</t>
  </si>
  <si>
    <t>SIMPL-3P-13</t>
  </si>
  <si>
    <t>SIMPL-3P-100</t>
  </si>
  <si>
    <t>SIMPL-3R-01</t>
  </si>
  <si>
    <t>SIMPL-3R-02</t>
  </si>
  <si>
    <t>SIMPL-3R-03</t>
  </si>
  <si>
    <t>SIMPL-3R-04</t>
  </si>
  <si>
    <t>SIMPL-3R-05</t>
  </si>
  <si>
    <t>SIMPL-3R-06</t>
  </si>
  <si>
    <t>SIMPL-3R-07</t>
  </si>
  <si>
    <t>SIMPL-3R-08</t>
  </si>
  <si>
    <t>SIMPL-3R-09</t>
  </si>
  <si>
    <t>SIMPL-3R-10</t>
  </si>
  <si>
    <t>SIMPL-3R-11</t>
  </si>
  <si>
    <t>SIMPL-3R-12</t>
  </si>
  <si>
    <t>SIMPL-3R-13</t>
  </si>
  <si>
    <t>SIMPL-3R-100</t>
  </si>
  <si>
    <t>SIMPL-4A-01</t>
  </si>
  <si>
    <t>SIMPL-4A-02</t>
  </si>
  <si>
    <t>SIMPL-4A-03</t>
  </si>
  <si>
    <t>SIMPL-4A-04</t>
  </si>
  <si>
    <t>SIMPL-4A-05</t>
  </si>
  <si>
    <t>SIMPL-4A-06</t>
  </si>
  <si>
    <t>SIMPL-4A-07</t>
  </si>
  <si>
    <t>SIMPL-4A-08</t>
  </si>
  <si>
    <t>SIMPL-4A-09</t>
  </si>
  <si>
    <t>SIMPL-4A-10</t>
  </si>
  <si>
    <t>SIMPL-4A-11</t>
  </si>
  <si>
    <t>SIMPL-4A-12</t>
  </si>
  <si>
    <t>SIMPL-4A-13</t>
  </si>
  <si>
    <t>SIMPL-4A-100</t>
  </si>
  <si>
    <t>SIMPL-4B-01</t>
  </si>
  <si>
    <t>SIMPL-4B-02</t>
  </si>
  <si>
    <t>SIMPL-4B-03</t>
  </si>
  <si>
    <t>SIMPL-4B-04</t>
  </si>
  <si>
    <t>SIMPL-4B-05</t>
  </si>
  <si>
    <t>SIMPL-4B-06</t>
  </si>
  <si>
    <t>SIMPL-4B-07</t>
  </si>
  <si>
    <t>SIMPL-4B-08</t>
  </si>
  <si>
    <t>SIMPL-4B-09</t>
  </si>
  <si>
    <t>SIMPL-4B-10</t>
  </si>
  <si>
    <t>SIMPL-4B-11</t>
  </si>
  <si>
    <t>SIMPL-4B-12</t>
  </si>
  <si>
    <t>SIMPL-4B-13</t>
  </si>
  <si>
    <t>SIMPL-4B-100</t>
  </si>
  <si>
    <t>SIMPL-4C-01</t>
  </si>
  <si>
    <t>SIMPL-4C-02</t>
  </si>
  <si>
    <t>SIMPL-4C-03</t>
  </si>
  <si>
    <t>SIMPL-4C-04</t>
  </si>
  <si>
    <t>SIMPL-4C-05</t>
  </si>
  <si>
    <t>SIMPL-4C-06</t>
  </si>
  <si>
    <t>SIMPL-4C-07</t>
  </si>
  <si>
    <t>SIMPL-4C-08</t>
  </si>
  <si>
    <t>SIMPL-4C-09</t>
  </si>
  <si>
    <t>SIMPL-4C-10</t>
  </si>
  <si>
    <t>SIMPL-4C-11</t>
  </si>
  <si>
    <t>SIMPL-4C-12</t>
  </si>
  <si>
    <t>SIMPL-4C-13</t>
  </si>
  <si>
    <t>SIMPL-4C-100</t>
  </si>
  <si>
    <t>SIMPL-4D-01</t>
  </si>
  <si>
    <t>SIMPL-4D-02</t>
  </si>
  <si>
    <t>SIMPL-4D-03</t>
  </si>
  <si>
    <t>SIMPL-4D-04</t>
  </si>
  <si>
    <t>SIMPL-4D-05</t>
  </si>
  <si>
    <t>SIMPL-4D-06</t>
  </si>
  <si>
    <t>SIMPL-4D-07</t>
  </si>
  <si>
    <t>SIMPL-4D-08</t>
  </si>
  <si>
    <t>SIMPL-4D-09</t>
  </si>
  <si>
    <t>SIMPL-4D-10</t>
  </si>
  <si>
    <t>SIMPL-4D-11</t>
  </si>
  <si>
    <t>SIMPL-4D-12</t>
  </si>
  <si>
    <t>SIMPL-4D-13</t>
  </si>
  <si>
    <t>SIMPL-4D-100</t>
  </si>
  <si>
    <t>SIMPL-4E-01</t>
  </si>
  <si>
    <t>SIMPL-4E-02</t>
  </si>
  <si>
    <t>SIMPL-4E-03</t>
  </si>
  <si>
    <t>SIMPL-4E-04</t>
  </si>
  <si>
    <t>SIMPL-4E-05</t>
  </si>
  <si>
    <t>SIMPL-4E-06</t>
  </si>
  <si>
    <t>SIMPL-4E-07</t>
  </si>
  <si>
    <t>SIMPL-4E-08</t>
  </si>
  <si>
    <t>SIMPL-4E-09</t>
  </si>
  <si>
    <t>SIMPL-4E-10</t>
  </si>
  <si>
    <t>SIMPL-4E-11</t>
  </si>
  <si>
    <t>SIMPL-4E-12</t>
  </si>
  <si>
    <t>SIMPL-4E-13</t>
  </si>
  <si>
    <t>SIMPL-4E-100</t>
  </si>
  <si>
    <t>SIMPL-4F-01</t>
  </si>
  <si>
    <t>SIMPL-4F-02</t>
  </si>
  <si>
    <t>SIMPL-4F-03</t>
  </si>
  <si>
    <t>SIMPL-4F-04</t>
  </si>
  <si>
    <t>SIMPL-4F-05</t>
  </si>
  <si>
    <t>SIMPL-4F-06</t>
  </si>
  <si>
    <t>SIMPL-4F-07</t>
  </si>
  <si>
    <t>SIMPL-4F-08</t>
  </si>
  <si>
    <t>SIMPL-4F-09</t>
  </si>
  <si>
    <t>SIMPL-4F-10</t>
  </si>
  <si>
    <t>SIMPL-4F-11</t>
  </si>
  <si>
    <t>SIMPL-4F-12</t>
  </si>
  <si>
    <t>SIMPL-4F-13</t>
  </si>
  <si>
    <t>SIMPL-4F-100</t>
  </si>
  <si>
    <t>SIMPL-4G</t>
  </si>
  <si>
    <t>SIMPL-4G-01</t>
  </si>
  <si>
    <t>SIMPL-4G-02</t>
  </si>
  <si>
    <t>SIMPL-4G-03</t>
  </si>
  <si>
    <t>SIMPL-4G-04</t>
  </si>
  <si>
    <t>SIMPL-4G-05</t>
  </si>
  <si>
    <t>SIMPL-4G-06</t>
  </si>
  <si>
    <t>SIMPL-4G-07</t>
  </si>
  <si>
    <t>SIMPL-4G-08</t>
  </si>
  <si>
    <t>SIMPL-4G-09</t>
  </si>
  <si>
    <t>SIMPL-4G-10</t>
  </si>
  <si>
    <t>SIMPL-4G-11</t>
  </si>
  <si>
    <t>SIMPL-4G-12</t>
  </si>
  <si>
    <t>SIMPL-4G-13</t>
  </si>
  <si>
    <t>SIMPL-4G-100</t>
  </si>
  <si>
    <t>SIMPL-4H</t>
  </si>
  <si>
    <t>SIMPL-4H-01</t>
  </si>
  <si>
    <t>SIMPL-4H-02</t>
  </si>
  <si>
    <t>SIMPL-4H-03</t>
  </si>
  <si>
    <t>SIMPL-4H-04</t>
  </si>
  <si>
    <t>SIMPL-4H-05</t>
  </si>
  <si>
    <t>SIMPL-4H-06</t>
  </si>
  <si>
    <t>SIMPL-4H-07</t>
  </si>
  <si>
    <t>SIMPL-4H-08</t>
  </si>
  <si>
    <t>SIMPL-4H-09</t>
  </si>
  <si>
    <t>SIMPL-4H-10</t>
  </si>
  <si>
    <t>SIMPL-4H-11</t>
  </si>
  <si>
    <t>SIMPL-4H-12</t>
  </si>
  <si>
    <t>SIMPL-4H-13</t>
  </si>
  <si>
    <t>SIMPL-4H-100</t>
  </si>
  <si>
    <t>SIMPL-4I-01</t>
  </si>
  <si>
    <t>SIMPL-4I-02</t>
  </si>
  <si>
    <t>SIMPL-4I-03</t>
  </si>
  <si>
    <t>SIMPL-4I-04</t>
  </si>
  <si>
    <t>SIMPL-4I-05</t>
  </si>
  <si>
    <t>SIMPL-4I-06</t>
  </si>
  <si>
    <t>SIMPL-4I-07</t>
  </si>
  <si>
    <t>SIMPL-4I-08</t>
  </si>
  <si>
    <t>SIMPL-4I-09</t>
  </si>
  <si>
    <t>SIMPL-4I-10</t>
  </si>
  <si>
    <t>SIMPL-4I-11</t>
  </si>
  <si>
    <t>SIMPL-4I-12</t>
  </si>
  <si>
    <t>SIMPL-4I-13</t>
  </si>
  <si>
    <t>SIMPL-4I-100</t>
  </si>
  <si>
    <t>SIMPL-4J</t>
  </si>
  <si>
    <t>SIMPL-4J-01</t>
  </si>
  <si>
    <t>SIMPL-4M</t>
  </si>
  <si>
    <t>SIMPL-4M-01</t>
  </si>
  <si>
    <t>SIMPL-4M-02</t>
  </si>
  <si>
    <t>SIMPL-4M-03</t>
  </si>
  <si>
    <t>SIMPL-4M-04</t>
  </si>
  <si>
    <t>SIMPL-4M-05</t>
  </si>
  <si>
    <t>SIMPL-4M-06</t>
  </si>
  <si>
    <t>SIMPL-4M-07</t>
  </si>
  <si>
    <t>SIMPL-4M-08</t>
  </si>
  <si>
    <t>SIMPL-4M-09</t>
  </si>
  <si>
    <t>SIMPL-4M-10</t>
  </si>
  <si>
    <t>SIMPL-4M-11</t>
  </si>
  <si>
    <t>SIMPL-4M-12</t>
  </si>
  <si>
    <t>SIMPL-4M-13</t>
  </si>
  <si>
    <t>SIMPL-4M-100</t>
  </si>
  <si>
    <t>SIMPL-4N</t>
  </si>
  <si>
    <t>SIMPL-4N-01</t>
  </si>
  <si>
    <t>SIMPL-4N-02</t>
  </si>
  <si>
    <t>SIMPL-4N-03</t>
  </si>
  <si>
    <t>SIMPL-4N-04</t>
  </si>
  <si>
    <t>SIMPL-4N-05</t>
  </si>
  <si>
    <t>SIMPL-4N-06</t>
  </si>
  <si>
    <t>SIMPL-4N-07</t>
  </si>
  <si>
    <t>SIMPL-4N-08</t>
  </si>
  <si>
    <t>SIMPL-4N-09</t>
  </si>
  <si>
    <t>SIMPL-4N-10</t>
  </si>
  <si>
    <t>SIMPL-4N-11</t>
  </si>
  <si>
    <t>SIMPL-4N-12</t>
  </si>
  <si>
    <t>SIMPL-4N-13</t>
  </si>
  <si>
    <t>SIMPL-4N-100</t>
  </si>
  <si>
    <t>SIMPL-4O-01</t>
  </si>
  <si>
    <t>SIMPL-4O-02</t>
  </si>
  <si>
    <t>SIMPL-4O-03</t>
  </si>
  <si>
    <t>SIMPL-4O-04</t>
  </si>
  <si>
    <t>SIMPL-4O-05</t>
  </si>
  <si>
    <t>SIMPL-4O-06</t>
  </si>
  <si>
    <t>SIMPL-4O-07</t>
  </si>
  <si>
    <t>SIMPL-4O-08</t>
  </si>
  <si>
    <t>SIMPL-4O-09</t>
  </si>
  <si>
    <t>SIMPL-4O-10</t>
  </si>
  <si>
    <t>SIMPL-4O-11</t>
  </si>
  <si>
    <t>SIMPL-4O-12</t>
  </si>
  <si>
    <t>SIMPL-4O-13</t>
  </si>
  <si>
    <t>SIMPL-4O-100</t>
  </si>
  <si>
    <t>SIMPL-5A-01</t>
  </si>
  <si>
    <t>SIMPL-5A-02</t>
  </si>
  <si>
    <t>SIMPL-5A-03</t>
  </si>
  <si>
    <t>SIMPL-5A-04</t>
  </si>
  <si>
    <t>SIMPL-5A-05</t>
  </si>
  <si>
    <t>SIMPL-5A-06</t>
  </si>
  <si>
    <t>SIMPL-5A-07</t>
  </si>
  <si>
    <t>SIMPL-5A-08</t>
  </si>
  <si>
    <t>SIMPL-5A-09</t>
  </si>
  <si>
    <t>SIMPL-5A-10</t>
  </si>
  <si>
    <t>SIMPL-5A-11</t>
  </si>
  <si>
    <t>SIMPL-5A-12</t>
  </si>
  <si>
    <t>SIMPL-5A-13</t>
  </si>
  <si>
    <t>SIMPL-5A-100</t>
  </si>
  <si>
    <t>SIMPL-5B-01</t>
  </si>
  <si>
    <t>SIMPL-5B-02</t>
  </si>
  <si>
    <t>SIMPL-5B-03</t>
  </si>
  <si>
    <t>SIMPL-5B-04</t>
  </si>
  <si>
    <t>SIMPL-5B-05</t>
  </si>
  <si>
    <t>SIMPL-5B-06</t>
  </si>
  <si>
    <t>SIMPL-5B-07</t>
  </si>
  <si>
    <t>SIMPL-5B-08</t>
  </si>
  <si>
    <t>SIMPL-5B-09</t>
  </si>
  <si>
    <t>SIMPL-5B-10</t>
  </si>
  <si>
    <t>SIMPL-5B-11</t>
  </si>
  <si>
    <t>SIMPL-5B-12</t>
  </si>
  <si>
    <t>SIMPL-5B-13</t>
  </si>
  <si>
    <t>SIMPL-5B-100</t>
  </si>
  <si>
    <t>SIMPL-5C-01</t>
  </si>
  <si>
    <t>SIMPL-5C-02</t>
  </si>
  <si>
    <t>SIMPL-5C-03</t>
  </si>
  <si>
    <t>SIMPL-5C-04</t>
  </si>
  <si>
    <t>SIMPL-5C-05</t>
  </si>
  <si>
    <t>SIMPL-5C-06</t>
  </si>
  <si>
    <t>SIMPL-5C-07</t>
  </si>
  <si>
    <t>SIMPL-5C-08</t>
  </si>
  <si>
    <t>SIMPL-5C-09</t>
  </si>
  <si>
    <t>SIMPL-5C-10</t>
  </si>
  <si>
    <t>SIMPL-5C-11</t>
  </si>
  <si>
    <t>SIMPL-5C-12</t>
  </si>
  <si>
    <t>SIMPL-5C-13</t>
  </si>
  <si>
    <t>SIMPL-5C-100</t>
  </si>
  <si>
    <t>SIMPL-5D-01</t>
  </si>
  <si>
    <t>SIMPL-5D-02</t>
  </si>
  <si>
    <t>SIMPL-5D-03</t>
  </si>
  <si>
    <t>SIMPL-5D-04</t>
  </si>
  <si>
    <t>SIMPL-5D-05</t>
  </si>
  <si>
    <t>SIMPL-5D-06</t>
  </si>
  <si>
    <t>SIMPL-5D-07</t>
  </si>
  <si>
    <t>SIMPL-5D-08</t>
  </si>
  <si>
    <t>SIMPL-5D-09</t>
  </si>
  <si>
    <t>SIMPL-5D-10</t>
  </si>
  <si>
    <t>SIMPL-5D-11</t>
  </si>
  <si>
    <t>SIMPL-5D-12</t>
  </si>
  <si>
    <t>SIMPL-5D-13</t>
  </si>
  <si>
    <t>SIMPL-5D-100</t>
  </si>
  <si>
    <t>SIMPL-5E-01</t>
  </si>
  <si>
    <t>SIMPL-5E-02</t>
  </si>
  <si>
    <t>SIMPL-5E-03</t>
  </si>
  <si>
    <t>SIMPL-5E-04</t>
  </si>
  <si>
    <t>SIMPL-5E-05</t>
  </si>
  <si>
    <t>SIMPL-5E-06</t>
  </si>
  <si>
    <t>SIMPL-5E-07</t>
  </si>
  <si>
    <t>SIMPL-5E-08</t>
  </si>
  <si>
    <t>SIMPL-5E-09</t>
  </si>
  <si>
    <t>SIMPL-5E-10</t>
  </si>
  <si>
    <t>SIMPL-5E-11</t>
  </si>
  <si>
    <t>SIMPL-5E-12</t>
  </si>
  <si>
    <t>SIMPL-5E-13</t>
  </si>
  <si>
    <t>SIMPL-5E-100</t>
  </si>
  <si>
    <t>SIMPL-5F-01</t>
  </si>
  <si>
    <t>SIMPL-5F-02</t>
  </si>
  <si>
    <t>SIMPL-5F-03</t>
  </si>
  <si>
    <t>SIMPL-5F-04</t>
  </si>
  <si>
    <t>SIMPL-5F-05</t>
  </si>
  <si>
    <t>SIMPL-5F-06</t>
  </si>
  <si>
    <t>SIMPL-5F-07</t>
  </si>
  <si>
    <t>SIMPL-5F-08</t>
  </si>
  <si>
    <t>SIMPL-5F-09</t>
  </si>
  <si>
    <t>SIMPL-5F-10</t>
  </si>
  <si>
    <t>SIMPL-5F-11</t>
  </si>
  <si>
    <t>SIMPL-5F-12</t>
  </si>
  <si>
    <t>SIMPL-5F-13</t>
  </si>
  <si>
    <t>SIMPL-5F-100</t>
  </si>
  <si>
    <t>SIMPL-5G-01</t>
  </si>
  <si>
    <t>SIMPL-5G-02</t>
  </si>
  <si>
    <t>SIMPL-5G-03</t>
  </si>
  <si>
    <t>SIMPL-5G-04</t>
  </si>
  <si>
    <t>SIMPL-5G-05</t>
  </si>
  <si>
    <t>SIMPL-5G-06</t>
  </si>
  <si>
    <t>SIMPL-5G-07</t>
  </si>
  <si>
    <t>SIMPL-5G-08</t>
  </si>
  <si>
    <t>SIMPL-5G-09</t>
  </si>
  <si>
    <t>SIMPL-5G-10</t>
  </si>
  <si>
    <t>SIMPL-5G-11</t>
  </si>
  <si>
    <t>SIMPL-5G-12</t>
  </si>
  <si>
    <t>SIMPL-5G-13</t>
  </si>
  <si>
    <t>SIMPL-5G-100</t>
  </si>
  <si>
    <t>SIMPL-5H-01</t>
  </si>
  <si>
    <t>SIMPL-5H-02</t>
  </si>
  <si>
    <t>SIMPL-5H-03</t>
  </si>
  <si>
    <t>SIMPL-5H-04</t>
  </si>
  <si>
    <t>SIMPL-5H-05</t>
  </si>
  <si>
    <t>SIMPL-5H-06</t>
  </si>
  <si>
    <t>SIMPL-5H-07</t>
  </si>
  <si>
    <t>SIMPL-5H-08</t>
  </si>
  <si>
    <t>SIMPL-5H-09</t>
  </si>
  <si>
    <t>SIMPL-5H-10</t>
  </si>
  <si>
    <t>SIMPL-5H-11</t>
  </si>
  <si>
    <t>SIMPL-5H-12</t>
  </si>
  <si>
    <t>SIMPL-5H-13</t>
  </si>
  <si>
    <t>SIMPL-5H-100</t>
  </si>
  <si>
    <t>SIMPL-5I-01</t>
  </si>
  <si>
    <t>SIMPL-5I-02</t>
  </si>
  <si>
    <t>SIMPL-5I-03</t>
  </si>
  <si>
    <t>SIMPL-5I-04</t>
  </si>
  <si>
    <t>SIMPL-5I-05</t>
  </si>
  <si>
    <t>SIMPL-5I-06</t>
  </si>
  <si>
    <t>SIMPL-5I-07</t>
  </si>
  <si>
    <t>SIMPL-5I-08</t>
  </si>
  <si>
    <t>SIMPL-5I-09</t>
  </si>
  <si>
    <t>SIMPL-5I-10</t>
  </si>
  <si>
    <t>SIMPL-5I-11</t>
  </si>
  <si>
    <t>SIMPL-5I-12</t>
  </si>
  <si>
    <t>SIMPL-5I-13</t>
  </si>
  <si>
    <t>SIMPL-5I-100</t>
  </si>
  <si>
    <t>SIMPL-5J-01</t>
  </si>
  <si>
    <t>SIMPL-5J-02</t>
  </si>
  <si>
    <t>SIMPL-5J-03</t>
  </si>
  <si>
    <t>SIMPL-5J-04</t>
  </si>
  <si>
    <t>SIMPL-5J-05</t>
  </si>
  <si>
    <t>SIMPL-5J-06</t>
  </si>
  <si>
    <t>SIMPL-5J-07</t>
  </si>
  <si>
    <t>SIMPL-5J-08</t>
  </si>
  <si>
    <t>SIMPL-5J-09</t>
  </si>
  <si>
    <t>SIMPL-5J-10</t>
  </si>
  <si>
    <t>SIMPL-5J-11</t>
  </si>
  <si>
    <t>SIMPL-5J-12</t>
  </si>
  <si>
    <t>SIMPL-5J-13</t>
  </si>
  <si>
    <t>SIMPL-5J-100</t>
  </si>
  <si>
    <t>SIMPL-5K-01</t>
  </si>
  <si>
    <t>SIMPL-5K-02</t>
  </si>
  <si>
    <t>SIMPL-5K-03</t>
  </si>
  <si>
    <t>SIMPL-5K-04</t>
  </si>
  <si>
    <t>SIMPL-5K-05</t>
  </si>
  <si>
    <t>SIMPL-5K-06</t>
  </si>
  <si>
    <t>SIMPL-5K-07</t>
  </si>
  <si>
    <t>SIMPL-5K-08</t>
  </si>
  <si>
    <t>SIMPL-5K-09</t>
  </si>
  <si>
    <t>SIMPL-5K-10</t>
  </si>
  <si>
    <t>SIMPL-5K-11</t>
  </si>
  <si>
    <t>SIMPL-5K-12</t>
  </si>
  <si>
    <t>SIMPL-5K-13</t>
  </si>
  <si>
    <t>SIMPL-5K-100</t>
  </si>
  <si>
    <t>SIMPL-5L-01</t>
  </si>
  <si>
    <t>SIMPL-5L-02</t>
  </si>
  <si>
    <t>SIMPL-5L-03</t>
  </si>
  <si>
    <t>SIMPL-5L-04</t>
  </si>
  <si>
    <t>SIMPL-5L-05</t>
  </si>
  <si>
    <t>SIMPL-5L-06</t>
  </si>
  <si>
    <t>SIMPL-5L-07</t>
  </si>
  <si>
    <t>SIMPL-5L-08</t>
  </si>
  <si>
    <t>SIMPL-5L-09</t>
  </si>
  <si>
    <t>SIMPL-5L-10</t>
  </si>
  <si>
    <t>SIMPL-5L-11</t>
  </si>
  <si>
    <t>SIMPL-5L-12</t>
  </si>
  <si>
    <t>SIMPL-5L-13</t>
  </si>
  <si>
    <t>SIMPL-5L-100</t>
  </si>
  <si>
    <t>SIMPL-5M-01</t>
  </si>
  <si>
    <t>SIMPL-5M-02</t>
  </si>
  <si>
    <t>SIMPL-5M-03</t>
  </si>
  <si>
    <t>SIMPL-5M-04</t>
  </si>
  <si>
    <t>SIMPL-5M-05</t>
  </si>
  <si>
    <t>SIMPL-5M-06</t>
  </si>
  <si>
    <t>SIMPL-5M-07</t>
  </si>
  <si>
    <t>SIMPL-5M-08</t>
  </si>
  <si>
    <t>SIMPL-5M-09</t>
  </si>
  <si>
    <t>SIMPL-5M-10</t>
  </si>
  <si>
    <t>SIMPL-5M-11</t>
  </si>
  <si>
    <t>SIMPL-5M-12</t>
  </si>
  <si>
    <t>SIMPL-5M-13</t>
  </si>
  <si>
    <t>SIMPL-5M-100</t>
  </si>
  <si>
    <t>SIMPL-5N-01</t>
  </si>
  <si>
    <t>SIMPL-5N-02</t>
  </si>
  <si>
    <t>SIMPL-5N-03</t>
  </si>
  <si>
    <t>SIMPL-5N-04</t>
  </si>
  <si>
    <t>SIMPL-5N-05</t>
  </si>
  <si>
    <t>SIMPL-5N-06</t>
  </si>
  <si>
    <t>SIMPL-5N-07</t>
  </si>
  <si>
    <t>SIMPL-5N-08</t>
  </si>
  <si>
    <t>SIMPL-5N-09</t>
  </si>
  <si>
    <t>SIMPL-5N-10</t>
  </si>
  <si>
    <t>SIMPL-5N-11</t>
  </si>
  <si>
    <t>SIMPL-5N-12</t>
  </si>
  <si>
    <t>SIMPL-5N-13</t>
  </si>
  <si>
    <t>SIMPL-5N-100</t>
  </si>
  <si>
    <t>SIMPL-5O-01</t>
  </si>
  <si>
    <t>SIMPL-5O-02</t>
  </si>
  <si>
    <t>SIMPL-5O-03</t>
  </si>
  <si>
    <t>SIMPL-5O-04</t>
  </si>
  <si>
    <t>SIMPL-5O-05</t>
  </si>
  <si>
    <t>SIMPL-5O-06</t>
  </si>
  <si>
    <t>SIMPL-5O-07</t>
  </si>
  <si>
    <t>SIMPL-5O-08</t>
  </si>
  <si>
    <t>SIMPL-5O-09</t>
  </si>
  <si>
    <t>SIMPL-5O-10</t>
  </si>
  <si>
    <t>SIMPL-5O-11</t>
  </si>
  <si>
    <t>SIMPL-5O-12</t>
  </si>
  <si>
    <t>SIMPL-5O-13</t>
  </si>
  <si>
    <t>SIMPL-5O-100</t>
  </si>
  <si>
    <t>SIMPL-6A-01</t>
  </si>
  <si>
    <t>SIMPL-6A-02</t>
  </si>
  <si>
    <t>SIMPL-6A-03</t>
  </si>
  <si>
    <t>SIMPL-6A-04</t>
  </si>
  <si>
    <t>SIMPL-6A-05</t>
  </si>
  <si>
    <t>SIMPL-6A-06</t>
  </si>
  <si>
    <t>SIMPL-6A-07</t>
  </si>
  <si>
    <t>SIMPL-6A-08</t>
  </si>
  <si>
    <t>SIMPL-6A-09</t>
  </si>
  <si>
    <t>SIMPL-6A-10</t>
  </si>
  <si>
    <t>SIMPL-6A-11</t>
  </si>
  <si>
    <t>SIMPL-6A-12</t>
  </si>
  <si>
    <t>SIMPL-6A-13</t>
  </si>
  <si>
    <t>SIMPL-6A-100</t>
  </si>
  <si>
    <t>SIMPL-6B-01</t>
  </si>
  <si>
    <t>SIMPL-6B-02</t>
  </si>
  <si>
    <t>SIMPL-6B-03</t>
  </si>
  <si>
    <t>SIMPL-6B-04</t>
  </si>
  <si>
    <t>SIMPL-6B-05</t>
  </si>
  <si>
    <t>SIMPL-6B-06</t>
  </si>
  <si>
    <t>SIMPL-6B-07</t>
  </si>
  <si>
    <t>SIMPL-6B-08</t>
  </si>
  <si>
    <t>SIMPL-6B-09</t>
  </si>
  <si>
    <t>SIMPL-6B-10</t>
  </si>
  <si>
    <t>SIMPL-6B-11</t>
  </si>
  <si>
    <t>SIMPL-6B-12</t>
  </si>
  <si>
    <t>SIMPL-6B-13</t>
  </si>
  <si>
    <t>SIMPL-6B-100</t>
  </si>
  <si>
    <t>SIMPL-6C-01</t>
  </si>
  <si>
    <t>SIMPL-6C-02</t>
  </si>
  <si>
    <t>SIMPL-6C-03</t>
  </si>
  <si>
    <t>SIMPL-6C-04</t>
  </si>
  <si>
    <t>SIMPL-6C-05</t>
  </si>
  <si>
    <t>SIMPL-6C-06</t>
  </si>
  <si>
    <t>SIMPL-6C-07</t>
  </si>
  <si>
    <t>SIMPL-6C-08</t>
  </si>
  <si>
    <t>SIMPL-6C-09</t>
  </si>
  <si>
    <t>SIMPL-6C-10</t>
  </si>
  <si>
    <t>SIMPL-6C-11</t>
  </si>
  <si>
    <t>SIMPL-6C-12</t>
  </si>
  <si>
    <t>SIMPL-6C-13</t>
  </si>
  <si>
    <t>SIMPL-6C-100</t>
  </si>
  <si>
    <t>SIMPL-6D-01</t>
  </si>
  <si>
    <t>SIMPL-6D-02</t>
  </si>
  <si>
    <t>SIMPL-6D-03</t>
  </si>
  <si>
    <t>SIMPL-6D-04</t>
  </si>
  <si>
    <t>SIMPL-6D-05</t>
  </si>
  <si>
    <t>SIMPL-6D-06</t>
  </si>
  <si>
    <t>SIMPL-6D-07</t>
  </si>
  <si>
    <t>SIMPL-6D-08</t>
  </si>
  <si>
    <t>SIMPL-6D-09</t>
  </si>
  <si>
    <t>SIMPL-6D-10</t>
  </si>
  <si>
    <t>SIMPL-6D-11</t>
  </si>
  <si>
    <t>SIMPL-6D-12</t>
  </si>
  <si>
    <t>SIMPL-6D-13</t>
  </si>
  <si>
    <t>SIMPL-6D-100</t>
  </si>
  <si>
    <t>SIMPL-6E-01</t>
  </si>
  <si>
    <t>SIMPL-6E-02</t>
  </si>
  <si>
    <t>SIMPL-6E-03</t>
  </si>
  <si>
    <t>SIMPL-6E-04</t>
  </si>
  <si>
    <t>SIMPL-6E-05</t>
  </si>
  <si>
    <t>SIMPL-6E-06</t>
  </si>
  <si>
    <t>SIMPL-6E-07</t>
  </si>
  <si>
    <t>SIMPL-6E-08</t>
  </si>
  <si>
    <t>SIMPL-6E-09</t>
  </si>
  <si>
    <t>SIMPL-6E-10</t>
  </si>
  <si>
    <t>SIMPL-6E-11</t>
  </si>
  <si>
    <t>SIMPL-6E-12</t>
  </si>
  <si>
    <t>SIMPL-6E-13</t>
  </si>
  <si>
    <t>SIMPL-6E-100</t>
  </si>
  <si>
    <t>SIMPL-6F-01</t>
  </si>
  <si>
    <t>SIMPL-6F-02</t>
  </si>
  <si>
    <t>SIMPL-6F-03</t>
  </si>
  <si>
    <t>SIMPL-6F-04</t>
  </si>
  <si>
    <t>SIMPL-6F-05</t>
  </si>
  <si>
    <t>SIMPL-6F-06</t>
  </si>
  <si>
    <t>SIMPL-6F-07</t>
  </si>
  <si>
    <t>SIMPL-6F-08</t>
  </si>
  <si>
    <t>SIMPL-6F-09</t>
  </si>
  <si>
    <t>SIMPL-6F-10</t>
  </si>
  <si>
    <t>SIMPL-6F-11</t>
  </si>
  <si>
    <t>SIMPL-6F-12</t>
  </si>
  <si>
    <t>SIMPL-6F-13</t>
  </si>
  <si>
    <t>SIMPL-6F-100</t>
  </si>
  <si>
    <t>SIMPL-6G-01</t>
  </si>
  <si>
    <t>SIMPL-6G-02</t>
  </si>
  <si>
    <t>SIMPL-6G-03</t>
  </si>
  <si>
    <t>SIMPL-6G-04</t>
  </si>
  <si>
    <t>SIMPL-6G-05</t>
  </si>
  <si>
    <t>SIMPL-6G-06</t>
  </si>
  <si>
    <t>SIMPL-6G-07</t>
  </si>
  <si>
    <t>SIMPL-6G-08</t>
  </si>
  <si>
    <t>SIMPL-6G-09</t>
  </si>
  <si>
    <t>SIMPL-6G-10</t>
  </si>
  <si>
    <t>SIMPL-6G-11</t>
  </si>
  <si>
    <t>SIMPL-6G-12</t>
  </si>
  <si>
    <t>SIMPL-6G-13</t>
  </si>
  <si>
    <t>SIMPL-6G-100</t>
  </si>
  <si>
    <t>SIMPL-6H-01</t>
  </si>
  <si>
    <t>SIMPL-6H-02</t>
  </si>
  <si>
    <t>SIMPL-6H-03</t>
  </si>
  <si>
    <t>SIMPL-6H-04</t>
  </si>
  <si>
    <t>SIMPL-6H-05</t>
  </si>
  <si>
    <t>SIMPL-6H-06</t>
  </si>
  <si>
    <t>SIMPL-6H-07</t>
  </si>
  <si>
    <t>SIMPL-6H-08</t>
  </si>
  <si>
    <t>SIMPL-6H-09</t>
  </si>
  <si>
    <t>SIMPL-6H-10</t>
  </si>
  <si>
    <t>SIMPL-6H-11</t>
  </si>
  <si>
    <t>SIMPL-6H-12</t>
  </si>
  <si>
    <t>SIMPL-6H-13</t>
  </si>
  <si>
    <t>SIMPL-6H-100</t>
  </si>
  <si>
    <t>SIMPL-6I-01</t>
  </si>
  <si>
    <t>SIMPL-6I-02</t>
  </si>
  <si>
    <t>SIMPL-6I-03</t>
  </si>
  <si>
    <t>SIMPL-6I-04</t>
  </si>
  <si>
    <t>SIMPL-6I-05</t>
  </si>
  <si>
    <t>SIMPL-6I-06</t>
  </si>
  <si>
    <t>SIMPL-6I-07</t>
  </si>
  <si>
    <t>SIMPL-6I-08</t>
  </si>
  <si>
    <t>SIMPL-6I-09</t>
  </si>
  <si>
    <t>SIMPL-6I-10</t>
  </si>
  <si>
    <t>SIMPL-6I-11</t>
  </si>
  <si>
    <t>SIMPL-6I-12</t>
  </si>
  <si>
    <t>SIMPL-6I-13</t>
  </si>
  <si>
    <t>SIMPL-6I-100</t>
  </si>
  <si>
    <t>SIMPL-6J-01</t>
  </si>
  <si>
    <t>SIMPL-6J-02</t>
  </si>
  <si>
    <t>SIMPL-6J-03</t>
  </si>
  <si>
    <t>SIMPL-6J-04</t>
  </si>
  <si>
    <t>SIMPL-6J-05</t>
  </si>
  <si>
    <t>SIMPL-6J-06</t>
  </si>
  <si>
    <t>SIMPL-6J-07</t>
  </si>
  <si>
    <t>SIMPL-6J-08</t>
  </si>
  <si>
    <t>SIMPL-6J-09</t>
  </si>
  <si>
    <t>SIMPL-6J-10</t>
  </si>
  <si>
    <t>SIMPL-6J-11</t>
  </si>
  <si>
    <t>SIMPL-6J-12</t>
  </si>
  <si>
    <t>SIMPL-6J-13</t>
  </si>
  <si>
    <t>SIMPL-6J-100</t>
  </si>
  <si>
    <t>SIMPL-6K-01</t>
  </si>
  <si>
    <t>SIMPL-6K-02</t>
  </si>
  <si>
    <t>SIMPL-6K-03</t>
  </si>
  <si>
    <t>SIMPL-6K-04</t>
  </si>
  <si>
    <t>SIMPL-6K-05</t>
  </si>
  <si>
    <t>SIMPL-6K-06</t>
  </si>
  <si>
    <t>SIMPL-6K-07</t>
  </si>
  <si>
    <t>SIMPL-6K-08</t>
  </si>
  <si>
    <t>SIMPL-6K-09</t>
  </si>
  <si>
    <t>SIMPL-6K-10</t>
  </si>
  <si>
    <t>SIMPL-6K-11</t>
  </si>
  <si>
    <t>SIMPL-6K-12</t>
  </si>
  <si>
    <t>SIMPL-6K-13</t>
  </si>
  <si>
    <t>SIMPL-6K-100</t>
  </si>
  <si>
    <t>SIMPL-6L-01</t>
  </si>
  <si>
    <t>SIMPL-6L-02</t>
  </si>
  <si>
    <t>SIMPL-6L-03</t>
  </si>
  <si>
    <t>SIMPL-6L-04</t>
  </si>
  <si>
    <t>SIMPL-6L-05</t>
  </si>
  <si>
    <t>SIMPL-6L-06</t>
  </si>
  <si>
    <t>SIMPL-6L-07</t>
  </si>
  <si>
    <t>SIMPL-6L-08</t>
  </si>
  <si>
    <t>SIMPL-6L-09</t>
  </si>
  <si>
    <t>SIMPL-6L-10</t>
  </si>
  <si>
    <t>SIMPL-6L-11</t>
  </si>
  <si>
    <t>SIMPL-6L-12</t>
  </si>
  <si>
    <t>SIMPL-6L-13</t>
  </si>
  <si>
    <t>SIMPL-6L-100</t>
  </si>
  <si>
    <t>SIMPL-6M-01</t>
  </si>
  <si>
    <t>SIMPL-6M-02</t>
  </si>
  <si>
    <t>SIMPL-6M-03</t>
  </si>
  <si>
    <t>SIMPL-6M-04</t>
  </si>
  <si>
    <t>SIMPL-6M-05</t>
  </si>
  <si>
    <t>SIMPL-6M-06</t>
  </si>
  <si>
    <t>SIMPL-6M-07</t>
  </si>
  <si>
    <t>SIMPL-6M-08</t>
  </si>
  <si>
    <t>SIMPL-6M-09</t>
  </si>
  <si>
    <t>SIMPL-6M-10</t>
  </si>
  <si>
    <t>SIMPL-6M-11</t>
  </si>
  <si>
    <t>SIMPL-6M-12</t>
  </si>
  <si>
    <t>SIMPL-6M-13</t>
  </si>
  <si>
    <t>SIMPL-6M-100</t>
  </si>
  <si>
    <t>SIMPL-7A-01</t>
  </si>
  <si>
    <t>SIMPL-7A-02</t>
  </si>
  <si>
    <t>SIMPL-7A-03</t>
  </si>
  <si>
    <t>SIMPL-7A-04</t>
  </si>
  <si>
    <t>SIMPL-7A-05</t>
  </si>
  <si>
    <t>SIMPL-7A-06</t>
  </si>
  <si>
    <t>SIMPL-7A-07</t>
  </si>
  <si>
    <t>SIMPL-7A-08</t>
  </si>
  <si>
    <t>SIMPL-7A-09</t>
  </si>
  <si>
    <t>SIMPL-7A-10</t>
  </si>
  <si>
    <t>SIMPL-7A-11</t>
  </si>
  <si>
    <t>SIMPL-7A-12</t>
  </si>
  <si>
    <t>SIMPL-7A-13</t>
  </si>
  <si>
    <t>SIMPL-7A-100</t>
  </si>
  <si>
    <t>SIMPL-7B-01</t>
  </si>
  <si>
    <t>SIMPL-7B-02</t>
  </si>
  <si>
    <t>SIMPL-7B-03</t>
  </si>
  <si>
    <t>SIMPL-7B-04</t>
  </si>
  <si>
    <t>SIMPL-7B-05</t>
  </si>
  <si>
    <t>SIMPL-7B-06</t>
  </si>
  <si>
    <t>SIMPL-7B-07</t>
  </si>
  <si>
    <t>SIMPL-7B-08</t>
  </si>
  <si>
    <t>SIMPL-7B-09</t>
  </si>
  <si>
    <t>SIMPL-7B-10</t>
  </si>
  <si>
    <t>SIMPL-7B-11</t>
  </si>
  <si>
    <t>SIMPL-7B-12</t>
  </si>
  <si>
    <t>SIMPL-7B-13</t>
  </si>
  <si>
    <t>SIMPL-7B-100</t>
  </si>
  <si>
    <t>SIMPL-7C-01</t>
  </si>
  <si>
    <t>SIMPL-7C-02</t>
  </si>
  <si>
    <t>SIMPL-7C-03</t>
  </si>
  <si>
    <t>SIMPL-7C-04</t>
  </si>
  <si>
    <t>SIMPL-7C-05</t>
  </si>
  <si>
    <t>SIMPL-7C-06</t>
  </si>
  <si>
    <t>SIMPL-7C-07</t>
  </si>
  <si>
    <t>SIMPL-7C-08</t>
  </si>
  <si>
    <t>SIMPL-7C-09</t>
  </si>
  <si>
    <t>SIMPL-7C-10</t>
  </si>
  <si>
    <t>SIMPL-7C-11</t>
  </si>
  <si>
    <t>SIMPL-7C-12</t>
  </si>
  <si>
    <t>SIMPL-7C-13</t>
  </si>
  <si>
    <t>SIMPL-7C-100</t>
  </si>
  <si>
    <t>SIMPL-7D-01</t>
  </si>
  <si>
    <t>SIMPL-7D-02</t>
  </si>
  <si>
    <t>SIMPL-7D-03</t>
  </si>
  <si>
    <t>SIMPL-7D-04</t>
  </si>
  <si>
    <t>SIMPL-7D-05</t>
  </si>
  <si>
    <t>SIMPL-7D-06</t>
  </si>
  <si>
    <t>SIMPL-7D-07</t>
  </si>
  <si>
    <t>SIMPL-7D-08</t>
  </si>
  <si>
    <t>SIMPL-7D-09</t>
  </si>
  <si>
    <t>SIMPL-7D-10</t>
  </si>
  <si>
    <t>SIMPL-7D-11</t>
  </si>
  <si>
    <t>SIMPL-7D-12</t>
  </si>
  <si>
    <t>SIMPL-7D-13</t>
  </si>
  <si>
    <t>SIMPL-7D-100</t>
  </si>
  <si>
    <t>SIMPL-7E-01</t>
  </si>
  <si>
    <t>SIMPL-7E-02</t>
  </si>
  <si>
    <t>SIMPL-7E-03</t>
  </si>
  <si>
    <t>SIMPL-7E-04</t>
  </si>
  <si>
    <t>SIMPL-7E-05</t>
  </si>
  <si>
    <t>SIMPL-7E-06</t>
  </si>
  <si>
    <t>SIMPL-7E-07</t>
  </si>
  <si>
    <t>SIMPL-7E-08</t>
  </si>
  <si>
    <t>SIMPL-7E-09</t>
  </si>
  <si>
    <t>SIMPL-7E-10</t>
  </si>
  <si>
    <t>SIMPL-7E-11</t>
  </si>
  <si>
    <t>SIMPL-7E-12</t>
  </si>
  <si>
    <t>SIMPL-7E-13</t>
  </si>
  <si>
    <t>SIMPL-7E-100</t>
  </si>
  <si>
    <t>SIMPL-7F-01</t>
  </si>
  <si>
    <t>SIMPL-7F-02</t>
  </si>
  <si>
    <t>SIMPL-7F-03</t>
  </si>
  <si>
    <t>SIMPL-7F-04</t>
  </si>
  <si>
    <t>SIMPL-7F-05</t>
  </si>
  <si>
    <t>SIMPL-7F-06</t>
  </si>
  <si>
    <t>SIMPL-7F-07</t>
  </si>
  <si>
    <t>SIMPL-7F-08</t>
  </si>
  <si>
    <t>SIMPL-7F-09</t>
  </si>
  <si>
    <t>SIMPL-7F-10</t>
  </si>
  <si>
    <t>SIMPL-7F-11</t>
  </si>
  <si>
    <t>SIMPL-7F-12</t>
  </si>
  <si>
    <t>SIMPL-7F-13</t>
  </si>
  <si>
    <t>SIMPL-7F-100</t>
  </si>
  <si>
    <t>SIMPL-7G-01</t>
  </si>
  <si>
    <t>SIMPL-7G-02</t>
  </si>
  <si>
    <t>SIMPL-7G-03</t>
  </si>
  <si>
    <t>SIMPL-7G-04</t>
  </si>
  <si>
    <t>SIMPL-7G-05</t>
  </si>
  <si>
    <t>SIMPL-7G-06</t>
  </si>
  <si>
    <t>SIMPL-7G-07</t>
  </si>
  <si>
    <t>SIMPL-7G-08</t>
  </si>
  <si>
    <t>SIMPL-7G-09</t>
  </si>
  <si>
    <t>SIMPL-7G-10</t>
  </si>
  <si>
    <t>SIMPL-7G-11</t>
  </si>
  <si>
    <t>SIMPL-7G-12</t>
  </si>
  <si>
    <t>SIMPL-7G-13</t>
  </si>
  <si>
    <t>SIMPL-7G-100</t>
  </si>
  <si>
    <t>SIMPL-7H-01</t>
  </si>
  <si>
    <t>SIMPL-7H-02</t>
  </si>
  <si>
    <t>SIMPL-7H-03</t>
  </si>
  <si>
    <t>SIMPL-7H-04</t>
  </si>
  <si>
    <t>SIMPL-7H-05</t>
  </si>
  <si>
    <t>SIMPL-7H-06</t>
  </si>
  <si>
    <t>SIMPL-7H-07</t>
  </si>
  <si>
    <t>SIMPL-7H-08</t>
  </si>
  <si>
    <t>SIMPL-7H-09</t>
  </si>
  <si>
    <t>SIMPL-7H-10</t>
  </si>
  <si>
    <t>SIMPL-7H-11</t>
  </si>
  <si>
    <t>SIMPL-7H-12</t>
  </si>
  <si>
    <t>SIMPL-7H-13</t>
  </si>
  <si>
    <t>SIMPL-7H-100</t>
  </si>
  <si>
    <t>SIMPL-7I-01</t>
  </si>
  <si>
    <t>SIMPL-7I-02</t>
  </si>
  <si>
    <t>SIMPL-7I-03</t>
  </si>
  <si>
    <t>SIMPL-7I-04</t>
  </si>
  <si>
    <t>SIMPL-7I-05</t>
  </si>
  <si>
    <t>SIMPL-7I-06</t>
  </si>
  <si>
    <t>SIMPL-7I-07</t>
  </si>
  <si>
    <t>SIMPL-7I-08</t>
  </si>
  <si>
    <t>SIMPL-7I-09</t>
  </si>
  <si>
    <t>SIMPL-7I-10</t>
  </si>
  <si>
    <t>SIMPL-7I-11</t>
  </si>
  <si>
    <t>SIMPL-7I-12</t>
  </si>
  <si>
    <t>SIMPL-7I-13</t>
  </si>
  <si>
    <t>SIMPL-7I-100</t>
  </si>
  <si>
    <t>SIMPL-7J-01</t>
  </si>
  <si>
    <t>SIMPL-7J-02</t>
  </si>
  <si>
    <t>SIMPL-7J-03</t>
  </si>
  <si>
    <t>SIMPL-7J-04</t>
  </si>
  <si>
    <t>SIMPL-7J-05</t>
  </si>
  <si>
    <t>SIMPL-7J-06</t>
  </si>
  <si>
    <t>SIMPL-7J-07</t>
  </si>
  <si>
    <t>SIMPL-7J-08</t>
  </si>
  <si>
    <t>SIMPL-7J-09</t>
  </si>
  <si>
    <t>SIMPL-7J-10</t>
  </si>
  <si>
    <t>SIMPL-7J-11</t>
  </si>
  <si>
    <t>SIMPL-7J-12</t>
  </si>
  <si>
    <t>SIMPL-7J-13</t>
  </si>
  <si>
    <t>SIMPL-7J-100</t>
  </si>
  <si>
    <t>SIMPL-7K-01</t>
  </si>
  <si>
    <t>SIMPL-7K-02</t>
  </si>
  <si>
    <t>SIMPL-7K-03</t>
  </si>
  <si>
    <t>SIMPL-7K-04</t>
  </si>
  <si>
    <t>SIMPL-7K-05</t>
  </si>
  <si>
    <t>SIMPL-7K-06</t>
  </si>
  <si>
    <t>SIMPL-7K-07</t>
  </si>
  <si>
    <t>SIMPL-7K-08</t>
  </si>
  <si>
    <t>SIMPL-7K-09</t>
  </si>
  <si>
    <t>SIMPL-7K-10</t>
  </si>
  <si>
    <t>SIMPL-7K-11</t>
  </si>
  <si>
    <t>SIMPL-7K-12</t>
  </si>
  <si>
    <t>SIMPL-7K-13</t>
  </si>
  <si>
    <t>SIMPL-7K-100</t>
  </si>
  <si>
    <t>SIMPL-7L-01</t>
  </si>
  <si>
    <t>SIMPL-7L-02</t>
  </si>
  <si>
    <t>SIMPL-7L-03</t>
  </si>
  <si>
    <t>SIMPL-7L-04</t>
  </si>
  <si>
    <t>SIMPL-7L-05</t>
  </si>
  <si>
    <t>SIMPL-7L-06</t>
  </si>
  <si>
    <t>SIMPL-7L-07</t>
  </si>
  <si>
    <t>SIMPL-7L-08</t>
  </si>
  <si>
    <t>SIMPL-7L-09</t>
  </si>
  <si>
    <t>SIMPL-7L-10</t>
  </si>
  <si>
    <t>SIMPL-7L-11</t>
  </si>
  <si>
    <t>SIMPL-7L-12</t>
  </si>
  <si>
    <t>SIMPL-7L-13</t>
  </si>
  <si>
    <t>SIMPL-7L-100</t>
  </si>
  <si>
    <t>SIMPL-7M-01</t>
  </si>
  <si>
    <t>SIMPL-7M-02</t>
  </si>
  <si>
    <t>SIMPL-7M-03</t>
  </si>
  <si>
    <t>SIMPL-7M-04</t>
  </si>
  <si>
    <t>SIMPL-7M-05</t>
  </si>
  <si>
    <t>SIMPL-7M-06</t>
  </si>
  <si>
    <t>SIMPL-7M-07</t>
  </si>
  <si>
    <t>SIMPL-7M-08</t>
  </si>
  <si>
    <t>SIMPL-7M-09</t>
  </si>
  <si>
    <t>SIMPL-7M-10</t>
  </si>
  <si>
    <t>SIMPL-7M-11</t>
  </si>
  <si>
    <t>SIMPL-7M-12</t>
  </si>
  <si>
    <t>SIMPL-7M-13</t>
  </si>
  <si>
    <t>SIMPL-7M-100</t>
  </si>
  <si>
    <t>SIMPL-7N-01</t>
  </si>
  <si>
    <t>SIMPL-7N-02</t>
  </si>
  <si>
    <t>SIMPL-7N-03</t>
  </si>
  <si>
    <t>SIMPL-7N-04</t>
  </si>
  <si>
    <t>SIMPL-7N-05</t>
  </si>
  <si>
    <t>SIMPL-7N-06</t>
  </si>
  <si>
    <t>SIMPL-7N-07</t>
  </si>
  <si>
    <t>SIMPL-7N-08</t>
  </si>
  <si>
    <t>SIMPL-7N-09</t>
  </si>
  <si>
    <t>SIMPL-7N-10</t>
  </si>
  <si>
    <t>SIMPL-7N-11</t>
  </si>
  <si>
    <t>SIMPL-7N-12</t>
  </si>
  <si>
    <t>SIMPL-7N-13</t>
  </si>
  <si>
    <t>SIMPL-7N-100</t>
  </si>
  <si>
    <t>SIMPL-7O-01</t>
  </si>
  <si>
    <t>SIMPL-7O-02</t>
  </si>
  <si>
    <t>SIMPL-7O-03</t>
  </si>
  <si>
    <t>SIMPL-7O-04</t>
  </si>
  <si>
    <t>SIMPL-7O-05</t>
  </si>
  <si>
    <t>SIMPL-7O-06</t>
  </si>
  <si>
    <t>SIMPL-7O-07</t>
  </si>
  <si>
    <t>SIMPL-7O-08</t>
  </si>
  <si>
    <t>SIMPL-7O-09</t>
  </si>
  <si>
    <t>SIMPL-7O-10</t>
  </si>
  <si>
    <t>SIMPL-7O-11</t>
  </si>
  <si>
    <t>SIMPL-7O-12</t>
  </si>
  <si>
    <t>SIMPL-7O-13</t>
  </si>
  <si>
    <t>SIMPL-7O-100</t>
  </si>
  <si>
    <t>SIMPL-7P-01</t>
  </si>
  <si>
    <t>SIMPL-7P-02</t>
  </si>
  <si>
    <t>SIMPL-7P-03</t>
  </si>
  <si>
    <t>SIMPL-7P-04</t>
  </si>
  <si>
    <t>SIMPL-7P-05</t>
  </si>
  <si>
    <t>SIMPL-7P-06</t>
  </si>
  <si>
    <t>SIMPL-7P-07</t>
  </si>
  <si>
    <t>SIMPL-7P-08</t>
  </si>
  <si>
    <t>SIMPL-7P-09</t>
  </si>
  <si>
    <t>SIMPL-7P-10</t>
  </si>
  <si>
    <t>SIMPL-7P-11</t>
  </si>
  <si>
    <t>SIMPL-7P-12</t>
  </si>
  <si>
    <t>SIMPL-7P-13</t>
  </si>
  <si>
    <t>SIMPL-7P-100</t>
  </si>
  <si>
    <t>SIMPL-7R-01</t>
  </si>
  <si>
    <t>SIMPL-7R-02</t>
  </si>
  <si>
    <t>SIMPL-7R-03</t>
  </si>
  <si>
    <t>SIMPL-7R-04</t>
  </si>
  <si>
    <t>SIMPL-7R-05</t>
  </si>
  <si>
    <t>SIMPL-7R-06</t>
  </si>
  <si>
    <t>SIMPL-7R-07</t>
  </si>
  <si>
    <t>SIMPL-7R-08</t>
  </si>
  <si>
    <t>SIMPL-7R-09</t>
  </si>
  <si>
    <t>SIMPL-7R-10</t>
  </si>
  <si>
    <t>SIMPL-7R-11</t>
  </si>
  <si>
    <t>SIMPL-7R-12</t>
  </si>
  <si>
    <t>SIMPL-7R-13</t>
  </si>
  <si>
    <t>SIMPL-7R-100</t>
  </si>
  <si>
    <t>SIMPL-7S-01</t>
  </si>
  <si>
    <t>SIMPL-7S-02</t>
  </si>
  <si>
    <t>SIMPL-7S-03</t>
  </si>
  <si>
    <t>SIMPL-7S-04</t>
  </si>
  <si>
    <t>SIMPL-7S-05</t>
  </si>
  <si>
    <t>SIMPL-7S-06</t>
  </si>
  <si>
    <t>SIMPL-7S-07</t>
  </si>
  <si>
    <t>SIMPL-7S-08</t>
  </si>
  <si>
    <t>SIMPL-7S-09</t>
  </si>
  <si>
    <t>SIMPL-7S-10</t>
  </si>
  <si>
    <t>SIMPL-7S-11</t>
  </si>
  <si>
    <t>SIMPL-7S-12</t>
  </si>
  <si>
    <t>SIMPL-7S-13</t>
  </si>
  <si>
    <t>SIMPL-7S-100</t>
  </si>
  <si>
    <t>SIMPL-8A-01</t>
  </si>
  <si>
    <t>SIMPL-8A-02</t>
  </si>
  <si>
    <t>SIMPL-8A-03</t>
  </si>
  <si>
    <t>SIMPL-8A-04</t>
  </si>
  <si>
    <t>SIMPL-8A-05</t>
  </si>
  <si>
    <t>SIMPL-8A-06</t>
  </si>
  <si>
    <t>SIMPL-8A-07</t>
  </si>
  <si>
    <t>SIMPL-8A-08</t>
  </si>
  <si>
    <t>SIMPL-8A-09</t>
  </si>
  <si>
    <t>SIMPL-8A-10</t>
  </si>
  <si>
    <t>SIMPL-8A-11</t>
  </si>
  <si>
    <t>SIMPL-8A-12</t>
  </si>
  <si>
    <t>SIMPL-8A-13</t>
  </si>
  <si>
    <t>SIMPL-8A-100</t>
  </si>
  <si>
    <t>SIMPL-8B-01</t>
  </si>
  <si>
    <t>SIMPL-8B-02</t>
  </si>
  <si>
    <t>SIMPL-8B-03</t>
  </si>
  <si>
    <t>SIMPL-8B-04</t>
  </si>
  <si>
    <t>SIMPL-8B-05</t>
  </si>
  <si>
    <t>SIMPL-8B-06</t>
  </si>
  <si>
    <t>SIMPL-8B-07</t>
  </si>
  <si>
    <t>SIMPL-8B-08</t>
  </si>
  <si>
    <t>SIMPL-8B-09</t>
  </si>
  <si>
    <t>SIMPL-8B-10</t>
  </si>
  <si>
    <t>SIMPL-8B-11</t>
  </si>
  <si>
    <t>SIMPL-8B-12</t>
  </si>
  <si>
    <t>SIMPL-8B-13</t>
  </si>
  <si>
    <t>SIMPL-8B-100</t>
  </si>
  <si>
    <t>SIMPL-8C-01</t>
  </si>
  <si>
    <t>SIMPL-8C-02</t>
  </si>
  <si>
    <t>SIMPL-8C-03</t>
  </si>
  <si>
    <t>SIMPL-8C-04</t>
  </si>
  <si>
    <t>SIMPL-8C-05</t>
  </si>
  <si>
    <t>SIMPL-8C-06</t>
  </si>
  <si>
    <t>SIMPL-8C-07</t>
  </si>
  <si>
    <t>SIMPL-8C-08</t>
  </si>
  <si>
    <t>SIMPL-8C-09</t>
  </si>
  <si>
    <t>SIMPL-8C-10</t>
  </si>
  <si>
    <t>SIMPL-8C-11</t>
  </si>
  <si>
    <t>SIMPL-8C-12</t>
  </si>
  <si>
    <t>SIMPL-8C-13</t>
  </si>
  <si>
    <t>SIMPL-8C-100</t>
  </si>
  <si>
    <t>SIMPL-8D-01</t>
  </si>
  <si>
    <t>SIMPL-8D-02</t>
  </si>
  <si>
    <t>SIMPL-8D-03</t>
  </si>
  <si>
    <t>SIMPL-8D-04</t>
  </si>
  <si>
    <t>SIMPL-8D-05</t>
  </si>
  <si>
    <t>SIMPL-8D-06</t>
  </si>
  <si>
    <t>SIMPL-8D-07</t>
  </si>
  <si>
    <t>SIMPL-8D-08</t>
  </si>
  <si>
    <t>SIMPL-8D-09</t>
  </si>
  <si>
    <t>SIMPL-8D-10</t>
  </si>
  <si>
    <t>SIMPL-8D-11</t>
  </si>
  <si>
    <t>SIMPL-8D-12</t>
  </si>
  <si>
    <t>SIMPL-8D-13</t>
  </si>
  <si>
    <t>SIMPL-8D-100</t>
  </si>
  <si>
    <t>SIMPL-8E-01</t>
  </si>
  <si>
    <t>SIMPL-8E-02</t>
  </si>
  <si>
    <t>SIMPL-8E-03</t>
  </si>
  <si>
    <t>SIMPL-8E-04</t>
  </si>
  <si>
    <t>SIMPL-8E-05</t>
  </si>
  <si>
    <t>SIMPL-8E-06</t>
  </si>
  <si>
    <t>SIMPL-8E-07</t>
  </si>
  <si>
    <t>SIMPL-8E-08</t>
  </si>
  <si>
    <t>SIMPL-8E-09</t>
  </si>
  <si>
    <t>SIMPL-8E-10</t>
  </si>
  <si>
    <t>SIMPL-8E-11</t>
  </si>
  <si>
    <t>SIMPL-8E-12</t>
  </si>
  <si>
    <t>SIMPL-8E-13</t>
  </si>
  <si>
    <t>SIMPL-8E-100</t>
  </si>
  <si>
    <t>SIMPL-13A-01</t>
  </si>
  <si>
    <t>SIMPL-13A-02</t>
  </si>
  <si>
    <t>SIMPL-13A-03</t>
  </si>
  <si>
    <t>SIMPL-13A-04</t>
  </si>
  <si>
    <t>SIMPL-13A-05</t>
  </si>
  <si>
    <t>SIMPL-13A-06</t>
  </si>
  <si>
    <t>SIMPL-13A-07</t>
  </si>
  <si>
    <t>SIMPL-13A-08</t>
  </si>
  <si>
    <t>SIMPL-13A-09</t>
  </si>
  <si>
    <t>SIMPL-13A-10</t>
  </si>
  <si>
    <t>SIMPL-13A-11</t>
  </si>
  <si>
    <t>SIMPL-13A-12</t>
  </si>
  <si>
    <t>SIMPL-13A-13</t>
  </si>
  <si>
    <t>SIMPL-13A-100</t>
  </si>
  <si>
    <t>SIMPL-13B-01</t>
  </si>
  <si>
    <t>SIMPL-13B-02</t>
  </si>
  <si>
    <t>SIMPL-13B-03</t>
  </si>
  <si>
    <t>SIMPL-13B-04</t>
  </si>
  <si>
    <t>SIMPL-13B-05</t>
  </si>
  <si>
    <t>SIMPL-13B-06</t>
  </si>
  <si>
    <t>SIMPL-13B-07</t>
  </si>
  <si>
    <t>SIMPL-13B-08</t>
  </si>
  <si>
    <t>SIMPL-13B-09</t>
  </si>
  <si>
    <t>SIMPL-13B-10</t>
  </si>
  <si>
    <t>SIMPL-13B-11</t>
  </si>
  <si>
    <t>SIMPL-13B-12</t>
  </si>
  <si>
    <t>SIMPL-13B-13</t>
  </si>
  <si>
    <t>SIMPL-13B-100</t>
  </si>
  <si>
    <t>SIMPL-13C-01</t>
  </si>
  <si>
    <t>SIMPL-13C-02</t>
  </si>
  <si>
    <t>SIMPL-13C-03</t>
  </si>
  <si>
    <t>SIMPL-13C-04</t>
  </si>
  <si>
    <t>SIMPL-13C-05</t>
  </si>
  <si>
    <t>SIMPL-13C-06</t>
  </si>
  <si>
    <t>SIMPL-13C-07</t>
  </si>
  <si>
    <t>SIMPL-13C-08</t>
  </si>
  <si>
    <t>SIMPL-13C-09</t>
  </si>
  <si>
    <t>SIMPL-13C-10</t>
  </si>
  <si>
    <t>SIMPL-13C-11</t>
  </si>
  <si>
    <t>SIMPL-13C-12</t>
  </si>
  <si>
    <t>SIMPL-13C-13</t>
  </si>
  <si>
    <t>SIMPL-13C-100</t>
  </si>
  <si>
    <t>SIMPL-13D-01</t>
  </si>
  <si>
    <t>SIMPL-13D-02</t>
  </si>
  <si>
    <t>SIMPL-13D-03</t>
  </si>
  <si>
    <t>SIMPL-13D-04</t>
  </si>
  <si>
    <t>SIMPL-13D-05</t>
  </si>
  <si>
    <t>SIMPL-13D-06</t>
  </si>
  <si>
    <t>SIMPL-13D-07</t>
  </si>
  <si>
    <t>SIMPL-13D-08</t>
  </si>
  <si>
    <t>SIMPL-13D-09</t>
  </si>
  <si>
    <t>SIMPL-13D-10</t>
  </si>
  <si>
    <t>SIMPL-13D-11</t>
  </si>
  <si>
    <t>SIMPL-13D-12</t>
  </si>
  <si>
    <t>SIMPL-13D-13</t>
  </si>
  <si>
    <t>SIMPL-13D-100</t>
  </si>
  <si>
    <t>SIMPL-13E-01</t>
  </si>
  <si>
    <t>SIMPL-13E-02</t>
  </si>
  <si>
    <t>SIMPL-13E-03</t>
  </si>
  <si>
    <t>SIMPL-13E-04</t>
  </si>
  <si>
    <t>SIMPL-13E-05</t>
  </si>
  <si>
    <t>SIMPL-13E-06</t>
  </si>
  <si>
    <t>SIMPL-13E-07</t>
  </si>
  <si>
    <t>SIMPL-13E-08</t>
  </si>
  <si>
    <t>SIMPL-13E-09</t>
  </si>
  <si>
    <t>SIMPL-13E-10</t>
  </si>
  <si>
    <t>SIMPL-13E-11</t>
  </si>
  <si>
    <t>SIMPL-13E-12</t>
  </si>
  <si>
    <t>SIMPL-13E-13</t>
  </si>
  <si>
    <t>SIMPL-13E-100</t>
  </si>
  <si>
    <t>SIMPL-13F-01</t>
  </si>
  <si>
    <t>SIMPL-13F-02</t>
  </si>
  <si>
    <t>SIMPL-13F-03</t>
  </si>
  <si>
    <t>SIMPL-13F-04</t>
  </si>
  <si>
    <t>SIMPL-13F-05</t>
  </si>
  <si>
    <t>SIMPL-13F-06</t>
  </si>
  <si>
    <t>SIMPL-13F-07</t>
  </si>
  <si>
    <t>SIMPL-13F-08</t>
  </si>
  <si>
    <t>SIMPL-13F-09</t>
  </si>
  <si>
    <t>SIMPL-13F-10</t>
  </si>
  <si>
    <t>SIMPL-13F-11</t>
  </si>
  <si>
    <t>SIMPL-13F-12</t>
  </si>
  <si>
    <t>SIMPL-13F-13</t>
  </si>
  <si>
    <t>SIMPL-13F-100</t>
  </si>
  <si>
    <t>SIMPL-13G-01</t>
  </si>
  <si>
    <t>SIMPL-13G-02</t>
  </si>
  <si>
    <t>SIMPL-13G-03</t>
  </si>
  <si>
    <t>SIMPL-13G-04</t>
  </si>
  <si>
    <t>SIMPL-13G-05</t>
  </si>
  <si>
    <t>SIMPL-13G-06</t>
  </si>
  <si>
    <t>SIMPL-13G-07</t>
  </si>
  <si>
    <t>SIMPL-13G-08</t>
  </si>
  <si>
    <t>SIMPL-13G-09</t>
  </si>
  <si>
    <t>SIMPL-13G-10</t>
  </si>
  <si>
    <t>SIMPL-13G-11</t>
  </si>
  <si>
    <t>SIMPL-13G-12</t>
  </si>
  <si>
    <t>SIMPL-13G-13</t>
  </si>
  <si>
    <t>SIMPL-13G-100</t>
  </si>
  <si>
    <t>SIMPL-9A-01</t>
  </si>
  <si>
    <t>SIMPL-9A-02</t>
  </si>
  <si>
    <t>SIMPL-9A-03</t>
  </si>
  <si>
    <t>SIMPL-9A-04</t>
  </si>
  <si>
    <t>SIMPL-9A-05</t>
  </si>
  <si>
    <t>SIMPL-9A-06</t>
  </si>
  <si>
    <t>SIMPL-9A-07</t>
  </si>
  <si>
    <t>SIMPL-9A-08</t>
  </si>
  <si>
    <t>SIMPL-9A-09</t>
  </si>
  <si>
    <t>SIMPL-9A-10</t>
  </si>
  <si>
    <t>SIMPL-9A-11</t>
  </si>
  <si>
    <t>SIMPL-9A-12</t>
  </si>
  <si>
    <t>SIMPL-9A-13</t>
  </si>
  <si>
    <t>SIMPL-9A-100</t>
  </si>
  <si>
    <t>SIMPL-9B-01</t>
  </si>
  <si>
    <t>SIMPL-9B-02</t>
  </si>
  <si>
    <t>SIMPL-9B-03</t>
  </si>
  <si>
    <t>SIMPL-9B-04</t>
  </si>
  <si>
    <t>SIMPL-9B-05</t>
  </si>
  <si>
    <t>SIMPL-9B-06</t>
  </si>
  <si>
    <t>SIMPL-9B-07</t>
  </si>
  <si>
    <t>SIMPL-9B-08</t>
  </si>
  <si>
    <t>SIMPL-9B-09</t>
  </si>
  <si>
    <t>SIMPL-9B-10</t>
  </si>
  <si>
    <t>SIMPL-9B-11</t>
  </si>
  <si>
    <t>SIMPL-9B-12</t>
  </si>
  <si>
    <t>SIMPL-9B-13</t>
  </si>
  <si>
    <t>SIMPL-9B-100</t>
  </si>
  <si>
    <t>SIMPL-9C-01</t>
  </si>
  <si>
    <t>SIMPL-9C-02</t>
  </si>
  <si>
    <t>SIMPL-9C-03</t>
  </si>
  <si>
    <t>SIMPL-9C-04</t>
  </si>
  <si>
    <t>SIMPL-9C-05</t>
  </si>
  <si>
    <t>SIMPL-9C-06</t>
  </si>
  <si>
    <t>SIMPL-9C-07</t>
  </si>
  <si>
    <t>SIMPL-9C-08</t>
  </si>
  <si>
    <t>SIMPL-9C-09</t>
  </si>
  <si>
    <t>SIMPL-9C-10</t>
  </si>
  <si>
    <t>SIMPL-9C-11</t>
  </si>
  <si>
    <t>SIMPL-9C-12</t>
  </si>
  <si>
    <t>SIMPL-9C-13</t>
  </si>
  <si>
    <t>SIMPL-9C-100</t>
  </si>
  <si>
    <t>SIMPL-9D-01</t>
  </si>
  <si>
    <t>SIMPL-9D-02</t>
  </si>
  <si>
    <t>SIMPL-9D-03</t>
  </si>
  <si>
    <t>SIMPL-9D-04</t>
  </si>
  <si>
    <t>SIMPL-9D-05</t>
  </si>
  <si>
    <t>SIMPL-9D-06</t>
  </si>
  <si>
    <t>SIMPL-9D-07</t>
  </si>
  <si>
    <t>SIMPL-9D-08</t>
  </si>
  <si>
    <t>SIMPL-9D-09</t>
  </si>
  <si>
    <t>SIMPL-9D-10</t>
  </si>
  <si>
    <t>SIMPL-9D-11</t>
  </si>
  <si>
    <t>SIMPL-9D-12</t>
  </si>
  <si>
    <t>SIMPL-9D-13</t>
  </si>
  <si>
    <t>SIMPL-9D-100</t>
  </si>
  <si>
    <t>SIMPL-9E-01</t>
  </si>
  <si>
    <t>SIMPL-9E-02</t>
  </si>
  <si>
    <t>SIMPL-9E-03</t>
  </si>
  <si>
    <t>SIMPL-9E-04</t>
  </si>
  <si>
    <t>SIMPL-9E-05</t>
  </si>
  <si>
    <t>SIMPL-9E-06</t>
  </si>
  <si>
    <t>SIMPL-9E-07</t>
  </si>
  <si>
    <t>SIMPL-9E-08</t>
  </si>
  <si>
    <t>SIMPL-9E-09</t>
  </si>
  <si>
    <t>SIMPL-9E-10</t>
  </si>
  <si>
    <t>SIMPL-9E-11</t>
  </si>
  <si>
    <t>SIMPL-9E-12</t>
  </si>
  <si>
    <t>SIMPL-9E-13</t>
  </si>
  <si>
    <t>SIMPL-9E-100</t>
  </si>
  <si>
    <t>SIMPL-9F-01</t>
  </si>
  <si>
    <t>SIMPL-9F-02</t>
  </si>
  <si>
    <t>SIMPL-9F-03</t>
  </si>
  <si>
    <t>SIMPL-9F-04</t>
  </si>
  <si>
    <t>SIMPL-9F-05</t>
  </si>
  <si>
    <t>SIMPL-9F-06</t>
  </si>
  <si>
    <t>SIMPL-9F-07</t>
  </si>
  <si>
    <t>SIMPL-9F-08</t>
  </si>
  <si>
    <t>SIMPL-9F-09</t>
  </si>
  <si>
    <t>SIMPL-9F-10</t>
  </si>
  <si>
    <t>SIMPL-9F-11</t>
  </si>
  <si>
    <t>SIMPL-9F-12</t>
  </si>
  <si>
    <t>SIMPL-9F-13</t>
  </si>
  <si>
    <t>SIMPL-9F-100</t>
  </si>
  <si>
    <t>SIMPL-9G-01</t>
  </si>
  <si>
    <t>SIMPL-9G-02</t>
  </si>
  <si>
    <t>SIMPL-9G-03</t>
  </si>
  <si>
    <t>SIMPL-9G-04</t>
  </si>
  <si>
    <t>SIMPL-9G-05</t>
  </si>
  <si>
    <t>SIMPL-9G-06</t>
  </si>
  <si>
    <t>SIMPL-9G-07</t>
  </si>
  <si>
    <t>SIMPL-9G-08</t>
  </si>
  <si>
    <t>SIMPL-9G-09</t>
  </si>
  <si>
    <t>SIMPL-9G-10</t>
  </si>
  <si>
    <t>SIMPL-9G-11</t>
  </si>
  <si>
    <t>SIMPL-9G-12</t>
  </si>
  <si>
    <t>SIMPL-9G-13</t>
  </si>
  <si>
    <t>SIMPL-9G-100</t>
  </si>
  <si>
    <t>SIMPL-9H-01</t>
  </si>
  <si>
    <t>SIMPL-9H-02</t>
  </si>
  <si>
    <t>SIMPL-9H-03</t>
  </si>
  <si>
    <t>SIMPL-9H-04</t>
  </si>
  <si>
    <t>SIMPL-9H-05</t>
  </si>
  <si>
    <t>SIMPL-9H-06</t>
  </si>
  <si>
    <t>SIMPL-9H-07</t>
  </si>
  <si>
    <t>SIMPL-9H-08</t>
  </si>
  <si>
    <t>SIMPL-9H-09</t>
  </si>
  <si>
    <t>SIMPL-9H-10</t>
  </si>
  <si>
    <t>SIMPL-9H-11</t>
  </si>
  <si>
    <t>SIMPL-9H-12</t>
  </si>
  <si>
    <t>SIMPL-9H-13</t>
  </si>
  <si>
    <t>SIMPL-9H-100</t>
  </si>
  <si>
    <t>SIMPL-9I-01</t>
  </si>
  <si>
    <t>SIMPL-9I-02</t>
  </si>
  <si>
    <t>SIMPL-9I-03</t>
  </si>
  <si>
    <t>SIMPL-9I-04</t>
  </si>
  <si>
    <t>SIMPL-9I-05</t>
  </si>
  <si>
    <t>SIMPL-9I-06</t>
  </si>
  <si>
    <t>SIMPL-9I-07</t>
  </si>
  <si>
    <t>SIMPL-9I-08</t>
  </si>
  <si>
    <t>SIMPL-9I-09</t>
  </si>
  <si>
    <t>SIMPL-9I-10</t>
  </si>
  <si>
    <t>SIMPL-9I-11</t>
  </si>
  <si>
    <t>SIMPL-9I-12</t>
  </si>
  <si>
    <t>SIMPL-9I-13</t>
  </si>
  <si>
    <t>SIMPL-9I-100</t>
  </si>
  <si>
    <t>SIMPL-9J-01</t>
  </si>
  <si>
    <t>SIMPL-9J-02</t>
  </si>
  <si>
    <t>SIMPL-9J-03</t>
  </si>
  <si>
    <t>SIMPL-9J-04</t>
  </si>
  <si>
    <t>SIMPL-9J-05</t>
  </si>
  <si>
    <t>SIMPL-9J-06</t>
  </si>
  <si>
    <t>SIMPL-9J-07</t>
  </si>
  <si>
    <t>SIMPL-9J-08</t>
  </si>
  <si>
    <t>SIMPL-9J-09</t>
  </si>
  <si>
    <t>SIMPL-9J-10</t>
  </si>
  <si>
    <t>SIMPL-9J-11</t>
  </si>
  <si>
    <t>SIMPL-9J-12</t>
  </si>
  <si>
    <t>SIMPL-9J-13</t>
  </si>
  <si>
    <t>SIMPL-9J-100</t>
  </si>
  <si>
    <t>SIMPL-9K-01</t>
  </si>
  <si>
    <t>SIMPL-9K-02</t>
  </si>
  <si>
    <t>SIMPL-9K-03</t>
  </si>
  <si>
    <t>SIMPL-9K-04</t>
  </si>
  <si>
    <t>SIMPL-9K-05</t>
  </si>
  <si>
    <t>SIMPL-9K-06</t>
  </si>
  <si>
    <t>SIMPL-9K-07</t>
  </si>
  <si>
    <t>SIMPL-9K-08</t>
  </si>
  <si>
    <t>SIMPL-9K-09</t>
  </si>
  <si>
    <t>SIMPL-9K-10</t>
  </si>
  <si>
    <t>SIMPL-9K-11</t>
  </si>
  <si>
    <t>SIMPL-9K-12</t>
  </si>
  <si>
    <t>SIMPL-9K-13</t>
  </si>
  <si>
    <t>SIMPL-9K-100</t>
  </si>
  <si>
    <t>SIMPL-9L-01</t>
  </si>
  <si>
    <t>SIMPL-9L-02</t>
  </si>
  <si>
    <t>SIMPL-9L-03</t>
  </si>
  <si>
    <t>SIMPL-9L-04</t>
  </si>
  <si>
    <t>SIMPL-9L-05</t>
  </si>
  <si>
    <t>SIMPL-9L-06</t>
  </si>
  <si>
    <t>SIMPL-9L-07</t>
  </si>
  <si>
    <t>SIMPL-9L-08</t>
  </si>
  <si>
    <t>SIMPL-9L-09</t>
  </si>
  <si>
    <t>SIMPL-9L-10</t>
  </si>
  <si>
    <t>SIMPL-9L-11</t>
  </si>
  <si>
    <t>SIMPL-9L-12</t>
  </si>
  <si>
    <t>SIMPL-9L-13</t>
  </si>
  <si>
    <t>SIMPL-9L-100</t>
  </si>
  <si>
    <t>SIMPL-9M-01</t>
  </si>
  <si>
    <t>SIMPL-9M-02</t>
  </si>
  <si>
    <t>SIMPL-9M-03</t>
  </si>
  <si>
    <t>SIMPL-9M-04</t>
  </si>
  <si>
    <t>SIMPL-9M-05</t>
  </si>
  <si>
    <t>SIMPL-9M-06</t>
  </si>
  <si>
    <t>SIMPL-9M-07</t>
  </si>
  <si>
    <t>SIMPL-9M-08</t>
  </si>
  <si>
    <t>SIMPL-9M-09</t>
  </si>
  <si>
    <t>SIMPL-9M-10</t>
  </si>
  <si>
    <t>SIMPL-9M-11</t>
  </si>
  <si>
    <t>SIMPL-9M-12</t>
  </si>
  <si>
    <t>SIMPL-9M-13</t>
  </si>
  <si>
    <t>SIMPL-9M-100</t>
  </si>
  <si>
    <t>SIMPL-9N-01</t>
  </si>
  <si>
    <t>SIMPL-9N-02</t>
  </si>
  <si>
    <t>SIMPL-9N-03</t>
  </si>
  <si>
    <t>SIMPL-9N-04</t>
  </si>
  <si>
    <t>SIMPL-9N-05</t>
  </si>
  <si>
    <t>SIMPL-9N-06</t>
  </si>
  <si>
    <t>SIMPL-9N-07</t>
  </si>
  <si>
    <t>SIMPL-9N-08</t>
  </si>
  <si>
    <t>SIMPL-9N-09</t>
  </si>
  <si>
    <t>SIMPL-9N-10</t>
  </si>
  <si>
    <t>SIMPL-9N-11</t>
  </si>
  <si>
    <t>SIMPL-9N-12</t>
  </si>
  <si>
    <t>SIMPL-9N-13</t>
  </si>
  <si>
    <t>SIMPL-9N-100</t>
  </si>
  <si>
    <t>SIMPL-9O-01</t>
  </si>
  <si>
    <t>SIMPL-9O-02</t>
  </si>
  <si>
    <t>SIMPL-9O-03</t>
  </si>
  <si>
    <t>SIMPL-9O-04</t>
  </si>
  <si>
    <t>SIMPL-9O-05</t>
  </si>
  <si>
    <t>SIMPL-9O-06</t>
  </si>
  <si>
    <t>SIMPL-9O-07</t>
  </si>
  <si>
    <t>SIMPL-9O-08</t>
  </si>
  <si>
    <t>SIMPL-9O-09</t>
  </si>
  <si>
    <t>SIMPL-9O-10</t>
  </si>
  <si>
    <t>SIMPL-9O-11</t>
  </si>
  <si>
    <t>SIMPL-9O-12</t>
  </si>
  <si>
    <t>SIMPL-9O-13</t>
  </si>
  <si>
    <t>SIMPL-9O-100</t>
  </si>
  <si>
    <t>SIMPL-RS-1</t>
  </si>
  <si>
    <t>SIMPL-RS-1-05</t>
  </si>
  <si>
    <t>SIMPL-11H-01</t>
  </si>
  <si>
    <t>SIMPL-11H-02</t>
  </si>
  <si>
    <t>SIMPL-11H-03</t>
  </si>
  <si>
    <t>SIMPL-11H-04</t>
  </si>
  <si>
    <t>SIMPL-11H-05</t>
  </si>
  <si>
    <t>SIMPL-11H-06</t>
  </si>
  <si>
    <t>SIMPL-11H-07</t>
  </si>
  <si>
    <t>SIMPL-11H-08</t>
  </si>
  <si>
    <t>SIMPL-11H-09</t>
  </si>
  <si>
    <t>SIMPL-11H-10</t>
  </si>
  <si>
    <t>SIMPL-11H-11</t>
  </si>
  <si>
    <t>SIMPL-11H-12</t>
  </si>
  <si>
    <t>SIMPL-11H-13</t>
  </si>
  <si>
    <t>SIMPL-11I-01</t>
  </si>
  <si>
    <t>SIMPL-11I-02</t>
  </si>
  <si>
    <t>SIMPL-11I-03</t>
  </si>
  <si>
    <t>SIMPL-11I-04</t>
  </si>
  <si>
    <t>SIMPL-11I-05</t>
  </si>
  <si>
    <t>SIMPL-11I-06</t>
  </si>
  <si>
    <t>SIMPL-11I-07</t>
  </si>
  <si>
    <t>SIMPL-11I-08</t>
  </si>
  <si>
    <t>SIMPL-11I-09</t>
  </si>
  <si>
    <t>SIMPL-11I-10</t>
  </si>
  <si>
    <t>SIMPL-11I-11</t>
  </si>
  <si>
    <t>SIMPL-11I-12</t>
  </si>
  <si>
    <t>SIMPL-11I-13</t>
  </si>
  <si>
    <t>SIMPL-12A-01</t>
  </si>
  <si>
    <t>SIMPL-12A-02</t>
  </si>
  <si>
    <t>SIMPL-12A-03</t>
  </si>
  <si>
    <t>SIMPL-12A-04</t>
  </si>
  <si>
    <t>SIMPL-12A-05</t>
  </si>
  <si>
    <t>SIMPL-12A-06</t>
  </si>
  <si>
    <t>SIMPL-12A-07</t>
  </si>
  <si>
    <t>SIMPL-12A-08</t>
  </si>
  <si>
    <t>SIMPL-12A-09</t>
  </si>
  <si>
    <t>SIMPL-12A-10</t>
  </si>
  <si>
    <t>SIMPL-12A-11</t>
  </si>
  <si>
    <t>SIMPL-12A-12</t>
  </si>
  <si>
    <t>SIMPL-12A-13</t>
  </si>
  <si>
    <t>SIMPL-12B-01</t>
  </si>
  <si>
    <t>SIMPL-12B-02</t>
  </si>
  <si>
    <t>SIMPL-12B-03</t>
  </si>
  <si>
    <t>SIMPL-12B-04</t>
  </si>
  <si>
    <t>SIMPL-12B-05</t>
  </si>
  <si>
    <t>SIMPL-12B-06</t>
  </si>
  <si>
    <t>SIMPL-12B-07</t>
  </si>
  <si>
    <t>SIMPL-12B-08</t>
  </si>
  <si>
    <t>SIMPL-12B-09</t>
  </si>
  <si>
    <t>SIMPL-12B-10</t>
  </si>
  <si>
    <t>SIMPL-12B-11</t>
  </si>
  <si>
    <t>SIMPL-12B-12</t>
  </si>
  <si>
    <t>SIMPL-12B-13</t>
  </si>
  <si>
    <t>SIMPL-12C-01</t>
  </si>
  <si>
    <t>SIMPL-12C-02</t>
  </si>
  <si>
    <t>SIMPL-12C-03</t>
  </si>
  <si>
    <t>SIMPL-12C-04</t>
  </si>
  <si>
    <t>SIMPL-12C-05</t>
  </si>
  <si>
    <t>SIMPL-12C-06</t>
  </si>
  <si>
    <t>SIMPL-12C-07</t>
  </si>
  <si>
    <t>SIMPL-12C-08</t>
  </si>
  <si>
    <t>SIMPL-12C-09</t>
  </si>
  <si>
    <t>SIMPL-12C-10</t>
  </si>
  <si>
    <t>SIMPL-12C-11</t>
  </si>
  <si>
    <t>SIMPL-12C-12</t>
  </si>
  <si>
    <t>SIMPL-12C-13</t>
  </si>
  <si>
    <t>SIMPL-12D-01</t>
  </si>
  <si>
    <t>SIMPL-12D-02</t>
  </si>
  <si>
    <t>SIMPL-12D-03</t>
  </si>
  <si>
    <t>SIMPL-12D-04</t>
  </si>
  <si>
    <t>SIMPL-12D-05</t>
  </si>
  <si>
    <t>SIMPL-12D-06</t>
  </si>
  <si>
    <t>SIMPL-12D-07</t>
  </si>
  <si>
    <t>SIMPL-12D-08</t>
  </si>
  <si>
    <t>SIMPL-12D-09</t>
  </si>
  <si>
    <t>SIMPL-12D-10</t>
  </si>
  <si>
    <t>SIMPL-12D-11</t>
  </si>
  <si>
    <t>SIMPL-12D-12</t>
  </si>
  <si>
    <t>SIMPL-12D-13</t>
  </si>
  <si>
    <t>SIMPL-12E-01</t>
  </si>
  <si>
    <t>SIMPL-12E-02</t>
  </si>
  <si>
    <t>SIMPL-12E-03</t>
  </si>
  <si>
    <t>SIMPL-12E-04</t>
  </si>
  <si>
    <t>SIMPL-12E-05</t>
  </si>
  <si>
    <t>SIMPL-12E-06</t>
  </si>
  <si>
    <t>SIMPL-12E-07</t>
  </si>
  <si>
    <t>SIMPL-12E-08</t>
  </si>
  <si>
    <t>SIMPL-12E-09</t>
  </si>
  <si>
    <t>SIMPL-12E-10</t>
  </si>
  <si>
    <t>SIMPL-12E-11</t>
  </si>
  <si>
    <t>SIMPL-12E-12</t>
  </si>
  <si>
    <t>SIMPL-12E-13</t>
  </si>
  <si>
    <t>SIMPL-12F-01</t>
  </si>
  <si>
    <t>SIMPL-12F-02</t>
  </si>
  <si>
    <t>SIMPL-12F-03</t>
  </si>
  <si>
    <t>SIMPL-12F-04</t>
  </si>
  <si>
    <t>SIMPL-12F-05</t>
  </si>
  <si>
    <t>SIMPL-12F-06</t>
  </si>
  <si>
    <t>SIMPL-12F-07</t>
  </si>
  <si>
    <t>SIMPL-12F-08</t>
  </si>
  <si>
    <t>SIMPL-12F-09</t>
  </si>
  <si>
    <t>SIMPL-12F-10</t>
  </si>
  <si>
    <t>SIMPL-12F-11</t>
  </si>
  <si>
    <t>SIMPL-12F-12</t>
  </si>
  <si>
    <t>SIMPL-12F-13</t>
  </si>
  <si>
    <t>SIMPL-12G-01</t>
  </si>
  <si>
    <t>SIMPL-12G-02</t>
  </si>
  <si>
    <t>SIMPL-12G-03</t>
  </si>
  <si>
    <t>SIMPL-12G-04</t>
  </si>
  <si>
    <t>SIMPL-12G-05</t>
  </si>
  <si>
    <t>SIMPL-12G-06</t>
  </si>
  <si>
    <t>SIMPL-12G-07</t>
  </si>
  <si>
    <t>SIMPL-12G-08</t>
  </si>
  <si>
    <t>SIMPL-12G-09</t>
  </si>
  <si>
    <t>SIMPL-12G-10</t>
  </si>
  <si>
    <t>SIMPL-12G-11</t>
  </si>
  <si>
    <t>SIMPL-12G-12</t>
  </si>
  <si>
    <t>SIMPL-12G-13</t>
  </si>
  <si>
    <t>SIMPL-6N-01</t>
  </si>
  <si>
    <t>SIMPL-6N-02</t>
  </si>
  <si>
    <t>SIMPL-6N-03</t>
  </si>
  <si>
    <t>SIMPL-6N-04</t>
  </si>
  <si>
    <t>SIMPL-6N-05</t>
  </si>
  <si>
    <t>SIMPL-6N-06</t>
  </si>
  <si>
    <t>SIMPL-6N-07</t>
  </si>
  <si>
    <t>SIMPL-6N-08</t>
  </si>
  <si>
    <t>SIMPL-6N-09</t>
  </si>
  <si>
    <t>SIMPL-6N-10</t>
  </si>
  <si>
    <t>SIMPL-6N-11</t>
  </si>
  <si>
    <t>SIMPL-6N-12</t>
  </si>
  <si>
    <t>SIMPL-6N-13</t>
  </si>
  <si>
    <t>SIMPL-6O-01</t>
  </si>
  <si>
    <t>SIMPL-6O-02</t>
  </si>
  <si>
    <t>SIMPL-6O-03</t>
  </si>
  <si>
    <t>SIMPL-6O-04</t>
  </si>
  <si>
    <t>SIMPL-6O-05</t>
  </si>
  <si>
    <t>SIMPL-6O-06</t>
  </si>
  <si>
    <t>SIMPL-6O-07</t>
  </si>
  <si>
    <t>SIMPL-6O-08</t>
  </si>
  <si>
    <t>SIMPL-6O-09</t>
  </si>
  <si>
    <t>SIMPL-6O-10</t>
  </si>
  <si>
    <t>SIMPL-6O-11</t>
  </si>
  <si>
    <t>SIMPL-6O-12</t>
  </si>
  <si>
    <t>SIMPL-6O-13</t>
  </si>
  <si>
    <t>SIMPL-6P-01</t>
  </si>
  <si>
    <t>SIMPL-6P-02</t>
  </si>
  <si>
    <t>SIMPL-6P-03</t>
  </si>
  <si>
    <t>SIMPL-6P-04</t>
  </si>
  <si>
    <t>SIMPL-6P-05</t>
  </si>
  <si>
    <t>SIMPL-6P-06</t>
  </si>
  <si>
    <t>SIMPL-6P-07</t>
  </si>
  <si>
    <t>SIMPL-6P-08</t>
  </si>
  <si>
    <t>SIMPL-6P-09</t>
  </si>
  <si>
    <t>SIMPL-6P-10</t>
  </si>
  <si>
    <t>SIMPL-6P-11</t>
  </si>
  <si>
    <t>SIMPL-6P-12</t>
  </si>
  <si>
    <t>SIMPL-6P-13</t>
  </si>
  <si>
    <t>SIMPL-13M-01</t>
  </si>
  <si>
    <t>SIMPL-13M-02</t>
  </si>
  <si>
    <t>SIMPL-13M-03</t>
  </si>
  <si>
    <t>SIMPL-13M-04</t>
  </si>
  <si>
    <t>SIMPL-13M-05</t>
  </si>
  <si>
    <t>SIMPL-13M-06</t>
  </si>
  <si>
    <t>SIMPL-13M-07</t>
  </si>
  <si>
    <t>SIMPL-13M-08</t>
  </si>
  <si>
    <t>SIMPL-13M-09</t>
  </si>
  <si>
    <t>SIMPL-13M-10</t>
  </si>
  <si>
    <t>SIMPL-13M-11</t>
  </si>
  <si>
    <t>SIMPL-13M-12</t>
  </si>
  <si>
    <t>SIMPL-13M-13</t>
  </si>
  <si>
    <t>SIMPL-13M-100</t>
  </si>
  <si>
    <t>SIMPL-13N-01</t>
  </si>
  <si>
    <t>SIMPL-13N-02</t>
  </si>
  <si>
    <t>SIMPL-13N-03</t>
  </si>
  <si>
    <t>SIMPL-13N-04</t>
  </si>
  <si>
    <t>SIMPL-13N-05</t>
  </si>
  <si>
    <t>SIMPL-13N-06</t>
  </si>
  <si>
    <t>SIMPL-13N-07</t>
  </si>
  <si>
    <t>SIMPL-13N-08</t>
  </si>
  <si>
    <t>SIMPL-13N-09</t>
  </si>
  <si>
    <t>SIMPL-13N-10</t>
  </si>
  <si>
    <t>SIMPL-13N-11</t>
  </si>
  <si>
    <t>SIMPL-13N-12</t>
  </si>
  <si>
    <t>SIMPL-13N-13</t>
  </si>
  <si>
    <t>SIMPL-13N-100</t>
  </si>
  <si>
    <t>SIMPL-13O-01</t>
  </si>
  <si>
    <t>SIMPL-13O-02</t>
  </si>
  <si>
    <t>SIMPL-13O-03</t>
  </si>
  <si>
    <t>SIMPL-13O-04</t>
  </si>
  <si>
    <t>SIMPL-13O-05</t>
  </si>
  <si>
    <t>SIMPL-13O-06</t>
  </si>
  <si>
    <t>SIMPL-13O-07</t>
  </si>
  <si>
    <t>SIMPL-13O-08</t>
  </si>
  <si>
    <t>SIMPL-13O-09</t>
  </si>
  <si>
    <t>SIMPL-13O-10</t>
  </si>
  <si>
    <t>SIMPL-13O-11</t>
  </si>
  <si>
    <t>SIMPL-13O-12</t>
  </si>
  <si>
    <t>SIMPL-13O-13</t>
  </si>
  <si>
    <t>SIMPL-13O-100</t>
  </si>
  <si>
    <t>SIMPL-8M-01</t>
  </si>
  <si>
    <t>SIMPL-8M-02</t>
  </si>
  <si>
    <t>SIMPL-8M-03</t>
  </si>
  <si>
    <t>SIMPL-8M-04</t>
  </si>
  <si>
    <t>SIMPL-8M-05</t>
  </si>
  <si>
    <t>SIMPL-8M-06</t>
  </si>
  <si>
    <t>SIMPL-8M-07</t>
  </si>
  <si>
    <t>SIMPL-8M-08</t>
  </si>
  <si>
    <t>SIMPL-8M-09</t>
  </si>
  <si>
    <t>SIMPL-8M-10</t>
  </si>
  <si>
    <t>SIMPL-8M-11</t>
  </si>
  <si>
    <t>SIMPL-8M-12</t>
  </si>
  <si>
    <t>SIMPL-8M-13</t>
  </si>
  <si>
    <t>SIMPL-8M-100</t>
  </si>
  <si>
    <t>SIMPL-8N-01</t>
  </si>
  <si>
    <t>SIMPL-8N-02</t>
  </si>
  <si>
    <t>SIMPL-8N-03</t>
  </si>
  <si>
    <t>SIMPL-8N-04</t>
  </si>
  <si>
    <t>SIMPL-8N-05</t>
  </si>
  <si>
    <t>SIMPL-8N-06</t>
  </si>
  <si>
    <t>SIMPL-8N-07</t>
  </si>
  <si>
    <t>SIMPL-8N-08</t>
  </si>
  <si>
    <t>SIMPL-8N-09</t>
  </si>
  <si>
    <t>SIMPL-8N-10</t>
  </si>
  <si>
    <t>SIMPL-8N-11</t>
  </si>
  <si>
    <t>SIMPL-8N-12</t>
  </si>
  <si>
    <t>SIMPL-8N-13</t>
  </si>
  <si>
    <t>SIMPL-8N-100</t>
  </si>
  <si>
    <t>SIMPL-8O-01</t>
  </si>
  <si>
    <t>SIMPL-8O-02</t>
  </si>
  <si>
    <t>SIMPL-8O-03</t>
  </si>
  <si>
    <t>SIMPL-8O-04</t>
  </si>
  <si>
    <t>SIMPL-8O-05</t>
  </si>
  <si>
    <t>SIMPL-8O-06</t>
  </si>
  <si>
    <t>SIMPL-8O-07</t>
  </si>
  <si>
    <t>SIMPL-8O-08</t>
  </si>
  <si>
    <t>SIMPL-8O-09</t>
  </si>
  <si>
    <t>SIMPL-8O-10</t>
  </si>
  <si>
    <t>SIMPL-8O-11</t>
  </si>
  <si>
    <t>SIMPL-8O-12</t>
  </si>
  <si>
    <t>SIMPL-8O-13</t>
  </si>
  <si>
    <t>SIMPL-8O-100</t>
  </si>
  <si>
    <t>SIMPL-8P-01</t>
  </si>
  <si>
    <t>SIMPL-8P-02</t>
  </si>
  <si>
    <t>SIMPL-8P-03</t>
  </si>
  <si>
    <t>SIMPL-8P-04</t>
  </si>
  <si>
    <t>SIMPL-8P-05</t>
  </si>
  <si>
    <t>SIMPL-8P-06</t>
  </si>
  <si>
    <t>SIMPL-8P-07</t>
  </si>
  <si>
    <t>SIMPL-8P-08</t>
  </si>
  <si>
    <t>SIMPL-8P-09</t>
  </si>
  <si>
    <t>SIMPL-8P-10</t>
  </si>
  <si>
    <t>SIMPL-8P-11</t>
  </si>
  <si>
    <t>SIMPL-8P-12</t>
  </si>
  <si>
    <t>SIMPL-8P-13</t>
  </si>
  <si>
    <t>SIMPL-8P-100</t>
  </si>
  <si>
    <t>SIMPL-8R-01</t>
  </si>
  <si>
    <t>SIMPL-8R-02</t>
  </si>
  <si>
    <t>SIMPL-8R-03</t>
  </si>
  <si>
    <t>SIMPL-8R-04</t>
  </si>
  <si>
    <t>SIMPL-8R-05</t>
  </si>
  <si>
    <t>SIMPL-8R-06</t>
  </si>
  <si>
    <t>SIMPL-8R-07</t>
  </si>
  <si>
    <t>SIMPL-8R-08</t>
  </si>
  <si>
    <t>SIMPL-8R-09</t>
  </si>
  <si>
    <t>SIMPL-8R-10</t>
  </si>
  <si>
    <t>SIMPL-8R-11</t>
  </si>
  <si>
    <t>SIMPL-8R-12</t>
  </si>
  <si>
    <t>SIMPL-8R-13</t>
  </si>
  <si>
    <t>SIMPL-8R-100</t>
  </si>
  <si>
    <t>SIMPL-8S-01</t>
  </si>
  <si>
    <t>SIMPL-8S-02</t>
  </si>
  <si>
    <t>SIMPL-8S-03</t>
  </si>
  <si>
    <t>SIMPL-8S-04</t>
  </si>
  <si>
    <t>SIMPL-8S-05</t>
  </si>
  <si>
    <t>SIMPL-8S-06</t>
  </si>
  <si>
    <t>SIMPL-8S-07</t>
  </si>
  <si>
    <t>SIMPL-8S-08</t>
  </si>
  <si>
    <t>SIMPL-8S-09</t>
  </si>
  <si>
    <t>SIMPL-8S-10</t>
  </si>
  <si>
    <t>SIMPL-8S-11</t>
  </si>
  <si>
    <t>SIMPL-8S-12</t>
  </si>
  <si>
    <t>SIMPL-8S-13</t>
  </si>
  <si>
    <t>SIMPL-8S-100</t>
  </si>
  <si>
    <t>SIMPL-8T-01</t>
  </si>
  <si>
    <t>SIMPL-8T-02</t>
  </si>
  <si>
    <t>SIMPL-8T-03</t>
  </si>
  <si>
    <t>SIMPL-8T-04</t>
  </si>
  <si>
    <t>SIMPL-8T-05</t>
  </si>
  <si>
    <t>SIMPL-8T-06</t>
  </si>
  <si>
    <t>SIMPL-8T-07</t>
  </si>
  <si>
    <t>SIMPL-8T-08</t>
  </si>
  <si>
    <t>SIMPL-8T-09</t>
  </si>
  <si>
    <t>SIMPL-8T-10</t>
  </si>
  <si>
    <t>SIMPL-8T-11</t>
  </si>
  <si>
    <t>SIMPL-8T-12</t>
  </si>
  <si>
    <t>SIMPL-8T-13</t>
  </si>
  <si>
    <t>SIMPL-8T-100</t>
  </si>
  <si>
    <t>SIMPL-8U-01</t>
  </si>
  <si>
    <t>SIMPL-8U-02</t>
  </si>
  <si>
    <t>SIMPL-8U-03</t>
  </si>
  <si>
    <t>SIMPL-8U-04</t>
  </si>
  <si>
    <t>SIMPL-8U-05</t>
  </si>
  <si>
    <t>SIMPL-8U-06</t>
  </si>
  <si>
    <t>SIMPL-8U-07</t>
  </si>
  <si>
    <t>SIMPL-8U-08</t>
  </si>
  <si>
    <t>SIMPL-8U-09</t>
  </si>
  <si>
    <t>SIMPL-8U-10</t>
  </si>
  <si>
    <t>SIMPL-8U-11</t>
  </si>
  <si>
    <t>SIMPL-8U-12</t>
  </si>
  <si>
    <t>SIMPL-8U-13</t>
  </si>
  <si>
    <t>SIMPL-8U-100</t>
  </si>
  <si>
    <t>SIMPL-14A-T-01</t>
  </si>
  <si>
    <t>SIMPL-14A-T-02</t>
  </si>
  <si>
    <t>SIMPL-14A-T-03</t>
  </si>
  <si>
    <t>SIMPL-14A-T-04</t>
  </si>
  <si>
    <t>SIMPL-14A-T-05</t>
  </si>
  <si>
    <t>SIMPL-14A-T-06</t>
  </si>
  <si>
    <t>SIMPL-14A-T-07</t>
  </si>
  <si>
    <t>SIMPL-14A-T-08</t>
  </si>
  <si>
    <t>SIMPL-14A-T-09</t>
  </si>
  <si>
    <t>SIMPL-14A-T-10</t>
  </si>
  <si>
    <t>SIMPL-14A-T-11</t>
  </si>
  <si>
    <t>SIMPL-14A-T-12</t>
  </si>
  <si>
    <t>SIMPL-14A-T-13</t>
  </si>
  <si>
    <t>SIMPL-14A-T-100</t>
  </si>
  <si>
    <t>SIMPL-14B-T-01</t>
  </si>
  <si>
    <t>SIMPL-14B-T-02</t>
  </si>
  <si>
    <t>SIMPL-14B-T-03</t>
  </si>
  <si>
    <t>SIMPL-14B-T-04</t>
  </si>
  <si>
    <t>SIMPL-14B-T-05</t>
  </si>
  <si>
    <t>SIMPL-14B-T-06</t>
  </si>
  <si>
    <t>SIMPL-14B-T-07</t>
  </si>
  <si>
    <t>SIMPL-14B-T-08</t>
  </si>
  <si>
    <t>SIMPL-14B-T-09</t>
  </si>
  <si>
    <t>SIMPL-14B-T-10</t>
  </si>
  <si>
    <t>SIMPL-14B-T-11</t>
  </si>
  <si>
    <t>SIMPL-14B-T-12</t>
  </si>
  <si>
    <t>SIMPL-14B-T-13</t>
  </si>
  <si>
    <t>SIMPL-14B-T-100</t>
  </si>
  <si>
    <t>SIMPL-14C-T-01</t>
  </si>
  <si>
    <t>SIMPL-14C-T-02</t>
  </si>
  <si>
    <t>SIMPL-14C-T-03</t>
  </si>
  <si>
    <t>SIMPL-14C-T-04</t>
  </si>
  <si>
    <t>SIMPL-14C-T-05</t>
  </si>
  <si>
    <t>SIMPL-14C-T-06</t>
  </si>
  <si>
    <t>SIMPL-14C-T-07</t>
  </si>
  <si>
    <t>SIMPL-14C-T-08</t>
  </si>
  <si>
    <t>SIMPL-14C-T-09</t>
  </si>
  <si>
    <t>SIMPL-14C-T-10</t>
  </si>
  <si>
    <t>SIMPL-14C-T-11</t>
  </si>
  <si>
    <t>SIMPL-14C-T-12</t>
  </si>
  <si>
    <t>SIMPL-14C-T-13</t>
  </si>
  <si>
    <t>SIMPL-14C-T-100</t>
  </si>
  <si>
    <t>SIMPL-14D-T-01</t>
  </si>
  <si>
    <t>SIMPL-14D-T-02</t>
  </si>
  <si>
    <t>SIMPL-14D-T-03</t>
  </si>
  <si>
    <t>SIMPL-14D-T-04</t>
  </si>
  <si>
    <t>SIMPL-14D-T-05</t>
  </si>
  <si>
    <t>SIMPL-14D-T-06</t>
  </si>
  <si>
    <t>SIMPL-14D-T-07</t>
  </si>
  <si>
    <t>SIMPL-14D-T-08</t>
  </si>
  <si>
    <t>SIMPL-14D-T-09</t>
  </si>
  <si>
    <t>SIMPL-14D-T-10</t>
  </si>
  <si>
    <t>SIMPL-14D-T-11</t>
  </si>
  <si>
    <t>SIMPL-14D-T-12</t>
  </si>
  <si>
    <t>SIMPL-14D-T-13</t>
  </si>
  <si>
    <t>SIMPL-14D-T-100</t>
  </si>
  <si>
    <t>SIMPL-14E-T-01</t>
  </si>
  <si>
    <t>SIMPL-14E-T-02</t>
  </si>
  <si>
    <t>SIMPL-14E-T-03</t>
  </si>
  <si>
    <t>SIMPL-14E-T-04</t>
  </si>
  <si>
    <t>SIMPL-14E-T-05</t>
  </si>
  <si>
    <t>SIMPL-14E-T-06</t>
  </si>
  <si>
    <t>SIMPL-14E-T-07</t>
  </si>
  <si>
    <t>SIMPL-14E-T-08</t>
  </si>
  <si>
    <t>SIMPL-14E-T-09</t>
  </si>
  <si>
    <t>SIMPL-14E-T-10</t>
  </si>
  <si>
    <t>SIMPL-14E-T-11</t>
  </si>
  <si>
    <t>SIMPL-14E-T-12</t>
  </si>
  <si>
    <t>SIMPL-14E-T-13</t>
  </si>
  <si>
    <t>SIMPL-14E-T-100</t>
  </si>
  <si>
    <t>SIMPL-14F-T-01</t>
  </si>
  <si>
    <t>SIMPL-14F-T-02</t>
  </si>
  <si>
    <t>SIMPL-14F-T-03</t>
  </si>
  <si>
    <t>SIMPL-14F-T-04</t>
  </si>
  <si>
    <t>SIMPL-14F-T-05</t>
  </si>
  <si>
    <t>SIMPL-14F-T-06</t>
  </si>
  <si>
    <t>SIMPL-14F-T-07</t>
  </si>
  <si>
    <t>SIMPL-14F-T-08</t>
  </si>
  <si>
    <t>SIMPL-14F-T-09</t>
  </si>
  <si>
    <t>SIMPL-14F-T-10</t>
  </si>
  <si>
    <t>SIMPL-14F-T-11</t>
  </si>
  <si>
    <t>SIMPL-14F-T-12</t>
  </si>
  <si>
    <t>SIMPL-14F-T-13</t>
  </si>
  <si>
    <t>SIMPL-14F-T-100</t>
  </si>
  <si>
    <t>SIMPL-14G-T-01</t>
  </si>
  <si>
    <t>SIMPL-14G-T-02</t>
  </si>
  <si>
    <t>SIMPL-14G-T-03</t>
  </si>
  <si>
    <t>SIMPL-14G-T-04</t>
  </si>
  <si>
    <t>SIMPL-14G-T-05</t>
  </si>
  <si>
    <t>SIMPL-14G-T-06</t>
  </si>
  <si>
    <t>SIMPL-14G-T-07</t>
  </si>
  <si>
    <t>SIMPL-14G-T-08</t>
  </si>
  <si>
    <t>SIMPL-14G-T-09</t>
  </si>
  <si>
    <t>SIMPL-14G-T-10</t>
  </si>
  <si>
    <t>SIMPL-14G-T-11</t>
  </si>
  <si>
    <t>SIMPL-14G-T-12</t>
  </si>
  <si>
    <t>SIMPL-14G-T-13</t>
  </si>
  <si>
    <t>SIMPL-14G-T-100</t>
  </si>
  <si>
    <t>SIMPL-1A-T</t>
  </si>
  <si>
    <t>SIMPL-1A-T-01</t>
  </si>
  <si>
    <t>SIMPL-1A-T-02</t>
  </si>
  <si>
    <t>SIMPL-1A-T-03</t>
  </si>
  <si>
    <t>SIMPL-1A-T-04</t>
  </si>
  <si>
    <t>SIMPL-1A-T-05</t>
  </si>
  <si>
    <t>SIMPL-1A-T-06</t>
  </si>
  <si>
    <t>SIMPL-1A-T-07</t>
  </si>
  <si>
    <t>SIMPL-1A-T-08</t>
  </si>
  <si>
    <t>SIMPL-1A-T-09</t>
  </si>
  <si>
    <t>SIMPL-1A-T-10</t>
  </si>
  <si>
    <t>SIMPL-1A-T-11</t>
  </si>
  <si>
    <t>SIMPL-1A-T-12</t>
  </si>
  <si>
    <t>SIMPL-1A-T-13</t>
  </si>
  <si>
    <t>SIMPL-1A-T-100</t>
  </si>
  <si>
    <t>SIMPL-1B-T</t>
  </si>
  <si>
    <t>SIMPL-1B-T-01</t>
  </si>
  <si>
    <t>SIMPL-1B-T-02</t>
  </si>
  <si>
    <t>SIMPL-1B-T-03</t>
  </si>
  <si>
    <t>SIMPL-1B-T-04</t>
  </si>
  <si>
    <t>SIMPL-1B-T-05</t>
  </si>
  <si>
    <t>SIMPL-1B-T-06</t>
  </si>
  <si>
    <t>SIMPL-1B-T-07</t>
  </si>
  <si>
    <t>SIMPL-1B-T-08</t>
  </si>
  <si>
    <t>SIMPL-1B-T-09</t>
  </si>
  <si>
    <t>SIMPL-1B-T-10</t>
  </si>
  <si>
    <t>SIMPL-1B-T-11</t>
  </si>
  <si>
    <t>SIMPL-1B-T-12</t>
  </si>
  <si>
    <t>SIMPL-1B-T-13</t>
  </si>
  <si>
    <t>SIMPL-1B-T-100</t>
  </si>
  <si>
    <t>SIMPL-1C-T</t>
  </si>
  <si>
    <t>SIMPL-1C-T-01</t>
  </si>
  <si>
    <t>SIMPL-1C-T-02</t>
  </si>
  <si>
    <t>SIMPL-1C-T-03</t>
  </si>
  <si>
    <t>SIMPL-1C-T-04</t>
  </si>
  <si>
    <t>SIMPL-1C-T-05</t>
  </si>
  <si>
    <t>SIMPL-1C-T-06</t>
  </si>
  <si>
    <t>SIMPL-1C-T-07</t>
  </si>
  <si>
    <t>SIMPL-1C-T-08</t>
  </si>
  <si>
    <t>SIMPL-1C-T-09</t>
  </si>
  <si>
    <t>SIMPL-1C-T-10</t>
  </si>
  <si>
    <t>SIMPL-1C-T-11</t>
  </si>
  <si>
    <t>SIMPL-1C-T-12</t>
  </si>
  <si>
    <t>SIMPL-1C-T-13</t>
  </si>
  <si>
    <t>SIMPL-1C-T-100</t>
  </si>
  <si>
    <t>SIMPL-1D-T</t>
  </si>
  <si>
    <t>SIMPL-1D-T-01</t>
  </si>
  <si>
    <t>SIMPL-1D-T-02</t>
  </si>
  <si>
    <t>SIMPL-1D-T-03</t>
  </si>
  <si>
    <t>SIMPL-1D-T-04</t>
  </si>
  <si>
    <t>SIMPL-1D-T-05</t>
  </si>
  <si>
    <t>SIMPL-1D-T-06</t>
  </si>
  <si>
    <t>SIMPL-1D-T-07</t>
  </si>
  <si>
    <t>SIMPL-1D-T-08</t>
  </si>
  <si>
    <t>SIMPL-1D-T-09</t>
  </si>
  <si>
    <t>SIMPL-1D-T-10</t>
  </si>
  <si>
    <t>SIMPL-1D-T-11</t>
  </si>
  <si>
    <t>SIMPL-1D-T-12</t>
  </si>
  <si>
    <t>SIMPL-1D-T-13</t>
  </si>
  <si>
    <t>SIMPL-1D-T-100</t>
  </si>
  <si>
    <t>SIMPL-1E-T</t>
  </si>
  <si>
    <t>SIMPL-1E-T-01</t>
  </si>
  <si>
    <t>SIMPL-1E-T-02</t>
  </si>
  <si>
    <t>SIMPL-1E-T-03</t>
  </si>
  <si>
    <t>SIMPL-1E-T-04</t>
  </si>
  <si>
    <t>SIMPL-1E-T-05</t>
  </si>
  <si>
    <t>SIMPL-1E-T-06</t>
  </si>
  <si>
    <t>SIMPL-1E-T-07</t>
  </si>
  <si>
    <t>SIMPL-1E-T-08</t>
  </si>
  <si>
    <t>SIMPL-1E-T-09</t>
  </si>
  <si>
    <t>SIMPL-1E-T-10</t>
  </si>
  <si>
    <t>SIMPL-1E-T-11</t>
  </si>
  <si>
    <t>SIMPL-1E-T-12</t>
  </si>
  <si>
    <t>SIMPL-1E-T-13</t>
  </si>
  <si>
    <t>SIMPL-1E-T-100</t>
  </si>
  <si>
    <t>SIMPL-1F-T</t>
  </si>
  <si>
    <t>SIMPL-1F-T-01</t>
  </si>
  <si>
    <t>SIMPL-1F-T-02</t>
  </si>
  <si>
    <t>SIMPL-1F-T-03</t>
  </si>
  <si>
    <t>SIMPL-1F-T-04</t>
  </si>
  <si>
    <t>SIMPL-1F-T-05</t>
  </si>
  <si>
    <t>SIMPL-1F-T-06</t>
  </si>
  <si>
    <t>SIMPL-1F-T-07</t>
  </si>
  <si>
    <t>SIMPL-1F-T-08</t>
  </si>
  <si>
    <t>SIMPL-1F-T-09</t>
  </si>
  <si>
    <t>SIMPL-1F-T-10</t>
  </si>
  <si>
    <t>SIMPL-1F-T-11</t>
  </si>
  <si>
    <t>SIMPL-1F-T-12</t>
  </si>
  <si>
    <t>SIMPL-1F-T-13</t>
  </si>
  <si>
    <t>SIMPL-1F-T-100</t>
  </si>
  <si>
    <t>SIMPL-1G-T</t>
  </si>
  <si>
    <t>SIMPL-1G-T-01</t>
  </si>
  <si>
    <t>SIMPL-1G-T-02</t>
  </si>
  <si>
    <t>SIMPL-1G-T-03</t>
  </si>
  <si>
    <t>SIMPL-1G-T-04</t>
  </si>
  <si>
    <t>SIMPL-1G-T-05</t>
  </si>
  <si>
    <t>SIMPL-1G-T-06</t>
  </si>
  <si>
    <t>SIMPL-1G-T-07</t>
  </si>
  <si>
    <t>SIMPL-1G-T-08</t>
  </si>
  <si>
    <t>SIMPL-1G-T-09</t>
  </si>
  <si>
    <t>SIMPL-1G-T-10</t>
  </si>
  <si>
    <t>SIMPL-1G-T-11</t>
  </si>
  <si>
    <t>SIMPL-1G-T-12</t>
  </si>
  <si>
    <t>SIMPL-1G-T-13</t>
  </si>
  <si>
    <t>SIMPL-1G-T-100</t>
  </si>
  <si>
    <t>SIMPL-1H-T</t>
  </si>
  <si>
    <t>SIMPL-1H-T-01</t>
  </si>
  <si>
    <t>SIMPL-1H-T-02</t>
  </si>
  <si>
    <t>SIMPL-1H-T-03</t>
  </si>
  <si>
    <t>SIMPL-1H-T-04</t>
  </si>
  <si>
    <t>SIMPL-1H-T-05</t>
  </si>
  <si>
    <t>SIMPL-1H-T-06</t>
  </si>
  <si>
    <t>SIMPL-1H-T-07</t>
  </si>
  <si>
    <t>SIMPL-1H-T-08</t>
  </si>
  <si>
    <t>SIMPL-1H-T-09</t>
  </si>
  <si>
    <t>SIMPL-1H-T-10</t>
  </si>
  <si>
    <t>SIMPL-1H-T-11</t>
  </si>
  <si>
    <t>SIMPL-1H-T-12</t>
  </si>
  <si>
    <t>SIMPL-1H-T-13</t>
  </si>
  <si>
    <t>SIMPL-1H-T-100</t>
  </si>
  <si>
    <t>SIMPL-1I-T</t>
  </si>
  <si>
    <t>SIMPL-1I-T-01</t>
  </si>
  <si>
    <t>SIMPL-1I-T-02</t>
  </si>
  <si>
    <t>SIMPL-1I-T-03</t>
  </si>
  <si>
    <t>SIMPL-1I-T-04</t>
  </si>
  <si>
    <t>SIMPL-1I-T-05</t>
  </si>
  <si>
    <t>SIMPL-1I-T-06</t>
  </si>
  <si>
    <t>SIMPL-1I-T-07</t>
  </si>
  <si>
    <t>SIMPL-1I-T-08</t>
  </si>
  <si>
    <t>SIMPL-1I-T-09</t>
  </si>
  <si>
    <t>SIMPL-1I-T-10</t>
  </si>
  <si>
    <t>SIMPL-1I-T-11</t>
  </si>
  <si>
    <t>SIMPL-1I-T-12</t>
  </si>
  <si>
    <t>SIMPL-1I-T-13</t>
  </si>
  <si>
    <t>SIMPL-1I-T-100</t>
  </si>
  <si>
    <t>SIMPL-1K-T</t>
  </si>
  <si>
    <t>SIMPL-1K-T-01</t>
  </si>
  <si>
    <t>SIMPL-1K-T-02</t>
  </si>
  <si>
    <t>SIMPL-1K-T-03</t>
  </si>
  <si>
    <t>SIMPL-1K-T-04</t>
  </si>
  <si>
    <t>SIMPL-1K-T-05</t>
  </si>
  <si>
    <t>SIMPL-1K-T-06</t>
  </si>
  <si>
    <t>SIMPL-1K-T-07</t>
  </si>
  <si>
    <t>SIMPL-1K-T-08</t>
  </si>
  <si>
    <t>SIMPL-1K-T-09</t>
  </si>
  <si>
    <t>SIMPL-1K-T-10</t>
  </si>
  <si>
    <t>SIMPL-1K-T-11</t>
  </si>
  <si>
    <t>SIMPL-1K-T-12</t>
  </si>
  <si>
    <t>SIMPL-1K-T-13</t>
  </si>
  <si>
    <t>SIMPL-1K-T-100</t>
  </si>
  <si>
    <t>SIMPL-10A-T</t>
  </si>
  <si>
    <t>SIMPL-10A-T-01</t>
  </si>
  <si>
    <t>SIMPL-10A-T-02</t>
  </si>
  <si>
    <t>SIMPL-10A-T-03</t>
  </si>
  <si>
    <t>SIMPL-10A-T-04</t>
  </si>
  <si>
    <t>SIMPL-10A-T-05</t>
  </si>
  <si>
    <t>SIMPL-10A-T-06</t>
  </si>
  <si>
    <t>SIMPL-10A-T-07</t>
  </si>
  <si>
    <t>SIMPL-10A-T-08</t>
  </si>
  <si>
    <t>SIMPL-10A-T-09</t>
  </si>
  <si>
    <t>SIMPL-10A-T-10</t>
  </si>
  <si>
    <t>SIMPL-10A-T-11</t>
  </si>
  <si>
    <t>SIMPL-10A-T-12</t>
  </si>
  <si>
    <t>SIMPL-10A-T-13</t>
  </si>
  <si>
    <t>SIMPL-10A-T-100</t>
  </si>
  <si>
    <t>SIMPL-10B-T</t>
  </si>
  <si>
    <t>SIMPL-10B-T-01</t>
  </si>
  <si>
    <t>SIMPL-10B-T-02</t>
  </si>
  <si>
    <t>SIMPL-10B-T-03</t>
  </si>
  <si>
    <t>SIMPL-10B-T-04</t>
  </si>
  <si>
    <t>SIMPL-10B-T-05</t>
  </si>
  <si>
    <t>SIMPL-10B-T-06</t>
  </si>
  <si>
    <t>SIMPL-10B-T-07</t>
  </si>
  <si>
    <t>SIMPL-10B-T-08</t>
  </si>
  <si>
    <t>SIMPL-10B-T-09</t>
  </si>
  <si>
    <t>SIMPL-10B-T-10</t>
  </si>
  <si>
    <t>SIMPL-10B-T-11</t>
  </si>
  <si>
    <t>SIMPL-10B-T-12</t>
  </si>
  <si>
    <t>SIMPL-10B-T-13</t>
  </si>
  <si>
    <t>SIMPL-10B-T-100</t>
  </si>
  <si>
    <t>SIMPL-10C-T</t>
  </si>
  <si>
    <t>SIMPL-10C-T-01</t>
  </si>
  <si>
    <t>SIMPL-10C-T-02</t>
  </si>
  <si>
    <t>SIMPL-10C-T-03</t>
  </si>
  <si>
    <t>SIMPL-10C-T-04</t>
  </si>
  <si>
    <t>SIMPL-10C-T-05</t>
  </si>
  <si>
    <t>SIMPL-10C-T-06</t>
  </si>
  <si>
    <t>SIMPL-10C-T-07</t>
  </si>
  <si>
    <t>SIMPL-10C-T-08</t>
  </si>
  <si>
    <t>SIMPL-10C-T-09</t>
  </si>
  <si>
    <t>SIMPL-10C-T-10</t>
  </si>
  <si>
    <t>SIMPL-10C-T-11</t>
  </si>
  <si>
    <t>SIMPL-10C-T-12</t>
  </si>
  <si>
    <t>SIMPL-10C-T-13</t>
  </si>
  <si>
    <t>SIMPL-10C-T-100</t>
  </si>
  <si>
    <t>SIMPL-10D-T</t>
  </si>
  <si>
    <t>SIMPL-10D-T-01</t>
  </si>
  <si>
    <t>SIMPL-10D-T-02</t>
  </si>
  <si>
    <t>SIMPL-10D-T-03</t>
  </si>
  <si>
    <t>SIMPL-10D-T-04</t>
  </si>
  <si>
    <t>SIMPL-10D-T-05</t>
  </si>
  <si>
    <t>SIMPL-10D-T-06</t>
  </si>
  <si>
    <t>SIMPL-10D-T-07</t>
  </si>
  <si>
    <t>SIMPL-10D-T-08</t>
  </si>
  <si>
    <t>SIMPL-10D-T-09</t>
  </si>
  <si>
    <t>SIMPL-10D-T-10</t>
  </si>
  <si>
    <t>SIMPL-10D-T-11</t>
  </si>
  <si>
    <t>SIMPL-10D-T-12</t>
  </si>
  <si>
    <t>SIMPL-10D-T-13</t>
  </si>
  <si>
    <t>SIMPL-10D-T-100</t>
  </si>
  <si>
    <t>SIMPL-10E-T</t>
  </si>
  <si>
    <t>SIMPL-10E-T-01</t>
  </si>
  <si>
    <t>SIMPL-10E-T-02</t>
  </si>
  <si>
    <t>SIMPL-10E-T-03</t>
  </si>
  <si>
    <t>SIMPL-10E-T-04</t>
  </si>
  <si>
    <t>SIMPL-10E-T-05</t>
  </si>
  <si>
    <t>SIMPL-10E-T-06</t>
  </si>
  <si>
    <t>SIMPL-10E-T-07</t>
  </si>
  <si>
    <t>SIMPL-10E-T-08</t>
  </si>
  <si>
    <t>SIMPL-10E-T-09</t>
  </si>
  <si>
    <t>SIMPL-10E-T-10</t>
  </si>
  <si>
    <t>SIMPL-10E-T-11</t>
  </si>
  <si>
    <t>SIMPL-10E-T-12</t>
  </si>
  <si>
    <t>SIMPL-10E-T-13</t>
  </si>
  <si>
    <t>SIMPL-10E-T-100</t>
  </si>
  <si>
    <t>SIMPL-10F-T</t>
  </si>
  <si>
    <t>SIMPL-10F-T-01</t>
  </si>
  <si>
    <t>SIMPL-10F-T-02</t>
  </si>
  <si>
    <t>SIMPL-10F-T-03</t>
  </si>
  <si>
    <t>SIMPL-10F-T-04</t>
  </si>
  <si>
    <t>SIMPL-10F-T-05</t>
  </si>
  <si>
    <t>SIMPL-10F-T-06</t>
  </si>
  <si>
    <t>SIMPL-10F-T-07</t>
  </si>
  <si>
    <t>SIMPL-10F-T-08</t>
  </si>
  <si>
    <t>SIMPL-10F-T-09</t>
  </si>
  <si>
    <t>SIMPL-10F-T-10</t>
  </si>
  <si>
    <t>SIMPL-10F-T-11</t>
  </si>
  <si>
    <t>SIMPL-10F-T-12</t>
  </si>
  <si>
    <t>SIMPL-10F-T-13</t>
  </si>
  <si>
    <t>SIMPL-10F-T-100</t>
  </si>
  <si>
    <t>SIMPL-10G-T</t>
  </si>
  <si>
    <t>SIMPL-10G-T-01</t>
  </si>
  <si>
    <t>SIMPL-10G-T-02</t>
  </si>
  <si>
    <t>SIMPL-10G-T-03</t>
  </si>
  <si>
    <t>SIMPL-10G-T-04</t>
  </si>
  <si>
    <t>SIMPL-10G-T-05</t>
  </si>
  <si>
    <t>SIMPL-10G-T-06</t>
  </si>
  <si>
    <t>SIMPL-10G-T-07</t>
  </si>
  <si>
    <t>SIMPL-10G-T-08</t>
  </si>
  <si>
    <t>SIMPL-10G-T-09</t>
  </si>
  <si>
    <t>SIMPL-10G-T-10</t>
  </si>
  <si>
    <t>SIMPL-10G-T-11</t>
  </si>
  <si>
    <t>SIMPL-10G-T-12</t>
  </si>
  <si>
    <t>SIMPL-10G-T-13</t>
  </si>
  <si>
    <t>SIMPL-10G-T-100</t>
  </si>
  <si>
    <t>SIMPL-11A-T</t>
  </si>
  <si>
    <t>SIMPL-11A-T-01</t>
  </si>
  <si>
    <t>SIMPL-11A-T-02</t>
  </si>
  <si>
    <t>SIMPL-11A-T-03</t>
  </si>
  <si>
    <t>SIMPL-11A-T-04</t>
  </si>
  <si>
    <t>SIMPL-11A-T-05</t>
  </si>
  <si>
    <t>SIMPL-11A-T-06</t>
  </si>
  <si>
    <t>SIMPL-11A-T-07</t>
  </si>
  <si>
    <t>SIMPL-11A-T-08</t>
  </si>
  <si>
    <t>SIMPL-11A-T-09</t>
  </si>
  <si>
    <t>SIMPL-11A-T-10</t>
  </si>
  <si>
    <t>SIMPL-11A-T-11</t>
  </si>
  <si>
    <t>SIMPL-11A-T-12</t>
  </si>
  <si>
    <t>SIMPL-11A-T-13</t>
  </si>
  <si>
    <t>SIMPL-11A-T-100</t>
  </si>
  <si>
    <t>SIMPL-11B-T</t>
  </si>
  <si>
    <t>SIMPL-11B-T-01</t>
  </si>
  <si>
    <t>SIMPL-11B-T-02</t>
  </si>
  <si>
    <t>SIMPL-11B-T-03</t>
  </si>
  <si>
    <t>SIMPL-11B-T-04</t>
  </si>
  <si>
    <t>SIMPL-11B-T-05</t>
  </si>
  <si>
    <t>SIMPL-11B-T-06</t>
  </si>
  <si>
    <t>SIMPL-11B-T-07</t>
  </si>
  <si>
    <t>SIMPL-11B-T-08</t>
  </si>
  <si>
    <t>SIMPL-11B-T-09</t>
  </si>
  <si>
    <t>SIMPL-11B-T-10</t>
  </si>
  <si>
    <t>SIMPL-11B-T-11</t>
  </si>
  <si>
    <t>SIMPL-11B-T-12</t>
  </si>
  <si>
    <t>SIMPL-11B-T-13</t>
  </si>
  <si>
    <t>SIMPL-11B-T-100</t>
  </si>
  <si>
    <t>SIMPL-11C-T</t>
  </si>
  <si>
    <t>SIMPL-11C-T-01</t>
  </si>
  <si>
    <t>SIMPL-11C-T-02</t>
  </si>
  <si>
    <t>SIMPL-11C-T-03</t>
  </si>
  <si>
    <t>SIMPL-11C-T-04</t>
  </si>
  <si>
    <t>SIMPL-11C-T-05</t>
  </si>
  <si>
    <t>SIMPL-11C-T-06</t>
  </si>
  <si>
    <t>SIMPL-11C-T-07</t>
  </si>
  <si>
    <t>SIMPL-11C-T-08</t>
  </si>
  <si>
    <t>SIMPL-11C-T-09</t>
  </si>
  <si>
    <t>SIMPL-11C-T-10</t>
  </si>
  <si>
    <t>SIMPL-11C-T-11</t>
  </si>
  <si>
    <t>SIMPL-11C-T-12</t>
  </si>
  <si>
    <t>SIMPL-11C-T-13</t>
  </si>
  <si>
    <t>SIMPL-11C-T-100</t>
  </si>
  <si>
    <t>SIMPL-11D-T</t>
  </si>
  <si>
    <t>SIMPL-11D-T-01</t>
  </si>
  <si>
    <t>SIMPL-11D-T-02</t>
  </si>
  <si>
    <t>SIMPL-11D-T-03</t>
  </si>
  <si>
    <t>SIMPL-11D-T-04</t>
  </si>
  <si>
    <t>SIMPL-11D-T-05</t>
  </si>
  <si>
    <t>SIMPL-11D-T-06</t>
  </si>
  <si>
    <t>SIMPL-11D-T-07</t>
  </si>
  <si>
    <t>SIMPL-11D-T-08</t>
  </si>
  <si>
    <t>SIMPL-11D-T-09</t>
  </si>
  <si>
    <t>SIMPL-11D-T-10</t>
  </si>
  <si>
    <t>SIMPL-11D-T-11</t>
  </si>
  <si>
    <t>SIMPL-11D-T-12</t>
  </si>
  <si>
    <t>SIMPL-11D-T-13</t>
  </si>
  <si>
    <t>SIMPL-11D-T-100</t>
  </si>
  <si>
    <t>SIMPL-11E-T</t>
  </si>
  <si>
    <t>SIMPL-11E-T-01</t>
  </si>
  <si>
    <t>SIMPL-11E-T-02</t>
  </si>
  <si>
    <t>SIMPL-11E-T-03</t>
  </si>
  <si>
    <t>SIMPL-11E-T-04</t>
  </si>
  <si>
    <t>SIMPL-11E-T-05</t>
  </si>
  <si>
    <t>SIMPL-11E-T-06</t>
  </si>
  <si>
    <t>SIMPL-11E-T-07</t>
  </si>
  <si>
    <t>SIMPL-11E-T-08</t>
  </si>
  <si>
    <t>SIMPL-11E-T-09</t>
  </si>
  <si>
    <t>SIMPL-11E-T-10</t>
  </si>
  <si>
    <t>SIMPL-11E-T-11</t>
  </si>
  <si>
    <t>SIMPL-11E-T-12</t>
  </si>
  <si>
    <t>SIMPL-11E-T-13</t>
  </si>
  <si>
    <t>SIMPL-11E-T-100</t>
  </si>
  <si>
    <t>SIMPL-11F-T</t>
  </si>
  <si>
    <t>SIMPL-11F-T-01</t>
  </si>
  <si>
    <t>SIMPL-11F-T-02</t>
  </si>
  <si>
    <t>SIMPL-11F-T-03</t>
  </si>
  <si>
    <t>SIMPL-11F-T-04</t>
  </si>
  <si>
    <t>SIMPL-11F-T-05</t>
  </si>
  <si>
    <t>SIMPL-11F-T-06</t>
  </si>
  <si>
    <t>SIMPL-11F-T-07</t>
  </si>
  <si>
    <t>SIMPL-11F-T-08</t>
  </si>
  <si>
    <t>SIMPL-11F-T-09</t>
  </si>
  <si>
    <t>SIMPL-11F-T-10</t>
  </si>
  <si>
    <t>SIMPL-11F-T-11</t>
  </si>
  <si>
    <t>SIMPL-11F-T-12</t>
  </si>
  <si>
    <t>SIMPL-11F-T-13</t>
  </si>
  <si>
    <t>SIMPL-11F-T-100</t>
  </si>
  <si>
    <t>SIMPL-11G-T</t>
  </si>
  <si>
    <t>SIMPL-11G-T-01</t>
  </si>
  <si>
    <t>SIMPL-11G-T-02</t>
  </si>
  <si>
    <t>SIMPL-11G-T-03</t>
  </si>
  <si>
    <t>SIMPL-11G-T-04</t>
  </si>
  <si>
    <t>SIMPL-11G-T-05</t>
  </si>
  <si>
    <t>SIMPL-11G-T-06</t>
  </si>
  <si>
    <t>SIMPL-11G-T-07</t>
  </si>
  <si>
    <t>SIMPL-11G-T-08</t>
  </si>
  <si>
    <t>SIMPL-11G-T-09</t>
  </si>
  <si>
    <t>SIMPL-11G-T-10</t>
  </si>
  <si>
    <t>SIMPL-11G-T-11</t>
  </si>
  <si>
    <t>SIMPL-11G-T-12</t>
  </si>
  <si>
    <t>SIMPL-11G-T-13</t>
  </si>
  <si>
    <t>SIMPL-11G-T-100</t>
  </si>
  <si>
    <t>SIMPL-2A-T</t>
  </si>
  <si>
    <t>SIMPL-2A-T-01</t>
  </si>
  <si>
    <t>SIMPL-2A-T-02</t>
  </si>
  <si>
    <t>SIMPL-2A-T-03</t>
  </si>
  <si>
    <t>SIMPL-2A-T-04</t>
  </si>
  <si>
    <t>SIMPL-2A-T-05</t>
  </si>
  <si>
    <t>SIMPL-2A-T-06</t>
  </si>
  <si>
    <t>SIMPL-2A-T-07</t>
  </si>
  <si>
    <t>SIMPL-2A-T-08</t>
  </si>
  <si>
    <t>SIMPL-2A-T-09</t>
  </si>
  <si>
    <t>SIMPL-2A-T-10</t>
  </si>
  <si>
    <t>SIMPL-2A-T-11</t>
  </si>
  <si>
    <t>SIMPL-2A-T-12</t>
  </si>
  <si>
    <t>SIMPL-2A-T-13</t>
  </si>
  <si>
    <t>SIMPL-2A-T-100</t>
  </si>
  <si>
    <t>SIMPL-2B-T</t>
  </si>
  <si>
    <t>SIMPL-2B-T-01</t>
  </si>
  <si>
    <t>SIMPL-2B-T-02</t>
  </si>
  <si>
    <t>SIMPL-2B-T-03</t>
  </si>
  <si>
    <t>SIMPL-2B-T-04</t>
  </si>
  <si>
    <t>SIMPL-2B-T-05</t>
  </si>
  <si>
    <t>SIMPL-2B-T-06</t>
  </si>
  <si>
    <t>SIMPL-2B-T-07</t>
  </si>
  <si>
    <t>SIMPL-2B-T-08</t>
  </si>
  <si>
    <t>SIMPL-2B-T-09</t>
  </si>
  <si>
    <t>SIMPL-2B-T-10</t>
  </si>
  <si>
    <t>SIMPL-2B-T-11</t>
  </si>
  <si>
    <t>SIMPL-2B-T-12</t>
  </si>
  <si>
    <t>SIMPL-2B-T-13</t>
  </si>
  <si>
    <t>SIMPL-2B-T-100</t>
  </si>
  <si>
    <t>SIMPL-2C-T</t>
  </si>
  <si>
    <t>SIMPL-2C-T-01</t>
  </si>
  <si>
    <t>SIMPL-2C-T-02</t>
  </si>
  <si>
    <t>SIMPL-2C-T-03</t>
  </si>
  <si>
    <t>SIMPL-2C-T-04</t>
  </si>
  <si>
    <t>SIMPL-2C-T-05</t>
  </si>
  <si>
    <t>SIMPL-2C-T-06</t>
  </si>
  <si>
    <t>SIMPL-2C-T-07</t>
  </si>
  <si>
    <t>SIMPL-2C-T-08</t>
  </si>
  <si>
    <t>SIMPL-2C-T-09</t>
  </si>
  <si>
    <t>SIMPL-2C-T-10</t>
  </si>
  <si>
    <t>SIMPL-2C-T-11</t>
  </si>
  <si>
    <t>SIMPL-2C-T-12</t>
  </si>
  <si>
    <t>SIMPL-2C-T-13</t>
  </si>
  <si>
    <t>SIMPL-2C-T-100</t>
  </si>
  <si>
    <t>SIMPL-2D-T</t>
  </si>
  <si>
    <t>SIMPL-2D-T-01</t>
  </si>
  <si>
    <t>SIMPL-2D-T-02</t>
  </si>
  <si>
    <t>SIMPL-2D-T-03</t>
  </si>
  <si>
    <t>SIMPL-2D-T-04</t>
  </si>
  <si>
    <t>SIMPL-2D-T-05</t>
  </si>
  <si>
    <t>SIMPL-2D-T-06</t>
  </si>
  <si>
    <t>SIMPL-2D-T-07</t>
  </si>
  <si>
    <t>SIMPL-2D-T-08</t>
  </si>
  <si>
    <t>SIMPL-2D-T-09</t>
  </si>
  <si>
    <t>SIMPL-2D-T-10</t>
  </si>
  <si>
    <t>SIMPL-2D-T-11</t>
  </si>
  <si>
    <t>SIMPL-2D-T-12</t>
  </si>
  <si>
    <t>SIMPL-2D-T-13</t>
  </si>
  <si>
    <t>SIMPL-2D-T-100</t>
  </si>
  <si>
    <t>SIMPL-2E-T</t>
  </si>
  <si>
    <t>SIMPL-2E-T-01</t>
  </si>
  <si>
    <t>SIMPL-2E-T-02</t>
  </si>
  <si>
    <t>SIMPL-2E-T-03</t>
  </si>
  <si>
    <t>SIMPL-2E-T-04</t>
  </si>
  <si>
    <t>SIMPL-2E-T-05</t>
  </si>
  <si>
    <t>SIMPL-2E-T-06</t>
  </si>
  <si>
    <t>SIMPL-2E-T-07</t>
  </si>
  <si>
    <t>SIMPL-2E-T-08</t>
  </si>
  <si>
    <t>SIMPL-2E-T-09</t>
  </si>
  <si>
    <t>SIMPL-2E-T-10</t>
  </si>
  <si>
    <t>SIMPL-2E-T-11</t>
  </si>
  <si>
    <t>SIMPL-2E-T-12</t>
  </si>
  <si>
    <t>SIMPL-2E-T-13</t>
  </si>
  <si>
    <t>SIMPL-2E-T-100</t>
  </si>
  <si>
    <t>SIMPL-2F-T</t>
  </si>
  <si>
    <t>SIMPL-2F-T-01</t>
  </si>
  <si>
    <t>SIMPL-2F-T-02</t>
  </si>
  <si>
    <t>SIMPL-2F-T-03</t>
  </si>
  <si>
    <t>SIMPL-2F-T-04</t>
  </si>
  <si>
    <t>SIMPL-2F-T-05</t>
  </si>
  <si>
    <t>SIMPL-2F-T-06</t>
  </si>
  <si>
    <t>SIMPL-2F-T-07</t>
  </si>
  <si>
    <t>SIMPL-2F-T-08</t>
  </si>
  <si>
    <t>SIMPL-2F-T-09</t>
  </si>
  <si>
    <t>SIMPL-2F-T-10</t>
  </si>
  <si>
    <t>SIMPL-2F-T-11</t>
  </si>
  <si>
    <t>SIMPL-2F-T-12</t>
  </si>
  <si>
    <t>SIMPL-2F-T-13</t>
  </si>
  <si>
    <t>SIMPL-2F-T-100</t>
  </si>
  <si>
    <t>SIMPL-2G-T</t>
  </si>
  <si>
    <t>SIMPL-2G-T-01</t>
  </si>
  <si>
    <t>SIMPL-2G-T-02</t>
  </si>
  <si>
    <t>SIMPL-2G-T-03</t>
  </si>
  <si>
    <t>SIMPL-2G-T-04</t>
  </si>
  <si>
    <t>SIMPL-2G-T-05</t>
  </si>
  <si>
    <t>SIMPL-2G-T-06</t>
  </si>
  <si>
    <t>SIMPL-2G-T-07</t>
  </si>
  <si>
    <t>SIMPL-2G-T-08</t>
  </si>
  <si>
    <t>SIMPL-2G-T-09</t>
  </si>
  <si>
    <t>SIMPL-2G-T-10</t>
  </si>
  <si>
    <t>SIMPL-2G-T-11</t>
  </si>
  <si>
    <t>SIMPL-2G-T-12</t>
  </si>
  <si>
    <t>SIMPL-2G-T-13</t>
  </si>
  <si>
    <t>SIMPL-2G-T-100</t>
  </si>
  <si>
    <t>SIMPL-2H-T</t>
  </si>
  <si>
    <t>SIMPL-2H-T-01</t>
  </si>
  <si>
    <t>SIMPL-2H-T-02</t>
  </si>
  <si>
    <t>SIMPL-2H-T-03</t>
  </si>
  <si>
    <t>SIMPL-2H-T-04</t>
  </si>
  <si>
    <t>SIMPL-2H-T-05</t>
  </si>
  <si>
    <t>SIMPL-2H-T-06</t>
  </si>
  <si>
    <t>SIMPL-2H-T-07</t>
  </si>
  <si>
    <t>SIMPL-2H-T-08</t>
  </si>
  <si>
    <t>SIMPL-2H-T-09</t>
  </si>
  <si>
    <t>SIMPL-2H-T-10</t>
  </si>
  <si>
    <t>SIMPL-2H-T-11</t>
  </si>
  <si>
    <t>SIMPL-2H-T-12</t>
  </si>
  <si>
    <t>SIMPL-2H-T-13</t>
  </si>
  <si>
    <t>SIMPL-2H-T-100</t>
  </si>
  <si>
    <t>SIMPL-3A-T</t>
  </si>
  <si>
    <t>SIMPL-3A-T-01</t>
  </si>
  <si>
    <t>SIMPL-3A-T-02</t>
  </si>
  <si>
    <t>SIMPL-3A-T-03</t>
  </si>
  <si>
    <t>SIMPL-3A-T-04</t>
  </si>
  <si>
    <t>SIMPL-3A-T-05</t>
  </si>
  <si>
    <t>SIMPL-3A-T-06</t>
  </si>
  <si>
    <t>SIMPL-3A-T-07</t>
  </si>
  <si>
    <t>SIMPL-3A-T-08</t>
  </si>
  <si>
    <t>SIMPL-3A-T-09</t>
  </si>
  <si>
    <t>SIMPL-3A-T-10</t>
  </si>
  <si>
    <t>SIMPL-3A-T-11</t>
  </si>
  <si>
    <t>SIMPL-3A-T-12</t>
  </si>
  <si>
    <t>SIMPL-3A-T-13</t>
  </si>
  <si>
    <t>SIMPL-3A-T-100</t>
  </si>
  <si>
    <t>SIMPL-3B-T</t>
  </si>
  <si>
    <t>SIMPL-3B-T-01</t>
  </si>
  <si>
    <t>SIMPL-3B-T-02</t>
  </si>
  <si>
    <t>SIMPL-3B-T-03</t>
  </si>
  <si>
    <t>SIMPL-3B-T-04</t>
  </si>
  <si>
    <t>SIMPL-3B-T-05</t>
  </si>
  <si>
    <t>SIMPL-3B-T-06</t>
  </si>
  <si>
    <t>SIMPL-3B-T-07</t>
  </si>
  <si>
    <t>SIMPL-3B-T-08</t>
  </si>
  <si>
    <t>SIMPL-3B-T-09</t>
  </si>
  <si>
    <t>SIMPL-3B-T-10</t>
  </si>
  <si>
    <t>SIMPL-3B-T-11</t>
  </si>
  <si>
    <t>SIMPL-3B-T-12</t>
  </si>
  <si>
    <t>SIMPL-3B-T-13</t>
  </si>
  <si>
    <t>SIMPL-3B-T-100</t>
  </si>
  <si>
    <t>SIMPL-3C-T</t>
  </si>
  <si>
    <t>SIMPL-3C-T-01</t>
  </si>
  <si>
    <t>SIMPL-3C-T-02</t>
  </si>
  <si>
    <t>SIMPL-3C-T-03</t>
  </si>
  <si>
    <t>SIMPL-3C-T-04</t>
  </si>
  <si>
    <t>SIMPL-3C-T-05</t>
  </si>
  <si>
    <t>SIMPL-3C-T-06</t>
  </si>
  <si>
    <t>SIMPL-3C-T-07</t>
  </si>
  <si>
    <t>SIMPL-3C-T-08</t>
  </si>
  <si>
    <t>SIMPL-3C-T-09</t>
  </si>
  <si>
    <t>SIMPL-3C-T-10</t>
  </si>
  <si>
    <t>SIMPL-3C-T-11</t>
  </si>
  <si>
    <t>SIMPL-3C-T-12</t>
  </si>
  <si>
    <t>SIMPL-3C-T-13</t>
  </si>
  <si>
    <t>SIMPL-3C-T-100</t>
  </si>
  <si>
    <t>SIMPL-3D-T</t>
  </si>
  <si>
    <t>SIMPL-3D-T-01</t>
  </si>
  <si>
    <t>SIMPL-3D-T-02</t>
  </si>
  <si>
    <t>SIMPL-3D-T-03</t>
  </si>
  <si>
    <t>SIMPL-3D-T-04</t>
  </si>
  <si>
    <t>SIMPL-3D-T-05</t>
  </si>
  <si>
    <t>SIMPL-3D-T-06</t>
  </si>
  <si>
    <t>SIMPL-3D-T-07</t>
  </si>
  <si>
    <t>SIMPL-3D-T-08</t>
  </si>
  <si>
    <t>SIMPL-3D-T-09</t>
  </si>
  <si>
    <t>SIMPL-3D-T-10</t>
  </si>
  <si>
    <t>SIMPL-3D-T-11</t>
  </si>
  <si>
    <t>SIMPL-3D-T-12</t>
  </si>
  <si>
    <t>SIMPL-3D-T-13</t>
  </si>
  <si>
    <t>SIMPL-3D-T-100</t>
  </si>
  <si>
    <t>SIMPL-3E-T</t>
  </si>
  <si>
    <t>SIMPL-3E-T-01</t>
  </si>
  <si>
    <t>SIMPL-3E-T-02</t>
  </si>
  <si>
    <t>SIMPL-3E-T-03</t>
  </si>
  <si>
    <t>SIMPL-3E-T-04</t>
  </si>
  <si>
    <t>SIMPL-3E-T-05</t>
  </si>
  <si>
    <t>SIMPL-3E-T-06</t>
  </si>
  <si>
    <t>SIMPL-3E-T-07</t>
  </si>
  <si>
    <t>SIMPL-3E-T-08</t>
  </si>
  <si>
    <t>SIMPL-3E-T-09</t>
  </si>
  <si>
    <t>SIMPL-3E-T-10</t>
  </si>
  <si>
    <t>SIMPL-3E-T-11</t>
  </si>
  <si>
    <t>SIMPL-3E-T-12</t>
  </si>
  <si>
    <t>SIMPL-3E-T-13</t>
  </si>
  <si>
    <t>SIMPL-3E-T-100</t>
  </si>
  <si>
    <t>SIMPL-3F-T</t>
  </si>
  <si>
    <t>SIMPL-3F-T-01</t>
  </si>
  <si>
    <t>SIMPL-3F-T-02</t>
  </si>
  <si>
    <t>SIMPL-3F-T-03</t>
  </si>
  <si>
    <t>SIMPL-3F-T-04</t>
  </si>
  <si>
    <t>SIMPL-3F-T-05</t>
  </si>
  <si>
    <t>SIMPL-3F-T-06</t>
  </si>
  <si>
    <t>SIMPL-3F-T-07</t>
  </si>
  <si>
    <t>SIMPL-3F-T-08</t>
  </si>
  <si>
    <t>SIMPL-3F-T-09</t>
  </si>
  <si>
    <t>SIMPL-3F-T-10</t>
  </si>
  <si>
    <t>SIMPL-3F-T-11</t>
  </si>
  <si>
    <t>SIMPL-3F-T-12</t>
  </si>
  <si>
    <t>SIMPL-3F-T-13</t>
  </si>
  <si>
    <t>SIMPL-3F-T-100</t>
  </si>
  <si>
    <t>SIMPL-3G-T</t>
  </si>
  <si>
    <t>SIMPL-3G-T-01</t>
  </si>
  <si>
    <t>SIMPL-3G-T-02</t>
  </si>
  <si>
    <t>SIMPL-3G-T-03</t>
  </si>
  <si>
    <t>SIMPL-3G-T-04</t>
  </si>
  <si>
    <t>SIMPL-3G-T-05</t>
  </si>
  <si>
    <t>SIMPL-3G-T-06</t>
  </si>
  <si>
    <t>SIMPL-3G-T-07</t>
  </si>
  <si>
    <t>SIMPL-3G-T-08</t>
  </si>
  <si>
    <t>SIMPL-3G-T-09</t>
  </si>
  <si>
    <t>SIMPL-3G-T-10</t>
  </si>
  <si>
    <t>SIMPL-3G-T-11</t>
  </si>
  <si>
    <t>SIMPL-3G-T-12</t>
  </si>
  <si>
    <t>SIMPL-3G-T-13</t>
  </si>
  <si>
    <t>SIMPL-3G-T-100</t>
  </si>
  <si>
    <t>SIMPL-3H-T</t>
  </si>
  <si>
    <t>SIMPL-3H-T-01</t>
  </si>
  <si>
    <t>SIMPL-3H-T-02</t>
  </si>
  <si>
    <t>SIMPL-3H-T-03</t>
  </si>
  <si>
    <t>SIMPL-3H-T-04</t>
  </si>
  <si>
    <t>SIMPL-3H-T-05</t>
  </si>
  <si>
    <t>SIMPL-3H-T-06</t>
  </si>
  <si>
    <t>SIMPL-3H-T-07</t>
  </si>
  <si>
    <t>SIMPL-3H-T-08</t>
  </si>
  <si>
    <t>SIMPL-3H-T-09</t>
  </si>
  <si>
    <t>SIMPL-3H-T-10</t>
  </si>
  <si>
    <t>SIMPL-3H-T-11</t>
  </si>
  <si>
    <t>SIMPL-3H-T-12</t>
  </si>
  <si>
    <t>SIMPL-3H-T-13</t>
  </si>
  <si>
    <t>SIMPL-3H-T-100</t>
  </si>
  <si>
    <t>SIMPL-3I-T</t>
  </si>
  <si>
    <t>SIMPL-3I-T-01</t>
  </si>
  <si>
    <t>SIMPL-3I-T-02</t>
  </si>
  <si>
    <t>SIMPL-3I-T-03</t>
  </si>
  <si>
    <t>SIMPL-3I-T-04</t>
  </si>
  <si>
    <t>SIMPL-3I-T-05</t>
  </si>
  <si>
    <t>SIMPL-3I-T-06</t>
  </si>
  <si>
    <t>SIMPL-3I-T-07</t>
  </si>
  <si>
    <t>SIMPL-3I-T-08</t>
  </si>
  <si>
    <t>SIMPL-3I-T-09</t>
  </si>
  <si>
    <t>SIMPL-3I-T-10</t>
  </si>
  <si>
    <t>SIMPL-3I-T-11</t>
  </si>
  <si>
    <t>SIMPL-3I-T-12</t>
  </si>
  <si>
    <t>SIMPL-3I-T-13</t>
  </si>
  <si>
    <t>SIMPL-3I-T-100</t>
  </si>
  <si>
    <t>SIMPL-3J-T</t>
  </si>
  <si>
    <t>SIMPL-3J-T-01</t>
  </si>
  <si>
    <t>SIMPL-3J-T-02</t>
  </si>
  <si>
    <t>SIMPL-3J-T-03</t>
  </si>
  <si>
    <t>SIMPL-3J-T-04</t>
  </si>
  <si>
    <t>SIMPL-3J-T-05</t>
  </si>
  <si>
    <t>SIMPL-3J-T-06</t>
  </si>
  <si>
    <t>SIMPL-3J-T-07</t>
  </si>
  <si>
    <t>SIMPL-3J-T-08</t>
  </si>
  <si>
    <t>SIMPL-3J-T-09</t>
  </si>
  <si>
    <t>SIMPL-3J-T-10</t>
  </si>
  <si>
    <t>SIMPL-3J-T-11</t>
  </si>
  <si>
    <t>SIMPL-3J-T-12</t>
  </si>
  <si>
    <t>SIMPL-3J-T-13</t>
  </si>
  <si>
    <t>SIMPL-3J-T-100</t>
  </si>
  <si>
    <t>SIMPL-3K-T</t>
  </si>
  <si>
    <t>SIMPL-3K-T-01</t>
  </si>
  <si>
    <t>SIMPL-3K-T-02</t>
  </si>
  <si>
    <t>SIMPL-3K-T-03</t>
  </si>
  <si>
    <t>SIMPL-3K-T-04</t>
  </si>
  <si>
    <t>SIMPL-3K-T-05</t>
  </si>
  <si>
    <t>SIMPL-3K-T-06</t>
  </si>
  <si>
    <t>SIMPL-3K-T-07</t>
  </si>
  <si>
    <t>SIMPL-3K-T-08</t>
  </si>
  <si>
    <t>SIMPL-3K-T-09</t>
  </si>
  <si>
    <t>SIMPL-3K-T-10</t>
  </si>
  <si>
    <t>SIMPL-3K-T-11</t>
  </si>
  <si>
    <t>SIMPL-3K-T-12</t>
  </si>
  <si>
    <t>SIMPL-3K-T-13</t>
  </si>
  <si>
    <t>SIMPL-3K-T-100</t>
  </si>
  <si>
    <t>SIMPL-3L-T</t>
  </si>
  <si>
    <t>SIMPL-3L-T-01</t>
  </si>
  <si>
    <t>SIMPL-3L-T-02</t>
  </si>
  <si>
    <t>SIMPL-3L-T-03</t>
  </si>
  <si>
    <t>SIMPL-3L-T-04</t>
  </si>
  <si>
    <t>SIMPL-3L-T-05</t>
  </si>
  <si>
    <t>SIMPL-3L-T-06</t>
  </si>
  <si>
    <t>SIMPL-3L-T-07</t>
  </si>
  <si>
    <t>SIMPL-3L-T-08</t>
  </si>
  <si>
    <t>SIMPL-3L-T-09</t>
  </si>
  <si>
    <t>SIMPL-3L-T-10</t>
  </si>
  <si>
    <t>SIMPL-3L-T-11</t>
  </si>
  <si>
    <t>SIMPL-3L-T-12</t>
  </si>
  <si>
    <t>SIMPL-3L-T-13</t>
  </si>
  <si>
    <t>SIMPL-3L-T-100</t>
  </si>
  <si>
    <t>SIMPL-3M-T</t>
  </si>
  <si>
    <t>SIMPL-3M-T-01</t>
  </si>
  <si>
    <t>SIMPL-3M-T-02</t>
  </si>
  <si>
    <t>SIMPL-3M-T-03</t>
  </si>
  <si>
    <t>SIMPL-3M-T-04</t>
  </si>
  <si>
    <t>SIMPL-3M-T-05</t>
  </si>
  <si>
    <t>SIMPL-3M-T-06</t>
  </si>
  <si>
    <t>SIMPL-3M-T-07</t>
  </si>
  <si>
    <t>SIMPL-3M-T-08</t>
  </si>
  <si>
    <t>SIMPL-3M-T-09</t>
  </si>
  <si>
    <t>SIMPL-3M-T-10</t>
  </si>
  <si>
    <t>SIMPL-3M-T-11</t>
  </si>
  <si>
    <t>SIMPL-3M-T-12</t>
  </si>
  <si>
    <t>SIMPL-3M-T-13</t>
  </si>
  <si>
    <t>SIMPL-3M-T-100</t>
  </si>
  <si>
    <t>SIMPL-3N-T</t>
  </si>
  <si>
    <t>SIMPL-3N-T-01</t>
  </si>
  <si>
    <t>SIMPL-3N-T-02</t>
  </si>
  <si>
    <t>SIMPL-3N-T-03</t>
  </si>
  <si>
    <t>SIMPL-3N-T-04</t>
  </si>
  <si>
    <t>SIMPL-3N-T-05</t>
  </si>
  <si>
    <t>SIMPL-3N-T-06</t>
  </si>
  <si>
    <t>SIMPL-3N-T-07</t>
  </si>
  <si>
    <t>SIMPL-3N-T-08</t>
  </si>
  <si>
    <t>SIMPL-3N-T-09</t>
  </si>
  <si>
    <t>SIMPL-3N-T-10</t>
  </si>
  <si>
    <t>SIMPL-3N-T-11</t>
  </si>
  <si>
    <t>SIMPL-3N-T-12</t>
  </si>
  <si>
    <t>SIMPL-3N-T-13</t>
  </si>
  <si>
    <t>SIMPL-3N-T-100</t>
  </si>
  <si>
    <t>SIMPL-3O-T</t>
  </si>
  <si>
    <t>SIMPL-3O-T-01</t>
  </si>
  <si>
    <t>SIMPL-3O-T-02</t>
  </si>
  <si>
    <t>SIMPL-3O-T-03</t>
  </si>
  <si>
    <t>SIMPL-3O-T-04</t>
  </si>
  <si>
    <t>SIMPL-3O-T-05</t>
  </si>
  <si>
    <t>SIMPL-3O-T-06</t>
  </si>
  <si>
    <t>SIMPL-3O-T-07</t>
  </si>
  <si>
    <t>SIMPL-3O-T-08</t>
  </si>
  <si>
    <t>SIMPL-3O-T-09</t>
  </si>
  <si>
    <t>SIMPL-3O-T-10</t>
  </si>
  <si>
    <t>SIMPL-3O-T-11</t>
  </si>
  <si>
    <t>SIMPL-3O-T-12</t>
  </si>
  <si>
    <t>SIMPL-3O-T-13</t>
  </si>
  <si>
    <t>SIMPL-3O-T-100</t>
  </si>
  <si>
    <t>SIMPL-3P-T</t>
  </si>
  <si>
    <t>SIMPL-3P-T-01</t>
  </si>
  <si>
    <t>SIMPL-3P-T-02</t>
  </si>
  <si>
    <t>SIMPL-3P-T-03</t>
  </si>
  <si>
    <t>SIMPL-3P-T-04</t>
  </si>
  <si>
    <t>SIMPL-3P-T-05</t>
  </si>
  <si>
    <t>SIMPL-3P-T-06</t>
  </si>
  <si>
    <t>SIMPL-3P-T-07</t>
  </si>
  <si>
    <t>SIMPL-3P-T-08</t>
  </si>
  <si>
    <t>SIMPL-3P-T-09</t>
  </si>
  <si>
    <t>SIMPL-3P-T-10</t>
  </si>
  <si>
    <t>SIMPL-3P-T-11</t>
  </si>
  <si>
    <t>SIMPL-3P-T-12</t>
  </si>
  <si>
    <t>SIMPL-3P-T-13</t>
  </si>
  <si>
    <t>SIMPL-3P-T-100</t>
  </si>
  <si>
    <t>SIMPL-3R-T</t>
  </si>
  <si>
    <t>SIMPL-3R-T-01</t>
  </si>
  <si>
    <t>SIMPL-3R-T-02</t>
  </si>
  <si>
    <t>SIMPL-3R-T-03</t>
  </si>
  <si>
    <t>SIMPL-3R-T-04</t>
  </si>
  <si>
    <t>SIMPL-3R-T-05</t>
  </si>
  <si>
    <t>SIMPL-3R-T-06</t>
  </si>
  <si>
    <t>SIMPL-3R-T-07</t>
  </si>
  <si>
    <t>SIMPL-3R-T-08</t>
  </si>
  <si>
    <t>SIMPL-3R-T-09</t>
  </si>
  <si>
    <t>SIMPL-3R-T-10</t>
  </si>
  <si>
    <t>SIMPL-3R-T-11</t>
  </si>
  <si>
    <t>SIMPL-3R-T-12</t>
  </si>
  <si>
    <t>SIMPL-3R-T-13</t>
  </si>
  <si>
    <t>SIMPL-3R-T-100</t>
  </si>
  <si>
    <t>SIMPL-4A-T</t>
  </si>
  <si>
    <t>SIMPL-4A-T-01</t>
  </si>
  <si>
    <t>SIMPL-4A-T-02</t>
  </si>
  <si>
    <t>SIMPL-4A-T-03</t>
  </si>
  <si>
    <t>SIMPL-4A-T-04</t>
  </si>
  <si>
    <t>SIMPL-4A-T-05</t>
  </si>
  <si>
    <t>SIMPL-4A-T-06</t>
  </si>
  <si>
    <t>SIMPL-4A-T-07</t>
  </si>
  <si>
    <t>SIMPL-4A-T-08</t>
  </si>
  <si>
    <t>SIMPL-4A-T-09</t>
  </si>
  <si>
    <t>SIMPL-4A-T-10</t>
  </si>
  <si>
    <t>SIMPL-4A-T-11</t>
  </si>
  <si>
    <t>SIMPL-4A-T-12</t>
  </si>
  <si>
    <t>SIMPL-4A-T-13</t>
  </si>
  <si>
    <t>SIMPL-4A-T-100</t>
  </si>
  <si>
    <t>SIMPL-4B-T</t>
  </si>
  <si>
    <t>SIMPL-4B-T-01</t>
  </si>
  <si>
    <t>SIMPL-4B-T-02</t>
  </si>
  <si>
    <t>SIMPL-4B-T-03</t>
  </si>
  <si>
    <t>SIMPL-4B-T-04</t>
  </si>
  <si>
    <t>SIMPL-4B-T-05</t>
  </si>
  <si>
    <t>SIMPL-4B-T-06</t>
  </si>
  <si>
    <t>SIMPL-4B-T-07</t>
  </si>
  <si>
    <t>SIMPL-4B-T-08</t>
  </si>
  <si>
    <t>SIMPL-4B-T-09</t>
  </si>
  <si>
    <t>SIMPL-4B-T-10</t>
  </si>
  <si>
    <t>SIMPL-4B-T-11</t>
  </si>
  <si>
    <t>SIMPL-4B-T-12</t>
  </si>
  <si>
    <t>SIMPL-4B-T-13</t>
  </si>
  <si>
    <t>SIMPL-4B-T-100</t>
  </si>
  <si>
    <t>SIMPL-4C-T</t>
  </si>
  <si>
    <t>SIMPL-4C-T-01</t>
  </si>
  <si>
    <t>SIMPL-4C-T-02</t>
  </si>
  <si>
    <t>SIMPL-4C-T-03</t>
  </si>
  <si>
    <t>SIMPL-4C-T-04</t>
  </si>
  <si>
    <t>SIMPL-4C-T-05</t>
  </si>
  <si>
    <t>SIMPL-4C-T-06</t>
  </si>
  <si>
    <t>SIMPL-4C-T-07</t>
  </si>
  <si>
    <t>SIMPL-4C-T-08</t>
  </si>
  <si>
    <t>SIMPL-4C-T-09</t>
  </si>
  <si>
    <t>SIMPL-4C-T-10</t>
  </si>
  <si>
    <t>SIMPL-4C-T-11</t>
  </si>
  <si>
    <t>SIMPL-4C-T-12</t>
  </si>
  <si>
    <t>SIMPL-4C-T-13</t>
  </si>
  <si>
    <t>SIMPL-4C-T-100</t>
  </si>
  <si>
    <t>SIMPL-4D-T</t>
  </si>
  <si>
    <t>SIMPL-4D-T-01</t>
  </si>
  <si>
    <t>SIMPL-4D-T-02</t>
  </si>
  <si>
    <t>SIMPL-4D-T-03</t>
  </si>
  <si>
    <t>SIMPL-4D-T-04</t>
  </si>
  <si>
    <t>SIMPL-4D-T-05</t>
  </si>
  <si>
    <t>SIMPL-4D-T-06</t>
  </si>
  <si>
    <t>SIMPL-4D-T-07</t>
  </si>
  <si>
    <t>SIMPL-4D-T-08</t>
  </si>
  <si>
    <t>SIMPL-4D-T-09</t>
  </si>
  <si>
    <t>SIMPL-4D-T-10</t>
  </si>
  <si>
    <t>SIMPL-4D-T-11</t>
  </si>
  <si>
    <t>SIMPL-4D-T-12</t>
  </si>
  <si>
    <t>SIMPL-4D-T-13</t>
  </si>
  <si>
    <t>SIMPL-4D-T-100</t>
  </si>
  <si>
    <t>SIMPL-4E-T</t>
  </si>
  <si>
    <t>SIMPL-4E-T-01</t>
  </si>
  <si>
    <t>SIMPL-4E-T-02</t>
  </si>
  <si>
    <t>SIMPL-4E-T-03</t>
  </si>
  <si>
    <t>SIMPL-4E-T-04</t>
  </si>
  <si>
    <t>SIMPL-4E-T-05</t>
  </si>
  <si>
    <t>SIMPL-4E-T-06</t>
  </si>
  <si>
    <t>SIMPL-4E-T-07</t>
  </si>
  <si>
    <t>SIMPL-4E-T-08</t>
  </si>
  <si>
    <t>SIMPL-4E-T-09</t>
  </si>
  <si>
    <t>SIMPL-4E-T-10</t>
  </si>
  <si>
    <t>SIMPL-4E-T-11</t>
  </si>
  <si>
    <t>SIMPL-4E-T-12</t>
  </si>
  <si>
    <t>SIMPL-4E-T-13</t>
  </si>
  <si>
    <t>SIMPL-4E-T-100</t>
  </si>
  <si>
    <t>SIMPL-4F-T</t>
  </si>
  <si>
    <t>SIMPL-4F-T-01</t>
  </si>
  <si>
    <t>SIMPL-4F-T-02</t>
  </si>
  <si>
    <t>SIMPL-4F-T-03</t>
  </si>
  <si>
    <t>SIMPL-4F-T-04</t>
  </si>
  <si>
    <t>SIMPL-4F-T-05</t>
  </si>
  <si>
    <t>SIMPL-4F-T-06</t>
  </si>
  <si>
    <t>SIMPL-4F-T-07</t>
  </si>
  <si>
    <t>SIMPL-4F-T-08</t>
  </si>
  <si>
    <t>SIMPL-4F-T-09</t>
  </si>
  <si>
    <t>SIMPL-4F-T-10</t>
  </si>
  <si>
    <t>SIMPL-4F-T-11</t>
  </si>
  <si>
    <t>SIMPL-4F-T-12</t>
  </si>
  <si>
    <t>SIMPL-4F-T-13</t>
  </si>
  <si>
    <t>SIMPL-4F-T-100</t>
  </si>
  <si>
    <t>SIMPL-4G-T</t>
  </si>
  <si>
    <t>SIMPL-4G-T-01</t>
  </si>
  <si>
    <t>SIMPL-4G-T-02</t>
  </si>
  <si>
    <t>SIMPL-4G-T-03</t>
  </si>
  <si>
    <t>SIMPL-4G-T-04</t>
  </si>
  <si>
    <t>SIMPL-4G-T-05</t>
  </si>
  <si>
    <t>SIMPL-4G-T-06</t>
  </si>
  <si>
    <t>SIMPL-4G-T-07</t>
  </si>
  <si>
    <t>SIMPL-4G-T-08</t>
  </si>
  <si>
    <t>SIMPL-4G-T-09</t>
  </si>
  <si>
    <t>SIMPL-4G-T-10</t>
  </si>
  <si>
    <t>SIMPL-4G-T-11</t>
  </si>
  <si>
    <t>SIMPL-4G-T-12</t>
  </si>
  <si>
    <t>SIMPL-4G-T-13</t>
  </si>
  <si>
    <t>SIMPL-4G-T-100</t>
  </si>
  <si>
    <t>SIMPL-4H-T</t>
  </si>
  <si>
    <t>SIMPL-4H-T-01</t>
  </si>
  <si>
    <t>SIMPL-4H-T-02</t>
  </si>
  <si>
    <t>SIMPL-4H-T-03</t>
  </si>
  <si>
    <t>SIMPL-4H-T-04</t>
  </si>
  <si>
    <t>SIMPL-4H-T-05</t>
  </si>
  <si>
    <t>SIMPL-4H-T-06</t>
  </si>
  <si>
    <t>SIMPL-4H-T-07</t>
  </si>
  <si>
    <t>SIMPL-4H-T-08</t>
  </si>
  <si>
    <t>SIMPL-4H-T-09</t>
  </si>
  <si>
    <t>SIMPL-4H-T-10</t>
  </si>
  <si>
    <t>SIMPL-4H-T-11</t>
  </si>
  <si>
    <t>SIMPL-4H-T-12</t>
  </si>
  <si>
    <t>SIMPL-4H-T-13</t>
  </si>
  <si>
    <t>SIMPL-4H-T-100</t>
  </si>
  <si>
    <t>SIMPL-4I-T</t>
  </si>
  <si>
    <t>SIMPL-4I-T-01</t>
  </si>
  <si>
    <t>SIMPL-4I-T-02</t>
  </si>
  <si>
    <t>SIMPL-4I-T-03</t>
  </si>
  <si>
    <t>SIMPL-4I-T-04</t>
  </si>
  <si>
    <t>SIMPL-4I-T-05</t>
  </si>
  <si>
    <t>SIMPL-4I-T-06</t>
  </si>
  <si>
    <t>SIMPL-4I-T-07</t>
  </si>
  <si>
    <t>SIMPL-4I-T-08</t>
  </si>
  <si>
    <t>SIMPL-4I-T-09</t>
  </si>
  <si>
    <t>SIMPL-4I-T-10</t>
  </si>
  <si>
    <t>SIMPL-4I-T-11</t>
  </si>
  <si>
    <t>SIMPL-4I-T-12</t>
  </si>
  <si>
    <t>SIMPL-4I-T-13</t>
  </si>
  <si>
    <t>SIMPL-4I-T-100</t>
  </si>
  <si>
    <t>SIMPL-4J-T</t>
  </si>
  <si>
    <t>SIMPL-4J-T-01</t>
  </si>
  <si>
    <t>SIMPL-4M-T</t>
  </si>
  <si>
    <t>SIMPL-4M-T-01</t>
  </si>
  <si>
    <t>SIMPL-4M-T-02</t>
  </si>
  <si>
    <t>SIMPL-4M-T-03</t>
  </si>
  <si>
    <t>SIMPL-4M-T-04</t>
  </si>
  <si>
    <t>SIMPL-4M-T-05</t>
  </si>
  <si>
    <t>SIMPL-4M-T-06</t>
  </si>
  <si>
    <t>SIMPL-4M-T-07</t>
  </si>
  <si>
    <t>SIMPL-4M-T-08</t>
  </si>
  <si>
    <t>SIMPL-4M-T-09</t>
  </si>
  <si>
    <t>SIMPL-4M-T-10</t>
  </si>
  <si>
    <t>SIMPL-4M-T-11</t>
  </si>
  <si>
    <t>SIMPL-4M-T-12</t>
  </si>
  <si>
    <t>SIMPL-4M-T-13</t>
  </si>
  <si>
    <t>SIMPL-4M-T-100</t>
  </si>
  <si>
    <t>SIMPL-4N-T</t>
  </si>
  <si>
    <t>SIMPL-4N-T-01</t>
  </si>
  <si>
    <t>SIMPL-4N-T-02</t>
  </si>
  <si>
    <t>SIMPL-4N-T-03</t>
  </si>
  <si>
    <t>SIMPL-4N-T-04</t>
  </si>
  <si>
    <t>SIMPL-4N-T-05</t>
  </si>
  <si>
    <t>SIMPL-4N-T-06</t>
  </si>
  <si>
    <t>SIMPL-4N-T-07</t>
  </si>
  <si>
    <t>SIMPL-4N-T-08</t>
  </si>
  <si>
    <t>SIMPL-4N-T-09</t>
  </si>
  <si>
    <t>SIMPL-4N-T-10</t>
  </si>
  <si>
    <t>SIMPL-4N-T-11</t>
  </si>
  <si>
    <t>SIMPL-4N-T-12</t>
  </si>
  <si>
    <t>SIMPL-4N-T-13</t>
  </si>
  <si>
    <t>SIMPL-4N-T-100</t>
  </si>
  <si>
    <t>SIMPL-4O-T</t>
  </si>
  <si>
    <t>SIMPL-4O-T-01</t>
  </si>
  <si>
    <t>SIMPL-4O-T-02</t>
  </si>
  <si>
    <t>SIMPL-4O-T-03</t>
  </si>
  <si>
    <t>SIMPL-4O-T-04</t>
  </si>
  <si>
    <t>SIMPL-4O-T-05</t>
  </si>
  <si>
    <t>SIMPL-4O-T-06</t>
  </si>
  <si>
    <t>SIMPL-4O-T-07</t>
  </si>
  <si>
    <t>SIMPL-4O-T-08</t>
  </si>
  <si>
    <t>SIMPL-4O-T-09</t>
  </si>
  <si>
    <t>SIMPL-4O-T-10</t>
  </si>
  <si>
    <t>SIMPL-4O-T-11</t>
  </si>
  <si>
    <t>SIMPL-4O-T-12</t>
  </si>
  <si>
    <t>SIMPL-4O-T-13</t>
  </si>
  <si>
    <t>SIMPL-4O-T-100</t>
  </si>
  <si>
    <t>SIMPL-5A-T</t>
  </si>
  <si>
    <t>SIMPL-5A-T-01</t>
  </si>
  <si>
    <t>SIMPL-5A-T-02</t>
  </si>
  <si>
    <t>SIMPL-5A-T-03</t>
  </si>
  <si>
    <t>SIMPL-5A-T-04</t>
  </si>
  <si>
    <t>SIMPL-5A-T-05</t>
  </si>
  <si>
    <t>SIMPL-5A-T-06</t>
  </si>
  <si>
    <t>SIMPL-5A-T-07</t>
  </si>
  <si>
    <t>SIMPL-5A-T-08</t>
  </si>
  <si>
    <t>SIMPL-5A-T-09</t>
  </si>
  <si>
    <t>SIMPL-5A-T-10</t>
  </si>
  <si>
    <t>SIMPL-5A-T-11</t>
  </si>
  <si>
    <t>SIMPL-5A-T-12</t>
  </si>
  <si>
    <t>SIMPL-5A-T-13</t>
  </si>
  <si>
    <t>SIMPL-5A-T-100</t>
  </si>
  <si>
    <t>SIMPL-5B-T</t>
  </si>
  <si>
    <t>SIMPL-5B-T-01</t>
  </si>
  <si>
    <t>SIMPL-5B-T-02</t>
  </si>
  <si>
    <t>SIMPL-5B-T-03</t>
  </si>
  <si>
    <t>SIMPL-5B-T-04</t>
  </si>
  <si>
    <t>SIMPL-5B-T-05</t>
  </si>
  <si>
    <t>SIMPL-5B-T-06</t>
  </si>
  <si>
    <t>SIMPL-5B-T-07</t>
  </si>
  <si>
    <t>SIMPL-5B-T-08</t>
  </si>
  <si>
    <t>SIMPL-5B-T-09</t>
  </si>
  <si>
    <t>SIMPL-5B-T-10</t>
  </si>
  <si>
    <t>SIMPL-5B-T-11</t>
  </si>
  <si>
    <t>SIMPL-5B-T-12</t>
  </si>
  <si>
    <t>SIMPL-5B-T-13</t>
  </si>
  <si>
    <t>SIMPL-5B-T-100</t>
  </si>
  <si>
    <t>SIMPL-5C-T</t>
  </si>
  <si>
    <t>SIMPL-5C-T-01</t>
  </si>
  <si>
    <t>SIMPL-5C-T-02</t>
  </si>
  <si>
    <t>SIMPL-5C-T-03</t>
  </si>
  <si>
    <t>SIMPL-5C-T-04</t>
  </si>
  <si>
    <t>SIMPL-5C-T-05</t>
  </si>
  <si>
    <t>SIMPL-5C-T-06</t>
  </si>
  <si>
    <t>SIMPL-5C-T-07</t>
  </si>
  <si>
    <t>SIMPL-5C-T-08</t>
  </si>
  <si>
    <t>SIMPL-5C-T-09</t>
  </si>
  <si>
    <t>SIMPL-5C-T-10</t>
  </si>
  <si>
    <t>SIMPL-5C-T-11</t>
  </si>
  <si>
    <t>SIMPL-5C-T-12</t>
  </si>
  <si>
    <t>SIMPL-5C-T-13</t>
  </si>
  <si>
    <t>SIMPL-5C-T-100</t>
  </si>
  <si>
    <t>SIMPL-5D-T</t>
  </si>
  <si>
    <t>SIMPL-5D-T-01</t>
  </si>
  <si>
    <t>SIMPL-5D-T-02</t>
  </si>
  <si>
    <t>SIMPL-5D-T-03</t>
  </si>
  <si>
    <t>SIMPL-5D-T-04</t>
  </si>
  <si>
    <t>SIMPL-5D-T-05</t>
  </si>
  <si>
    <t>SIMPL-5D-T-06</t>
  </si>
  <si>
    <t>SIMPL-5D-T-07</t>
  </si>
  <si>
    <t>SIMPL-5D-T-08</t>
  </si>
  <si>
    <t>SIMPL-5D-T-09</t>
  </si>
  <si>
    <t>SIMPL-5D-T-10</t>
  </si>
  <si>
    <t>SIMPL-5D-T-11</t>
  </si>
  <si>
    <t>SIMPL-5D-T-12</t>
  </si>
  <si>
    <t>SIMPL-5D-T-13</t>
  </si>
  <si>
    <t>SIMPL-5D-T-100</t>
  </si>
  <si>
    <t>SIMPL-5E-T</t>
  </si>
  <si>
    <t>SIMPL-5E-T-01</t>
  </si>
  <si>
    <t>SIMPL-5E-T-02</t>
  </si>
  <si>
    <t>SIMPL-5E-T-03</t>
  </si>
  <si>
    <t>SIMPL-5E-T-04</t>
  </si>
  <si>
    <t>SIMPL-5E-T-05</t>
  </si>
  <si>
    <t>SIMPL-5E-T-06</t>
  </si>
  <si>
    <t>SIMPL-5E-T-07</t>
  </si>
  <si>
    <t>SIMPL-5E-T-08</t>
  </si>
  <si>
    <t>SIMPL-5E-T-09</t>
  </si>
  <si>
    <t>SIMPL-5E-T-10</t>
  </si>
  <si>
    <t>SIMPL-5E-T-11</t>
  </si>
  <si>
    <t>SIMPL-5E-T-12</t>
  </si>
  <si>
    <t>SIMPL-5E-T-13</t>
  </si>
  <si>
    <t>SIMPL-5E-T-100</t>
  </si>
  <si>
    <t>SIMPL-5F-T</t>
  </si>
  <si>
    <t>SIMPL-5F-T-01</t>
  </si>
  <si>
    <t>SIMPL-5F-T-02</t>
  </si>
  <si>
    <t>SIMPL-5F-T-03</t>
  </si>
  <si>
    <t>SIMPL-5F-T-04</t>
  </si>
  <si>
    <t>SIMPL-5F-T-05</t>
  </si>
  <si>
    <t>SIMPL-5F-T-06</t>
  </si>
  <si>
    <t>SIMPL-5F-T-07</t>
  </si>
  <si>
    <t>SIMPL-5F-T-08</t>
  </si>
  <si>
    <t>SIMPL-5F-T-09</t>
  </si>
  <si>
    <t>SIMPL-5F-T-10</t>
  </si>
  <si>
    <t>SIMPL-5F-T-11</t>
  </si>
  <si>
    <t>SIMPL-5F-T-12</t>
  </si>
  <si>
    <t>SIMPL-5F-T-13</t>
  </si>
  <si>
    <t>SIMPL-5F-T-100</t>
  </si>
  <si>
    <t>SIMPL-5G-T</t>
  </si>
  <si>
    <t>SIMPL-5G-T-01</t>
  </si>
  <si>
    <t>SIMPL-5G-T-02</t>
  </si>
  <si>
    <t>SIMPL-5G-T-03</t>
  </si>
  <si>
    <t>SIMPL-5G-T-04</t>
  </si>
  <si>
    <t>SIMPL-5G-T-05</t>
  </si>
  <si>
    <t>SIMPL-5G-T-06</t>
  </si>
  <si>
    <t>SIMPL-5G-T-07</t>
  </si>
  <si>
    <t>SIMPL-5G-T-08</t>
  </si>
  <si>
    <t>SIMPL-5G-T-09</t>
  </si>
  <si>
    <t>SIMPL-5G-T-10</t>
  </si>
  <si>
    <t>SIMPL-5G-T-11</t>
  </si>
  <si>
    <t>SIMPL-5G-T-12</t>
  </si>
  <si>
    <t>SIMPL-5G-T-13</t>
  </si>
  <si>
    <t>SIMPL-5G-T-100</t>
  </si>
  <si>
    <t>SIMPL-5H-T</t>
  </si>
  <si>
    <t>SIMPL-5H-T-01</t>
  </si>
  <si>
    <t>SIMPL-5H-T-02</t>
  </si>
  <si>
    <t>SIMPL-5H-T-03</t>
  </si>
  <si>
    <t>SIMPL-5H-T-04</t>
  </si>
  <si>
    <t>SIMPL-5H-T-05</t>
  </si>
  <si>
    <t>SIMPL-5H-T-06</t>
  </si>
  <si>
    <t>SIMPL-5H-T-07</t>
  </si>
  <si>
    <t>SIMPL-5H-T-08</t>
  </si>
  <si>
    <t>SIMPL-5H-T-09</t>
  </si>
  <si>
    <t>SIMPL-5H-T-10</t>
  </si>
  <si>
    <t>SIMPL-5H-T-11</t>
  </si>
  <si>
    <t>SIMPL-5H-T-12</t>
  </si>
  <si>
    <t>SIMPL-5H-T-13</t>
  </si>
  <si>
    <t>SIMPL-5H-T-100</t>
  </si>
  <si>
    <t>SIMPL-5I-T</t>
  </si>
  <si>
    <t>SIMPL-5I-T-01</t>
  </si>
  <si>
    <t>SIMPL-5I-T-02</t>
  </si>
  <si>
    <t>SIMPL-5I-T-03</t>
  </si>
  <si>
    <t>SIMPL-5I-T-04</t>
  </si>
  <si>
    <t>SIMPL-5I-T-05</t>
  </si>
  <si>
    <t>SIMPL-5I-T-06</t>
  </si>
  <si>
    <t>SIMPL-5I-T-07</t>
  </si>
  <si>
    <t>SIMPL-5I-T-08</t>
  </si>
  <si>
    <t>SIMPL-5I-T-09</t>
  </si>
  <si>
    <t>SIMPL-5I-T-10</t>
  </si>
  <si>
    <t>SIMPL-5I-T-11</t>
  </si>
  <si>
    <t>SIMPL-5I-T-12</t>
  </si>
  <si>
    <t>SIMPL-5I-T-13</t>
  </si>
  <si>
    <t>SIMPL-5I-T-100</t>
  </si>
  <si>
    <t>SIMPL-5J-T</t>
  </si>
  <si>
    <t>SIMPL-5J-T-01</t>
  </si>
  <si>
    <t>SIMPL-5J-T-02</t>
  </si>
  <si>
    <t>SIMPL-5J-T-03</t>
  </si>
  <si>
    <t>SIMPL-5J-T-04</t>
  </si>
  <si>
    <t>SIMPL-5J-T-05</t>
  </si>
  <si>
    <t>SIMPL-5J-T-06</t>
  </si>
  <si>
    <t>SIMPL-5J-T-07</t>
  </si>
  <si>
    <t>SIMPL-5J-T-08</t>
  </si>
  <si>
    <t>SIMPL-5J-T-09</t>
  </si>
  <si>
    <t>SIMPL-5J-T-10</t>
  </si>
  <si>
    <t>SIMPL-5J-T-11</t>
  </si>
  <si>
    <t>SIMPL-5J-T-12</t>
  </si>
  <si>
    <t>SIMPL-5J-T-13</t>
  </si>
  <si>
    <t>SIMPL-5J-T-100</t>
  </si>
  <si>
    <t>SIMPL-5K-T</t>
  </si>
  <si>
    <t>SIMPL-5K-T-01</t>
  </si>
  <si>
    <t>SIMPL-5K-T-02</t>
  </si>
  <si>
    <t>SIMPL-5K-T-03</t>
  </si>
  <si>
    <t>SIMPL-5K-T-04</t>
  </si>
  <si>
    <t>SIMPL-5K-T-05</t>
  </si>
  <si>
    <t>SIMPL-5K-T-06</t>
  </si>
  <si>
    <t>SIMPL-5K-T-07</t>
  </si>
  <si>
    <t>SIMPL-5K-T-08</t>
  </si>
  <si>
    <t>SIMPL-5K-T-09</t>
  </si>
  <si>
    <t>SIMPL-5K-T-10</t>
  </si>
  <si>
    <t>SIMPL-5K-T-11</t>
  </si>
  <si>
    <t>SIMPL-5K-T-12</t>
  </si>
  <si>
    <t>SIMPL-5K-T-13</t>
  </si>
  <si>
    <t>SIMPL-5K-T-100</t>
  </si>
  <si>
    <t>SIMPL-5L-T</t>
  </si>
  <si>
    <t>SIMPL-5L-T-01</t>
  </si>
  <si>
    <t>SIMPL-5L-T-02</t>
  </si>
  <si>
    <t>SIMPL-5L-T-03</t>
  </si>
  <si>
    <t>SIMPL-5L-T-04</t>
  </si>
  <si>
    <t>SIMPL-5L-T-05</t>
  </si>
  <si>
    <t>SIMPL-5L-T-06</t>
  </si>
  <si>
    <t>SIMPL-5L-T-07</t>
  </si>
  <si>
    <t>SIMPL-5L-T-08</t>
  </si>
  <si>
    <t>SIMPL-5L-T-09</t>
  </si>
  <si>
    <t>SIMPL-5L-T-10</t>
  </si>
  <si>
    <t>SIMPL-5L-T-11</t>
  </si>
  <si>
    <t>SIMPL-5L-T-12</t>
  </si>
  <si>
    <t>SIMPL-5L-T-13</t>
  </si>
  <si>
    <t>SIMPL-5L-T-100</t>
  </si>
  <si>
    <t>SIMPL-5M-T</t>
  </si>
  <si>
    <t>SIMPL-5M-T-01</t>
  </si>
  <si>
    <t>SIMPL-5M-T-02</t>
  </si>
  <si>
    <t>SIMPL-5M-T-03</t>
  </si>
  <si>
    <t>SIMPL-5M-T-04</t>
  </si>
  <si>
    <t>SIMPL-5M-T-05</t>
  </si>
  <si>
    <t>SIMPL-5M-T-06</t>
  </si>
  <si>
    <t>SIMPL-5M-T-07</t>
  </si>
  <si>
    <t>SIMPL-5M-T-08</t>
  </si>
  <si>
    <t>SIMPL-5M-T-09</t>
  </si>
  <si>
    <t>SIMPL-5M-T-10</t>
  </si>
  <si>
    <t>SIMPL-5M-T-11</t>
  </si>
  <si>
    <t>SIMPL-5M-T-12</t>
  </si>
  <si>
    <t>SIMPL-5M-T-13</t>
  </si>
  <si>
    <t>SIMPL-5M-T-100</t>
  </si>
  <si>
    <t>SIMPL-5N-T</t>
  </si>
  <si>
    <t>SIMPL-5N-T-01</t>
  </si>
  <si>
    <t>SIMPL-5N-T-02</t>
  </si>
  <si>
    <t>SIMPL-5N-T-03</t>
  </si>
  <si>
    <t>SIMPL-5N-T-04</t>
  </si>
  <si>
    <t>SIMPL-5N-T-05</t>
  </si>
  <si>
    <t>SIMPL-5N-T-06</t>
  </si>
  <si>
    <t>SIMPL-5N-T-07</t>
  </si>
  <si>
    <t>SIMPL-5N-T-08</t>
  </si>
  <si>
    <t>SIMPL-5N-T-09</t>
  </si>
  <si>
    <t>SIMPL-5N-T-10</t>
  </si>
  <si>
    <t>SIMPL-5N-T-11</t>
  </si>
  <si>
    <t>SIMPL-5N-T-12</t>
  </si>
  <si>
    <t>SIMPL-5N-T-13</t>
  </si>
  <si>
    <t>SIMPL-5N-T-100</t>
  </si>
  <si>
    <t>SIMPL-5O-T</t>
  </si>
  <si>
    <t>SIMPL-5O-T-01</t>
  </si>
  <si>
    <t>SIMPL-5O-T-02</t>
  </si>
  <si>
    <t>SIMPL-5O-T-03</t>
  </si>
  <si>
    <t>SIMPL-5O-T-04</t>
  </si>
  <si>
    <t>SIMPL-5O-T-05</t>
  </si>
  <si>
    <t>SIMPL-5O-T-06</t>
  </si>
  <si>
    <t>SIMPL-5O-T-07</t>
  </si>
  <si>
    <t>SIMPL-5O-T-08</t>
  </si>
  <si>
    <t>SIMPL-5O-T-09</t>
  </si>
  <si>
    <t>SIMPL-5O-T-10</t>
  </si>
  <si>
    <t>SIMPL-5O-T-11</t>
  </si>
  <si>
    <t>SIMPL-5O-T-12</t>
  </si>
  <si>
    <t>SIMPL-5O-T-13</t>
  </si>
  <si>
    <t>SIMPL-5O-T-100</t>
  </si>
  <si>
    <t>SIMPL-6A-T</t>
  </si>
  <si>
    <t>SIMPL-6A-T-01</t>
  </si>
  <si>
    <t>SIMPL-6A-T-02</t>
  </si>
  <si>
    <t>SIMPL-6A-T-03</t>
  </si>
  <si>
    <t>SIMPL-6A-T-04</t>
  </si>
  <si>
    <t>SIMPL-6A-T-05</t>
  </si>
  <si>
    <t>SIMPL-6A-T-06</t>
  </si>
  <si>
    <t>SIMPL-6A-T-07</t>
  </si>
  <si>
    <t>SIMPL-6A-T-08</t>
  </si>
  <si>
    <t>SIMPL-6A-T-09</t>
  </si>
  <si>
    <t>SIMPL-6A-T-10</t>
  </si>
  <si>
    <t>SIMPL-6A-T-11</t>
  </si>
  <si>
    <t>SIMPL-6A-T-12</t>
  </si>
  <si>
    <t>SIMPL-6A-T-13</t>
  </si>
  <si>
    <t>SIMPL-6A-T-100</t>
  </si>
  <si>
    <t>SIMPL-6B-T</t>
  </si>
  <si>
    <t>SIMPL-6B-T-01</t>
  </si>
  <si>
    <t>SIMPL-6B-T-02</t>
  </si>
  <si>
    <t>SIMPL-6B-T-03</t>
  </si>
  <si>
    <t>SIMPL-6B-T-04</t>
  </si>
  <si>
    <t>SIMPL-6B-T-05</t>
  </si>
  <si>
    <t>SIMPL-6B-T-06</t>
  </si>
  <si>
    <t>SIMPL-6B-T-07</t>
  </si>
  <si>
    <t>SIMPL-6B-T-08</t>
  </si>
  <si>
    <t>SIMPL-6B-T-09</t>
  </si>
  <si>
    <t>SIMPL-6B-T-10</t>
  </si>
  <si>
    <t>SIMPL-6B-T-11</t>
  </si>
  <si>
    <t>SIMPL-6B-T-12</t>
  </si>
  <si>
    <t>SIMPL-6B-T-13</t>
  </si>
  <si>
    <t>SIMPL-6B-T-100</t>
  </si>
  <si>
    <t>SIMPL-6C-T</t>
  </si>
  <si>
    <t>SIMPL-6C-T-01</t>
  </si>
  <si>
    <t>SIMPL-6C-T-02</t>
  </si>
  <si>
    <t>SIMPL-6C-T-03</t>
  </si>
  <si>
    <t>SIMPL-6C-T-04</t>
  </si>
  <si>
    <t>SIMPL-6C-T-05</t>
  </si>
  <si>
    <t>SIMPL-6C-T-06</t>
  </si>
  <si>
    <t>SIMPL-6C-T-07</t>
  </si>
  <si>
    <t>SIMPL-6C-T-08</t>
  </si>
  <si>
    <t>SIMPL-6C-T-09</t>
  </si>
  <si>
    <t>SIMPL-6C-T-10</t>
  </si>
  <si>
    <t>SIMPL-6C-T-11</t>
  </si>
  <si>
    <t>SIMPL-6C-T-12</t>
  </si>
  <si>
    <t>SIMPL-6C-T-13</t>
  </si>
  <si>
    <t>SIMPL-6C-T-100</t>
  </si>
  <si>
    <t>SIMPL-6D-T</t>
  </si>
  <si>
    <t>SIMPL-6D-T-01</t>
  </si>
  <si>
    <t>SIMPL-6D-T-02</t>
  </si>
  <si>
    <t>SIMPL-6D-T-03</t>
  </si>
  <si>
    <t>SIMPL-6D-T-04</t>
  </si>
  <si>
    <t>SIMPL-6D-T-05</t>
  </si>
  <si>
    <t>SIMPL-6D-T-06</t>
  </si>
  <si>
    <t>SIMPL-6D-T-07</t>
  </si>
  <si>
    <t>SIMPL-6D-T-08</t>
  </si>
  <si>
    <t>SIMPL-6D-T-09</t>
  </si>
  <si>
    <t>SIMPL-6D-T-10</t>
  </si>
  <si>
    <t>SIMPL-6D-T-11</t>
  </si>
  <si>
    <t>SIMPL-6D-T-12</t>
  </si>
  <si>
    <t>SIMPL-6D-T-13</t>
  </si>
  <si>
    <t>SIMPL-6D-T-100</t>
  </si>
  <si>
    <t>SIMPL-6E-T</t>
  </si>
  <si>
    <t>SIMPL-6E-T-01</t>
  </si>
  <si>
    <t>SIMPL-6E-T-02</t>
  </si>
  <si>
    <t>SIMPL-6E-T-03</t>
  </si>
  <si>
    <t>SIMPL-6E-T-04</t>
  </si>
  <si>
    <t>SIMPL-6E-T-05</t>
  </si>
  <si>
    <t>SIMPL-6E-T-06</t>
  </si>
  <si>
    <t>SIMPL-6E-T-07</t>
  </si>
  <si>
    <t>SIMPL-6E-T-08</t>
  </si>
  <si>
    <t>SIMPL-6E-T-09</t>
  </si>
  <si>
    <t>SIMPL-6E-T-10</t>
  </si>
  <si>
    <t>SIMPL-6E-T-11</t>
  </si>
  <si>
    <t>SIMPL-6E-T-12</t>
  </si>
  <si>
    <t>SIMPL-6E-T-13</t>
  </si>
  <si>
    <t>SIMPL-6E-T-100</t>
  </si>
  <si>
    <t>SIMPL-6F-T</t>
  </si>
  <si>
    <t>SIMPL-6F-T-01</t>
  </si>
  <si>
    <t>SIMPL-6F-T-02</t>
  </si>
  <si>
    <t>SIMPL-6F-T-03</t>
  </si>
  <si>
    <t>SIMPL-6F-T-04</t>
  </si>
  <si>
    <t>SIMPL-6F-T-05</t>
  </si>
  <si>
    <t>SIMPL-6F-T-06</t>
  </si>
  <si>
    <t>SIMPL-6F-T-07</t>
  </si>
  <si>
    <t>SIMPL-6F-T-08</t>
  </si>
  <si>
    <t>SIMPL-6F-T-09</t>
  </si>
  <si>
    <t>SIMPL-6F-T-10</t>
  </si>
  <si>
    <t>SIMPL-6F-T-11</t>
  </si>
  <si>
    <t>SIMPL-6F-T-12</t>
  </si>
  <si>
    <t>SIMPL-6F-T-13</t>
  </si>
  <si>
    <t>SIMPL-6F-T-100</t>
  </si>
  <si>
    <t>SIMPL-6G-T</t>
  </si>
  <si>
    <t>SIMPL-6G-T-01</t>
  </si>
  <si>
    <t>SIMPL-6G-T-02</t>
  </si>
  <si>
    <t>SIMPL-6G-T-03</t>
  </si>
  <si>
    <t>SIMPL-6G-T-04</t>
  </si>
  <si>
    <t>SIMPL-6G-T-05</t>
  </si>
  <si>
    <t>SIMPL-6G-T-06</t>
  </si>
  <si>
    <t>SIMPL-6G-T-07</t>
  </si>
  <si>
    <t>SIMPL-6G-T-08</t>
  </si>
  <si>
    <t>SIMPL-6G-T-09</t>
  </si>
  <si>
    <t>SIMPL-6G-T-10</t>
  </si>
  <si>
    <t>SIMPL-6G-T-11</t>
  </si>
  <si>
    <t>SIMPL-6G-T-12</t>
  </si>
  <si>
    <t>SIMPL-6G-T-13</t>
  </si>
  <si>
    <t>SIMPL-6G-T-100</t>
  </si>
  <si>
    <t>SIMPL-6H-T</t>
  </si>
  <si>
    <t>SIMPL-6H-T-01</t>
  </si>
  <si>
    <t>SIMPL-6H-T-02</t>
  </si>
  <si>
    <t>SIMPL-6H-T-03</t>
  </si>
  <si>
    <t>SIMPL-6H-T-04</t>
  </si>
  <si>
    <t>SIMPL-6H-T-05</t>
  </si>
  <si>
    <t>SIMPL-6H-T-06</t>
  </si>
  <si>
    <t>SIMPL-6H-T-07</t>
  </si>
  <si>
    <t>SIMPL-6H-T-08</t>
  </si>
  <si>
    <t>SIMPL-6H-T-09</t>
  </si>
  <si>
    <t>SIMPL-6H-T-10</t>
  </si>
  <si>
    <t>SIMPL-6H-T-11</t>
  </si>
  <si>
    <t>SIMPL-6H-T-12</t>
  </si>
  <si>
    <t>SIMPL-6H-T-13</t>
  </si>
  <si>
    <t>SIMPL-6H-T-100</t>
  </si>
  <si>
    <t>SIMPL-6I-T</t>
  </si>
  <si>
    <t>SIMPL-6I-T-01</t>
  </si>
  <si>
    <t>SIMPL-6I-T-02</t>
  </si>
  <si>
    <t>SIMPL-6I-T-03</t>
  </si>
  <si>
    <t>SIMPL-6I-T-04</t>
  </si>
  <si>
    <t>SIMPL-6I-T-05</t>
  </si>
  <si>
    <t>SIMPL-6I-T-06</t>
  </si>
  <si>
    <t>SIMPL-6I-T-07</t>
  </si>
  <si>
    <t>SIMPL-6I-T-08</t>
  </si>
  <si>
    <t>SIMPL-6I-T-09</t>
  </si>
  <si>
    <t>SIMPL-6I-T-10</t>
  </si>
  <si>
    <t>SIMPL-6I-T-11</t>
  </si>
  <si>
    <t>SIMPL-6I-T-12</t>
  </si>
  <si>
    <t>SIMPL-6I-T-13</t>
  </si>
  <si>
    <t>SIMPL-6I-T-100</t>
  </si>
  <si>
    <t>SIMPL-6J-T</t>
  </si>
  <si>
    <t>SIMPL-6J-T-01</t>
  </si>
  <si>
    <t>SIMPL-6J-T-02</t>
  </si>
  <si>
    <t>SIMPL-6J-T-03</t>
  </si>
  <si>
    <t>SIMPL-6J-T-04</t>
  </si>
  <si>
    <t>SIMPL-6J-T-05</t>
  </si>
  <si>
    <t>SIMPL-6J-T-06</t>
  </si>
  <si>
    <t>SIMPL-6J-T-07</t>
  </si>
  <si>
    <t>SIMPL-6J-T-08</t>
  </si>
  <si>
    <t>SIMPL-6J-T-09</t>
  </si>
  <si>
    <t>SIMPL-6J-T-10</t>
  </si>
  <si>
    <t>SIMPL-6J-T-11</t>
  </si>
  <si>
    <t>SIMPL-6J-T-12</t>
  </si>
  <si>
    <t>SIMPL-6J-T-13</t>
  </si>
  <si>
    <t>SIMPL-6J-T-100</t>
  </si>
  <si>
    <t>SIMPL-6K-T</t>
  </si>
  <si>
    <t>SIMPL-6K-T-01</t>
  </si>
  <si>
    <t>SIMPL-6K-T-02</t>
  </si>
  <si>
    <t>SIMPL-6K-T-03</t>
  </si>
  <si>
    <t>SIMPL-6K-T-04</t>
  </si>
  <si>
    <t>SIMPL-6K-T-05</t>
  </si>
  <si>
    <t>SIMPL-6K-T-06</t>
  </si>
  <si>
    <t>SIMPL-6K-T-07</t>
  </si>
  <si>
    <t>SIMPL-6K-T-08</t>
  </si>
  <si>
    <t>SIMPL-6K-T-09</t>
  </si>
  <si>
    <t>SIMPL-6K-T-10</t>
  </si>
  <si>
    <t>SIMPL-6K-T-11</t>
  </si>
  <si>
    <t>SIMPL-6K-T-12</t>
  </si>
  <si>
    <t>SIMPL-6K-T-13</t>
  </si>
  <si>
    <t>SIMPL-6K-T-100</t>
  </si>
  <si>
    <t>SIMPL-6L-T</t>
  </si>
  <si>
    <t>SIMPL-6L-T-01</t>
  </si>
  <si>
    <t>SIMPL-6L-T-02</t>
  </si>
  <si>
    <t>SIMPL-6L-T-03</t>
  </si>
  <si>
    <t>SIMPL-6L-T-04</t>
  </si>
  <si>
    <t>SIMPL-6L-T-05</t>
  </si>
  <si>
    <t>SIMPL-6L-T-06</t>
  </si>
  <si>
    <t>SIMPL-6L-T-07</t>
  </si>
  <si>
    <t>SIMPL-6L-T-08</t>
  </si>
  <si>
    <t>SIMPL-6L-T-09</t>
  </si>
  <si>
    <t>SIMPL-6L-T-10</t>
  </si>
  <si>
    <t>SIMPL-6L-T-11</t>
  </si>
  <si>
    <t>SIMPL-6L-T-12</t>
  </si>
  <si>
    <t>SIMPL-6L-T-13</t>
  </si>
  <si>
    <t>SIMPL-6L-T-100</t>
  </si>
  <si>
    <t>SIMPL-6M-T</t>
  </si>
  <si>
    <t>SIMPL-6M-T-01</t>
  </si>
  <si>
    <t>SIMPL-6M-T-02</t>
  </si>
  <si>
    <t>SIMPL-6M-T-03</t>
  </si>
  <si>
    <t>SIMPL-6M-T-04</t>
  </si>
  <si>
    <t>SIMPL-6M-T-05</t>
  </si>
  <si>
    <t>SIMPL-6M-T-06</t>
  </si>
  <si>
    <t>SIMPL-6M-T-07</t>
  </si>
  <si>
    <t>SIMPL-6M-T-08</t>
  </si>
  <si>
    <t>SIMPL-6M-T-09</t>
  </si>
  <si>
    <t>SIMPL-6M-T-10</t>
  </si>
  <si>
    <t>SIMPL-6M-T-11</t>
  </si>
  <si>
    <t>SIMPL-6M-T-12</t>
  </si>
  <si>
    <t>SIMPL-6M-T-13</t>
  </si>
  <si>
    <t>SIMPL-6M-T-100</t>
  </si>
  <si>
    <t>SIMPL-7A-T</t>
  </si>
  <si>
    <t>SIMPL-7A-T-01</t>
  </si>
  <si>
    <t>SIMPL-7A-T-02</t>
  </si>
  <si>
    <t>SIMPL-7A-T-03</t>
  </si>
  <si>
    <t>SIMPL-7A-T-04</t>
  </si>
  <si>
    <t>SIMPL-7A-T-05</t>
  </si>
  <si>
    <t>SIMPL-7A-T-06</t>
  </si>
  <si>
    <t>SIMPL-7A-T-07</t>
  </si>
  <si>
    <t>SIMPL-7A-T-08</t>
  </si>
  <si>
    <t>SIMPL-7A-T-09</t>
  </si>
  <si>
    <t>SIMPL-7A-T-10</t>
  </si>
  <si>
    <t>SIMPL-7A-T-11</t>
  </si>
  <si>
    <t>SIMPL-7A-T-12</t>
  </si>
  <si>
    <t>SIMPL-7A-T-13</t>
  </si>
  <si>
    <t>SIMPL-7A-T-100</t>
  </si>
  <si>
    <t>SIMPL-7B-T</t>
  </si>
  <si>
    <t>SIMPL-7B-T-01</t>
  </si>
  <si>
    <t>SIMPL-7B-T-02</t>
  </si>
  <si>
    <t>SIMPL-7B-T-03</t>
  </si>
  <si>
    <t>SIMPL-7B-T-04</t>
  </si>
  <si>
    <t>SIMPL-7B-T-05</t>
  </si>
  <si>
    <t>SIMPL-7B-T-06</t>
  </si>
  <si>
    <t>SIMPL-7B-T-07</t>
  </si>
  <si>
    <t>SIMPL-7B-T-08</t>
  </si>
  <si>
    <t>SIMPL-7B-T-09</t>
  </si>
  <si>
    <t>SIMPL-7B-T-10</t>
  </si>
  <si>
    <t>SIMPL-7B-T-11</t>
  </si>
  <si>
    <t>SIMPL-7B-T-12</t>
  </si>
  <si>
    <t>SIMPL-7B-T-13</t>
  </si>
  <si>
    <t>SIMPL-7B-T-100</t>
  </si>
  <si>
    <t>SIMPL-7C-T</t>
  </si>
  <si>
    <t>SIMPL-7C-T-01</t>
  </si>
  <si>
    <t>SIMPL-7C-T-02</t>
  </si>
  <si>
    <t>SIMPL-7C-T-03</t>
  </si>
  <si>
    <t>SIMPL-7C-T-04</t>
  </si>
  <si>
    <t>SIMPL-7C-T-05</t>
  </si>
  <si>
    <t>SIMPL-7C-T-06</t>
  </si>
  <si>
    <t>SIMPL-7C-T-07</t>
  </si>
  <si>
    <t>SIMPL-7C-T-08</t>
  </si>
  <si>
    <t>SIMPL-7C-T-09</t>
  </si>
  <si>
    <t>SIMPL-7C-T-10</t>
  </si>
  <si>
    <t>SIMPL-7C-T-11</t>
  </si>
  <si>
    <t>SIMPL-7C-T-12</t>
  </si>
  <si>
    <t>SIMPL-7C-T-13</t>
  </si>
  <si>
    <t>SIMPL-7C-T-100</t>
  </si>
  <si>
    <t>SIMPL-7D-T</t>
  </si>
  <si>
    <t>SIMPL-7D-T-01</t>
  </si>
  <si>
    <t>SIMPL-7D-T-02</t>
  </si>
  <si>
    <t>SIMPL-7D-T-03</t>
  </si>
  <si>
    <t>SIMPL-7D-T-04</t>
  </si>
  <si>
    <t>SIMPL-7D-T-05</t>
  </si>
  <si>
    <t>SIMPL-7D-T-06</t>
  </si>
  <si>
    <t>SIMPL-7D-T-07</t>
  </si>
  <si>
    <t>SIMPL-7D-T-08</t>
  </si>
  <si>
    <t>SIMPL-7D-T-09</t>
  </si>
  <si>
    <t>SIMPL-7D-T-10</t>
  </si>
  <si>
    <t>SIMPL-7D-T-11</t>
  </si>
  <si>
    <t>SIMPL-7D-T-12</t>
  </si>
  <si>
    <t>SIMPL-7D-T-13</t>
  </si>
  <si>
    <t>SIMPL-7D-T-100</t>
  </si>
  <si>
    <t>SIMPL-7E-T</t>
  </si>
  <si>
    <t>SIMPL-7E-T-01</t>
  </si>
  <si>
    <t>SIMPL-7E-T-02</t>
  </si>
  <si>
    <t>SIMPL-7E-T-03</t>
  </si>
  <si>
    <t>SIMPL-7E-T-04</t>
  </si>
  <si>
    <t>SIMPL-7E-T-05</t>
  </si>
  <si>
    <t>SIMPL-7E-T-06</t>
  </si>
  <si>
    <t>SIMPL-7E-T-07</t>
  </si>
  <si>
    <t>SIMPL-7E-T-08</t>
  </si>
  <si>
    <t>SIMPL-7E-T-09</t>
  </si>
  <si>
    <t>SIMPL-7E-T-10</t>
  </si>
  <si>
    <t>SIMPL-7E-T-11</t>
  </si>
  <si>
    <t>SIMPL-7E-T-12</t>
  </si>
  <si>
    <t>SIMPL-7E-T-13</t>
  </si>
  <si>
    <t>SIMPL-7E-T-100</t>
  </si>
  <si>
    <t>SIMPL-7F-T</t>
  </si>
  <si>
    <t>SIMPL-7F-T-01</t>
  </si>
  <si>
    <t>SIMPL-7F-T-02</t>
  </si>
  <si>
    <t>SIMPL-7F-T-03</t>
  </si>
  <si>
    <t>SIMPL-7F-T-04</t>
  </si>
  <si>
    <t>SIMPL-7F-T-05</t>
  </si>
  <si>
    <t>SIMPL-7F-T-06</t>
  </si>
  <si>
    <t>SIMPL-7F-T-07</t>
  </si>
  <si>
    <t>SIMPL-7F-T-08</t>
  </si>
  <si>
    <t>SIMPL-7F-T-09</t>
  </si>
  <si>
    <t>SIMPL-7F-T-10</t>
  </si>
  <si>
    <t>SIMPL-7F-T-11</t>
  </si>
  <si>
    <t>SIMPL-7F-T-12</t>
  </si>
  <si>
    <t>SIMPL-7F-T-13</t>
  </si>
  <si>
    <t>SIMPL-7F-T-100</t>
  </si>
  <si>
    <t>SIMPL-7G-T</t>
  </si>
  <si>
    <t>SIMPL-7G-T-01</t>
  </si>
  <si>
    <t>SIMPL-7G-T-02</t>
  </si>
  <si>
    <t>SIMPL-7G-T-03</t>
  </si>
  <si>
    <t>SIMPL-7G-T-04</t>
  </si>
  <si>
    <t>SIMPL-7G-T-05</t>
  </si>
  <si>
    <t>SIMPL-7G-T-06</t>
  </si>
  <si>
    <t>SIMPL-7G-T-07</t>
  </si>
  <si>
    <t>SIMPL-7G-T-08</t>
  </si>
  <si>
    <t>SIMPL-7G-T-09</t>
  </si>
  <si>
    <t>SIMPL-7G-T-10</t>
  </si>
  <si>
    <t>SIMPL-7G-T-11</t>
  </si>
  <si>
    <t>SIMPL-7G-T-12</t>
  </si>
  <si>
    <t>SIMPL-7G-T-13</t>
  </si>
  <si>
    <t>SIMPL-7G-T-100</t>
  </si>
  <si>
    <t>SIMPL-7H-T</t>
  </si>
  <si>
    <t>SIMPL-7H-T-01</t>
  </si>
  <si>
    <t>SIMPL-7H-T-02</t>
  </si>
  <si>
    <t>SIMPL-7H-T-03</t>
  </si>
  <si>
    <t>SIMPL-7H-T-04</t>
  </si>
  <si>
    <t>SIMPL-7H-T-05</t>
  </si>
  <si>
    <t>SIMPL-7H-T-06</t>
  </si>
  <si>
    <t>SIMPL-7H-T-07</t>
  </si>
  <si>
    <t>SIMPL-7H-T-08</t>
  </si>
  <si>
    <t>SIMPL-7H-T-09</t>
  </si>
  <si>
    <t>SIMPL-7H-T-10</t>
  </si>
  <si>
    <t>SIMPL-7H-T-11</t>
  </si>
  <si>
    <t>SIMPL-7H-T-12</t>
  </si>
  <si>
    <t>SIMPL-7H-T-13</t>
  </si>
  <si>
    <t>SIMPL-7H-T-100</t>
  </si>
  <si>
    <t>SIMPL-7I-T</t>
  </si>
  <si>
    <t>SIMPL-7I-T-01</t>
  </si>
  <si>
    <t>SIMPL-7I-T-02</t>
  </si>
  <si>
    <t>SIMPL-7I-T-03</t>
  </si>
  <si>
    <t>SIMPL-7I-T-04</t>
  </si>
  <si>
    <t>SIMPL-7I-T-05</t>
  </si>
  <si>
    <t>SIMPL-7I-T-06</t>
  </si>
  <si>
    <t>SIMPL-7I-T-07</t>
  </si>
  <si>
    <t>SIMPL-7I-T-08</t>
  </si>
  <si>
    <t>SIMPL-7I-T-09</t>
  </si>
  <si>
    <t>SIMPL-7I-T-10</t>
  </si>
  <si>
    <t>SIMPL-7I-T-11</t>
  </si>
  <si>
    <t>SIMPL-7I-T-12</t>
  </si>
  <si>
    <t>SIMPL-7I-T-13</t>
  </si>
  <si>
    <t>SIMPL-7I-T-100</t>
  </si>
  <si>
    <t>SIMPL-7J-T</t>
  </si>
  <si>
    <t>SIMPL-7J-T-01</t>
  </si>
  <si>
    <t>SIMPL-7J-T-02</t>
  </si>
  <si>
    <t>SIMPL-7J-T-03</t>
  </si>
  <si>
    <t>SIMPL-7J-T-04</t>
  </si>
  <si>
    <t>SIMPL-7J-T-05</t>
  </si>
  <si>
    <t>SIMPL-7J-T-06</t>
  </si>
  <si>
    <t>SIMPL-7J-T-07</t>
  </si>
  <si>
    <t>SIMPL-7J-T-08</t>
  </si>
  <si>
    <t>SIMPL-7J-T-09</t>
  </si>
  <si>
    <t>SIMPL-7J-T-10</t>
  </si>
  <si>
    <t>SIMPL-7J-T-11</t>
  </si>
  <si>
    <t>SIMPL-7J-T-12</t>
  </si>
  <si>
    <t>SIMPL-7J-T-13</t>
  </si>
  <si>
    <t>SIMPL-7J-T-100</t>
  </si>
  <si>
    <t>SIMPL-7K-T</t>
  </si>
  <si>
    <t>SIMPL-7K-T-01</t>
  </si>
  <si>
    <t>SIMPL-7K-T-02</t>
  </si>
  <si>
    <t>SIMPL-7K-T-03</t>
  </si>
  <si>
    <t>SIMPL-7K-T-04</t>
  </si>
  <si>
    <t>SIMPL-7K-T-05</t>
  </si>
  <si>
    <t>SIMPL-7K-T-06</t>
  </si>
  <si>
    <t>SIMPL-7K-T-07</t>
  </si>
  <si>
    <t>SIMPL-7K-T-08</t>
  </si>
  <si>
    <t>SIMPL-7K-T-09</t>
  </si>
  <si>
    <t>SIMPL-7K-T-10</t>
  </si>
  <si>
    <t>SIMPL-7K-T-11</t>
  </si>
  <si>
    <t>SIMPL-7K-T-12</t>
  </si>
  <si>
    <t>SIMPL-7K-T-13</t>
  </si>
  <si>
    <t>SIMPL-7K-T-100</t>
  </si>
  <si>
    <t>SIMPL-7L-T</t>
  </si>
  <si>
    <t>SIMPL-7L-T-01</t>
  </si>
  <si>
    <t>SIMPL-7L-T-02</t>
  </si>
  <si>
    <t>SIMPL-7L-T-03</t>
  </si>
  <si>
    <t>SIMPL-7L-T-04</t>
  </si>
  <si>
    <t>SIMPL-7L-T-05</t>
  </si>
  <si>
    <t>SIMPL-7L-T-06</t>
  </si>
  <si>
    <t>SIMPL-7L-T-07</t>
  </si>
  <si>
    <t>SIMPL-7L-T-08</t>
  </si>
  <si>
    <t>SIMPL-7L-T-09</t>
  </si>
  <si>
    <t>SIMPL-7L-T-10</t>
  </si>
  <si>
    <t>SIMPL-7L-T-11</t>
  </si>
  <si>
    <t>SIMPL-7L-T-12</t>
  </si>
  <si>
    <t>SIMPL-7L-T-13</t>
  </si>
  <si>
    <t>SIMPL-7L-T-100</t>
  </si>
  <si>
    <t>SIMPL-7M-T</t>
  </si>
  <si>
    <t>SIMPL-7M-T-01</t>
  </si>
  <si>
    <t>SIMPL-7M-T-02</t>
  </si>
  <si>
    <t>SIMPL-7M-T-03</t>
  </si>
  <si>
    <t>SIMPL-7M-T-04</t>
  </si>
  <si>
    <t>SIMPL-7M-T-05</t>
  </si>
  <si>
    <t>SIMPL-7M-T-06</t>
  </si>
  <si>
    <t>SIMPL-7M-T-07</t>
  </si>
  <si>
    <t>SIMPL-7M-T-08</t>
  </si>
  <si>
    <t>SIMPL-7M-T-09</t>
  </si>
  <si>
    <t>SIMPL-7M-T-10</t>
  </si>
  <si>
    <t>SIMPL-7M-T-11</t>
  </si>
  <si>
    <t>SIMPL-7M-T-12</t>
  </si>
  <si>
    <t>SIMPL-7M-T-13</t>
  </si>
  <si>
    <t>SIMPL-7M-T-100</t>
  </si>
  <si>
    <t>SIMPL-7N-T</t>
  </si>
  <si>
    <t>SIMPL-7N-T-01</t>
  </si>
  <si>
    <t>SIMPL-7N-T-02</t>
  </si>
  <si>
    <t>SIMPL-7N-T-03</t>
  </si>
  <si>
    <t>SIMPL-7N-T-04</t>
  </si>
  <si>
    <t>SIMPL-7N-T-05</t>
  </si>
  <si>
    <t>SIMPL-7N-T-06</t>
  </si>
  <si>
    <t>SIMPL-7N-T-07</t>
  </si>
  <si>
    <t>SIMPL-7N-T-08</t>
  </si>
  <si>
    <t>SIMPL-7N-T-09</t>
  </si>
  <si>
    <t>SIMPL-7N-T-10</t>
  </si>
  <si>
    <t>SIMPL-7N-T-11</t>
  </si>
  <si>
    <t>SIMPL-7N-T-12</t>
  </si>
  <si>
    <t>SIMPL-7N-T-13</t>
  </si>
  <si>
    <t>SIMPL-7N-T-100</t>
  </si>
  <si>
    <t>SIMPL-7O-T</t>
  </si>
  <si>
    <t>SIMPL-7O-T-01</t>
  </si>
  <si>
    <t>SIMPL-7O-T-02</t>
  </si>
  <si>
    <t>SIMPL-7O-T-03</t>
  </si>
  <si>
    <t>SIMPL-7O-T-04</t>
  </si>
  <si>
    <t>SIMPL-7O-T-05</t>
  </si>
  <si>
    <t>SIMPL-7O-T-06</t>
  </si>
  <si>
    <t>SIMPL-7O-T-07</t>
  </si>
  <si>
    <t>SIMPL-7O-T-08</t>
  </si>
  <si>
    <t>SIMPL-7O-T-09</t>
  </si>
  <si>
    <t>SIMPL-7O-T-10</t>
  </si>
  <si>
    <t>SIMPL-7O-T-11</t>
  </si>
  <si>
    <t>SIMPL-7O-T-12</t>
  </si>
  <si>
    <t>SIMPL-7O-T-13</t>
  </si>
  <si>
    <t>SIMPL-7O-T-100</t>
  </si>
  <si>
    <t>SIMPL-7P-T</t>
  </si>
  <si>
    <t>SIMPL-7P-T-01</t>
  </si>
  <si>
    <t>SIMPL-7P-T-02</t>
  </si>
  <si>
    <t>SIMPL-7P-T-03</t>
  </si>
  <si>
    <t>SIMPL-7P-T-04</t>
  </si>
  <si>
    <t>SIMPL-7P-T-05</t>
  </si>
  <si>
    <t>SIMPL-7P-T-06</t>
  </si>
  <si>
    <t>SIMPL-7P-T-07</t>
  </si>
  <si>
    <t>SIMPL-7P-T-08</t>
  </si>
  <si>
    <t>SIMPL-7P-T-09</t>
  </si>
  <si>
    <t>SIMPL-7P-T-10</t>
  </si>
  <si>
    <t>SIMPL-7P-T-11</t>
  </si>
  <si>
    <t>SIMPL-7P-T-12</t>
  </si>
  <si>
    <t>SIMPL-7P-T-13</t>
  </si>
  <si>
    <t>SIMPL-7P-T-100</t>
  </si>
  <si>
    <t>SIMPL-7R-T</t>
  </si>
  <si>
    <t>SIMPL-7R-T-01</t>
  </si>
  <si>
    <t>SIMPL-7R-T-02</t>
  </si>
  <si>
    <t>SIMPL-7R-T-03</t>
  </si>
  <si>
    <t>SIMPL-7R-T-04</t>
  </si>
  <si>
    <t>SIMPL-7R-T-05</t>
  </si>
  <si>
    <t>SIMPL-7R-T-06</t>
  </si>
  <si>
    <t>SIMPL-7R-T-07</t>
  </si>
  <si>
    <t>SIMPL-7R-T-08</t>
  </si>
  <si>
    <t>SIMPL-7R-T-09</t>
  </si>
  <si>
    <t>SIMPL-7R-T-10</t>
  </si>
  <si>
    <t>SIMPL-7R-T-11</t>
  </si>
  <si>
    <t>SIMPL-7R-T-12</t>
  </si>
  <si>
    <t>SIMPL-7R-T-13</t>
  </si>
  <si>
    <t>SIMPL-7R-T-100</t>
  </si>
  <si>
    <t>SIMPL-7S-T</t>
  </si>
  <si>
    <t>SIMPL-7S-T-01</t>
  </si>
  <si>
    <t>SIMPL-7S-T-02</t>
  </si>
  <si>
    <t>SIMPL-7S-T-03</t>
  </si>
  <si>
    <t>SIMPL-7S-T-04</t>
  </si>
  <si>
    <t>SIMPL-7S-T-05</t>
  </si>
  <si>
    <t>SIMPL-7S-T-06</t>
  </si>
  <si>
    <t>SIMPL-7S-T-07</t>
  </si>
  <si>
    <t>SIMPL-7S-T-08</t>
  </si>
  <si>
    <t>SIMPL-7S-T-09</t>
  </si>
  <si>
    <t>SIMPL-7S-T-10</t>
  </si>
  <si>
    <t>SIMPL-7S-T-11</t>
  </si>
  <si>
    <t>SIMPL-7S-T-12</t>
  </si>
  <si>
    <t>SIMPL-7S-T-13</t>
  </si>
  <si>
    <t>SIMPL-7S-T-100</t>
  </si>
  <si>
    <t>SIMPL-8A-T</t>
  </si>
  <si>
    <t>SIMPL-8A-T-01</t>
  </si>
  <si>
    <t>SIMPL-8A-T-02</t>
  </si>
  <si>
    <t>SIMPL-8A-T-03</t>
  </si>
  <si>
    <t>SIMPL-8A-T-04</t>
  </si>
  <si>
    <t>SIMPL-8A-T-05</t>
  </si>
  <si>
    <t>SIMPL-8A-T-06</t>
  </si>
  <si>
    <t>SIMPL-8A-T-07</t>
  </si>
  <si>
    <t>SIMPL-8A-T-08</t>
  </si>
  <si>
    <t>SIMPL-8A-T-09</t>
  </si>
  <si>
    <t>SIMPL-8A-T-10</t>
  </si>
  <si>
    <t>SIMPL-8A-T-11</t>
  </si>
  <si>
    <t>SIMPL-8A-T-12</t>
  </si>
  <si>
    <t>SIMPL-8A-T-13</t>
  </si>
  <si>
    <t>SIMPL-8A-T-100</t>
  </si>
  <si>
    <t>SIMPL-8B-T</t>
  </si>
  <si>
    <t>SIMPL-8B-T-01</t>
  </si>
  <si>
    <t>SIMPL-8B-T-02</t>
  </si>
  <si>
    <t>SIMPL-8B-T-03</t>
  </si>
  <si>
    <t>SIMPL-8B-T-04</t>
  </si>
  <si>
    <t>SIMPL-8B-T-05</t>
  </si>
  <si>
    <t>SIMPL-8B-T-06</t>
  </si>
  <si>
    <t>SIMPL-8B-T-07</t>
  </si>
  <si>
    <t>SIMPL-8B-T-08</t>
  </si>
  <si>
    <t>SIMPL-8B-T-09</t>
  </si>
  <si>
    <t>SIMPL-8B-T-10</t>
  </si>
  <si>
    <t>SIMPL-8B-T-11</t>
  </si>
  <si>
    <t>SIMPL-8B-T-12</t>
  </si>
  <si>
    <t>SIMPL-8B-T-13</t>
  </si>
  <si>
    <t>SIMPL-8B-T-100</t>
  </si>
  <si>
    <t>SIMPL-8C-T</t>
  </si>
  <si>
    <t>SIMPL-8C-T-01</t>
  </si>
  <si>
    <t>SIMPL-8C-T-02</t>
  </si>
  <si>
    <t>SIMPL-8C-T-03</t>
  </si>
  <si>
    <t>SIMPL-8C-T-04</t>
  </si>
  <si>
    <t>SIMPL-8C-T-05</t>
  </si>
  <si>
    <t>SIMPL-8C-T-06</t>
  </si>
  <si>
    <t>SIMPL-8C-T-07</t>
  </si>
  <si>
    <t>SIMPL-8C-T-08</t>
  </si>
  <si>
    <t>SIMPL-8C-T-09</t>
  </si>
  <si>
    <t>SIMPL-8C-T-10</t>
  </si>
  <si>
    <t>SIMPL-8C-T-11</t>
  </si>
  <si>
    <t>SIMPL-8C-T-12</t>
  </si>
  <si>
    <t>SIMPL-8C-T-13</t>
  </si>
  <si>
    <t>SIMPL-8C-T-100</t>
  </si>
  <si>
    <t>SIMPL-8D-T</t>
  </si>
  <si>
    <t>SIMPL-8D-T-01</t>
  </si>
  <si>
    <t>SIMPL-8D-T-02</t>
  </si>
  <si>
    <t>SIMPL-8D-T-03</t>
  </si>
  <si>
    <t>SIMPL-8D-T-04</t>
  </si>
  <si>
    <t>SIMPL-8D-T-05</t>
  </si>
  <si>
    <t>SIMPL-8D-T-06</t>
  </si>
  <si>
    <t>SIMPL-8D-T-07</t>
  </si>
  <si>
    <t>SIMPL-8D-T-08</t>
  </si>
  <si>
    <t>SIMPL-8D-T-09</t>
  </si>
  <si>
    <t>SIMPL-8D-T-10</t>
  </si>
  <si>
    <t>SIMPL-8D-T-11</t>
  </si>
  <si>
    <t>SIMPL-8D-T-12</t>
  </si>
  <si>
    <t>SIMPL-8D-T-13</t>
  </si>
  <si>
    <t>SIMPL-8D-T-100</t>
  </si>
  <si>
    <t>SIMPL-8E-T</t>
  </si>
  <si>
    <t>SIMPL-8E-T-01</t>
  </si>
  <si>
    <t>SIMPL-8E-T-02</t>
  </si>
  <si>
    <t>SIMPL-8E-T-03</t>
  </si>
  <si>
    <t>SIMPL-8E-T-04</t>
  </si>
  <si>
    <t>SIMPL-8E-T-05</t>
  </si>
  <si>
    <t>SIMPL-8E-T-06</t>
  </si>
  <si>
    <t>SIMPL-8E-T-07</t>
  </si>
  <si>
    <t>SIMPL-8E-T-08</t>
  </si>
  <si>
    <t>SIMPL-8E-T-09</t>
  </si>
  <si>
    <t>SIMPL-8E-T-10</t>
  </si>
  <si>
    <t>SIMPL-8E-T-11</t>
  </si>
  <si>
    <t>SIMPL-8E-T-12</t>
  </si>
  <si>
    <t>SIMPL-8E-T-13</t>
  </si>
  <si>
    <t>SIMPL-8E-T-100</t>
  </si>
  <si>
    <t>SIMPL-13A-T</t>
  </si>
  <si>
    <t>SIMPL-13A-T-01</t>
  </si>
  <si>
    <t>SIMPL-13A-T-02</t>
  </si>
  <si>
    <t>SIMPL-13A-T-03</t>
  </si>
  <si>
    <t>SIMPL-13A-T-04</t>
  </si>
  <si>
    <t>SIMPL-13A-T-05</t>
  </si>
  <si>
    <t>SIMPL-13A-T-06</t>
  </si>
  <si>
    <t>SIMPL-13A-T-07</t>
  </si>
  <si>
    <t>SIMPL-13A-T-08</t>
  </si>
  <si>
    <t>SIMPL-13A-T-09</t>
  </si>
  <si>
    <t>SIMPL-13A-T-10</t>
  </si>
  <si>
    <t>SIMPL-13A-T-11</t>
  </si>
  <si>
    <t>SIMPL-13A-T-12</t>
  </si>
  <si>
    <t>SIMPL-13A-T-13</t>
  </si>
  <si>
    <t>SIMPL-13A-T-100</t>
  </si>
  <si>
    <t>SIMPL-13B-T</t>
  </si>
  <si>
    <t>SIMPL-13B-T-01</t>
  </si>
  <si>
    <t>SIMPL-13B-T-02</t>
  </si>
  <si>
    <t>SIMPL-13B-T-03</t>
  </si>
  <si>
    <t>SIMPL-13B-T-04</t>
  </si>
  <si>
    <t>SIMPL-13B-T-05</t>
  </si>
  <si>
    <t>SIMPL-13B-T-06</t>
  </si>
  <si>
    <t>SIMPL-13B-T-07</t>
  </si>
  <si>
    <t>SIMPL-13B-T-08</t>
  </si>
  <si>
    <t>SIMPL-13B-T-09</t>
  </si>
  <si>
    <t>SIMPL-13B-T-10</t>
  </si>
  <si>
    <t>SIMPL-13B-T-11</t>
  </si>
  <si>
    <t>SIMPL-13B-T-12</t>
  </si>
  <si>
    <t>SIMPL-13B-T-13</t>
  </si>
  <si>
    <t>SIMPL-13B-T-100</t>
  </si>
  <si>
    <t>SIMPL-13C-T</t>
  </si>
  <si>
    <t>SIMPL-13C-T-01</t>
  </si>
  <si>
    <t>SIMPL-13C-T-02</t>
  </si>
  <si>
    <t>SIMPL-13C-T-03</t>
  </si>
  <si>
    <t>SIMPL-13C-T-04</t>
  </si>
  <si>
    <t>SIMPL-13C-T-05</t>
  </si>
  <si>
    <t>SIMPL-13C-T-06</t>
  </si>
  <si>
    <t>SIMPL-13C-T-07</t>
  </si>
  <si>
    <t>SIMPL-13C-T-08</t>
  </si>
  <si>
    <t>SIMPL-13C-T-09</t>
  </si>
  <si>
    <t>SIMPL-13C-T-10</t>
  </si>
  <si>
    <t>SIMPL-13C-T-11</t>
  </si>
  <si>
    <t>SIMPL-13C-T-12</t>
  </si>
  <si>
    <t>SIMPL-13C-T-13</t>
  </si>
  <si>
    <t>SIMPL-13C-T-100</t>
  </si>
  <si>
    <t>SIMPL-13D-T</t>
  </si>
  <si>
    <t>SIMPL-13D-T-01</t>
  </si>
  <si>
    <t>SIMPL-13D-T-02</t>
  </si>
  <si>
    <t>SIMPL-13D-T-03</t>
  </si>
  <si>
    <t>SIMPL-13D-T-04</t>
  </si>
  <si>
    <t>SIMPL-13D-T-05</t>
  </si>
  <si>
    <t>SIMPL-13D-T-06</t>
  </si>
  <si>
    <t>SIMPL-13D-T-07</t>
  </si>
  <si>
    <t>SIMPL-13D-T-08</t>
  </si>
  <si>
    <t>SIMPL-13D-T-09</t>
  </si>
  <si>
    <t>SIMPL-13D-T-10</t>
  </si>
  <si>
    <t>SIMPL-13D-T-11</t>
  </si>
  <si>
    <t>SIMPL-13D-T-12</t>
  </si>
  <si>
    <t>SIMPL-13D-T-13</t>
  </si>
  <si>
    <t>SIMPL-13D-T-100</t>
  </si>
  <si>
    <t>SIMPL-13E-T</t>
  </si>
  <si>
    <t>SIMPL-13E-T-01</t>
  </si>
  <si>
    <t>SIMPL-13E-T-02</t>
  </si>
  <si>
    <t>SIMPL-13E-T-03</t>
  </si>
  <si>
    <t>SIMPL-13E-T-04</t>
  </si>
  <si>
    <t>SIMPL-13E-T-05</t>
  </si>
  <si>
    <t>SIMPL-13E-T-06</t>
  </si>
  <si>
    <t>SIMPL-13E-T-07</t>
  </si>
  <si>
    <t>SIMPL-13E-T-08</t>
  </si>
  <si>
    <t>SIMPL-13E-T-09</t>
  </si>
  <si>
    <t>SIMPL-13E-T-10</t>
  </si>
  <si>
    <t>SIMPL-13E-T-11</t>
  </si>
  <si>
    <t>SIMPL-13E-T-12</t>
  </si>
  <si>
    <t>SIMPL-13E-T-13</t>
  </si>
  <si>
    <t>SIMPL-13E-T-100</t>
  </si>
  <si>
    <t>SIMPL-13F-T</t>
  </si>
  <si>
    <t>SIMPL-13F-T-01</t>
  </si>
  <si>
    <t>SIMPL-13F-T-02</t>
  </si>
  <si>
    <t>SIMPL-13F-T-03</t>
  </si>
  <si>
    <t>SIMPL-13F-T-04</t>
  </si>
  <si>
    <t>SIMPL-13F-T-05</t>
  </si>
  <si>
    <t>SIMPL-13F-T-06</t>
  </si>
  <si>
    <t>SIMPL-13F-T-07</t>
  </si>
  <si>
    <t>SIMPL-13F-T-08</t>
  </si>
  <si>
    <t>SIMPL-13F-T-09</t>
  </si>
  <si>
    <t>SIMPL-13F-T-10</t>
  </si>
  <si>
    <t>SIMPL-13F-T-11</t>
  </si>
  <si>
    <t>SIMPL-13F-T-12</t>
  </si>
  <si>
    <t>SIMPL-13F-T-13</t>
  </si>
  <si>
    <t>SIMPL-13F-T-100</t>
  </si>
  <si>
    <t>SIMPL-13G-T</t>
  </si>
  <si>
    <t>SIMPL-13G-T-01</t>
  </si>
  <si>
    <t>SIMPL-13G-T-02</t>
  </si>
  <si>
    <t>SIMPL-13G-T-03</t>
  </si>
  <si>
    <t>SIMPL-13G-T-04</t>
  </si>
  <si>
    <t>SIMPL-13G-T-05</t>
  </si>
  <si>
    <t>SIMPL-13G-T-06</t>
  </si>
  <si>
    <t>SIMPL-13G-T-07</t>
  </si>
  <si>
    <t>SIMPL-13G-T-08</t>
  </si>
  <si>
    <t>SIMPL-13G-T-09</t>
  </si>
  <si>
    <t>SIMPL-13G-T-10</t>
  </si>
  <si>
    <t>SIMPL-13G-T-11</t>
  </si>
  <si>
    <t>SIMPL-13G-T-12</t>
  </si>
  <si>
    <t>SIMPL-13G-T-13</t>
  </si>
  <si>
    <t>SIMPL-13G-T-100</t>
  </si>
  <si>
    <t>SIMPL-9A-T</t>
  </si>
  <si>
    <t>SIMPL-9A-T-01</t>
  </si>
  <si>
    <t>SIMPL-9A-T-02</t>
  </si>
  <si>
    <t>SIMPL-9A-T-03</t>
  </si>
  <si>
    <t>SIMPL-9A-T-04</t>
  </si>
  <si>
    <t>SIMPL-9A-T-05</t>
  </si>
  <si>
    <t>SIMPL-9A-T-06</t>
  </si>
  <si>
    <t>SIMPL-9A-T-07</t>
  </si>
  <si>
    <t>SIMPL-9A-T-08</t>
  </si>
  <si>
    <t>SIMPL-9A-T-09</t>
  </si>
  <si>
    <t>SIMPL-9A-T-10</t>
  </si>
  <si>
    <t>SIMPL-9A-T-11</t>
  </si>
  <si>
    <t>SIMPL-9A-T-12</t>
  </si>
  <si>
    <t>SIMPL-9A-T-13</t>
  </si>
  <si>
    <t>SIMPL-9A-T-100</t>
  </si>
  <si>
    <t>SIMPL-9B-T</t>
  </si>
  <si>
    <t>SIMPL-9B-T-01</t>
  </si>
  <si>
    <t>SIMPL-9B-T-02</t>
  </si>
  <si>
    <t>SIMPL-9B-T-03</t>
  </si>
  <si>
    <t>SIMPL-9B-T-04</t>
  </si>
  <si>
    <t>SIMPL-9B-T-05</t>
  </si>
  <si>
    <t>SIMPL-9B-T-06</t>
  </si>
  <si>
    <t>SIMPL-9B-T-07</t>
  </si>
  <si>
    <t>SIMPL-9B-T-08</t>
  </si>
  <si>
    <t>SIMPL-9B-T-09</t>
  </si>
  <si>
    <t>SIMPL-9B-T-10</t>
  </si>
  <si>
    <t>SIMPL-9B-T-11</t>
  </si>
  <si>
    <t>SIMPL-9B-T-12</t>
  </si>
  <si>
    <t>SIMPL-9B-T-13</t>
  </si>
  <si>
    <t>SIMPL-9B-T-100</t>
  </si>
  <si>
    <t>SIMPL-9C-T</t>
  </si>
  <si>
    <t>SIMPL-9C-T-01</t>
  </si>
  <si>
    <t>SIMPL-9C-T-02</t>
  </si>
  <si>
    <t>SIMPL-9C-T-03</t>
  </si>
  <si>
    <t>SIMPL-9C-T-04</t>
  </si>
  <si>
    <t>SIMPL-9C-T-05</t>
  </si>
  <si>
    <t>SIMPL-9C-T-06</t>
  </si>
  <si>
    <t>SIMPL-9C-T-07</t>
  </si>
  <si>
    <t>SIMPL-9C-T-08</t>
  </si>
  <si>
    <t>SIMPL-9C-T-09</t>
  </si>
  <si>
    <t>SIMPL-9C-T-10</t>
  </si>
  <si>
    <t>SIMPL-9C-T-11</t>
  </si>
  <si>
    <t>SIMPL-9C-T-12</t>
  </si>
  <si>
    <t>SIMPL-9C-T-13</t>
  </si>
  <si>
    <t>SIMPL-9C-T-100</t>
  </si>
  <si>
    <t>SIMPL-9D-T</t>
  </si>
  <si>
    <t>SIMPL-9D-T-01</t>
  </si>
  <si>
    <t>SIMPL-9D-T-02</t>
  </si>
  <si>
    <t>SIMPL-9D-T-03</t>
  </si>
  <si>
    <t>SIMPL-9D-T-04</t>
  </si>
  <si>
    <t>SIMPL-9D-T-05</t>
  </si>
  <si>
    <t>SIMPL-9D-T-06</t>
  </si>
  <si>
    <t>SIMPL-9D-T-07</t>
  </si>
  <si>
    <t>SIMPL-9D-T-08</t>
  </si>
  <si>
    <t>SIMPL-9D-T-09</t>
  </si>
  <si>
    <t>SIMPL-9D-T-10</t>
  </si>
  <si>
    <t>SIMPL-9D-T-11</t>
  </si>
  <si>
    <t>SIMPL-9D-T-12</t>
  </si>
  <si>
    <t>SIMPL-9D-T-13</t>
  </si>
  <si>
    <t>SIMPL-9D-T-100</t>
  </si>
  <si>
    <t>SIMPL-9E-T</t>
  </si>
  <si>
    <t>SIMPL-9E-T-01</t>
  </si>
  <si>
    <t>SIMPL-9E-T-02</t>
  </si>
  <si>
    <t>SIMPL-9E-T-03</t>
  </si>
  <si>
    <t>SIMPL-9E-T-04</t>
  </si>
  <si>
    <t>SIMPL-9E-T-05</t>
  </si>
  <si>
    <t>SIMPL-9E-T-06</t>
  </si>
  <si>
    <t>SIMPL-9E-T-07</t>
  </si>
  <si>
    <t>SIMPL-9E-T-08</t>
  </si>
  <si>
    <t>SIMPL-9E-T-09</t>
  </si>
  <si>
    <t>SIMPL-9E-T-10</t>
  </si>
  <si>
    <t>SIMPL-9E-T-11</t>
  </si>
  <si>
    <t>SIMPL-9E-T-12</t>
  </si>
  <si>
    <t>SIMPL-9E-T-13</t>
  </si>
  <si>
    <t>SIMPL-9E-T-100</t>
  </si>
  <si>
    <t>SIMPL-9F-T</t>
  </si>
  <si>
    <t>SIMPL-9F-T-01</t>
  </si>
  <si>
    <t>SIMPL-9F-T-02</t>
  </si>
  <si>
    <t>SIMPL-9F-T-03</t>
  </si>
  <si>
    <t>SIMPL-9F-T-04</t>
  </si>
  <si>
    <t>SIMPL-9F-T-05</t>
  </si>
  <si>
    <t>SIMPL-9F-T-06</t>
  </si>
  <si>
    <t>SIMPL-9F-T-07</t>
  </si>
  <si>
    <t>SIMPL-9F-T-08</t>
  </si>
  <si>
    <t>SIMPL-9F-T-09</t>
  </si>
  <si>
    <t>SIMPL-9F-T-10</t>
  </si>
  <si>
    <t>SIMPL-9F-T-11</t>
  </si>
  <si>
    <t>SIMPL-9F-T-12</t>
  </si>
  <si>
    <t>SIMPL-9F-T-13</t>
  </si>
  <si>
    <t>SIMPL-9F-T-100</t>
  </si>
  <si>
    <t>SIMPL-9G-T</t>
  </si>
  <si>
    <t>SIMPL-9G-T-01</t>
  </si>
  <si>
    <t>SIMPL-9G-T-02</t>
  </si>
  <si>
    <t>SIMPL-9G-T-03</t>
  </si>
  <si>
    <t>SIMPL-9G-T-04</t>
  </si>
  <si>
    <t>SIMPL-9G-T-05</t>
  </si>
  <si>
    <t>SIMPL-9G-T-06</t>
  </si>
  <si>
    <t>SIMPL-9G-T-07</t>
  </si>
  <si>
    <t>SIMPL-9G-T-08</t>
  </si>
  <si>
    <t>SIMPL-9G-T-09</t>
  </si>
  <si>
    <t>SIMPL-9G-T-10</t>
  </si>
  <si>
    <t>SIMPL-9G-T-11</t>
  </si>
  <si>
    <t>SIMPL-9G-T-12</t>
  </si>
  <si>
    <t>SIMPL-9G-T-13</t>
  </si>
  <si>
    <t>SIMPL-9G-T-100</t>
  </si>
  <si>
    <t>SIMPL-9H-T</t>
  </si>
  <si>
    <t>SIMPL-9H-T-01</t>
  </si>
  <si>
    <t>SIMPL-9H-T-02</t>
  </si>
  <si>
    <t>SIMPL-9H-T-03</t>
  </si>
  <si>
    <t>SIMPL-9H-T-04</t>
  </si>
  <si>
    <t>SIMPL-9H-T-05</t>
  </si>
  <si>
    <t>SIMPL-9H-T-06</t>
  </si>
  <si>
    <t>SIMPL-9H-T-07</t>
  </si>
  <si>
    <t>SIMPL-9H-T-08</t>
  </si>
  <si>
    <t>SIMPL-9H-T-09</t>
  </si>
  <si>
    <t>SIMPL-9H-T-10</t>
  </si>
  <si>
    <t>SIMPL-9H-T-11</t>
  </si>
  <si>
    <t>SIMPL-9H-T-12</t>
  </si>
  <si>
    <t>SIMPL-9H-T-13</t>
  </si>
  <si>
    <t>SIMPL-9H-T-100</t>
  </si>
  <si>
    <t>SIMPL-9I-T</t>
  </si>
  <si>
    <t>SIMPL-9I-T-01</t>
  </si>
  <si>
    <t>SIMPL-9I-T-02</t>
  </si>
  <si>
    <t>SIMPL-9I-T-03</t>
  </si>
  <si>
    <t>SIMPL-9I-T-04</t>
  </si>
  <si>
    <t>SIMPL-9I-T-05</t>
  </si>
  <si>
    <t>SIMPL-9I-T-06</t>
  </si>
  <si>
    <t>SIMPL-9I-T-07</t>
  </si>
  <si>
    <t>SIMPL-9I-T-08</t>
  </si>
  <si>
    <t>SIMPL-9I-T-09</t>
  </si>
  <si>
    <t>SIMPL-9I-T-10</t>
  </si>
  <si>
    <t>SIMPL-9I-T-11</t>
  </si>
  <si>
    <t>SIMPL-9I-T-12</t>
  </si>
  <si>
    <t>SIMPL-9I-T-13</t>
  </si>
  <si>
    <t>SIMPL-9I-T-100</t>
  </si>
  <si>
    <t>SIMPL-9J-T</t>
  </si>
  <si>
    <t>SIMPL-9J-T-01</t>
  </si>
  <si>
    <t>SIMPL-9J-T-02</t>
  </si>
  <si>
    <t>SIMPL-9J-T-03</t>
  </si>
  <si>
    <t>SIMPL-9J-T-04</t>
  </si>
  <si>
    <t>SIMPL-9J-T-05</t>
  </si>
  <si>
    <t>SIMPL-9J-T-06</t>
  </si>
  <si>
    <t>SIMPL-9J-T-07</t>
  </si>
  <si>
    <t>SIMPL-9J-T-08</t>
  </si>
  <si>
    <t>SIMPL-9J-T-09</t>
  </si>
  <si>
    <t>SIMPL-9J-T-10</t>
  </si>
  <si>
    <t>SIMPL-9J-T-11</t>
  </si>
  <si>
    <t>SIMPL-9J-T-12</t>
  </si>
  <si>
    <t>SIMPL-9J-T-13</t>
  </si>
  <si>
    <t>SIMPL-9J-T-100</t>
  </si>
  <si>
    <t>SIMPL-9K-T</t>
  </si>
  <si>
    <t>SIMPL-9K-T-01</t>
  </si>
  <si>
    <t>SIMPL-9K-T-02</t>
  </si>
  <si>
    <t>SIMPL-9K-T-03</t>
  </si>
  <si>
    <t>SIMPL-9K-T-04</t>
  </si>
  <si>
    <t>SIMPL-9K-T-05</t>
  </si>
  <si>
    <t>SIMPL-9K-T-06</t>
  </si>
  <si>
    <t>SIMPL-9K-T-07</t>
  </si>
  <si>
    <t>SIMPL-9K-T-08</t>
  </si>
  <si>
    <t>SIMPL-9K-T-09</t>
  </si>
  <si>
    <t>SIMPL-9K-T-10</t>
  </si>
  <si>
    <t>SIMPL-9K-T-11</t>
  </si>
  <si>
    <t>SIMPL-9K-T-12</t>
  </si>
  <si>
    <t>SIMPL-9K-T-13</t>
  </si>
  <si>
    <t>SIMPL-9K-T-100</t>
  </si>
  <si>
    <t>SIMPL-9L-T</t>
  </si>
  <si>
    <t>SIMPL-9L-T-01</t>
  </si>
  <si>
    <t>SIMPL-9L-T-02</t>
  </si>
  <si>
    <t>SIMPL-9L-T-03</t>
  </si>
  <si>
    <t>SIMPL-9L-T-04</t>
  </si>
  <si>
    <t>SIMPL-9L-T-05</t>
  </si>
  <si>
    <t>SIMPL-9L-T-06</t>
  </si>
  <si>
    <t>SIMPL-9L-T-07</t>
  </si>
  <si>
    <t>SIMPL-9L-T-08</t>
  </si>
  <si>
    <t>SIMPL-9L-T-09</t>
  </si>
  <si>
    <t>SIMPL-9L-T-10</t>
  </si>
  <si>
    <t>SIMPL-9L-T-11</t>
  </si>
  <si>
    <t>SIMPL-9L-T-12</t>
  </si>
  <si>
    <t>SIMPL-9L-T-13</t>
  </si>
  <si>
    <t>SIMPL-9L-T-100</t>
  </si>
  <si>
    <t>SIMPL-9M-T</t>
  </si>
  <si>
    <t>SIMPL-9M-T-01</t>
  </si>
  <si>
    <t>SIMPL-9M-T-02</t>
  </si>
  <si>
    <t>SIMPL-9M-T-03</t>
  </si>
  <si>
    <t>SIMPL-9M-T-04</t>
  </si>
  <si>
    <t>SIMPL-9M-T-05</t>
  </si>
  <si>
    <t>SIMPL-9M-T-06</t>
  </si>
  <si>
    <t>SIMPL-9M-T-07</t>
  </si>
  <si>
    <t>SIMPL-9M-T-08</t>
  </si>
  <si>
    <t>SIMPL-9M-T-09</t>
  </si>
  <si>
    <t>SIMPL-9M-T-10</t>
  </si>
  <si>
    <t>SIMPL-9M-T-11</t>
  </si>
  <si>
    <t>SIMPL-9M-T-12</t>
  </si>
  <si>
    <t>SIMPL-9M-T-13</t>
  </si>
  <si>
    <t>SIMPL-9M-T-100</t>
  </si>
  <si>
    <t>SIMPL-9N-T</t>
  </si>
  <si>
    <t>SIMPL-9N-T-01</t>
  </si>
  <si>
    <t>SIMPL-9N-T-02</t>
  </si>
  <si>
    <t>SIMPL-9N-T-03</t>
  </si>
  <si>
    <t>SIMPL-9N-T-04</t>
  </si>
  <si>
    <t>SIMPL-9N-T-05</t>
  </si>
  <si>
    <t>SIMPL-9N-T-06</t>
  </si>
  <si>
    <t>SIMPL-9N-T-07</t>
  </si>
  <si>
    <t>SIMPL-9N-T-08</t>
  </si>
  <si>
    <t>SIMPL-9N-T-09</t>
  </si>
  <si>
    <t>SIMPL-9N-T-10</t>
  </si>
  <si>
    <t>SIMPL-9N-T-11</t>
  </si>
  <si>
    <t>SIMPL-9N-T-12</t>
  </si>
  <si>
    <t>SIMPL-9N-T-13</t>
  </si>
  <si>
    <t>SIMPL-9N-T-100</t>
  </si>
  <si>
    <t>SIMPL-9O-T</t>
  </si>
  <si>
    <t>SIMPL-9O-T-01</t>
  </si>
  <si>
    <t>SIMPL-9O-T-02</t>
  </si>
  <si>
    <t>SIMPL-9O-T-03</t>
  </si>
  <si>
    <t>SIMPL-9O-T-04</t>
  </si>
  <si>
    <t>SIMPL-9O-T-05</t>
  </si>
  <si>
    <t>SIMPL-9O-T-06</t>
  </si>
  <si>
    <t>SIMPL-9O-T-07</t>
  </si>
  <si>
    <t>SIMPL-9O-T-08</t>
  </si>
  <si>
    <t>SIMPL-9O-T-09</t>
  </si>
  <si>
    <t>SIMPL-9O-T-10</t>
  </si>
  <si>
    <t>SIMPL-9O-T-11</t>
  </si>
  <si>
    <t>SIMPL-9O-T-12</t>
  </si>
  <si>
    <t>SIMPL-9O-T-13</t>
  </si>
  <si>
    <t>SIMPL-9O-T-100</t>
  </si>
  <si>
    <t>SIMPL-12A-T</t>
  </si>
  <si>
    <t>SIMPL-12A-T-01</t>
  </si>
  <si>
    <t>SIMPL-12A-T-02</t>
  </si>
  <si>
    <t>SIMPL-12A-T-03</t>
  </si>
  <si>
    <t>SIMPL-12A-T-04</t>
  </si>
  <si>
    <t>SIMPL-12A-T-05</t>
  </si>
  <si>
    <t>SIMPL-12A-T-06</t>
  </si>
  <si>
    <t>SIMPL-12A-T-07</t>
  </si>
  <si>
    <t>SIMPL-12A-T-08</t>
  </si>
  <si>
    <t>SIMPL-12A-T-09</t>
  </si>
  <si>
    <t>SIMPL-12A-T-10</t>
  </si>
  <si>
    <t>SIMPL-12A-T-11</t>
  </si>
  <si>
    <t>SIMPL-12A-T-12</t>
  </si>
  <si>
    <t>SIMPL-12A-T-13</t>
  </si>
  <si>
    <t>SIMPL-12B-T</t>
  </si>
  <si>
    <t>SIMPL-12B-T-01</t>
  </si>
  <si>
    <t>SIMPL-12B-T-02</t>
  </si>
  <si>
    <t>SIMPL-12B-T-03</t>
  </si>
  <si>
    <t>SIMPL-12B-T-04</t>
  </si>
  <si>
    <t>SIMPL-12B-T-05</t>
  </si>
  <si>
    <t>SIMPL-12B-T-06</t>
  </si>
  <si>
    <t>SIMPL-12B-T-07</t>
  </si>
  <si>
    <t>SIMPL-12B-T-08</t>
  </si>
  <si>
    <t>SIMPL-12B-T-09</t>
  </si>
  <si>
    <t>SIMPL-12B-T-10</t>
  </si>
  <si>
    <t>SIMPL-12B-T-11</t>
  </si>
  <si>
    <t>SIMPL-12B-T-12</t>
  </si>
  <si>
    <t>SIMPL-12B-T-13</t>
  </si>
  <si>
    <t>SIMPL-12C-T</t>
  </si>
  <si>
    <t>SIMPL-12C-T-01</t>
  </si>
  <si>
    <t>SIMPL-12C-T-02</t>
  </si>
  <si>
    <t>SIMPL-12C-T-03</t>
  </si>
  <si>
    <t>SIMPL-12C-T-04</t>
  </si>
  <si>
    <t>SIMPL-12C-T-05</t>
  </si>
  <si>
    <t>SIMPL-12C-T-06</t>
  </si>
  <si>
    <t>SIMPL-12C-T-07</t>
  </si>
  <si>
    <t>SIMPL-12C-T-08</t>
  </si>
  <si>
    <t>SIMPL-12C-T-09</t>
  </si>
  <si>
    <t>SIMPL-12C-T-10</t>
  </si>
  <si>
    <t>SIMPL-12C-T-11</t>
  </si>
  <si>
    <t>SIMPL-12C-T-12</t>
  </si>
  <si>
    <t>SIMPL-12C-T-13</t>
  </si>
  <si>
    <t>SIMPL-12D-T</t>
  </si>
  <si>
    <t>SIMPL-12D-T-01</t>
  </si>
  <si>
    <t>SIMPL-12D-T-02</t>
  </si>
  <si>
    <t>SIMPL-12D-T-03</t>
  </si>
  <si>
    <t>SIMPL-12D-T-04</t>
  </si>
  <si>
    <t>SIMPL-12D-T-05</t>
  </si>
  <si>
    <t>SIMPL-12D-T-06</t>
  </si>
  <si>
    <t>SIMPL-12D-T-07</t>
  </si>
  <si>
    <t>SIMPL-12D-T-08</t>
  </si>
  <si>
    <t>SIMPL-12D-T-09</t>
  </si>
  <si>
    <t>SIMPL-12D-T-10</t>
  </si>
  <si>
    <t>SIMPL-12D-T-11</t>
  </si>
  <si>
    <t>SIMPL-12D-T-12</t>
  </si>
  <si>
    <t>SIMPL-12D-T-13</t>
  </si>
  <si>
    <t>SIMPL-12E-T</t>
  </si>
  <si>
    <t>SIMPL-12E-T-01</t>
  </si>
  <si>
    <t>SIMPL-12E-T-02</t>
  </si>
  <si>
    <t>SIMPL-12E-T-03</t>
  </si>
  <si>
    <t>SIMPL-12E-T-04</t>
  </si>
  <si>
    <t>SIMPL-12E-T-05</t>
  </si>
  <si>
    <t>SIMPL-12E-T-06</t>
  </si>
  <si>
    <t>SIMPL-12E-T-07</t>
  </si>
  <si>
    <t>SIMPL-12E-T-08</t>
  </si>
  <si>
    <t>SIMPL-12E-T-09</t>
  </si>
  <si>
    <t>SIMPL-12E-T-10</t>
  </si>
  <si>
    <t>SIMPL-12E-T-11</t>
  </si>
  <si>
    <t>SIMPL-12E-T-12</t>
  </si>
  <si>
    <t>SIMPL-12E-T-13</t>
  </si>
  <si>
    <t>SIMPL-12F-T</t>
  </si>
  <si>
    <t>SIMPL-12F-T-01</t>
  </si>
  <si>
    <t>SIMPL-12F-T-02</t>
  </si>
  <si>
    <t>SIMPL-12F-T-03</t>
  </si>
  <si>
    <t>SIMPL-12F-T-04</t>
  </si>
  <si>
    <t>SIMPL-12F-T-05</t>
  </si>
  <si>
    <t>SIMPL-12F-T-06</t>
  </si>
  <si>
    <t>SIMPL-12F-T-07</t>
  </si>
  <si>
    <t>SIMPL-12F-T-08</t>
  </si>
  <si>
    <t>SIMPL-12F-T-09</t>
  </si>
  <si>
    <t>SIMPL-12F-T-10</t>
  </si>
  <si>
    <t>SIMPL-12F-T-11</t>
  </si>
  <si>
    <t>SIMPL-12F-T-12</t>
  </si>
  <si>
    <t>SIMPL-12F-T-13</t>
  </si>
  <si>
    <t>SIMPL-12G-T</t>
  </si>
  <si>
    <t>SIMPL-12G-T-01</t>
  </si>
  <si>
    <t>SIMPL-12G-T-02</t>
  </si>
  <si>
    <t>SIMPL-12G-T-03</t>
  </si>
  <si>
    <t>SIMPL-12G-T-04</t>
  </si>
  <si>
    <t>SIMPL-12G-T-05</t>
  </si>
  <si>
    <t>SIMPL-12G-T-06</t>
  </si>
  <si>
    <t>SIMPL-12G-T-07</t>
  </si>
  <si>
    <t>SIMPL-12G-T-08</t>
  </si>
  <si>
    <t>SIMPL-12G-T-09</t>
  </si>
  <si>
    <t>SIMPL-12G-T-10</t>
  </si>
  <si>
    <t>SIMPL-12G-T-11</t>
  </si>
  <si>
    <t>SIMPL-12G-T-12</t>
  </si>
  <si>
    <t>SIMPL-12G-T-13</t>
  </si>
  <si>
    <t>SIMPL-13A-15</t>
  </si>
  <si>
    <t>SIMPL-13B-15</t>
  </si>
  <si>
    <t>SIMPL-13C-15</t>
  </si>
  <si>
    <t>SIMPL-13D-15</t>
  </si>
  <si>
    <t>SIMPL-13E-15</t>
  </si>
  <si>
    <t>SIMPL-13F-15</t>
  </si>
  <si>
    <t>SIMPL-13G-15</t>
  </si>
  <si>
    <t>SIMPL-13M-15</t>
  </si>
  <si>
    <t>SIMPL-13N-15</t>
  </si>
  <si>
    <t>SIMPL-13O-15</t>
  </si>
  <si>
    <t>SIMPL-13A-T-15</t>
  </si>
  <si>
    <t>SIMPL-13B-T-15</t>
  </si>
  <si>
    <t>SIMPL-13C-T-15</t>
  </si>
  <si>
    <t>SIMPL-13D-T-15</t>
  </si>
  <si>
    <t>SIMPL-13E-T-15</t>
  </si>
  <si>
    <t>SIMPL-13F-T-15</t>
  </si>
  <si>
    <t>SIMPL-13G-T-15</t>
  </si>
  <si>
    <t>SIMPL-13M-T</t>
  </si>
  <si>
    <t>SIMPL-13M-T-15</t>
  </si>
  <si>
    <t>SIMPL-13N-T</t>
  </si>
  <si>
    <t>SIMPL-13N-T-15</t>
  </si>
  <si>
    <t>SIMPL-13O-T</t>
  </si>
  <si>
    <t>SIMPL-13O-T-15</t>
  </si>
  <si>
    <t>SIMPL-1A-15</t>
  </si>
  <si>
    <t>SIMPL-1B-15</t>
  </si>
  <si>
    <t>SIMPL-1C-15</t>
  </si>
  <si>
    <t>SIMPL-1D-15</t>
  </si>
  <si>
    <t>SIMPL-1E-15</t>
  </si>
  <si>
    <t>SIMPL-1F-15</t>
  </si>
  <si>
    <t>SIMPL-1G-15</t>
  </si>
  <si>
    <t>SIMPL-1H-15</t>
  </si>
  <si>
    <t>SIMPL-1I-15</t>
  </si>
  <si>
    <t>SIMPL-1K-15</t>
  </si>
  <si>
    <t>SIMPL-1A-T-15</t>
  </si>
  <si>
    <t>SIMPL-1B-T-15</t>
  </si>
  <si>
    <t>SIMPL-1C-T-15</t>
  </si>
  <si>
    <t>SIMPL-1D-T-15</t>
  </si>
  <si>
    <t>SIMPL-1E-T-15</t>
  </si>
  <si>
    <t>SIMPL-1F-T-15</t>
  </si>
  <si>
    <t>SIMPL-1G-T-15</t>
  </si>
  <si>
    <t>SIMPL-1H-T-15</t>
  </si>
  <si>
    <t>SIMPL-1I-T-15</t>
  </si>
  <si>
    <t>SIMPL-1K-T-15</t>
  </si>
  <si>
    <t>SIMPL-2A-15</t>
  </si>
  <si>
    <t>SIMPL-2B-15</t>
  </si>
  <si>
    <t>SIMPL-2C-15</t>
  </si>
  <si>
    <t>SIMPL-2D-15</t>
  </si>
  <si>
    <t>SIMPL-2E-15</t>
  </si>
  <si>
    <t>SIMPL-2F-15</t>
  </si>
  <si>
    <t>SIMPL-2G-15</t>
  </si>
  <si>
    <t>SIMPL-2H-15</t>
  </si>
  <si>
    <t>SIMPL-2A-T-15</t>
  </si>
  <si>
    <t>SIMPL-2B-T-15</t>
  </si>
  <si>
    <t>SIMPL-2C-T-15</t>
  </si>
  <si>
    <t>SIMPL-2D-T-15</t>
  </si>
  <si>
    <t>SIMPL-2E-T-15</t>
  </si>
  <si>
    <t>SIMPL-2F-T-15</t>
  </si>
  <si>
    <t>SIMPL-2G-T-15</t>
  </si>
  <si>
    <t>SIMPL-2H-T-15</t>
  </si>
  <si>
    <t>SIMPL-3A-15</t>
  </si>
  <si>
    <t>SIMPL-3B-15</t>
  </si>
  <si>
    <t>SIMPL-3C-15</t>
  </si>
  <si>
    <t>SIMPL-3D-15</t>
  </si>
  <si>
    <t>SIMPL-3E-15</t>
  </si>
  <si>
    <t>SIMPL-3F-15</t>
  </si>
  <si>
    <t>SIMPL-3G-15</t>
  </si>
  <si>
    <t>SIMPL-3H-15</t>
  </si>
  <si>
    <t>SIMPL-3I-15</t>
  </si>
  <si>
    <t>SIMPL-3J-15</t>
  </si>
  <si>
    <t>SIMPL-3K-15</t>
  </si>
  <si>
    <t>SIMPL-3L-15</t>
  </si>
  <si>
    <t>SIMPL-3M-15</t>
  </si>
  <si>
    <t>SIMPL-3N-15</t>
  </si>
  <si>
    <t>SIMPL-3O-15</t>
  </si>
  <si>
    <t>SIMPL-3P-15</t>
  </si>
  <si>
    <t>SIMPL-3R-15</t>
  </si>
  <si>
    <t>SIMPL-3A-T-15</t>
  </si>
  <si>
    <t>SIMPL-3B-T-15</t>
  </si>
  <si>
    <t>SIMPL-3C-T-15</t>
  </si>
  <si>
    <t>SIMPL-3D-T-15</t>
  </si>
  <si>
    <t>SIMPL-3E-T-15</t>
  </si>
  <si>
    <t>SIMPL-3F-T-15</t>
  </si>
  <si>
    <t>SIMPL-3G-T-15</t>
  </si>
  <si>
    <t>SIMPL-3H-T-15</t>
  </si>
  <si>
    <t>SIMPL-3I-T-15</t>
  </si>
  <si>
    <t>SIMPL-3J-T-15</t>
  </si>
  <si>
    <t>SIMPL-3K-T-15</t>
  </si>
  <si>
    <t>SIMPL-3L-T-15</t>
  </si>
  <si>
    <t>SIMPL-3M-T-15</t>
  </si>
  <si>
    <t>SIMPL-3N-T-15</t>
  </si>
  <si>
    <t>SIMPL-3O-T-15</t>
  </si>
  <si>
    <t>SIMPL-3P-T-15</t>
  </si>
  <si>
    <t>SIMPL-3R-T-15</t>
  </si>
  <si>
    <t>SIMPL-4A-15</t>
  </si>
  <si>
    <t>SIMPL-4B-15</t>
  </si>
  <si>
    <t>SIMPL-4C-15</t>
  </si>
  <si>
    <t>SIMPL-4D-15</t>
  </si>
  <si>
    <t>SIMPL-4E-15</t>
  </si>
  <si>
    <t>SIMPL-4F-15</t>
  </si>
  <si>
    <t>SIMPL-4I-15</t>
  </si>
  <si>
    <t>SIMPL-4O-15</t>
  </si>
  <si>
    <t>SIMPL-4A-T-15</t>
  </si>
  <si>
    <t>SIMPL-4B-T-15</t>
  </si>
  <si>
    <t>SIMPL-4C-T-15</t>
  </si>
  <si>
    <t>SIMPL-4D-T-15</t>
  </si>
  <si>
    <t>SIMPL-4E-T-15</t>
  </si>
  <si>
    <t>SIMPL-4F-T-15</t>
  </si>
  <si>
    <t>SIMPL-4I-T-15</t>
  </si>
  <si>
    <t>SIMPL-4O-T-15</t>
  </si>
  <si>
    <t>SIMPL-5A-15</t>
  </si>
  <si>
    <t>SIMPL-5B-15</t>
  </si>
  <si>
    <t>SIMPL-5C-15</t>
  </si>
  <si>
    <t>SIMPL-5D-15</t>
  </si>
  <si>
    <t>SIMPL-5E-15</t>
  </si>
  <si>
    <t>SIMPL-5F-15</t>
  </si>
  <si>
    <t>SIMPL-5G-15</t>
  </si>
  <si>
    <t>SIMPL-5H-15</t>
  </si>
  <si>
    <t>SIMPL-5I-15</t>
  </si>
  <si>
    <t>SIMPL-5J-15</t>
  </si>
  <si>
    <t>SIMPL-5K-15</t>
  </si>
  <si>
    <t>SIMPL-5L-15</t>
  </si>
  <si>
    <t>SIMPL-5M-15</t>
  </si>
  <si>
    <t>SIMPL-5N-15</t>
  </si>
  <si>
    <t>SIMPL-5O-15</t>
  </si>
  <si>
    <t>SIMPL-5A-T-15</t>
  </si>
  <si>
    <t>SIMPL-5B-T-15</t>
  </si>
  <si>
    <t>SIMPL-5C-T-15</t>
  </si>
  <si>
    <t>SIMPL-5D-T-15</t>
  </si>
  <si>
    <t>SIMPL-5E-T-15</t>
  </si>
  <si>
    <t>SIMPL-5F-T-15</t>
  </si>
  <si>
    <t>SIMPL-5G-T-15</t>
  </si>
  <si>
    <t>SIMPL-5H-T-15</t>
  </si>
  <si>
    <t>SIMPL-5I-T-15</t>
  </si>
  <si>
    <t>SIMPL-5J-T-15</t>
  </si>
  <si>
    <t>SIMPL-5K-T-15</t>
  </si>
  <si>
    <t>SIMPL-5L-T-15</t>
  </si>
  <si>
    <t>SIMPL-5M-T-15</t>
  </si>
  <si>
    <t>SIMPL-5N-T-15</t>
  </si>
  <si>
    <t>SIMPL-5O-T-15</t>
  </si>
  <si>
    <t>SIMPL-6A-15</t>
  </si>
  <si>
    <t>SIMPL-6B-15</t>
  </si>
  <si>
    <t>SIMPL-6C-15</t>
  </si>
  <si>
    <t>SIMPL-6D-15</t>
  </si>
  <si>
    <t>SIMPL-6E-15</t>
  </si>
  <si>
    <t>SIMPL-6F-15</t>
  </si>
  <si>
    <t>SIMPL-6G-15</t>
  </si>
  <si>
    <t>SIMPL-6H-15</t>
  </si>
  <si>
    <t>SIMPL-6I-15</t>
  </si>
  <si>
    <t>SIMPL-6J-15</t>
  </si>
  <si>
    <t>SIMPL-6K-15</t>
  </si>
  <si>
    <t>SIMPL-6L-15</t>
  </si>
  <si>
    <t>SIMPL-6M-15</t>
  </si>
  <si>
    <t>SIMPL-6N-15</t>
  </si>
  <si>
    <t>SIMPL-6O-15</t>
  </si>
  <si>
    <t>SIMPL-6P-15</t>
  </si>
  <si>
    <t>SIMPL-6A-T-15</t>
  </si>
  <si>
    <t>SIMPL-6B-T-15</t>
  </si>
  <si>
    <t>SIMPL-6C-T-15</t>
  </si>
  <si>
    <t>SIMPL-6D-T-15</t>
  </si>
  <si>
    <t>SIMPL-6E-T-15</t>
  </si>
  <si>
    <t>SIMPL-6F-T-15</t>
  </si>
  <si>
    <t>SIMPL-6G-T-15</t>
  </si>
  <si>
    <t>SIMPL-6H-T-15</t>
  </si>
  <si>
    <t>SIMPL-6I-T-15</t>
  </si>
  <si>
    <t>SIMPL-6J-T-15</t>
  </si>
  <si>
    <t>SIMPL-6K-T-15</t>
  </si>
  <si>
    <t>SIMPL-6L-T-15</t>
  </si>
  <si>
    <t>SIMPL-6M-T-15</t>
  </si>
  <si>
    <t>SIMPL-6N-T</t>
  </si>
  <si>
    <t>SIMPL-6N-T-15</t>
  </si>
  <si>
    <t>SIMPL-6O-T</t>
  </si>
  <si>
    <t>SIMPL-6O-T-15</t>
  </si>
  <si>
    <t>SIMPL-6P-T</t>
  </si>
  <si>
    <t>SIMPL-6P-T-15</t>
  </si>
  <si>
    <t>SIMPL-7A-15</t>
  </si>
  <si>
    <t>SIMPL-7B-15</t>
  </si>
  <si>
    <t>SIMPL-7C-15</t>
  </si>
  <si>
    <t>SIMPL-7D-15</t>
  </si>
  <si>
    <t>SIMPL-7E-15</t>
  </si>
  <si>
    <t>SIMPL-7F-15</t>
  </si>
  <si>
    <t>SIMPL-7G-15</t>
  </si>
  <si>
    <t>SIMPL-7H-15</t>
  </si>
  <si>
    <t>SIMPL-7I-15</t>
  </si>
  <si>
    <t>SIMPL-7J-15</t>
  </si>
  <si>
    <t>SIMPL-7K-15</t>
  </si>
  <si>
    <t>SIMPL-7L-15</t>
  </si>
  <si>
    <t>SIMPL-7M-15</t>
  </si>
  <si>
    <t>SIMPL-7N-15</t>
  </si>
  <si>
    <t>SIMPL-7O-15</t>
  </si>
  <si>
    <t>SIMPL-7P-15</t>
  </si>
  <si>
    <t>SIMPL-7R-15</t>
  </si>
  <si>
    <t>SIMPL-7S-15</t>
  </si>
  <si>
    <t>SIMPL-7A-T-15</t>
  </si>
  <si>
    <t>SIMPL-7B-T-15</t>
  </si>
  <si>
    <t>SIMPL-7C-T-15</t>
  </si>
  <si>
    <t>SIMPL-7D-T-15</t>
  </si>
  <si>
    <t>SIMPL-7E-T-15</t>
  </si>
  <si>
    <t>SIMPL-7F-T-15</t>
  </si>
  <si>
    <t>SIMPL-7G-T-15</t>
  </si>
  <si>
    <t>SIMPL-7H-T-15</t>
  </si>
  <si>
    <t>SIMPL-7I-T-15</t>
  </si>
  <si>
    <t>SIMPL-7J-T-15</t>
  </si>
  <si>
    <t>SIMPL-7K-T-15</t>
  </si>
  <si>
    <t>SIMPL-7L-T-15</t>
  </si>
  <si>
    <t>SIMPL-7M-T-15</t>
  </si>
  <si>
    <t>SIMPL-7N-T-15</t>
  </si>
  <si>
    <t>SIMPL-7O-T-15</t>
  </si>
  <si>
    <t>SIMPL-7P-T-15</t>
  </si>
  <si>
    <t>SIMPL-7R-T-15</t>
  </si>
  <si>
    <t>SIMPL-7S-T-15</t>
  </si>
  <si>
    <t>SIMPL-8A-15</t>
  </si>
  <si>
    <t>SIMPL-8B-15</t>
  </si>
  <si>
    <t>SIMPL-8C-15</t>
  </si>
  <si>
    <t>SIMPL-8D-15</t>
  </si>
  <si>
    <t>SIMPL-8E-15</t>
  </si>
  <si>
    <t>SIMPL-8M-15</t>
  </si>
  <si>
    <t>SIMPL-8N-15</t>
  </si>
  <si>
    <t>SIMPL-8O-15</t>
  </si>
  <si>
    <t>SIMPL-8P-15</t>
  </si>
  <si>
    <t>SIMPL-8R-15</t>
  </si>
  <si>
    <t>SIMPL-8S-15</t>
  </si>
  <si>
    <t>SIMPL-8T-15</t>
  </si>
  <si>
    <t>SIMPL-8U-15</t>
  </si>
  <si>
    <t>SIMPL-8A-T-15</t>
  </si>
  <si>
    <t>SIMPL-8B-T-15</t>
  </si>
  <si>
    <t>SIMPL-8C-T-15</t>
  </si>
  <si>
    <t>SIMPL-8D-T-15</t>
  </si>
  <si>
    <t>SIMPL-8E-T-15</t>
  </si>
  <si>
    <t>SIMPL-8M-T</t>
  </si>
  <si>
    <t>SIMPL-8M-T-15</t>
  </si>
  <si>
    <t>SIMPL-8N-T</t>
  </si>
  <si>
    <t>SIMPL-8N-T-15</t>
  </si>
  <si>
    <t>SIMPL-8O-T</t>
  </si>
  <si>
    <t>SIMPL-8O-T-15</t>
  </si>
  <si>
    <t>SIMPL-8P-T</t>
  </si>
  <si>
    <t>SIMPL-8P-T-15</t>
  </si>
  <si>
    <t>SIMPL-8R-T</t>
  </si>
  <si>
    <t>SIMPL-8R-T-15</t>
  </si>
  <si>
    <t>SIMPL-8S-T</t>
  </si>
  <si>
    <t>SIMPL-8S-T-15</t>
  </si>
  <si>
    <t>SIMPL-8T-T</t>
  </si>
  <si>
    <t>SIMPL-8T-T-15</t>
  </si>
  <si>
    <t>SIMPL-8U-T</t>
  </si>
  <si>
    <t>SIMPL-8U-T-15</t>
  </si>
  <si>
    <t>SIMPL-9A-15</t>
  </si>
  <si>
    <t>SIMPL-9B-15</t>
  </si>
  <si>
    <t>SIMPL-9C-15</t>
  </si>
  <si>
    <t>SIMPL-9D-15</t>
  </si>
  <si>
    <t>SIMPL-9E-15</t>
  </si>
  <si>
    <t>SIMPL-9F-15</t>
  </si>
  <si>
    <t>SIMPL-9G-15</t>
  </si>
  <si>
    <t>SIMPL-9H-15</t>
  </si>
  <si>
    <t>SIMPL-9I-15</t>
  </si>
  <si>
    <t>SIMPL-9J-15</t>
  </si>
  <si>
    <t>SIMPL-9K-15</t>
  </si>
  <si>
    <t>SIMPL-9L-15</t>
  </si>
  <si>
    <t>SIMPL-9M-15</t>
  </si>
  <si>
    <t>SIMPL-9N-15</t>
  </si>
  <si>
    <t>SIMPL-9O-15</t>
  </si>
  <si>
    <t>SIMPL-9A-T-15</t>
  </si>
  <si>
    <t>SIMPL-9B-T-15</t>
  </si>
  <si>
    <t>SIMPL-9C-T-15</t>
  </si>
  <si>
    <t>SIMPL-9D-T-15</t>
  </si>
  <si>
    <t>SIMPL-9E-T-15</t>
  </si>
  <si>
    <t>SIMPL-9F-T-15</t>
  </si>
  <si>
    <t>SIMPL-9G-T-15</t>
  </si>
  <si>
    <t>SIMPL-9H-T-15</t>
  </si>
  <si>
    <t>SIMPL-9I-T-15</t>
  </si>
  <si>
    <t>SIMPL-9J-T-15</t>
  </si>
  <si>
    <t>SIMPL-9K-T-15</t>
  </si>
  <si>
    <t>SIMPL-9L-T-15</t>
  </si>
  <si>
    <t>SIMPL-9M-T-15</t>
  </si>
  <si>
    <t>SIMPL-9N-T-15</t>
  </si>
  <si>
    <t>SIMPL-9O-T-15</t>
  </si>
  <si>
    <t>SIMPL-10A-15</t>
  </si>
  <si>
    <t>SIMPL-10B-15</t>
  </si>
  <si>
    <t>SIMPL-10C-15</t>
  </si>
  <si>
    <t>SIMPL-10D-15</t>
  </si>
  <si>
    <t>SIMPL-10E-15</t>
  </si>
  <si>
    <t>SIMPL-10F-15</t>
  </si>
  <si>
    <t>SIMPL-10G-15</t>
  </si>
  <si>
    <t>SIMPL-10A-T-15</t>
  </si>
  <si>
    <t>SIMPL-10B-T-15</t>
  </si>
  <si>
    <t>SIMPL-10C-T-15</t>
  </si>
  <si>
    <t>SIMPL-10D-T-15</t>
  </si>
  <si>
    <t>SIMPL-10E-T-15</t>
  </si>
  <si>
    <t>SIMPL-10F-T-15</t>
  </si>
  <si>
    <t>SIMPL-10G-T-15</t>
  </si>
  <si>
    <t>SIMPL-11A-15</t>
  </si>
  <si>
    <t>SIMPL-11B-15</t>
  </si>
  <si>
    <t>SIMPL-11C-15</t>
  </si>
  <si>
    <t>SIMPL-11D-15</t>
  </si>
  <si>
    <t>SIMPL-11E-15</t>
  </si>
  <si>
    <t>SIMPL-11F-15</t>
  </si>
  <si>
    <t>SIMPL-11G-15</t>
  </si>
  <si>
    <t>SIMPL-11H-15</t>
  </si>
  <si>
    <t>SIMPL-11I-15</t>
  </si>
  <si>
    <t>SIMPL-11A-T-15</t>
  </si>
  <si>
    <t>SIMPL-11B-T-15</t>
  </si>
  <si>
    <t>SIMPL-11C-T-15</t>
  </si>
  <si>
    <t>SIMPL-11D-T-15</t>
  </si>
  <si>
    <t>SIMPL-11E-T-15</t>
  </si>
  <si>
    <t>SIMPL-11F-T-15</t>
  </si>
  <si>
    <t>SIMPL-11G-T-15</t>
  </si>
  <si>
    <t>SIMPL-11H-T</t>
  </si>
  <si>
    <t>SIMPL-11H-T-15</t>
  </si>
  <si>
    <t>SIMPL-11I-T</t>
  </si>
  <si>
    <t>SIMPL-11I-T-15</t>
  </si>
  <si>
    <t>SIMPL-12A-15</t>
  </si>
  <si>
    <t>SIMPL-12B-15</t>
  </si>
  <si>
    <t>SIMPL-12C-15</t>
  </si>
  <si>
    <t>SIMPL-12D-15</t>
  </si>
  <si>
    <t>SIMPL-12E-15</t>
  </si>
  <si>
    <t>SIMPL-12F-15</t>
  </si>
  <si>
    <t>SIMPL-12G-15</t>
  </si>
  <si>
    <t>SIMPL-12A-T-15</t>
  </si>
  <si>
    <t>SIMPL-12B-T-15</t>
  </si>
  <si>
    <t>SIMPL-12C-T-15</t>
  </si>
  <si>
    <t>SIMPL-12D-T-15</t>
  </si>
  <si>
    <t>SIMPL-12E-T-15</t>
  </si>
  <si>
    <t>SIMPL-12F-T-15</t>
  </si>
  <si>
    <t>SIMPL-12G-T-15</t>
  </si>
  <si>
    <t>SIMPL-14A-T-15</t>
  </si>
  <si>
    <t>SIMPL-14B-T-15</t>
  </si>
  <si>
    <t>SIMPL-14C-T-15</t>
  </si>
  <si>
    <t>SIMPL-14D-T-15</t>
  </si>
  <si>
    <t>SIMPL-14E-T-15</t>
  </si>
  <si>
    <t>SIMPL-14F-T-15</t>
  </si>
  <si>
    <t>SIMPL-14G-T-15</t>
  </si>
  <si>
    <t>sajn/kg</t>
  </si>
  <si>
    <t>polies/kg</t>
  </si>
  <si>
    <t>posip/kg</t>
  </si>
  <si>
    <t>barva kg</t>
  </si>
  <si>
    <t>pigment kg</t>
  </si>
  <si>
    <t>plošče/kos</t>
  </si>
  <si>
    <t>unit navadne</t>
  </si>
  <si>
    <t>sum</t>
  </si>
</sst>
</file>

<file path=xl/styles.xml><?xml version="1.0" encoding="utf-8"?>
<styleSheet xmlns="http://schemas.openxmlformats.org/spreadsheetml/2006/main">
  <numFmts count="6">
    <numFmt numFmtId="0" formatCode="General"/>
    <numFmt numFmtId="59" formatCode="&quot; &quot;* #,##0.00&quot; € &quot;;&quot;-&quot;* #,##0.00&quot; € &quot;;&quot; &quot;* &quot;-&quot;??&quot; € &quot;"/>
    <numFmt numFmtId="60" formatCode="#,##0&quot; &quot;;&quot;-&quot;#,##0&quot; &quot;"/>
    <numFmt numFmtId="61" formatCode="#,##0.00&quot; &quot;;&quot;-&quot;#,##0.00&quot; &quot;"/>
    <numFmt numFmtId="62" formatCode="&quot; &quot;[$€-2]&quot; &quot;* #,##0.00&quot; &quot;;&quot;-&quot;[$€-2]&quot; &quot;* #,##0.00&quot; &quot;;&quot; &quot;[$€-2]&quot; &quot;* &quot;-&quot;??&quot; &quot;"/>
    <numFmt numFmtId="63" formatCode="#,##0.00&quot; €&quot;"/>
  </numFmts>
  <fonts count="48">
    <font>
      <sz val="12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sz val="10"/>
      <color indexed="8"/>
      <name val="Calibri"/>
    </font>
    <font>
      <b val="1"/>
      <sz val="12"/>
      <color indexed="8"/>
      <name val="Calibri"/>
    </font>
    <font>
      <sz val="12"/>
      <color indexed="11"/>
      <name val="Calibri"/>
    </font>
    <font>
      <sz val="12"/>
      <color indexed="10"/>
      <name val="Calibri"/>
    </font>
    <font>
      <sz val="10"/>
      <color indexed="10"/>
      <name val="Calibri"/>
    </font>
    <font>
      <sz val="11"/>
      <color indexed="8"/>
      <name val="Calibri"/>
    </font>
    <font>
      <sz val="14"/>
      <color indexed="8"/>
      <name val="Calibri"/>
    </font>
    <font>
      <b val="1"/>
      <sz val="18"/>
      <color indexed="8"/>
      <name val="Calibri"/>
    </font>
    <font>
      <sz val="16"/>
      <color indexed="8"/>
      <name val="Calibri"/>
    </font>
    <font>
      <sz val="12"/>
      <color indexed="31"/>
      <name val="Calibri"/>
    </font>
    <font>
      <sz val="14"/>
      <color indexed="21"/>
      <name val="Calibri"/>
    </font>
    <font>
      <sz val="18"/>
      <color indexed="31"/>
      <name val="Calibri"/>
    </font>
    <font>
      <b val="1"/>
      <sz val="14"/>
      <color indexed="8"/>
      <name val="Calibri"/>
    </font>
    <font>
      <b val="1"/>
      <sz val="16"/>
      <color indexed="8"/>
      <name val="Calibri"/>
    </font>
    <font>
      <b val="1"/>
      <sz val="20"/>
      <color indexed="8"/>
      <name val="Calibri"/>
    </font>
    <font>
      <b val="1"/>
      <sz val="20"/>
      <color indexed="21"/>
      <name val="Calibri"/>
    </font>
    <font>
      <sz val="14"/>
      <color indexed="11"/>
      <name val="Calibri"/>
    </font>
    <font>
      <sz val="14"/>
      <color indexed="10"/>
      <name val="Calibri"/>
    </font>
    <font>
      <sz val="14"/>
      <color indexed="31"/>
      <name val="Calibri"/>
    </font>
    <font>
      <b val="1"/>
      <sz val="14"/>
      <color indexed="11"/>
      <name val="Calibri"/>
    </font>
    <font>
      <b val="1"/>
      <sz val="14"/>
      <color indexed="10"/>
      <name val="Calibri"/>
    </font>
    <font>
      <b val="1"/>
      <sz val="26"/>
      <color indexed="8"/>
      <name val="Calibri"/>
    </font>
    <font>
      <sz val="12"/>
      <color indexed="21"/>
      <name val="Calibri"/>
    </font>
    <font>
      <sz val="14"/>
      <color indexed="37"/>
      <name val="Calibri"/>
    </font>
    <font>
      <sz val="12"/>
      <color indexed="37"/>
      <name val="Calibri"/>
    </font>
    <font>
      <b val="1"/>
      <sz val="12"/>
      <color indexed="11"/>
      <name val="Calibri"/>
    </font>
    <font>
      <b val="1"/>
      <sz val="12"/>
      <color indexed="10"/>
      <name val="Calibri"/>
    </font>
    <font>
      <sz val="12"/>
      <color indexed="8"/>
      <name val="Arial"/>
    </font>
    <font>
      <b val="1"/>
      <sz val="14"/>
      <color indexed="37"/>
      <name val="Calibri"/>
    </font>
    <font>
      <b val="1"/>
      <i val="1"/>
      <sz val="11"/>
      <color indexed="8"/>
      <name val="Calibri"/>
    </font>
    <font>
      <b val="1"/>
      <i val="1"/>
      <sz val="10"/>
      <color indexed="8"/>
      <name val="Calibri"/>
    </font>
    <font>
      <b val="1"/>
      <sz val="34"/>
      <color indexed="8"/>
      <name val="Calibri"/>
    </font>
    <font>
      <b val="1"/>
      <sz val="10"/>
      <color indexed="8"/>
      <name val="Calibri"/>
    </font>
    <font>
      <sz val="9"/>
      <color indexed="8"/>
      <name val="Calibri"/>
    </font>
    <font>
      <sz val="22"/>
      <color indexed="8"/>
      <name val="Calibri"/>
    </font>
    <font>
      <b val="1"/>
      <sz val="11"/>
      <color indexed="8"/>
      <name val="Calibri"/>
    </font>
    <font>
      <b val="1"/>
      <sz val="9"/>
      <color indexed="8"/>
      <name val="Calibri"/>
    </font>
    <font>
      <i val="1"/>
      <sz val="10"/>
      <color indexed="8"/>
      <name val="Calibri"/>
    </font>
    <font>
      <u val="single"/>
      <sz val="11"/>
      <color indexed="8"/>
      <name val="Calibri"/>
    </font>
    <font>
      <sz val="24"/>
      <color indexed="8"/>
      <name val="Calibri"/>
    </font>
    <font>
      <sz val="36"/>
      <color indexed="8"/>
      <name val="Calibri"/>
    </font>
    <font>
      <sz val="20"/>
      <color indexed="8"/>
      <name val="Calibri"/>
    </font>
    <font>
      <i val="1"/>
      <sz val="12"/>
      <color indexed="8"/>
      <name val="Calibri"/>
    </font>
    <font>
      <b val="1"/>
      <i val="1"/>
      <sz val="12"/>
      <color indexed="8"/>
      <name val="Calibri"/>
    </font>
    <font>
      <sz val="22"/>
      <color indexed="8"/>
      <name val="Calibri (Body)_x0000_"/>
    </font>
  </fonts>
  <fills count="30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  <fill>
      <patternFill patternType="solid">
        <fgColor indexed="26"/>
        <bgColor auto="1"/>
      </patternFill>
    </fill>
    <fill>
      <patternFill patternType="solid">
        <fgColor indexed="27"/>
        <bgColor auto="1"/>
      </patternFill>
    </fill>
    <fill>
      <patternFill patternType="solid">
        <fgColor indexed="28"/>
        <bgColor auto="1"/>
      </patternFill>
    </fill>
    <fill>
      <patternFill patternType="solid">
        <fgColor indexed="29"/>
        <bgColor auto="1"/>
      </patternFill>
    </fill>
    <fill>
      <patternFill patternType="solid">
        <fgColor indexed="30"/>
        <bgColor auto="1"/>
      </patternFill>
    </fill>
    <fill>
      <patternFill patternType="solid">
        <fgColor indexed="31"/>
        <bgColor auto="1"/>
      </patternFill>
    </fill>
    <fill>
      <patternFill patternType="solid">
        <fgColor indexed="32"/>
        <bgColor auto="1"/>
      </patternFill>
    </fill>
    <fill>
      <patternFill patternType="solid">
        <fgColor indexed="33"/>
        <bgColor auto="1"/>
      </patternFill>
    </fill>
    <fill>
      <patternFill patternType="solid">
        <fgColor indexed="34"/>
        <bgColor auto="1"/>
      </patternFill>
    </fill>
    <fill>
      <patternFill patternType="solid">
        <fgColor indexed="35"/>
        <bgColor auto="1"/>
      </patternFill>
    </fill>
    <fill>
      <patternFill patternType="solid">
        <fgColor indexed="36"/>
        <bgColor auto="1"/>
      </patternFill>
    </fill>
    <fill>
      <patternFill patternType="solid">
        <fgColor indexed="38"/>
        <bgColor auto="1"/>
      </patternFill>
    </fill>
  </fills>
  <borders count="48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9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9"/>
      </right>
      <top style="thin">
        <color indexed="8"/>
      </top>
      <bottom/>
      <diagonal/>
    </border>
    <border>
      <left style="thin">
        <color indexed="8"/>
      </left>
      <right style="thin">
        <color indexed="9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9"/>
      </top>
      <bottom/>
      <diagonal/>
    </border>
    <border>
      <left style="thin">
        <color indexed="8"/>
      </left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8"/>
      </bottom>
      <diagonal/>
    </border>
    <border>
      <left style="thin">
        <color indexed="9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8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9"/>
      </bottom>
      <diagonal/>
    </border>
    <border>
      <left style="thin">
        <color indexed="9"/>
      </left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9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medium">
        <color indexed="8"/>
      </top>
      <bottom/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609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borderId="1" applyNumberFormat="0" applyFont="1" applyFill="0" applyBorder="1" applyAlignment="1" applyProtection="0">
      <alignment vertical="bottom"/>
    </xf>
    <xf numFmtId="0" fontId="0" borderId="2" applyNumberFormat="0" applyFont="1" applyFill="0" applyBorder="1" applyAlignment="1" applyProtection="0">
      <alignment vertical="bottom"/>
    </xf>
    <xf numFmtId="0" fontId="0" borderId="3" applyNumberFormat="0" applyFont="1" applyFill="0" applyBorder="1" applyAlignment="1" applyProtection="0">
      <alignment vertical="bottom"/>
    </xf>
    <xf numFmtId="0" fontId="0" borderId="4" applyNumberFormat="0" applyFont="1" applyFill="0" applyBorder="1" applyAlignment="1" applyProtection="0">
      <alignment vertical="bottom"/>
    </xf>
    <xf numFmtId="0" fontId="0" borderId="5" applyNumberFormat="0" applyFont="1" applyFill="0" applyBorder="1" applyAlignment="1" applyProtection="0">
      <alignment vertical="bottom"/>
    </xf>
    <xf numFmtId="0" fontId="0" borderId="5" applyNumberFormat="0" applyFont="1" applyFill="0" applyBorder="1" applyAlignment="1" applyProtection="0">
      <alignment horizontal="right" vertical="bottom"/>
    </xf>
    <xf numFmtId="49" fontId="0" borderId="5" applyNumberFormat="1" applyFont="1" applyFill="0" applyBorder="1" applyAlignment="1" applyProtection="0">
      <alignment horizontal="right" vertical="bottom"/>
    </xf>
    <xf numFmtId="0" fontId="0" borderId="6" applyNumberFormat="0" applyFont="1" applyFill="0" applyBorder="1" applyAlignment="1" applyProtection="0">
      <alignment vertical="bottom"/>
    </xf>
    <xf numFmtId="49" fontId="0" borderId="5" applyNumberFormat="1" applyFont="1" applyFill="0" applyBorder="1" applyAlignment="1" applyProtection="0">
      <alignment vertical="bottom"/>
    </xf>
    <xf numFmtId="49" fontId="0" fillId="2" borderId="7" applyNumberFormat="1" applyFont="1" applyFill="1" applyBorder="1" applyAlignment="1" applyProtection="0">
      <alignment vertical="center"/>
    </xf>
    <xf numFmtId="0" fontId="0" borderId="7" applyNumberFormat="0" applyFont="1" applyFill="0" applyBorder="1" applyAlignment="1" applyProtection="0">
      <alignment vertical="bottom"/>
    </xf>
    <xf numFmtId="0" fontId="3" fillId="2" borderId="5" applyNumberFormat="0" applyFont="1" applyFill="1" applyBorder="1" applyAlignment="1" applyProtection="0">
      <alignment vertical="bottom" wrapText="1"/>
    </xf>
    <xf numFmtId="0" fontId="0" borderId="8" applyNumberFormat="0" applyFont="1" applyFill="0" applyBorder="1" applyAlignment="1" applyProtection="0">
      <alignment vertical="bottom"/>
    </xf>
    <xf numFmtId="0" fontId="0" fillId="3" borderId="9" applyNumberFormat="0" applyFont="1" applyFill="1" applyBorder="1" applyAlignment="1" applyProtection="0">
      <alignment horizontal="center" vertical="bottom"/>
    </xf>
    <xf numFmtId="0" fontId="0" borderId="10" applyNumberFormat="0" applyFont="1" applyFill="0" applyBorder="1" applyAlignment="1" applyProtection="0">
      <alignment vertical="bottom"/>
    </xf>
    <xf numFmtId="49" fontId="0" fillId="2" borderId="11" applyNumberFormat="1" applyFont="1" applyFill="1" applyBorder="1" applyAlignment="1" applyProtection="0">
      <alignment vertical="center"/>
    </xf>
    <xf numFmtId="0" fontId="0" borderId="11" applyNumberFormat="0" applyFont="1" applyFill="0" applyBorder="1" applyAlignment="1" applyProtection="0">
      <alignment vertical="bottom"/>
    </xf>
    <xf numFmtId="49" fontId="0" fillId="2" borderId="8" applyNumberFormat="1" applyFont="1" applyFill="1" applyBorder="1" applyAlignment="1" applyProtection="0">
      <alignment horizontal="right" vertical="center"/>
    </xf>
    <xf numFmtId="1" fontId="0" fillId="3" borderId="9" applyNumberFormat="1" applyFont="1" applyFill="1" applyBorder="1" applyAlignment="1" applyProtection="0">
      <alignment vertical="bottom"/>
    </xf>
    <xf numFmtId="49" fontId="0" borderId="10" applyNumberFormat="1" applyFont="1" applyFill="0" applyBorder="1" applyAlignment="1" applyProtection="0">
      <alignment vertical="bottom"/>
    </xf>
    <xf numFmtId="0" fontId="0" borderId="12" applyNumberFormat="0" applyFont="1" applyFill="0" applyBorder="1" applyAlignment="1" applyProtection="0">
      <alignment vertical="bottom"/>
    </xf>
    <xf numFmtId="49" fontId="0" fillId="2" borderId="7" applyNumberFormat="1" applyFont="1" applyFill="1" applyBorder="1" applyAlignment="1" applyProtection="0">
      <alignment horizontal="center" vertical="center"/>
    </xf>
    <xf numFmtId="49" fontId="0" borderId="7" applyNumberFormat="1" applyFont="1" applyFill="0" applyBorder="1" applyAlignment="1" applyProtection="0">
      <alignment horizontal="right" vertical="bottom"/>
    </xf>
    <xf numFmtId="0" fontId="0" borderId="7" applyNumberFormat="0" applyFont="1" applyFill="0" applyBorder="1" applyAlignment="1" applyProtection="0">
      <alignment horizontal="right" vertical="bottom"/>
    </xf>
    <xf numFmtId="0" fontId="0" fillId="2" borderId="5" applyNumberFormat="0" applyFont="1" applyFill="1" applyBorder="1" applyAlignment="1" applyProtection="0">
      <alignment horizontal="left" vertical="center"/>
    </xf>
    <xf numFmtId="49" fontId="4" borderId="11" applyNumberFormat="1" applyFont="1" applyFill="0" applyBorder="1" applyAlignment="1" applyProtection="0">
      <alignment horizontal="right" vertical="bottom"/>
    </xf>
    <xf numFmtId="0" fontId="0" borderId="11" applyNumberFormat="1" applyFont="1" applyFill="0" applyBorder="1" applyAlignment="1" applyProtection="0">
      <alignment vertical="bottom"/>
    </xf>
    <xf numFmtId="2" fontId="0" borderId="11" applyNumberFormat="1" applyFont="1" applyFill="0" applyBorder="1" applyAlignment="1" applyProtection="0">
      <alignment vertical="bottom"/>
    </xf>
    <xf numFmtId="59" fontId="0" borderId="11" applyNumberFormat="1" applyFont="1" applyFill="0" applyBorder="1" applyAlignment="1" applyProtection="0">
      <alignment vertical="bottom"/>
    </xf>
    <xf numFmtId="49" fontId="4" borderId="12" applyNumberFormat="1" applyFont="1" applyFill="0" applyBorder="1" applyAlignment="1" applyProtection="0">
      <alignment horizontal="center" vertical="bottom"/>
    </xf>
    <xf numFmtId="0" fontId="0" borderId="12" applyNumberFormat="1" applyFont="1" applyFill="0" applyBorder="1" applyAlignment="1" applyProtection="0">
      <alignment vertical="bottom"/>
    </xf>
    <xf numFmtId="2" fontId="0" borderId="12" applyNumberFormat="1" applyFont="1" applyFill="0" applyBorder="1" applyAlignment="1" applyProtection="0">
      <alignment vertical="bottom"/>
    </xf>
    <xf numFmtId="59" fontId="0" borderId="12" applyNumberFormat="1" applyFont="1" applyFill="0" applyBorder="1" applyAlignment="1" applyProtection="0">
      <alignment vertical="bottom"/>
    </xf>
    <xf numFmtId="59" fontId="0" borderId="5" applyNumberFormat="1" applyFont="1" applyFill="0" applyBorder="1" applyAlignment="1" applyProtection="0">
      <alignment vertical="bottom"/>
    </xf>
    <xf numFmtId="49" fontId="4" borderId="7" applyNumberFormat="1" applyFont="1" applyFill="0" applyBorder="1" applyAlignment="1" applyProtection="0">
      <alignment horizontal="right" vertical="bottom"/>
    </xf>
    <xf numFmtId="59" fontId="0" borderId="7" applyNumberFormat="1" applyFont="1" applyFill="0" applyBorder="1" applyAlignment="1" applyProtection="0">
      <alignment vertical="bottom"/>
    </xf>
    <xf numFmtId="0" fontId="4" fillId="3" borderId="13" applyNumberFormat="0" applyFont="1" applyFill="1" applyBorder="1" applyAlignment="1" applyProtection="0">
      <alignment horizontal="center" vertical="center"/>
    </xf>
    <xf numFmtId="49" fontId="4" fillId="3" borderId="11" applyNumberFormat="1" applyFont="1" applyFill="1" applyBorder="1" applyAlignment="1" applyProtection="0">
      <alignment horizontal="right" vertical="center"/>
    </xf>
    <xf numFmtId="0" fontId="4" fillId="3" borderId="11" applyNumberFormat="0" applyFont="1" applyFill="1" applyBorder="1" applyAlignment="1" applyProtection="0">
      <alignment horizontal="center" vertical="center"/>
    </xf>
    <xf numFmtId="59" fontId="4" fillId="3" borderId="11" applyNumberFormat="1" applyFont="1" applyFill="1" applyBorder="1" applyAlignment="1" applyProtection="0">
      <alignment horizontal="center" vertical="center"/>
    </xf>
    <xf numFmtId="59" fontId="4" fillId="3" borderId="14" applyNumberFormat="1" applyFont="1" applyFill="1" applyBorder="1" applyAlignment="1" applyProtection="0">
      <alignment horizontal="center" vertical="center"/>
    </xf>
    <xf numFmtId="59" fontId="4" borderId="10" applyNumberFormat="1" applyFont="1" applyFill="0" applyBorder="1" applyAlignment="1" applyProtection="0">
      <alignment horizontal="center" vertical="bottom"/>
    </xf>
    <xf numFmtId="0" fontId="4" borderId="5" applyNumberFormat="0" applyFont="1" applyFill="0" applyBorder="1" applyAlignment="1" applyProtection="0">
      <alignment horizontal="center" vertical="bottom"/>
    </xf>
    <xf numFmtId="0" fontId="4" borderId="12" applyNumberFormat="0" applyFont="1" applyFill="0" applyBorder="1" applyAlignment="1" applyProtection="0">
      <alignment horizontal="center" vertical="bottom"/>
    </xf>
    <xf numFmtId="59" fontId="4" borderId="12" applyNumberFormat="1" applyFont="1" applyFill="0" applyBorder="1" applyAlignment="1" applyProtection="0">
      <alignment horizontal="center" vertical="bottom"/>
    </xf>
    <xf numFmtId="59" fontId="4" borderId="5" applyNumberFormat="1" applyFont="1" applyFill="0" applyBorder="1" applyAlignment="1" applyProtection="0">
      <alignment horizontal="center" vertical="bottom"/>
    </xf>
    <xf numFmtId="0" fontId="4" borderId="7" applyNumberFormat="0" applyFont="1" applyFill="0" applyBorder="1" applyAlignment="1" applyProtection="0">
      <alignment horizontal="center" vertical="bottom"/>
    </xf>
    <xf numFmtId="59" fontId="4" borderId="7" applyNumberFormat="1" applyFont="1" applyFill="0" applyBorder="1" applyAlignment="1" applyProtection="0">
      <alignment horizontal="center" vertical="bottom"/>
    </xf>
    <xf numFmtId="0" fontId="0" borderId="15" applyNumberFormat="0" applyFont="1" applyFill="0" applyBorder="1" applyAlignment="1" applyProtection="0">
      <alignment vertical="bottom"/>
    </xf>
    <xf numFmtId="49" fontId="0" fillId="2" borderId="16" applyNumberFormat="1" applyFont="1" applyFill="1" applyBorder="1" applyAlignment="1" applyProtection="0">
      <alignment vertical="center" wrapText="1"/>
    </xf>
    <xf numFmtId="49" fontId="5" fillId="4" borderId="13" applyNumberFormat="1" applyFont="1" applyFill="1" applyBorder="1" applyAlignment="1" applyProtection="0">
      <alignment horizontal="center" vertical="center" wrapText="1"/>
    </xf>
    <xf numFmtId="49" fontId="0" borderId="11" applyNumberFormat="1" applyFont="1" applyFill="0" applyBorder="1" applyAlignment="1" applyProtection="0">
      <alignment vertical="bottom"/>
    </xf>
    <xf numFmtId="49" fontId="0" fillId="5" borderId="11" applyNumberFormat="1" applyFont="1" applyFill="1" applyBorder="1" applyAlignment="1" applyProtection="0">
      <alignment vertical="center" wrapText="1"/>
    </xf>
    <xf numFmtId="49" fontId="0" fillId="6" borderId="11" applyNumberFormat="1" applyFont="1" applyFill="1" applyBorder="1" applyAlignment="1" applyProtection="0">
      <alignment vertical="center" wrapText="1"/>
    </xf>
    <xf numFmtId="49" fontId="6" fillId="7" borderId="11" applyNumberFormat="1" applyFont="1" applyFill="1" applyBorder="1" applyAlignment="1" applyProtection="0">
      <alignment horizontal="center" vertical="center" wrapText="1"/>
    </xf>
    <xf numFmtId="49" fontId="0" fillId="8" borderId="11" applyNumberFormat="1" applyFont="1" applyFill="1" applyBorder="1" applyAlignment="1" applyProtection="0">
      <alignment vertical="center" wrapText="1"/>
    </xf>
    <xf numFmtId="49" fontId="0" fillId="9" borderId="11" applyNumberFormat="1" applyFont="1" applyFill="1" applyBorder="1" applyAlignment="1" applyProtection="0">
      <alignment vertical="center" wrapText="1"/>
    </xf>
    <xf numFmtId="49" fontId="0" fillId="10" borderId="11" applyNumberFormat="1" applyFont="1" applyFill="1" applyBorder="1" applyAlignment="1" applyProtection="0">
      <alignment vertical="center" wrapText="1"/>
    </xf>
    <xf numFmtId="49" fontId="0" fillId="11" borderId="11" applyNumberFormat="1" applyFont="1" applyFill="1" applyBorder="1" applyAlignment="1" applyProtection="0">
      <alignment vertical="center"/>
    </xf>
    <xf numFmtId="49" fontId="0" fillId="12" borderId="11" applyNumberFormat="1" applyFont="1" applyFill="1" applyBorder="1" applyAlignment="1" applyProtection="0">
      <alignment vertical="center" wrapText="1"/>
    </xf>
    <xf numFmtId="49" fontId="0" fillId="13" borderId="11" applyNumberFormat="1" applyFont="1" applyFill="1" applyBorder="1" applyAlignment="1" applyProtection="0">
      <alignment vertical="center" wrapText="1"/>
    </xf>
    <xf numFmtId="49" fontId="6" fillId="14" borderId="11" applyNumberFormat="1" applyFont="1" applyFill="1" applyBorder="1" applyAlignment="1" applyProtection="0">
      <alignment horizontal="center" vertical="center" wrapText="1"/>
    </xf>
    <xf numFmtId="49" fontId="0" fillId="15" borderId="11" applyNumberFormat="1" applyFont="1" applyFill="1" applyBorder="1" applyAlignment="1" applyProtection="0">
      <alignment vertical="center" wrapText="1"/>
    </xf>
    <xf numFmtId="49" fontId="6" fillId="16" borderId="14" applyNumberFormat="1" applyFont="1" applyFill="1" applyBorder="1" applyAlignment="1" applyProtection="0">
      <alignment horizontal="center" vertical="center" wrapText="1"/>
    </xf>
    <xf numFmtId="0" fontId="0" fillId="2" borderId="10" applyNumberFormat="0" applyFont="1" applyFill="1" applyBorder="1" applyAlignment="1" applyProtection="0">
      <alignment vertical="center" wrapText="1"/>
    </xf>
    <xf numFmtId="0" fontId="6" fillId="2" borderId="5" applyNumberFormat="0" applyFont="1" applyFill="1" applyBorder="1" applyAlignment="1" applyProtection="0">
      <alignment horizontal="center" vertical="center" wrapText="1"/>
    </xf>
    <xf numFmtId="0" fontId="0" fillId="2" borderId="5" applyNumberFormat="0" applyFont="1" applyFill="1" applyBorder="1" applyAlignment="1" applyProtection="0">
      <alignment vertical="center" wrapText="1"/>
    </xf>
    <xf numFmtId="0" fontId="7" fillId="2" borderId="5" applyNumberFormat="0" applyFont="1" applyFill="1" applyBorder="1" applyAlignment="1" applyProtection="0">
      <alignment horizontal="center" vertical="center" wrapText="1"/>
    </xf>
    <xf numFmtId="0" fontId="6" fillId="2" borderId="6" applyNumberFormat="0" applyFont="1" applyFill="1" applyBorder="1" applyAlignment="1" applyProtection="0">
      <alignment horizontal="center" vertical="center" wrapText="1"/>
    </xf>
    <xf numFmtId="0" fontId="0" fillId="2" borderId="17" applyNumberFormat="0" applyFont="1" applyFill="1" applyBorder="1" applyAlignment="1" applyProtection="0">
      <alignment vertical="center" wrapText="1"/>
    </xf>
    <xf numFmtId="0" fontId="0" borderId="9" applyNumberFormat="1" applyFont="1" applyFill="0" applyBorder="1" applyAlignment="1" applyProtection="0">
      <alignment vertical="bottom"/>
    </xf>
    <xf numFmtId="49" fontId="0" borderId="18" applyNumberFormat="1" applyFont="1" applyFill="0" applyBorder="1" applyAlignment="1" applyProtection="0">
      <alignment vertical="bottom"/>
    </xf>
    <xf numFmtId="49" fontId="0" borderId="7" applyNumberFormat="1" applyFont="1" applyFill="0" applyBorder="1" applyAlignment="1" applyProtection="0">
      <alignment vertical="bottom"/>
    </xf>
    <xf numFmtId="49" fontId="0" fillId="2" borderId="9" applyNumberFormat="1" applyFont="1" applyFill="1" applyBorder="1" applyAlignment="1" applyProtection="0">
      <alignment vertical="center" wrapText="1"/>
    </xf>
    <xf numFmtId="0" fontId="0" fillId="2" borderId="9" applyNumberFormat="0" applyFont="1" applyFill="1" applyBorder="1" applyAlignment="1" applyProtection="0">
      <alignment vertical="center" wrapText="1"/>
    </xf>
    <xf numFmtId="49" fontId="0" fillId="2" borderId="9" applyNumberFormat="1" applyFont="1" applyFill="1" applyBorder="1" applyAlignment="1" applyProtection="0">
      <alignment horizontal="center" vertical="center" wrapText="1"/>
    </xf>
    <xf numFmtId="49" fontId="0" fillId="2" borderId="18" applyNumberFormat="1" applyFont="1" applyFill="1" applyBorder="1" applyAlignment="1" applyProtection="0">
      <alignment horizontal="center" vertical="center"/>
    </xf>
    <xf numFmtId="49" fontId="0" borderId="7" applyNumberFormat="1" applyFont="1" applyFill="0" applyBorder="1" applyAlignment="1" applyProtection="0">
      <alignment horizontal="center" vertical="bottom"/>
    </xf>
    <xf numFmtId="0" fontId="0" fillId="2" borderId="5" applyNumberFormat="0" applyFont="1" applyFill="1" applyBorder="1" applyAlignment="1" applyProtection="0">
      <alignment horizontal="center" vertical="center"/>
    </xf>
    <xf numFmtId="0" fontId="0" borderId="5" applyNumberFormat="0" applyFont="1" applyFill="0" applyBorder="1" applyAlignment="1" applyProtection="0">
      <alignment horizontal="center" vertical="bottom"/>
    </xf>
    <xf numFmtId="0" fontId="0" fillId="2" borderId="6" applyNumberFormat="0" applyFont="1" applyFill="1" applyBorder="1" applyAlignment="1" applyProtection="0">
      <alignment horizontal="center" vertical="center"/>
    </xf>
    <xf numFmtId="0" fontId="0" fillId="2" borderId="9" applyNumberFormat="0" applyFont="1" applyFill="1" applyBorder="1" applyAlignment="1" applyProtection="0">
      <alignment horizontal="center" vertical="center" wrapText="1"/>
    </xf>
    <xf numFmtId="0" fontId="0" fillId="2" borderId="9" applyNumberFormat="1" applyFont="1" applyFill="1" applyBorder="1" applyAlignment="1" applyProtection="0">
      <alignment horizontal="center" vertical="center"/>
    </xf>
    <xf numFmtId="0" fontId="0" fillId="2" borderId="10" applyNumberFormat="0" applyFont="1" applyFill="1" applyBorder="1" applyAlignment="1" applyProtection="0">
      <alignment horizontal="center" vertical="center"/>
    </xf>
    <xf numFmtId="0" fontId="0" fillId="2" borderId="11" applyNumberFormat="0" applyFont="1" applyFill="1" applyBorder="1" applyAlignment="1" applyProtection="0">
      <alignment horizontal="center" vertical="center"/>
    </xf>
    <xf numFmtId="0" fontId="0" fillId="2" borderId="12" applyNumberFormat="0" applyFont="1" applyFill="1" applyBorder="1" applyAlignment="1" applyProtection="0">
      <alignment horizontal="center" vertical="center"/>
    </xf>
    <xf numFmtId="49" fontId="0" fillId="2" borderId="16" applyNumberFormat="1" applyFont="1" applyFill="1" applyBorder="1" applyAlignment="1" applyProtection="0">
      <alignment horizontal="center" vertical="center" wrapText="1"/>
    </xf>
    <xf numFmtId="49" fontId="0" fillId="2" borderId="18" applyNumberFormat="1" applyFont="1" applyFill="1" applyBorder="1" applyAlignment="1" applyProtection="0">
      <alignment horizontal="center" vertical="center" wrapText="1"/>
    </xf>
    <xf numFmtId="49" fontId="0" fillId="2" borderId="7" applyNumberFormat="1" applyFont="1" applyFill="1" applyBorder="1" applyAlignment="1" applyProtection="0">
      <alignment horizontal="center" vertical="center" wrapText="1"/>
    </xf>
    <xf numFmtId="0" fontId="0" fillId="2" borderId="5" applyNumberFormat="0" applyFont="1" applyFill="1" applyBorder="1" applyAlignment="1" applyProtection="0">
      <alignment horizontal="center" vertical="center" wrapText="1"/>
    </xf>
    <xf numFmtId="0" fontId="0" fillId="2" borderId="17" applyNumberFormat="0" applyFont="1" applyFill="1" applyBorder="1" applyAlignment="1" applyProtection="0">
      <alignment horizontal="center" vertical="center" wrapText="1"/>
    </xf>
    <xf numFmtId="60" fontId="0" fillId="2" borderId="9" applyNumberFormat="1" applyFont="1" applyFill="1" applyBorder="1" applyAlignment="1" applyProtection="0">
      <alignment horizontal="center" vertical="center"/>
    </xf>
    <xf numFmtId="0" fontId="0" fillId="2" borderId="12" applyNumberFormat="0" applyFont="1" applyFill="1" applyBorder="1" applyAlignment="1" applyProtection="0">
      <alignment horizontal="center" vertical="center" wrapText="1"/>
    </xf>
    <xf numFmtId="0" fontId="0" fillId="2" borderId="5" applyNumberFormat="0" applyFont="1" applyFill="1" applyBorder="1" applyAlignment="1" applyProtection="0">
      <alignment horizontal="right" vertical="center"/>
    </xf>
    <xf numFmtId="0" fontId="0" borderId="5" applyNumberFormat="0" applyFont="1" applyFill="0" applyBorder="1" applyAlignment="1" applyProtection="0">
      <alignment horizontal="left" vertical="bottom"/>
    </xf>
    <xf numFmtId="0" fontId="8" borderId="5" applyNumberFormat="0" applyFont="1" applyFill="0" applyBorder="1" applyAlignment="1" applyProtection="0">
      <alignment vertical="bottom"/>
    </xf>
    <xf numFmtId="0" fontId="0" borderId="19" applyNumberFormat="0" applyFont="1" applyFill="0" applyBorder="1" applyAlignment="1" applyProtection="0">
      <alignment vertical="bottom"/>
    </xf>
    <xf numFmtId="0" fontId="0" fillId="2" borderId="20" applyNumberFormat="0" applyFont="1" applyFill="1" applyBorder="1" applyAlignment="1" applyProtection="0">
      <alignment horizontal="left" vertical="center"/>
    </xf>
    <xf numFmtId="0" fontId="0" borderId="20" applyNumberFormat="0" applyFont="1" applyFill="0" applyBorder="1" applyAlignment="1" applyProtection="0">
      <alignment horizontal="left" vertical="bottom"/>
    </xf>
    <xf numFmtId="0" fontId="0" borderId="20" applyNumberFormat="0" applyFont="1" applyFill="0" applyBorder="1" applyAlignment="1" applyProtection="0">
      <alignment vertical="bottom"/>
    </xf>
    <xf numFmtId="0" fontId="0" fillId="2" borderId="20" applyNumberFormat="0" applyFont="1" applyFill="1" applyBorder="1" applyAlignment="1" applyProtection="0">
      <alignment horizontal="center" vertical="center"/>
    </xf>
    <xf numFmtId="0" fontId="0" fillId="2" borderId="20" applyNumberFormat="0" applyFont="1" applyFill="1" applyBorder="1" applyAlignment="1" applyProtection="0">
      <alignment horizontal="right" vertical="center"/>
    </xf>
    <xf numFmtId="0" fontId="0" borderId="21" applyNumberFormat="0" applyFont="1" applyFill="0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9" fillId="2" borderId="2" applyNumberFormat="1" applyFont="1" applyFill="1" applyBorder="1" applyAlignment="1" applyProtection="0">
      <alignment horizontal="left" vertical="bottom" wrapText="1"/>
    </xf>
    <xf numFmtId="0" fontId="9" fillId="2" borderId="2" applyNumberFormat="0" applyFont="1" applyFill="1" applyBorder="1" applyAlignment="1" applyProtection="0">
      <alignment horizontal="left" vertical="bottom" wrapText="1"/>
    </xf>
    <xf numFmtId="0" fontId="0" fillId="2" borderId="2" applyNumberFormat="0" applyFont="1" applyFill="1" applyBorder="1" applyAlignment="1" applyProtection="0">
      <alignment vertical="bottom"/>
    </xf>
    <xf numFmtId="0" fontId="0" fillId="2" borderId="2" applyNumberFormat="0" applyFont="1" applyFill="1" applyBorder="1" applyAlignment="1" applyProtection="0">
      <alignment vertical="bottom" wrapText="1"/>
    </xf>
    <xf numFmtId="0" fontId="9" borderId="2" applyNumberFormat="0" applyFont="1" applyFill="0" applyBorder="1" applyAlignment="1" applyProtection="0">
      <alignment vertical="bottom"/>
    </xf>
    <xf numFmtId="49" fontId="10" borderId="2" applyNumberFormat="1" applyFont="1" applyFill="0" applyBorder="1" applyAlignment="1" applyProtection="0">
      <alignment horizontal="right" vertical="bottom"/>
    </xf>
    <xf numFmtId="61" fontId="10" borderId="2" applyNumberFormat="1" applyFont="1" applyFill="0" applyBorder="1" applyAlignment="1" applyProtection="0">
      <alignment horizontal="center" vertical="bottom"/>
    </xf>
    <xf numFmtId="61" fontId="10" fillId="2" borderId="2" applyNumberFormat="1" applyFont="1" applyFill="1" applyBorder="1" applyAlignment="1" applyProtection="0">
      <alignment horizontal="center" vertical="bottom"/>
    </xf>
    <xf numFmtId="49" fontId="10" fillId="2" borderId="2" applyNumberFormat="1" applyFont="1" applyFill="1" applyBorder="1" applyAlignment="1" applyProtection="0">
      <alignment horizontal="left" vertical="bottom"/>
    </xf>
    <xf numFmtId="0" fontId="0" fillId="2" borderId="2" applyNumberFormat="0" applyFont="1" applyFill="1" applyBorder="1" applyAlignment="1" applyProtection="0">
      <alignment vertical="center"/>
    </xf>
    <xf numFmtId="0" fontId="9" fillId="2" borderId="2" applyNumberFormat="0" applyFont="1" applyFill="1" applyBorder="1" applyAlignment="1" applyProtection="0">
      <alignment vertical="center"/>
    </xf>
    <xf numFmtId="0" fontId="0" borderId="22" applyNumberFormat="0" applyFont="1" applyFill="0" applyBorder="1" applyAlignment="1" applyProtection="0">
      <alignment vertical="bottom"/>
    </xf>
    <xf numFmtId="0" fontId="0" fillId="17" borderId="2" applyNumberFormat="0" applyFont="1" applyFill="1" applyBorder="1" applyAlignment="1" applyProtection="0">
      <alignment vertical="bottom"/>
    </xf>
    <xf numFmtId="0" fontId="0" fillId="18" borderId="2" applyNumberFormat="0" applyFont="1" applyFill="1" applyBorder="1" applyAlignment="1" applyProtection="0">
      <alignment vertical="bottom"/>
    </xf>
    <xf numFmtId="0" fontId="0" fillId="19" borderId="2" applyNumberFormat="0" applyFont="1" applyFill="1" applyBorder="1" applyAlignment="1" applyProtection="0">
      <alignment vertical="bottom"/>
    </xf>
    <xf numFmtId="0" fontId="0" fillId="20" borderId="2" applyNumberFormat="0" applyFont="1" applyFill="1" applyBorder="1" applyAlignment="1" applyProtection="0">
      <alignment vertical="bottom"/>
    </xf>
    <xf numFmtId="0" fontId="0" fillId="21" borderId="2" applyNumberFormat="0" applyFont="1" applyFill="1" applyBorder="1" applyAlignment="1" applyProtection="0">
      <alignment vertical="bottom"/>
    </xf>
    <xf numFmtId="0" fontId="9" fillId="2" borderId="5" applyNumberFormat="0" applyFont="1" applyFill="1" applyBorder="1" applyAlignment="1" applyProtection="0">
      <alignment horizontal="left" vertical="bottom" wrapText="1"/>
    </xf>
    <xf numFmtId="0" fontId="0" fillId="2" borderId="5" applyNumberFormat="0" applyFont="1" applyFill="1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vertical="bottom" wrapText="1"/>
    </xf>
    <xf numFmtId="0" fontId="9" borderId="5" applyNumberFormat="0" applyFont="1" applyFill="0" applyBorder="1" applyAlignment="1" applyProtection="0">
      <alignment vertical="bottom"/>
    </xf>
    <xf numFmtId="49" fontId="11" fillId="2" borderId="5" applyNumberFormat="1" applyFont="1" applyFill="1" applyBorder="1" applyAlignment="1" applyProtection="0">
      <alignment horizontal="right" vertical="center"/>
    </xf>
    <xf numFmtId="60" fontId="11" fillId="2" borderId="5" applyNumberFormat="1" applyFont="1" applyFill="1" applyBorder="1" applyAlignment="1" applyProtection="0">
      <alignment horizontal="center" vertical="center"/>
    </xf>
    <xf numFmtId="0" fontId="11" fillId="2" borderId="5" applyNumberFormat="0" applyFont="1" applyFill="1" applyBorder="1" applyAlignment="1" applyProtection="0">
      <alignment horizontal="left" vertical="center"/>
    </xf>
    <xf numFmtId="0" fontId="0" fillId="2" borderId="5" applyNumberFormat="0" applyFont="1" applyFill="1" applyBorder="1" applyAlignment="1" applyProtection="0">
      <alignment vertical="center"/>
    </xf>
    <xf numFmtId="0" fontId="9" fillId="2" borderId="5" applyNumberFormat="0" applyFont="1" applyFill="1" applyBorder="1" applyAlignment="1" applyProtection="0">
      <alignment vertical="center"/>
    </xf>
    <xf numFmtId="0" fontId="0" fillId="2" borderId="8" applyNumberFormat="0" applyFont="1" applyFill="1" applyBorder="1" applyAlignment="1" applyProtection="0">
      <alignment vertical="bottom"/>
    </xf>
    <xf numFmtId="0" fontId="9" fillId="22" borderId="9" applyNumberFormat="1" applyFont="1" applyFill="1" applyBorder="1" applyAlignment="1" applyProtection="0">
      <alignment vertical="center"/>
    </xf>
    <xf numFmtId="0" fontId="0" borderId="23" applyNumberFormat="0" applyFont="1" applyFill="0" applyBorder="1" applyAlignment="1" applyProtection="0">
      <alignment vertical="bottom"/>
    </xf>
    <xf numFmtId="0" fontId="0" fillId="2" borderId="23" applyNumberFormat="0" applyFont="1" applyFill="1" applyBorder="1" applyAlignment="1" applyProtection="0">
      <alignment vertical="bottom"/>
    </xf>
    <xf numFmtId="0" fontId="0" fillId="17" borderId="23" applyNumberFormat="0" applyFont="1" applyFill="1" applyBorder="1" applyAlignment="1" applyProtection="0">
      <alignment vertical="bottom"/>
    </xf>
    <xf numFmtId="0" fontId="0" fillId="18" borderId="23" applyNumberFormat="0" applyFont="1" applyFill="1" applyBorder="1" applyAlignment="1" applyProtection="0">
      <alignment vertical="bottom"/>
    </xf>
    <xf numFmtId="0" fontId="0" fillId="20" borderId="23" applyNumberFormat="0" applyFont="1" applyFill="1" applyBorder="1" applyAlignment="1" applyProtection="0">
      <alignment vertical="bottom"/>
    </xf>
    <xf numFmtId="0" fontId="0" fillId="21" borderId="23" applyNumberFormat="0" applyFont="1" applyFill="1" applyBorder="1" applyAlignment="1" applyProtection="0">
      <alignment vertical="bottom"/>
    </xf>
    <xf numFmtId="0" fontId="9" fillId="2" borderId="24" applyNumberFormat="0" applyFont="1" applyFill="1" applyBorder="1" applyAlignment="1" applyProtection="0">
      <alignment vertical="center" wrapText="1"/>
    </xf>
    <xf numFmtId="0" fontId="9" fillId="2" borderId="5" applyNumberFormat="0" applyFont="1" applyFill="1" applyBorder="1" applyAlignment="1" applyProtection="0">
      <alignment vertical="bottom"/>
    </xf>
    <xf numFmtId="2" fontId="11" fillId="2" borderId="5" applyNumberFormat="1" applyFont="1" applyFill="1" applyBorder="1" applyAlignment="1" applyProtection="0">
      <alignment horizontal="center" vertical="center"/>
    </xf>
    <xf numFmtId="49" fontId="11" fillId="2" borderId="5" applyNumberFormat="1" applyFont="1" applyFill="1" applyBorder="1" applyAlignment="1" applyProtection="0">
      <alignment horizontal="left" vertical="center"/>
    </xf>
    <xf numFmtId="0" fontId="12" fillId="2" borderId="5" applyNumberFormat="0" applyFont="1" applyFill="1" applyBorder="1" applyAlignment="1" applyProtection="0">
      <alignment horizontal="center" vertical="bottom"/>
    </xf>
    <xf numFmtId="0" fontId="0" borderId="25" applyNumberFormat="0" applyFont="1" applyFill="0" applyBorder="1" applyAlignment="1" applyProtection="0">
      <alignment vertical="bottom"/>
    </xf>
    <xf numFmtId="0" fontId="9" fillId="17" borderId="23" applyNumberFormat="0" applyFont="1" applyFill="1" applyBorder="1" applyAlignment="1" applyProtection="0">
      <alignment vertical="bottom"/>
    </xf>
    <xf numFmtId="0" fontId="9" fillId="18" borderId="23" applyNumberFormat="0" applyFont="1" applyFill="1" applyBorder="1" applyAlignment="1" applyProtection="0">
      <alignment vertical="bottom"/>
    </xf>
    <xf numFmtId="0" fontId="13" fillId="2" borderId="23" applyNumberFormat="0" applyFont="1" applyFill="1" applyBorder="1" applyAlignment="1" applyProtection="0">
      <alignment vertical="bottom"/>
    </xf>
    <xf numFmtId="0" fontId="9" fillId="20" borderId="23" applyNumberFormat="0" applyFont="1" applyFill="1" applyBorder="1" applyAlignment="1" applyProtection="0">
      <alignment vertical="bottom"/>
    </xf>
    <xf numFmtId="0" fontId="13" fillId="21" borderId="23" applyNumberFormat="0" applyFont="1" applyFill="1" applyBorder="1" applyAlignment="1" applyProtection="0">
      <alignment vertical="bottom"/>
    </xf>
    <xf numFmtId="49" fontId="9" fillId="22" borderId="16" applyNumberFormat="1" applyFont="1" applyFill="1" applyBorder="1" applyAlignment="1" applyProtection="0">
      <alignment horizontal="center" vertical="center" wrapText="1"/>
    </xf>
    <xf numFmtId="0" fontId="0" fillId="2" borderId="7" applyNumberFormat="0" applyFont="1" applyFill="1" applyBorder="1" applyAlignment="1" applyProtection="0">
      <alignment vertical="center"/>
    </xf>
    <xf numFmtId="0" fontId="0" fillId="2" borderId="7" applyNumberFormat="0" applyFont="1" applyFill="1" applyBorder="1" applyAlignment="1" applyProtection="0">
      <alignment vertical="bottom"/>
    </xf>
    <xf numFmtId="49" fontId="14" fillId="2" borderId="7" applyNumberFormat="1" applyFont="1" applyFill="1" applyBorder="1" applyAlignment="1" applyProtection="0">
      <alignment horizontal="center" vertical="bottom"/>
    </xf>
    <xf numFmtId="0" fontId="12" fillId="2" borderId="7" applyNumberFormat="0" applyFont="1" applyFill="1" applyBorder="1" applyAlignment="1" applyProtection="0">
      <alignment horizontal="center" vertical="bottom"/>
    </xf>
    <xf numFmtId="49" fontId="15" fillId="2" borderId="7" applyNumberFormat="1" applyFont="1" applyFill="1" applyBorder="1" applyAlignment="1" applyProtection="0">
      <alignment horizontal="center" vertical="bottom"/>
    </xf>
    <xf numFmtId="0" fontId="0" borderId="17" applyNumberFormat="0" applyFont="1" applyFill="0" applyBorder="1" applyAlignment="1" applyProtection="0">
      <alignment vertical="bottom"/>
    </xf>
    <xf numFmtId="0" fontId="9" fillId="22" borderId="17" applyNumberFormat="0" applyFont="1" applyFill="1" applyBorder="1" applyAlignment="1" applyProtection="0">
      <alignment horizontal="center" vertical="center" wrapText="1"/>
    </xf>
    <xf numFmtId="0" fontId="4" fillId="2" borderId="7" applyNumberFormat="0" applyFont="1" applyFill="1" applyBorder="1" applyAlignment="1" applyProtection="0">
      <alignment horizontal="center" vertical="center"/>
    </xf>
    <xf numFmtId="0" fontId="16" fillId="2" borderId="7" applyNumberFormat="0" applyFont="1" applyFill="1" applyBorder="1" applyAlignment="1" applyProtection="0">
      <alignment horizontal="center" vertical="center"/>
    </xf>
    <xf numFmtId="0" fontId="17" fillId="2" borderId="7" applyNumberFormat="0" applyFont="1" applyFill="1" applyBorder="1" applyAlignment="1" applyProtection="0">
      <alignment horizontal="center" vertical="center"/>
    </xf>
    <xf numFmtId="0" fontId="0" fillId="2" borderId="7" applyNumberFormat="0" applyFont="1" applyFill="1" applyBorder="1" applyAlignment="1" applyProtection="0">
      <alignment vertical="bottom" wrapText="1"/>
    </xf>
    <xf numFmtId="49" fontId="15" fillId="2" borderId="26" applyNumberFormat="1" applyFont="1" applyFill="1" applyBorder="1" applyAlignment="1" applyProtection="0">
      <alignment horizontal="right" vertical="center"/>
    </xf>
    <xf numFmtId="0" fontId="15" fillId="2" borderId="13" applyNumberFormat="1" applyFont="1" applyFill="1" applyBorder="1" applyAlignment="1" applyProtection="0">
      <alignment horizontal="center" vertical="center"/>
    </xf>
    <xf numFmtId="0" fontId="15" fillId="2" borderId="11" applyNumberFormat="1" applyFont="1" applyFill="1" applyBorder="1" applyAlignment="1" applyProtection="0">
      <alignment horizontal="center" vertical="center"/>
    </xf>
    <xf numFmtId="0" fontId="15" fillId="2" borderId="14" applyNumberFormat="1" applyFont="1" applyFill="1" applyBorder="1" applyAlignment="1" applyProtection="0">
      <alignment horizontal="center" vertical="center"/>
    </xf>
    <xf numFmtId="0" fontId="15" fillId="2" borderId="9" applyNumberFormat="1" applyFont="1" applyFill="1" applyBorder="1" applyAlignment="1" applyProtection="0">
      <alignment horizontal="center" vertical="center"/>
    </xf>
    <xf numFmtId="0" fontId="4" fillId="2" borderId="18" applyNumberFormat="0" applyFont="1" applyFill="1" applyBorder="1" applyAlignment="1" applyProtection="0">
      <alignment horizontal="center" vertical="center"/>
    </xf>
    <xf numFmtId="49" fontId="0" fillId="2" borderId="7" applyNumberFormat="1" applyFont="1" applyFill="1" applyBorder="1" applyAlignment="1" applyProtection="0">
      <alignment horizontal="right" vertical="bottom" wrapText="1"/>
    </xf>
    <xf numFmtId="0" fontId="4" fillId="22" borderId="11" applyNumberFormat="1" applyFont="1" applyFill="1" applyBorder="1" applyAlignment="1" applyProtection="0">
      <alignment horizontal="center" vertical="center"/>
    </xf>
    <xf numFmtId="0" fontId="17" fillId="17" borderId="7" applyNumberFormat="0" applyFont="1" applyFill="1" applyBorder="1" applyAlignment="1" applyProtection="0">
      <alignment horizontal="center" vertical="center"/>
    </xf>
    <xf numFmtId="0" fontId="17" fillId="18" borderId="7" applyNumberFormat="0" applyFont="1" applyFill="1" applyBorder="1" applyAlignment="1" applyProtection="0">
      <alignment horizontal="center" vertical="center"/>
    </xf>
    <xf numFmtId="0" fontId="18" fillId="2" borderId="7" applyNumberFormat="0" applyFont="1" applyFill="1" applyBorder="1" applyAlignment="1" applyProtection="0">
      <alignment horizontal="center" vertical="center"/>
    </xf>
    <xf numFmtId="0" fontId="17" fillId="20" borderId="7" applyNumberFormat="0" applyFont="1" applyFill="1" applyBorder="1" applyAlignment="1" applyProtection="0">
      <alignment horizontal="center" vertical="center"/>
    </xf>
    <xf numFmtId="0" fontId="18" fillId="21" borderId="7" applyNumberFormat="1" applyFont="1" applyFill="1" applyBorder="1" applyAlignment="1" applyProtection="0">
      <alignment horizontal="center" vertical="center"/>
    </xf>
    <xf numFmtId="60" fontId="18" fillId="21" borderId="7" applyNumberFormat="1" applyFont="1" applyFill="1" applyBorder="1" applyAlignment="1" applyProtection="0">
      <alignment horizontal="center" vertical="center"/>
    </xf>
    <xf numFmtId="0" fontId="18" fillId="21" borderId="7" applyNumberFormat="0" applyFont="1" applyFill="1" applyBorder="1" applyAlignment="1" applyProtection="0">
      <alignment horizontal="center" vertical="center"/>
    </xf>
    <xf numFmtId="0" fontId="0" fillId="2" borderId="5" applyNumberFormat="1" applyFont="1" applyFill="1" applyBorder="1" applyAlignment="1" applyProtection="0">
      <alignment horizontal="center" vertical="center"/>
    </xf>
    <xf numFmtId="0" fontId="0" borderId="27" applyNumberFormat="0" applyFont="1" applyFill="0" applyBorder="1" applyAlignment="1" applyProtection="0">
      <alignment vertical="bottom"/>
    </xf>
    <xf numFmtId="49" fontId="15" fillId="2" borderId="13" applyNumberFormat="1" applyFont="1" applyFill="1" applyBorder="1" applyAlignment="1" applyProtection="0">
      <alignment horizontal="center" vertical="bottom"/>
    </xf>
    <xf numFmtId="49" fontId="15" fillId="2" borderId="11" applyNumberFormat="1" applyFont="1" applyFill="1" applyBorder="1" applyAlignment="1" applyProtection="0">
      <alignment horizontal="center" vertical="bottom"/>
    </xf>
    <xf numFmtId="49" fontId="15" fillId="2" borderId="11" applyNumberFormat="1" applyFont="1" applyFill="1" applyBorder="1" applyAlignment="1" applyProtection="0">
      <alignment horizontal="center" vertical="center" wrapText="1"/>
    </xf>
    <xf numFmtId="49" fontId="19" fillId="4" borderId="11" applyNumberFormat="1" applyFont="1" applyFill="1" applyBorder="1" applyAlignment="1" applyProtection="0">
      <alignment horizontal="center" vertical="center" wrapText="1"/>
    </xf>
    <xf numFmtId="49" fontId="9" fillId="2" borderId="11" applyNumberFormat="1" applyFont="1" applyFill="1" applyBorder="1" applyAlignment="1" applyProtection="0">
      <alignment horizontal="center" vertical="center"/>
    </xf>
    <xf numFmtId="49" fontId="9" fillId="5" borderId="11" applyNumberFormat="1" applyFont="1" applyFill="1" applyBorder="1" applyAlignment="1" applyProtection="0">
      <alignment horizontal="center" vertical="center" wrapText="1"/>
    </xf>
    <xf numFmtId="49" fontId="9" fillId="6" borderId="11" applyNumberFormat="1" applyFont="1" applyFill="1" applyBorder="1" applyAlignment="1" applyProtection="0">
      <alignment horizontal="center" vertical="center" wrapText="1"/>
    </xf>
    <xf numFmtId="49" fontId="20" fillId="7" borderId="11" applyNumberFormat="1" applyFont="1" applyFill="1" applyBorder="1" applyAlignment="1" applyProtection="0">
      <alignment horizontal="center" vertical="center" wrapText="1"/>
    </xf>
    <xf numFmtId="49" fontId="9" fillId="8" borderId="11" applyNumberFormat="1" applyFont="1" applyFill="1" applyBorder="1" applyAlignment="1" applyProtection="0">
      <alignment horizontal="center" vertical="center" wrapText="1"/>
    </xf>
    <xf numFmtId="49" fontId="20" fillId="9" borderId="11" applyNumberFormat="1" applyFont="1" applyFill="1" applyBorder="1" applyAlignment="1" applyProtection="0">
      <alignment horizontal="center" vertical="center" wrapText="1"/>
    </xf>
    <xf numFmtId="49" fontId="9" fillId="10" borderId="11" applyNumberFormat="1" applyFont="1" applyFill="1" applyBorder="1" applyAlignment="1" applyProtection="0">
      <alignment horizontal="center" vertical="center" wrapText="1"/>
    </xf>
    <xf numFmtId="49" fontId="9" fillId="11" borderId="11" applyNumberFormat="1" applyFont="1" applyFill="1" applyBorder="1" applyAlignment="1" applyProtection="0">
      <alignment horizontal="center" vertical="center" wrapText="1"/>
    </xf>
    <xf numFmtId="49" fontId="9" fillId="12" borderId="11" applyNumberFormat="1" applyFont="1" applyFill="1" applyBorder="1" applyAlignment="1" applyProtection="0">
      <alignment horizontal="center" vertical="center" wrapText="1"/>
    </xf>
    <xf numFmtId="49" fontId="9" fillId="13" borderId="11" applyNumberFormat="1" applyFont="1" applyFill="1" applyBorder="1" applyAlignment="1" applyProtection="0">
      <alignment horizontal="center" vertical="center" wrapText="1"/>
    </xf>
    <xf numFmtId="49" fontId="20" fillId="14" borderId="11" applyNumberFormat="1" applyFont="1" applyFill="1" applyBorder="1" applyAlignment="1" applyProtection="0">
      <alignment horizontal="center" vertical="center" wrapText="1"/>
    </xf>
    <xf numFmtId="49" fontId="9" fillId="15" borderId="11" applyNumberFormat="1" applyFont="1" applyFill="1" applyBorder="1" applyAlignment="1" applyProtection="0">
      <alignment horizontal="center" vertical="center" wrapText="1"/>
    </xf>
    <xf numFmtId="49" fontId="20" fillId="16" borderId="14" applyNumberFormat="1" applyFont="1" applyFill="1" applyBorder="1" applyAlignment="1" applyProtection="0">
      <alignment horizontal="center" vertical="center" wrapText="1"/>
    </xf>
    <xf numFmtId="49" fontId="9" fillId="2" borderId="13" applyNumberFormat="1" applyFont="1" applyFill="1" applyBorder="1" applyAlignment="1" applyProtection="0">
      <alignment horizontal="center" vertical="bottom"/>
    </xf>
    <xf numFmtId="49" fontId="9" fillId="2" borderId="11" applyNumberFormat="1" applyFont="1" applyFill="1" applyBorder="1" applyAlignment="1" applyProtection="0">
      <alignment horizontal="center" vertical="bottom"/>
    </xf>
    <xf numFmtId="49" fontId="21" borderId="14" applyNumberFormat="1" applyFont="1" applyFill="0" applyBorder="1" applyAlignment="1" applyProtection="0">
      <alignment horizontal="center" vertical="bottom"/>
    </xf>
    <xf numFmtId="49" fontId="0" fillId="22" borderId="9" applyNumberFormat="1" applyFont="1" applyFill="1" applyBorder="1" applyAlignment="1" applyProtection="0">
      <alignment vertical="center" wrapText="1"/>
    </xf>
    <xf numFmtId="49" fontId="15" fillId="17" borderId="9" applyNumberFormat="1" applyFont="1" applyFill="1" applyBorder="1" applyAlignment="1" applyProtection="0">
      <alignment horizontal="center" vertical="center"/>
    </xf>
    <xf numFmtId="49" fontId="15" fillId="18" borderId="9" applyNumberFormat="1" applyFont="1" applyFill="1" applyBorder="1" applyAlignment="1" applyProtection="0">
      <alignment horizontal="center" vertical="center"/>
    </xf>
    <xf numFmtId="49" fontId="22" fillId="4" borderId="9" applyNumberFormat="1" applyFont="1" applyFill="1" applyBorder="1" applyAlignment="1" applyProtection="0">
      <alignment horizontal="center" vertical="center" wrapText="1"/>
    </xf>
    <xf numFmtId="49" fontId="15" fillId="2" borderId="9" applyNumberFormat="1" applyFont="1" applyFill="1" applyBorder="1" applyAlignment="1" applyProtection="0">
      <alignment horizontal="center" vertical="bottom"/>
    </xf>
    <xf numFmtId="49" fontId="15" fillId="23" borderId="9" applyNumberFormat="1" applyFont="1" applyFill="1" applyBorder="1" applyAlignment="1" applyProtection="0">
      <alignment horizontal="center" vertical="center" wrapText="1"/>
    </xf>
    <xf numFmtId="49" fontId="15" fillId="19" borderId="9" applyNumberFormat="1" applyFont="1" applyFill="1" applyBorder="1" applyAlignment="1" applyProtection="0">
      <alignment horizontal="center" vertical="center" wrapText="1"/>
    </xf>
    <xf numFmtId="49" fontId="15" fillId="24" borderId="9" applyNumberFormat="1" applyFont="1" applyFill="1" applyBorder="1" applyAlignment="1" applyProtection="0">
      <alignment horizontal="center" vertical="center" wrapText="1"/>
    </xf>
    <xf numFmtId="49" fontId="15" fillId="25" borderId="9" applyNumberFormat="1" applyFont="1" applyFill="1" applyBorder="1" applyAlignment="1" applyProtection="0">
      <alignment horizontal="center" vertical="center" wrapText="1"/>
    </xf>
    <xf numFmtId="49" fontId="15" fillId="9" borderId="9" applyNumberFormat="1" applyFont="1" applyFill="1" applyBorder="1" applyAlignment="1" applyProtection="0">
      <alignment horizontal="center" vertical="center" wrapText="1"/>
    </xf>
    <xf numFmtId="49" fontId="15" fillId="26" borderId="9" applyNumberFormat="1" applyFont="1" applyFill="1" applyBorder="1" applyAlignment="1" applyProtection="0">
      <alignment horizontal="center" vertical="center" wrapText="1"/>
    </xf>
    <xf numFmtId="49" fontId="15" fillId="11" borderId="9" applyNumberFormat="1" applyFont="1" applyFill="1" applyBorder="1" applyAlignment="1" applyProtection="0">
      <alignment horizontal="center" vertical="center" wrapText="1"/>
    </xf>
    <xf numFmtId="49" fontId="15" fillId="27" borderId="9" applyNumberFormat="1" applyFont="1" applyFill="1" applyBorder="1" applyAlignment="1" applyProtection="0">
      <alignment horizontal="center" vertical="center" wrapText="1"/>
    </xf>
    <xf numFmtId="49" fontId="15" fillId="13" borderId="9" applyNumberFormat="1" applyFont="1" applyFill="1" applyBorder="1" applyAlignment="1" applyProtection="0">
      <alignment horizontal="center" vertical="center" wrapText="1"/>
    </xf>
    <xf numFmtId="49" fontId="23" fillId="14" borderId="9" applyNumberFormat="1" applyFont="1" applyFill="1" applyBorder="1" applyAlignment="1" applyProtection="0">
      <alignment horizontal="center" vertical="center" wrapText="1"/>
    </xf>
    <xf numFmtId="49" fontId="15" fillId="15" borderId="9" applyNumberFormat="1" applyFont="1" applyFill="1" applyBorder="1" applyAlignment="1" applyProtection="0">
      <alignment horizontal="center" vertical="center" wrapText="1"/>
    </xf>
    <xf numFmtId="49" fontId="23" fillId="16" borderId="9" applyNumberFormat="1" applyFont="1" applyFill="1" applyBorder="1" applyAlignment="1" applyProtection="0">
      <alignment horizontal="center" vertical="center" wrapText="1"/>
    </xf>
    <xf numFmtId="49" fontId="15" fillId="20" borderId="9" applyNumberFormat="1" applyFont="1" applyFill="1" applyBorder="1" applyAlignment="1" applyProtection="0">
      <alignment horizontal="center" vertical="center"/>
    </xf>
    <xf numFmtId="49" fontId="4" fillId="20" borderId="9" applyNumberFormat="1" applyFont="1" applyFill="1" applyBorder="1" applyAlignment="1" applyProtection="0">
      <alignment horizontal="center" vertical="center" wrapText="1"/>
    </xf>
    <xf numFmtId="49" fontId="4" fillId="28" borderId="23" applyNumberFormat="1" applyFont="1" applyFill="1" applyBorder="1" applyAlignment="1" applyProtection="0">
      <alignment horizontal="center" vertical="center"/>
    </xf>
    <xf numFmtId="0" fontId="4" borderId="23" applyNumberFormat="0" applyFont="1" applyFill="0" applyBorder="1" applyAlignment="1" applyProtection="0">
      <alignment horizontal="center" vertical="bottom"/>
    </xf>
    <xf numFmtId="49" fontId="4" fillId="28" borderId="23" applyNumberFormat="1" applyFont="1" applyFill="1" applyBorder="1" applyAlignment="1" applyProtection="0">
      <alignment horizontal="center" vertical="center" wrapText="1"/>
    </xf>
    <xf numFmtId="0" fontId="0" borderId="28" applyNumberFormat="0" applyFont="1" applyFill="0" applyBorder="1" applyAlignment="1" applyProtection="0">
      <alignment vertical="bottom"/>
    </xf>
    <xf numFmtId="0" fontId="15" fillId="2" borderId="11" applyNumberFormat="0" applyFont="1" applyFill="1" applyBorder="1" applyAlignment="1" applyProtection="0">
      <alignment horizontal="center" vertical="bottom"/>
    </xf>
    <xf numFmtId="0" fontId="15" fillId="2" borderId="11" applyNumberFormat="0" applyFont="1" applyFill="1" applyBorder="1" applyAlignment="1" applyProtection="0">
      <alignment horizontal="center" vertical="center" wrapText="1"/>
    </xf>
    <xf numFmtId="0" fontId="15" fillId="2" borderId="14" applyNumberFormat="0" applyFont="1" applyFill="1" applyBorder="1" applyAlignment="1" applyProtection="0">
      <alignment horizontal="center" vertical="center" wrapText="1"/>
    </xf>
    <xf numFmtId="0" fontId="0" fillId="2" borderId="13" applyNumberFormat="0" applyFont="1" applyFill="1" applyBorder="1" applyAlignment="1" applyProtection="0">
      <alignment vertical="bottom"/>
    </xf>
    <xf numFmtId="0" fontId="0" fillId="2" borderId="11" applyNumberFormat="0" applyFont="1" applyFill="1" applyBorder="1" applyAlignment="1" applyProtection="0">
      <alignment vertical="bottom"/>
    </xf>
    <xf numFmtId="0" fontId="12" borderId="11" applyNumberFormat="0" applyFont="1" applyFill="0" applyBorder="1" applyAlignment="1" applyProtection="0">
      <alignment horizontal="center" vertical="bottom"/>
    </xf>
    <xf numFmtId="0" fontId="8" fillId="2" borderId="11" applyNumberFormat="0" applyFont="1" applyFill="1" applyBorder="1" applyAlignment="1" applyProtection="0">
      <alignment horizontal="center" vertical="center" wrapText="1"/>
    </xf>
    <xf numFmtId="0" fontId="15" fillId="17" borderId="11" applyNumberFormat="0" applyFont="1" applyFill="1" applyBorder="1" applyAlignment="1" applyProtection="0">
      <alignment horizontal="center" vertical="center"/>
    </xf>
    <xf numFmtId="0" fontId="15" fillId="18" borderId="11" applyNumberFormat="0" applyFont="1" applyFill="1" applyBorder="1" applyAlignment="1" applyProtection="0">
      <alignment horizontal="center" vertical="center"/>
    </xf>
    <xf numFmtId="0" fontId="22" fillId="2" borderId="11" applyNumberFormat="0" applyFont="1" applyFill="1" applyBorder="1" applyAlignment="1" applyProtection="0">
      <alignment horizontal="center" vertical="center" wrapText="1"/>
    </xf>
    <xf numFmtId="0" fontId="23" fillId="2" borderId="11" applyNumberFormat="0" applyFont="1" applyFill="1" applyBorder="1" applyAlignment="1" applyProtection="0">
      <alignment horizontal="center" vertical="center" wrapText="1"/>
    </xf>
    <xf numFmtId="0" fontId="15" fillId="20" borderId="11" applyNumberFormat="0" applyFont="1" applyFill="1" applyBorder="1" applyAlignment="1" applyProtection="0">
      <alignment horizontal="center" vertical="center"/>
    </xf>
    <xf numFmtId="0" fontId="4" fillId="20" borderId="11" applyNumberFormat="0" applyFont="1" applyFill="1" applyBorder="1" applyAlignment="1" applyProtection="0">
      <alignment horizontal="center" vertical="center" wrapText="1"/>
    </xf>
    <xf numFmtId="0" fontId="4" fillId="2" borderId="11" applyNumberFormat="0" applyFont="1" applyFill="1" applyBorder="1" applyAlignment="1" applyProtection="0">
      <alignment horizontal="center" vertical="bottom"/>
    </xf>
    <xf numFmtId="0" fontId="4" borderId="11" applyNumberFormat="0" applyFont="1" applyFill="0" applyBorder="1" applyAlignment="1" applyProtection="0">
      <alignment horizontal="center" vertical="bottom"/>
    </xf>
    <xf numFmtId="0" fontId="16" fillId="2" borderId="11" applyNumberFormat="0" applyFont="1" applyFill="1" applyBorder="1" applyAlignment="1" applyProtection="0">
      <alignment horizontal="center" vertical="bottom"/>
    </xf>
    <xf numFmtId="0" fontId="15" borderId="11" applyNumberFormat="0" applyFont="1" applyFill="0" applyBorder="1" applyAlignment="1" applyProtection="0">
      <alignment horizontal="center" vertical="bottom"/>
    </xf>
    <xf numFmtId="49" fontId="24" borderId="11" applyNumberFormat="1" applyFont="1" applyFill="0" applyBorder="1" applyAlignment="1" applyProtection="0">
      <alignment horizontal="center" vertical="bottom"/>
    </xf>
    <xf numFmtId="0" fontId="0" fillId="2" borderId="11" applyNumberFormat="0" applyFont="1" applyFill="1" applyBorder="1" applyAlignment="1" applyProtection="0">
      <alignment vertical="center"/>
    </xf>
    <xf numFmtId="62" fontId="9" fillId="2" borderId="11" applyNumberFormat="1" applyFont="1" applyFill="1" applyBorder="1" applyAlignment="1" applyProtection="0">
      <alignment horizontal="center" vertical="bottom"/>
    </xf>
    <xf numFmtId="62" fontId="9" borderId="11" applyNumberFormat="1" applyFont="1" applyFill="0" applyBorder="1" applyAlignment="1" applyProtection="0">
      <alignment horizontal="center" vertical="bottom"/>
    </xf>
    <xf numFmtId="0" fontId="9" borderId="11" applyNumberFormat="0" applyFont="1" applyFill="0" applyBorder="1" applyAlignment="1" applyProtection="0">
      <alignment horizontal="center" vertical="bottom"/>
    </xf>
    <xf numFmtId="0" fontId="9" fillId="2" borderId="11" applyNumberFormat="0" applyFont="1" applyFill="1" applyBorder="1" applyAlignment="1" applyProtection="0">
      <alignment horizontal="center" vertical="bottom"/>
    </xf>
    <xf numFmtId="0" fontId="0" fillId="17" borderId="11" applyNumberFormat="0" applyFont="1" applyFill="1" applyBorder="1" applyAlignment="1" applyProtection="0">
      <alignment vertical="center"/>
    </xf>
    <xf numFmtId="0" fontId="9" fillId="18" borderId="11" applyNumberFormat="0" applyFont="1" applyFill="1" applyBorder="1" applyAlignment="1" applyProtection="0">
      <alignment horizontal="center" vertical="center"/>
    </xf>
    <xf numFmtId="0" fontId="13" fillId="22" borderId="11" applyNumberFormat="0" applyFont="1" applyFill="1" applyBorder="1" applyAlignment="1" applyProtection="0">
      <alignment horizontal="center" vertical="center"/>
    </xf>
    <xf numFmtId="0" fontId="0" fillId="20" borderId="11" applyNumberFormat="0" applyFont="1" applyFill="1" applyBorder="1" applyAlignment="1" applyProtection="0">
      <alignment vertical="center"/>
    </xf>
    <xf numFmtId="0" fontId="25" fillId="20" borderId="11" applyNumberFormat="0" applyFont="1" applyFill="1" applyBorder="1" applyAlignment="1" applyProtection="0">
      <alignment horizontal="center" vertical="center"/>
    </xf>
    <xf numFmtId="0" fontId="12" fillId="2" borderId="29" applyNumberFormat="0" applyFont="1" applyFill="1" applyBorder="1" applyAlignment="1" applyProtection="0">
      <alignment horizontal="center" vertical="bottom"/>
    </xf>
    <xf numFmtId="0" fontId="12" borderId="12" applyNumberFormat="0" applyFont="1" applyFill="0" applyBorder="1" applyAlignment="1" applyProtection="0">
      <alignment horizontal="center" vertical="bottom"/>
    </xf>
    <xf numFmtId="49" fontId="16" fillId="22" borderId="12" applyNumberFormat="1" applyFont="1" applyFill="1" applyBorder="1" applyAlignment="1" applyProtection="0">
      <alignment horizontal="center" vertical="center"/>
    </xf>
    <xf numFmtId="49" fontId="26" fillId="22" borderId="12" applyNumberFormat="1" applyFont="1" applyFill="1" applyBorder="1" applyAlignment="1" applyProtection="0">
      <alignment horizontal="center" vertical="center"/>
    </xf>
    <xf numFmtId="49" fontId="9" fillId="22" borderId="12" applyNumberFormat="1" applyFont="1" applyFill="1" applyBorder="1" applyAlignment="1" applyProtection="0">
      <alignment horizontal="center" vertical="center"/>
    </xf>
    <xf numFmtId="49" fontId="9" fillId="22" borderId="12" applyNumberFormat="1" applyFont="1" applyFill="1" applyBorder="1" applyAlignment="1" applyProtection="0">
      <alignment horizontal="center" vertical="center" wrapText="1"/>
    </xf>
    <xf numFmtId="0" fontId="9" fillId="22" borderId="12" applyNumberFormat="1" applyFont="1" applyFill="1" applyBorder="1" applyAlignment="1" applyProtection="0">
      <alignment horizontal="center" vertical="center"/>
    </xf>
    <xf numFmtId="0" fontId="9" fillId="22" borderId="12" applyNumberFormat="1" applyFont="1" applyFill="1" applyBorder="1" applyAlignment="1" applyProtection="0">
      <alignment horizontal="center" vertical="center" wrapText="1"/>
    </xf>
    <xf numFmtId="63" fontId="11" fillId="22" borderId="25" applyNumberFormat="1" applyFont="1" applyFill="1" applyBorder="1" applyAlignment="1" applyProtection="0">
      <alignment horizontal="center" vertical="center"/>
    </xf>
    <xf numFmtId="0" fontId="0" fillId="22" borderId="16" applyNumberFormat="0" applyFont="1" applyFill="1" applyBorder="1" applyAlignment="1" applyProtection="0">
      <alignment vertical="center"/>
    </xf>
    <xf numFmtId="62" fontId="9" fillId="22" borderId="29" applyNumberFormat="1" applyFont="1" applyFill="1" applyBorder="1" applyAlignment="1" applyProtection="0">
      <alignment horizontal="center" vertical="center"/>
    </xf>
    <xf numFmtId="49" fontId="9" fillId="22" borderId="25" applyNumberFormat="1" applyFont="1" applyFill="1" applyBorder="1" applyAlignment="1" applyProtection="0">
      <alignment horizontal="center" vertical="center"/>
    </xf>
    <xf numFmtId="0" fontId="9" fillId="22" borderId="16" applyNumberFormat="1" applyFont="1" applyFill="1" applyBorder="1" applyAlignment="1" applyProtection="0">
      <alignment horizontal="center" vertical="center" wrapText="1"/>
    </xf>
    <xf numFmtId="0" fontId="9" fillId="22" borderId="16" applyNumberFormat="1" applyFont="1" applyFill="1" applyBorder="1" applyAlignment="1" applyProtection="0">
      <alignment horizontal="center" vertical="center"/>
    </xf>
    <xf numFmtId="0" fontId="9" fillId="2" borderId="16" applyNumberFormat="0" applyFont="1" applyFill="1" applyBorder="1" applyAlignment="1" applyProtection="0">
      <alignment horizontal="center" vertical="bottom"/>
    </xf>
    <xf numFmtId="0" fontId="9" fillId="17" borderId="16" applyNumberFormat="1" applyFont="1" applyFill="1" applyBorder="1" applyAlignment="1" applyProtection="0">
      <alignment horizontal="center" vertical="center"/>
    </xf>
    <xf numFmtId="0" fontId="9" fillId="18" borderId="9" applyNumberFormat="1" applyFont="1" applyFill="1" applyBorder="1" applyAlignment="1" applyProtection="0">
      <alignment horizontal="center" vertical="center"/>
    </xf>
    <xf numFmtId="0" fontId="13" fillId="22" borderId="9" applyNumberFormat="1" applyFont="1" applyFill="1" applyBorder="1" applyAlignment="1" applyProtection="0">
      <alignment horizontal="center" vertical="center"/>
    </xf>
    <xf numFmtId="0" fontId="15" fillId="20" borderId="16" applyNumberFormat="1" applyFont="1" applyFill="1" applyBorder="1" applyAlignment="1" applyProtection="0">
      <alignment horizontal="center" vertical="center"/>
    </xf>
    <xf numFmtId="0" fontId="4" fillId="20" borderId="16" applyNumberFormat="0" applyFont="1" applyFill="1" applyBorder="1" applyAlignment="1" applyProtection="0">
      <alignment horizontal="center" vertical="center" wrapText="1"/>
    </xf>
    <xf numFmtId="0" fontId="9" fillId="21" borderId="16" applyNumberFormat="1" applyFont="1" applyFill="1" applyBorder="1" applyAlignment="1" applyProtection="0">
      <alignment horizontal="center" vertical="center"/>
    </xf>
    <xf numFmtId="0" fontId="0" borderId="23" applyNumberFormat="1" applyFont="1" applyFill="0" applyBorder="1" applyAlignment="1" applyProtection="0">
      <alignment vertical="bottom"/>
    </xf>
    <xf numFmtId="0" fontId="12" fillId="2" borderId="10" applyNumberFormat="0" applyFont="1" applyFill="1" applyBorder="1" applyAlignment="1" applyProtection="0">
      <alignment horizontal="center" vertical="bottom"/>
    </xf>
    <xf numFmtId="0" fontId="12" borderId="5" applyNumberFormat="0" applyFont="1" applyFill="0" applyBorder="1" applyAlignment="1" applyProtection="0">
      <alignment horizontal="center" vertical="bottom"/>
    </xf>
    <xf numFmtId="49" fontId="16" fillId="2" borderId="5" applyNumberFormat="1" applyFont="1" applyFill="1" applyBorder="1" applyAlignment="1" applyProtection="0">
      <alignment horizontal="center" vertical="bottom"/>
    </xf>
    <xf numFmtId="49" fontId="26" fillId="2" borderId="5" applyNumberFormat="1" applyFont="1" applyFill="1" applyBorder="1" applyAlignment="1" applyProtection="0">
      <alignment horizontal="center" vertical="bottom"/>
    </xf>
    <xf numFmtId="49" fontId="9" fillId="2" borderId="5" applyNumberFormat="1" applyFont="1" applyFill="1" applyBorder="1" applyAlignment="1" applyProtection="0">
      <alignment horizontal="center" vertical="bottom"/>
    </xf>
    <xf numFmtId="49" fontId="9" fillId="2" borderId="5" applyNumberFormat="1" applyFont="1" applyFill="1" applyBorder="1" applyAlignment="1" applyProtection="0">
      <alignment horizontal="center" vertical="center" wrapText="1"/>
    </xf>
    <xf numFmtId="0" fontId="9" fillId="2" borderId="5" applyNumberFormat="1" applyFont="1" applyFill="1" applyBorder="1" applyAlignment="1" applyProtection="0">
      <alignment horizontal="center" vertical="bottom"/>
    </xf>
    <xf numFmtId="0" fontId="9" fillId="2" borderId="5" applyNumberFormat="1" applyFont="1" applyFill="1" applyBorder="1" applyAlignment="1" applyProtection="0">
      <alignment horizontal="center" vertical="center" wrapText="1"/>
    </xf>
    <xf numFmtId="63" fontId="11" borderId="8" applyNumberFormat="1" applyFont="1" applyFill="0" applyBorder="1" applyAlignment="1" applyProtection="0">
      <alignment horizontal="center" vertical="bottom"/>
    </xf>
    <xf numFmtId="0" fontId="0" fillId="2" borderId="23" applyNumberFormat="0" applyFont="1" applyFill="1" applyBorder="1" applyAlignment="1" applyProtection="0">
      <alignment vertical="center"/>
    </xf>
    <xf numFmtId="62" fontId="9" fillId="2" borderId="10" applyNumberFormat="1" applyFont="1" applyFill="1" applyBorder="1" applyAlignment="1" applyProtection="0">
      <alignment horizontal="center" vertical="bottom"/>
    </xf>
    <xf numFmtId="49" fontId="9" borderId="8" applyNumberFormat="1" applyFont="1" applyFill="0" applyBorder="1" applyAlignment="1" applyProtection="0">
      <alignment horizontal="center" vertical="bottom"/>
    </xf>
    <xf numFmtId="0" fontId="9" fillId="22" borderId="23" applyNumberFormat="1" applyFont="1" applyFill="1" applyBorder="1" applyAlignment="1" applyProtection="0">
      <alignment horizontal="center" vertical="center" wrapText="1"/>
    </xf>
    <xf numFmtId="0" fontId="9" fillId="22" borderId="23" applyNumberFormat="1" applyFont="1" applyFill="1" applyBorder="1" applyAlignment="1" applyProtection="0">
      <alignment horizontal="center" vertical="center"/>
    </xf>
    <xf numFmtId="0" fontId="9" fillId="2" borderId="23" applyNumberFormat="0" applyFont="1" applyFill="1" applyBorder="1" applyAlignment="1" applyProtection="0">
      <alignment horizontal="center" vertical="bottom"/>
    </xf>
    <xf numFmtId="0" fontId="9" fillId="17" borderId="23" applyNumberFormat="1" applyFont="1" applyFill="1" applyBorder="1" applyAlignment="1" applyProtection="0">
      <alignment horizontal="center" vertical="center"/>
    </xf>
    <xf numFmtId="0" fontId="15" fillId="20" borderId="23" applyNumberFormat="1" applyFont="1" applyFill="1" applyBorder="1" applyAlignment="1" applyProtection="0">
      <alignment horizontal="center" vertical="center"/>
    </xf>
    <xf numFmtId="0" fontId="4" fillId="20" borderId="23" applyNumberFormat="0" applyFont="1" applyFill="1" applyBorder="1" applyAlignment="1" applyProtection="0">
      <alignment horizontal="center" vertical="center" wrapText="1"/>
    </xf>
    <xf numFmtId="0" fontId="9" fillId="21" borderId="23" applyNumberFormat="1" applyFont="1" applyFill="1" applyBorder="1" applyAlignment="1" applyProtection="0">
      <alignment horizontal="center" vertical="center"/>
    </xf>
    <xf numFmtId="49" fontId="16" fillId="22" borderId="5" applyNumberFormat="1" applyFont="1" applyFill="1" applyBorder="1" applyAlignment="1" applyProtection="0">
      <alignment horizontal="center" vertical="center"/>
    </xf>
    <xf numFmtId="49" fontId="26" fillId="22" borderId="5" applyNumberFormat="1" applyFont="1" applyFill="1" applyBorder="1" applyAlignment="1" applyProtection="0">
      <alignment horizontal="center" vertical="center"/>
    </xf>
    <xf numFmtId="49" fontId="9" fillId="22" borderId="5" applyNumberFormat="1" applyFont="1" applyFill="1" applyBorder="1" applyAlignment="1" applyProtection="0">
      <alignment horizontal="center" vertical="center"/>
    </xf>
    <xf numFmtId="49" fontId="9" fillId="22" borderId="5" applyNumberFormat="1" applyFont="1" applyFill="1" applyBorder="1" applyAlignment="1" applyProtection="0">
      <alignment horizontal="center" vertical="center" wrapText="1"/>
    </xf>
    <xf numFmtId="0" fontId="9" fillId="22" borderId="5" applyNumberFormat="1" applyFont="1" applyFill="1" applyBorder="1" applyAlignment="1" applyProtection="0">
      <alignment horizontal="center" vertical="center"/>
    </xf>
    <xf numFmtId="0" fontId="9" fillId="22" borderId="5" applyNumberFormat="1" applyFont="1" applyFill="1" applyBorder="1" applyAlignment="1" applyProtection="0">
      <alignment horizontal="center" vertical="center" wrapText="1"/>
    </xf>
    <xf numFmtId="63" fontId="11" fillId="22" borderId="8" applyNumberFormat="1" applyFont="1" applyFill="1" applyBorder="1" applyAlignment="1" applyProtection="0">
      <alignment horizontal="center" vertical="center"/>
    </xf>
    <xf numFmtId="0" fontId="0" fillId="22" borderId="23" applyNumberFormat="0" applyFont="1" applyFill="1" applyBorder="1" applyAlignment="1" applyProtection="0">
      <alignment vertical="center"/>
    </xf>
    <xf numFmtId="62" fontId="9" fillId="22" borderId="10" applyNumberFormat="1" applyFont="1" applyFill="1" applyBorder="1" applyAlignment="1" applyProtection="0">
      <alignment horizontal="center" vertical="center"/>
    </xf>
    <xf numFmtId="49" fontId="9" fillId="22" borderId="8" applyNumberFormat="1" applyFont="1" applyFill="1" applyBorder="1" applyAlignment="1" applyProtection="0">
      <alignment horizontal="center" vertical="center"/>
    </xf>
    <xf numFmtId="49" fontId="12" fillId="2" borderId="10" applyNumberFormat="1" applyFont="1" applyFill="1" applyBorder="1" applyAlignment="1" applyProtection="0">
      <alignment horizontal="center" vertical="bottom"/>
    </xf>
    <xf numFmtId="49" fontId="9" fillId="2" borderId="5" applyNumberFormat="1" applyFont="1" applyFill="1" applyBorder="1" applyAlignment="1" applyProtection="0">
      <alignment horizontal="center" vertical="bottom" wrapText="1"/>
    </xf>
    <xf numFmtId="0" fontId="0" fillId="20" borderId="23" applyNumberFormat="1" applyFont="1" applyFill="1" applyBorder="1" applyAlignment="1" applyProtection="0">
      <alignment vertical="center" wrapText="1"/>
    </xf>
    <xf numFmtId="49" fontId="12" fillId="2" borderId="18" applyNumberFormat="1" applyFont="1" applyFill="1" applyBorder="1" applyAlignment="1" applyProtection="0">
      <alignment horizontal="center" vertical="bottom"/>
    </xf>
    <xf numFmtId="49" fontId="16" fillId="2" borderId="7" applyNumberFormat="1" applyFont="1" applyFill="1" applyBorder="1" applyAlignment="1" applyProtection="0">
      <alignment horizontal="center" vertical="bottom"/>
    </xf>
    <xf numFmtId="49" fontId="26" fillId="2" borderId="7" applyNumberFormat="1" applyFont="1" applyFill="1" applyBorder="1" applyAlignment="1" applyProtection="0">
      <alignment horizontal="center" vertical="bottom"/>
    </xf>
    <xf numFmtId="49" fontId="9" fillId="2" borderId="7" applyNumberFormat="1" applyFont="1" applyFill="1" applyBorder="1" applyAlignment="1" applyProtection="0">
      <alignment horizontal="center" vertical="bottom"/>
    </xf>
    <xf numFmtId="49" fontId="9" fillId="2" borderId="7" applyNumberFormat="1" applyFont="1" applyFill="1" applyBorder="1" applyAlignment="1" applyProtection="0">
      <alignment horizontal="center" vertical="bottom" wrapText="1"/>
    </xf>
    <xf numFmtId="49" fontId="9" fillId="2" borderId="7" applyNumberFormat="1" applyFont="1" applyFill="1" applyBorder="1" applyAlignment="1" applyProtection="0">
      <alignment horizontal="center" vertical="center" wrapText="1"/>
    </xf>
    <xf numFmtId="0" fontId="9" fillId="2" borderId="7" applyNumberFormat="1" applyFont="1" applyFill="1" applyBorder="1" applyAlignment="1" applyProtection="0">
      <alignment horizontal="center" vertical="center" wrapText="1"/>
    </xf>
    <xf numFmtId="63" fontId="11" borderId="26" applyNumberFormat="1" applyFont="1" applyFill="0" applyBorder="1" applyAlignment="1" applyProtection="0">
      <alignment horizontal="center" vertical="bottom"/>
    </xf>
    <xf numFmtId="0" fontId="0" fillId="2" borderId="17" applyNumberFormat="0" applyFont="1" applyFill="1" applyBorder="1" applyAlignment="1" applyProtection="0">
      <alignment vertical="center"/>
    </xf>
    <xf numFmtId="62" fontId="9" fillId="2" borderId="18" applyNumberFormat="1" applyFont="1" applyFill="1" applyBorder="1" applyAlignment="1" applyProtection="0">
      <alignment horizontal="center" vertical="bottom"/>
    </xf>
    <xf numFmtId="49" fontId="9" borderId="26" applyNumberFormat="1" applyFont="1" applyFill="0" applyBorder="1" applyAlignment="1" applyProtection="0">
      <alignment horizontal="center" vertical="bottom"/>
    </xf>
    <xf numFmtId="0" fontId="9" fillId="17" borderId="17" applyNumberFormat="1" applyFont="1" applyFill="1" applyBorder="1" applyAlignment="1" applyProtection="0">
      <alignment horizontal="center" vertical="center"/>
    </xf>
    <xf numFmtId="0" fontId="9" fillId="18" borderId="16" applyNumberFormat="1" applyFont="1" applyFill="1" applyBorder="1" applyAlignment="1" applyProtection="0">
      <alignment horizontal="center" vertical="center"/>
    </xf>
    <xf numFmtId="0" fontId="13" fillId="22" borderId="16" applyNumberFormat="1" applyFont="1" applyFill="1" applyBorder="1" applyAlignment="1" applyProtection="0">
      <alignment horizontal="center" vertical="center"/>
    </xf>
    <xf numFmtId="0" fontId="15" fillId="20" borderId="17" applyNumberFormat="1" applyFont="1" applyFill="1" applyBorder="1" applyAlignment="1" applyProtection="0">
      <alignment horizontal="center" vertical="center"/>
    </xf>
    <xf numFmtId="0" fontId="0" fillId="20" borderId="17" applyNumberFormat="1" applyFont="1" applyFill="1" applyBorder="1" applyAlignment="1" applyProtection="0">
      <alignment vertical="center" wrapText="1"/>
    </xf>
    <xf numFmtId="0" fontId="4" fillId="20" borderId="17" applyNumberFormat="0" applyFont="1" applyFill="1" applyBorder="1" applyAlignment="1" applyProtection="0">
      <alignment horizontal="center" vertical="center" wrapText="1"/>
    </xf>
    <xf numFmtId="0" fontId="27" fillId="2" borderId="11" applyNumberFormat="0" applyFont="1" applyFill="1" applyBorder="1" applyAlignment="1" applyProtection="0">
      <alignment horizontal="center" vertical="bottom"/>
    </xf>
    <xf numFmtId="0" fontId="28" fillId="2" borderId="11" applyNumberFormat="0" applyFont="1" applyFill="1" applyBorder="1" applyAlignment="1" applyProtection="0">
      <alignment horizontal="center" vertical="center"/>
    </xf>
    <xf numFmtId="0" fontId="4" fillId="2" borderId="11" applyNumberFormat="0" applyFont="1" applyFill="1" applyBorder="1" applyAlignment="1" applyProtection="0">
      <alignment horizontal="center" vertical="center"/>
    </xf>
    <xf numFmtId="0" fontId="29" fillId="2" borderId="11" applyNumberFormat="0" applyFont="1" applyFill="1" applyBorder="1" applyAlignment="1" applyProtection="0">
      <alignment horizontal="center" vertical="bottom"/>
    </xf>
    <xf numFmtId="0" fontId="0" fillId="18" borderId="7" applyNumberFormat="0" applyFont="1" applyFill="1" applyBorder="1" applyAlignment="1" applyProtection="0">
      <alignment vertical="center"/>
    </xf>
    <xf numFmtId="0" fontId="25" fillId="2" borderId="7" applyNumberFormat="0" applyFont="1" applyFill="1" applyBorder="1" applyAlignment="1" applyProtection="0">
      <alignment horizontal="center" vertical="bottom"/>
    </xf>
    <xf numFmtId="0" fontId="25" fillId="21" borderId="11" applyNumberFormat="0" applyFont="1" applyFill="1" applyBorder="1" applyAlignment="1" applyProtection="0">
      <alignment horizontal="center" vertical="center"/>
    </xf>
    <xf numFmtId="0" fontId="9" fillId="20" borderId="16" applyNumberFormat="1" applyFont="1" applyFill="1" applyBorder="1" applyAlignment="1" applyProtection="0">
      <alignment horizontal="center" vertical="center"/>
    </xf>
    <xf numFmtId="0" fontId="9" fillId="21" borderId="16" applyNumberFormat="0" applyFont="1" applyFill="1" applyBorder="1" applyAlignment="1" applyProtection="0">
      <alignment horizontal="center" vertical="center"/>
    </xf>
    <xf numFmtId="0" fontId="9" borderId="5" applyNumberFormat="1" applyFont="1" applyFill="0" applyBorder="1" applyAlignment="1" applyProtection="0">
      <alignment horizontal="center" vertical="bottom"/>
    </xf>
    <xf numFmtId="49" fontId="9" borderId="5" applyNumberFormat="1" applyFont="1" applyFill="0" applyBorder="1" applyAlignment="1" applyProtection="0">
      <alignment horizontal="center" vertical="bottom"/>
    </xf>
    <xf numFmtId="60" fontId="0" fillId="2" borderId="23" applyNumberFormat="1" applyFont="1" applyFill="1" applyBorder="1" applyAlignment="1" applyProtection="0">
      <alignment vertical="center"/>
    </xf>
    <xf numFmtId="0" fontId="9" fillId="20" borderId="23" applyNumberFormat="1" applyFont="1" applyFill="1" applyBorder="1" applyAlignment="1" applyProtection="0">
      <alignment horizontal="center" vertical="center"/>
    </xf>
    <xf numFmtId="0" fontId="9" fillId="21" borderId="23" applyNumberFormat="0" applyFont="1" applyFill="1" applyBorder="1" applyAlignment="1" applyProtection="0">
      <alignment horizontal="center" vertical="center"/>
    </xf>
    <xf numFmtId="0" fontId="0" fillId="2" borderId="10" applyNumberFormat="0" applyFont="1" applyFill="1" applyBorder="1" applyAlignment="1" applyProtection="0">
      <alignment vertical="bottom"/>
    </xf>
    <xf numFmtId="0" fontId="12" fillId="2" borderId="18" applyNumberFormat="0" applyFont="1" applyFill="1" applyBorder="1" applyAlignment="1" applyProtection="0">
      <alignment horizontal="center" vertical="bottom"/>
    </xf>
    <xf numFmtId="0" fontId="9" fillId="2" borderId="7" applyNumberFormat="1" applyFont="1" applyFill="1" applyBorder="1" applyAlignment="1" applyProtection="0">
      <alignment horizontal="center" vertical="bottom"/>
    </xf>
    <xf numFmtId="0" fontId="9" borderId="7" applyNumberFormat="1" applyFont="1" applyFill="0" applyBorder="1" applyAlignment="1" applyProtection="0">
      <alignment horizontal="center" vertical="bottom"/>
    </xf>
    <xf numFmtId="49" fontId="9" borderId="7" applyNumberFormat="1" applyFont="1" applyFill="0" applyBorder="1" applyAlignment="1" applyProtection="0">
      <alignment horizontal="center" vertical="bottom"/>
    </xf>
    <xf numFmtId="60" fontId="0" fillId="2" borderId="17" applyNumberFormat="1" applyFont="1" applyFill="1" applyBorder="1" applyAlignment="1" applyProtection="0">
      <alignment vertical="center"/>
    </xf>
    <xf numFmtId="0" fontId="9" fillId="22" borderId="17" applyNumberFormat="1" applyFont="1" applyFill="1" applyBorder="1" applyAlignment="1" applyProtection="0">
      <alignment horizontal="center" vertical="center"/>
    </xf>
    <xf numFmtId="0" fontId="5" fillId="2" borderId="11" applyNumberFormat="0" applyFont="1" applyFill="1" applyBorder="1" applyAlignment="1" applyProtection="0">
      <alignment horizontal="center" vertical="center"/>
    </xf>
    <xf numFmtId="62" fontId="0" borderId="11" applyNumberFormat="1" applyFont="1" applyFill="0" applyBorder="1" applyAlignment="1" applyProtection="0">
      <alignment vertical="bottom"/>
    </xf>
    <xf numFmtId="0" fontId="9" fillId="2" borderId="5" applyNumberFormat="0" applyFont="1" applyFill="1" applyBorder="1" applyAlignment="1" applyProtection="0">
      <alignment horizontal="center" vertical="bottom"/>
    </xf>
    <xf numFmtId="0" fontId="0" fillId="17" borderId="7" applyNumberFormat="0" applyFont="1" applyFill="1" applyBorder="1" applyAlignment="1" applyProtection="0">
      <alignment vertical="center"/>
    </xf>
    <xf numFmtId="0" fontId="0" fillId="20" borderId="7" applyNumberFormat="0" applyFont="1" applyFill="1" applyBorder="1" applyAlignment="1" applyProtection="0">
      <alignment vertical="center"/>
    </xf>
    <xf numFmtId="0" fontId="25" fillId="21" borderId="7" applyNumberFormat="0" applyFont="1" applyFill="1" applyBorder="1" applyAlignment="1" applyProtection="0">
      <alignment horizontal="center" vertical="center"/>
    </xf>
    <xf numFmtId="0" fontId="0" borderId="5" applyNumberFormat="1" applyFont="1" applyFill="0" applyBorder="1" applyAlignment="1" applyProtection="0">
      <alignment vertical="bottom"/>
    </xf>
    <xf numFmtId="0" fontId="9" fillId="20" borderId="17" applyNumberFormat="1" applyFont="1" applyFill="1" applyBorder="1" applyAlignment="1" applyProtection="0">
      <alignment horizontal="center" vertical="center"/>
    </xf>
    <xf numFmtId="0" fontId="9" fillId="21" borderId="17" applyNumberFormat="1" applyFont="1" applyFill="1" applyBorder="1" applyAlignment="1" applyProtection="0">
      <alignment horizontal="center" vertical="center"/>
    </xf>
    <xf numFmtId="0" fontId="9" fillId="21" borderId="17" applyNumberFormat="0" applyFont="1" applyFill="1" applyBorder="1" applyAlignment="1" applyProtection="0">
      <alignment horizontal="center" vertical="center"/>
    </xf>
    <xf numFmtId="0" fontId="0" fillId="2" borderId="18" applyNumberFormat="0" applyFont="1" applyFill="1" applyBorder="1" applyAlignment="1" applyProtection="0">
      <alignment vertical="bottom"/>
    </xf>
    <xf numFmtId="49" fontId="16" fillId="22" borderId="7" applyNumberFormat="1" applyFont="1" applyFill="1" applyBorder="1" applyAlignment="1" applyProtection="0">
      <alignment horizontal="center" vertical="center"/>
    </xf>
    <xf numFmtId="49" fontId="26" fillId="22" borderId="7" applyNumberFormat="1" applyFont="1" applyFill="1" applyBorder="1" applyAlignment="1" applyProtection="0">
      <alignment horizontal="center" vertical="center"/>
    </xf>
    <xf numFmtId="49" fontId="9" fillId="22" borderId="7" applyNumberFormat="1" applyFont="1" applyFill="1" applyBorder="1" applyAlignment="1" applyProtection="0">
      <alignment horizontal="center" vertical="center"/>
    </xf>
    <xf numFmtId="49" fontId="9" fillId="22" borderId="7" applyNumberFormat="1" applyFont="1" applyFill="1" applyBorder="1" applyAlignment="1" applyProtection="0">
      <alignment horizontal="center" vertical="center" wrapText="1"/>
    </xf>
    <xf numFmtId="0" fontId="9" fillId="22" borderId="7" applyNumberFormat="1" applyFont="1" applyFill="1" applyBorder="1" applyAlignment="1" applyProtection="0">
      <alignment horizontal="center" vertical="center"/>
    </xf>
    <xf numFmtId="63" fontId="11" fillId="22" borderId="26" applyNumberFormat="1" applyFont="1" applyFill="1" applyBorder="1" applyAlignment="1" applyProtection="0">
      <alignment horizontal="center" vertical="center"/>
    </xf>
    <xf numFmtId="0" fontId="0" fillId="22" borderId="17" applyNumberFormat="0" applyFont="1" applyFill="1" applyBorder="1" applyAlignment="1" applyProtection="0">
      <alignment vertical="center"/>
    </xf>
    <xf numFmtId="62" fontId="9" fillId="22" borderId="18" applyNumberFormat="1" applyFont="1" applyFill="1" applyBorder="1" applyAlignment="1" applyProtection="0">
      <alignment horizontal="center" vertical="center"/>
    </xf>
    <xf numFmtId="49" fontId="9" fillId="22" borderId="26" applyNumberFormat="1" applyFont="1" applyFill="1" applyBorder="1" applyAlignment="1" applyProtection="0">
      <alignment horizontal="center" vertical="center"/>
    </xf>
    <xf numFmtId="0" fontId="0" fillId="2" borderId="29" applyNumberFormat="0" applyFont="1" applyFill="1" applyBorder="1" applyAlignment="1" applyProtection="0">
      <alignment vertical="bottom"/>
    </xf>
    <xf numFmtId="49" fontId="16" fillId="2" borderId="12" applyNumberFormat="1" applyFont="1" applyFill="1" applyBorder="1" applyAlignment="1" applyProtection="0">
      <alignment horizontal="center" vertical="bottom"/>
    </xf>
    <xf numFmtId="49" fontId="26" fillId="2" borderId="12" applyNumberFormat="1" applyFont="1" applyFill="1" applyBorder="1" applyAlignment="1" applyProtection="0">
      <alignment horizontal="center" vertical="bottom"/>
    </xf>
    <xf numFmtId="49" fontId="9" fillId="2" borderId="12" applyNumberFormat="1" applyFont="1" applyFill="1" applyBorder="1" applyAlignment="1" applyProtection="0">
      <alignment horizontal="center" vertical="bottom"/>
    </xf>
    <xf numFmtId="49" fontId="9" fillId="2" borderId="12" applyNumberFormat="1" applyFont="1" applyFill="1" applyBorder="1" applyAlignment="1" applyProtection="0">
      <alignment horizontal="center" vertical="center" wrapText="1"/>
    </xf>
    <xf numFmtId="0" fontId="9" fillId="2" borderId="12" applyNumberFormat="1" applyFont="1" applyFill="1" applyBorder="1" applyAlignment="1" applyProtection="0">
      <alignment horizontal="center" vertical="bottom"/>
    </xf>
    <xf numFmtId="0" fontId="9" borderId="12" applyNumberFormat="1" applyFont="1" applyFill="0" applyBorder="1" applyAlignment="1" applyProtection="0">
      <alignment horizontal="center" vertical="bottom"/>
    </xf>
    <xf numFmtId="49" fontId="9" borderId="12" applyNumberFormat="1" applyFont="1" applyFill="0" applyBorder="1" applyAlignment="1" applyProtection="0">
      <alignment horizontal="center" vertical="bottom"/>
    </xf>
    <xf numFmtId="63" fontId="11" borderId="25" applyNumberFormat="1" applyFont="1" applyFill="0" applyBorder="1" applyAlignment="1" applyProtection="0">
      <alignment horizontal="center" vertical="bottom"/>
    </xf>
    <xf numFmtId="0" fontId="0" fillId="2" borderId="16" applyNumberFormat="0" applyFont="1" applyFill="1" applyBorder="1" applyAlignment="1" applyProtection="0">
      <alignment vertical="center"/>
    </xf>
    <xf numFmtId="60" fontId="0" fillId="2" borderId="16" applyNumberFormat="1" applyFont="1" applyFill="1" applyBorder="1" applyAlignment="1" applyProtection="0">
      <alignment vertical="center"/>
    </xf>
    <xf numFmtId="62" fontId="9" fillId="2" borderId="29" applyNumberFormat="1" applyFont="1" applyFill="1" applyBorder="1" applyAlignment="1" applyProtection="0">
      <alignment horizontal="center" vertical="bottom"/>
    </xf>
    <xf numFmtId="49" fontId="9" borderId="25" applyNumberFormat="1" applyFont="1" applyFill="0" applyBorder="1" applyAlignment="1" applyProtection="0">
      <alignment horizontal="center" vertical="bottom"/>
    </xf>
    <xf numFmtId="60" fontId="0" fillId="22" borderId="16" applyNumberFormat="1" applyFont="1" applyFill="1" applyBorder="1" applyAlignment="1" applyProtection="0">
      <alignment vertical="center"/>
    </xf>
    <xf numFmtId="60" fontId="0" fillId="22" borderId="23" applyNumberFormat="1" applyFont="1" applyFill="1" applyBorder="1" applyAlignment="1" applyProtection="0">
      <alignment vertical="center"/>
    </xf>
    <xf numFmtId="49" fontId="8" fillId="2" borderId="5" applyNumberFormat="1" applyFont="1" applyFill="1" applyBorder="1" applyAlignment="1" applyProtection="0">
      <alignment horizontal="center" vertical="center" wrapText="1"/>
    </xf>
    <xf numFmtId="49" fontId="0" fillId="22" borderId="5" applyNumberFormat="1" applyFont="1" applyFill="1" applyBorder="1" applyAlignment="1" applyProtection="0">
      <alignment vertical="center" wrapText="1"/>
    </xf>
    <xf numFmtId="0" fontId="9" fillId="21" borderId="23" applyNumberFormat="1" applyFont="1" applyFill="1" applyBorder="1" applyAlignment="1" applyProtection="0">
      <alignment horizontal="center" vertical="bottom"/>
    </xf>
    <xf numFmtId="0" fontId="9" fillId="21" borderId="23" applyNumberFormat="0" applyFont="1" applyFill="1" applyBorder="1" applyAlignment="1" applyProtection="0">
      <alignment horizontal="center" vertical="bottom"/>
    </xf>
    <xf numFmtId="0" fontId="9" fillId="21" borderId="17" applyNumberFormat="1" applyFont="1" applyFill="1" applyBorder="1" applyAlignment="1" applyProtection="0">
      <alignment horizontal="center" vertical="bottom"/>
    </xf>
    <xf numFmtId="0" fontId="9" fillId="21" borderId="17" applyNumberFormat="0" applyFont="1" applyFill="1" applyBorder="1" applyAlignment="1" applyProtection="0">
      <alignment horizontal="center" vertical="bottom"/>
    </xf>
    <xf numFmtId="0" fontId="0" fillId="21" borderId="11" applyNumberFormat="0" applyFont="1" applyFill="1" applyBorder="1" applyAlignment="1" applyProtection="0">
      <alignment vertical="center"/>
    </xf>
    <xf numFmtId="0" fontId="12" borderId="15" applyNumberFormat="0" applyFont="1" applyFill="0" applyBorder="1" applyAlignment="1" applyProtection="0">
      <alignment horizontal="center" vertical="bottom"/>
    </xf>
    <xf numFmtId="0" fontId="30" fillId="17" borderId="23" applyNumberFormat="1" applyFont="1" applyFill="1" applyBorder="1" applyAlignment="1" applyProtection="0">
      <alignment horizontal="center" vertical="center" wrapText="1"/>
    </xf>
    <xf numFmtId="60" fontId="0" fillId="22" borderId="17" applyNumberFormat="1" applyFont="1" applyFill="1" applyBorder="1" applyAlignment="1" applyProtection="0">
      <alignment vertical="center"/>
    </xf>
    <xf numFmtId="0" fontId="30" fillId="17" borderId="17" applyNumberFormat="1" applyFont="1" applyFill="1" applyBorder="1" applyAlignment="1" applyProtection="0">
      <alignment horizontal="center" vertical="center" wrapText="1"/>
    </xf>
    <xf numFmtId="0" fontId="9" fillId="22" borderId="17" applyNumberFormat="0" applyFont="1" applyFill="1" applyBorder="1" applyAlignment="1" applyProtection="0">
      <alignment horizontal="center" vertical="center"/>
    </xf>
    <xf numFmtId="0" fontId="9" fillId="2" borderId="17" applyNumberFormat="0" applyFont="1" applyFill="1" applyBorder="1" applyAlignment="1" applyProtection="0">
      <alignment horizontal="center" vertical="bottom"/>
    </xf>
    <xf numFmtId="0" fontId="9" fillId="2" borderId="12" applyNumberFormat="0" applyFont="1" applyFill="1" applyBorder="1" applyAlignment="1" applyProtection="0">
      <alignment horizontal="center" vertical="bottom"/>
    </xf>
    <xf numFmtId="0" fontId="13" fillId="21" borderId="16" applyNumberFormat="0" applyFont="1" applyFill="1" applyBorder="1" applyAlignment="1" applyProtection="0">
      <alignment horizontal="center" vertical="center"/>
    </xf>
    <xf numFmtId="0" fontId="13" fillId="21" borderId="23" applyNumberFormat="0" applyFont="1" applyFill="1" applyBorder="1" applyAlignment="1" applyProtection="0">
      <alignment horizontal="center" vertical="center"/>
    </xf>
    <xf numFmtId="0" fontId="13" fillId="21" borderId="17" applyNumberFormat="0" applyFont="1" applyFill="1" applyBorder="1" applyAlignment="1" applyProtection="0">
      <alignment horizontal="center" vertical="center"/>
    </xf>
    <xf numFmtId="0" fontId="12" fillId="2" borderId="11" applyNumberFormat="0" applyFont="1" applyFill="1" applyBorder="1" applyAlignment="1" applyProtection="0">
      <alignment horizontal="center" vertical="bottom"/>
    </xf>
    <xf numFmtId="0" fontId="9" fillId="2" borderId="11" applyNumberFormat="0" applyFont="1" applyFill="1" applyBorder="1" applyAlignment="1" applyProtection="0">
      <alignment horizontal="center" vertical="bottom" wrapText="1"/>
    </xf>
    <xf numFmtId="0" fontId="9" fillId="2" borderId="11" applyNumberFormat="0" applyFont="1" applyFill="1" applyBorder="1" applyAlignment="1" applyProtection="0">
      <alignment horizontal="center" vertical="center" wrapText="1"/>
    </xf>
    <xf numFmtId="0" fontId="9" fillId="17" borderId="11" applyNumberFormat="0" applyFont="1" applyFill="1" applyBorder="1" applyAlignment="1" applyProtection="0">
      <alignment horizontal="center" vertical="center"/>
    </xf>
    <xf numFmtId="0" fontId="0" fillId="20" borderId="11" applyNumberFormat="0" applyFont="1" applyFill="1" applyBorder="1" applyAlignment="1" applyProtection="0">
      <alignment vertical="center" wrapText="1"/>
    </xf>
    <xf numFmtId="0" fontId="31" fillId="22" borderId="12" applyNumberFormat="0" applyFont="1" applyFill="1" applyBorder="1" applyAlignment="1" applyProtection="0">
      <alignment horizontal="center" vertical="center"/>
    </xf>
    <xf numFmtId="0" fontId="9" fillId="20" borderId="16" applyNumberFormat="1" applyFont="1" applyFill="1" applyBorder="1" applyAlignment="1" applyProtection="0">
      <alignment horizontal="center" vertical="center" wrapText="1"/>
    </xf>
    <xf numFmtId="0" fontId="31" fillId="2" borderId="5" applyNumberFormat="0" applyFont="1" applyFill="1" applyBorder="1" applyAlignment="1" applyProtection="0">
      <alignment horizontal="center" vertical="bottom"/>
    </xf>
    <xf numFmtId="0" fontId="9" fillId="20" borderId="23" applyNumberFormat="1" applyFont="1" applyFill="1" applyBorder="1" applyAlignment="1" applyProtection="0">
      <alignment horizontal="center" vertical="center" wrapText="1"/>
    </xf>
    <xf numFmtId="0" fontId="31" fillId="22" borderId="5" applyNumberFormat="0" applyFont="1" applyFill="1" applyBorder="1" applyAlignment="1" applyProtection="0">
      <alignment horizontal="center" vertical="center"/>
    </xf>
    <xf numFmtId="0" fontId="31" fillId="22" borderId="7" applyNumberFormat="0" applyFont="1" applyFill="1" applyBorder="1" applyAlignment="1" applyProtection="0">
      <alignment horizontal="center" vertical="center"/>
    </xf>
    <xf numFmtId="0" fontId="9" fillId="22" borderId="7" applyNumberFormat="1" applyFont="1" applyFill="1" applyBorder="1" applyAlignment="1" applyProtection="0">
      <alignment horizontal="center" vertical="center" wrapText="1"/>
    </xf>
    <xf numFmtId="0" fontId="9" fillId="22" borderId="17" applyNumberFormat="1" applyFont="1" applyFill="1" applyBorder="1" applyAlignment="1" applyProtection="0">
      <alignment horizontal="center" vertical="center" wrapText="1"/>
    </xf>
    <xf numFmtId="0" fontId="9" fillId="20" borderId="17" applyNumberFormat="1" applyFont="1" applyFill="1" applyBorder="1" applyAlignment="1" applyProtection="0">
      <alignment horizontal="center" vertical="center" wrapText="1"/>
    </xf>
    <xf numFmtId="0" fontId="0" fillId="2" borderId="12" applyNumberFormat="0" applyFont="1" applyFill="1" applyBorder="1" applyAlignment="1" applyProtection="0">
      <alignment vertical="bottom"/>
    </xf>
    <xf numFmtId="0" fontId="0" fillId="2" borderId="12" applyNumberFormat="0" applyFont="1" applyFill="1" applyBorder="1" applyAlignment="1" applyProtection="0">
      <alignment vertical="bottom" wrapText="1"/>
    </xf>
    <xf numFmtId="0" fontId="0" fillId="2" borderId="12" applyNumberFormat="0" applyFont="1" applyFill="1" applyBorder="1" applyAlignment="1" applyProtection="0">
      <alignment vertical="center"/>
    </xf>
    <xf numFmtId="0" fontId="0" fillId="17" borderId="12" applyNumberFormat="0" applyFont="1" applyFill="1" applyBorder="1" applyAlignment="1" applyProtection="0">
      <alignment vertical="bottom"/>
    </xf>
    <xf numFmtId="0" fontId="0" fillId="18" borderId="5" applyNumberFormat="0" applyFont="1" applyFill="1" applyBorder="1" applyAlignment="1" applyProtection="0">
      <alignment vertical="bottom"/>
    </xf>
    <xf numFmtId="0" fontId="0" fillId="20" borderId="12" applyNumberFormat="0" applyFont="1" applyFill="1" applyBorder="1" applyAlignment="1" applyProtection="0">
      <alignment vertical="bottom"/>
    </xf>
    <xf numFmtId="0" fontId="0" fillId="21" borderId="12" applyNumberFormat="0" applyFont="1" applyFill="1" applyBorder="1" applyAlignment="1" applyProtection="0">
      <alignment vertical="bottom"/>
    </xf>
    <xf numFmtId="0" fontId="0" fillId="17" borderId="5" applyNumberFormat="0" applyFont="1" applyFill="1" applyBorder="1" applyAlignment="1" applyProtection="0">
      <alignment vertical="bottom"/>
    </xf>
    <xf numFmtId="0" fontId="0" fillId="20" borderId="5" applyNumberFormat="0" applyFont="1" applyFill="1" applyBorder="1" applyAlignment="1" applyProtection="0">
      <alignment vertical="bottom"/>
    </xf>
    <xf numFmtId="0" fontId="0" fillId="21" borderId="5" applyNumberFormat="0" applyFont="1" applyFill="1" applyBorder="1" applyAlignment="1" applyProtection="0">
      <alignment vertical="bottom"/>
    </xf>
    <xf numFmtId="0" fontId="0" fillId="2" borderId="20" applyNumberFormat="0" applyFont="1" applyFill="1" applyBorder="1" applyAlignment="1" applyProtection="0">
      <alignment vertical="bottom"/>
    </xf>
    <xf numFmtId="0" fontId="0" fillId="2" borderId="20" applyNumberFormat="0" applyFont="1" applyFill="1" applyBorder="1" applyAlignment="1" applyProtection="0">
      <alignment vertical="bottom" wrapText="1"/>
    </xf>
    <xf numFmtId="0" fontId="0" fillId="2" borderId="20" applyNumberFormat="0" applyFont="1" applyFill="1" applyBorder="1" applyAlignment="1" applyProtection="0">
      <alignment vertical="center"/>
    </xf>
    <xf numFmtId="0" fontId="0" fillId="17" borderId="20" applyNumberFormat="0" applyFont="1" applyFill="1" applyBorder="1" applyAlignment="1" applyProtection="0">
      <alignment vertical="bottom"/>
    </xf>
    <xf numFmtId="0" fontId="0" fillId="18" borderId="20" applyNumberFormat="0" applyFont="1" applyFill="1" applyBorder="1" applyAlignment="1" applyProtection="0">
      <alignment vertical="bottom"/>
    </xf>
    <xf numFmtId="0" fontId="0" fillId="20" borderId="20" applyNumberFormat="0" applyFont="1" applyFill="1" applyBorder="1" applyAlignment="1" applyProtection="0">
      <alignment vertical="bottom"/>
    </xf>
    <xf numFmtId="0" fontId="0" fillId="21" borderId="20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17" fillId="2" borderId="1" applyNumberFormat="1" applyFont="1" applyFill="1" applyBorder="1" applyAlignment="1" applyProtection="0">
      <alignment horizontal="left" vertical="center"/>
    </xf>
    <xf numFmtId="1" fontId="4" fillId="2" borderId="2" applyNumberFormat="1" applyFont="1" applyFill="1" applyBorder="1" applyAlignment="1" applyProtection="0">
      <alignment horizontal="center" vertical="center"/>
    </xf>
    <xf numFmtId="0" fontId="32" fillId="2" borderId="2" applyNumberFormat="0" applyFont="1" applyFill="1" applyBorder="1" applyAlignment="1" applyProtection="0">
      <alignment horizontal="center" vertical="center" wrapText="1"/>
    </xf>
    <xf numFmtId="0" fontId="32" fillId="2" borderId="30" applyNumberFormat="0" applyFont="1" applyFill="1" applyBorder="1" applyAlignment="1" applyProtection="0">
      <alignment horizontal="center" vertical="center" wrapText="1"/>
    </xf>
    <xf numFmtId="49" fontId="33" fillId="2" borderId="9" applyNumberFormat="1" applyFont="1" applyFill="1" applyBorder="1" applyAlignment="1" applyProtection="0">
      <alignment horizontal="center" vertical="center" wrapText="1"/>
    </xf>
    <xf numFmtId="2" fontId="8" fillId="2" borderId="9" applyNumberFormat="1" applyFont="1" applyFill="1" applyBorder="1" applyAlignment="1" applyProtection="0">
      <alignment horizontal="center" vertical="center"/>
    </xf>
    <xf numFmtId="0" fontId="0" fillId="2" borderId="31" applyNumberFormat="0" applyFont="1" applyFill="1" applyBorder="1" applyAlignment="1" applyProtection="0">
      <alignment vertical="center"/>
    </xf>
    <xf numFmtId="0" fontId="0" fillId="2" borderId="3" applyNumberFormat="0" applyFont="1" applyFill="1" applyBorder="1" applyAlignment="1" applyProtection="0">
      <alignment vertical="center"/>
    </xf>
    <xf numFmtId="49" fontId="0" fillId="2" borderId="32" applyNumberFormat="1" applyFont="1" applyFill="1" applyBorder="1" applyAlignment="1" applyProtection="0">
      <alignment horizontal="left" vertical="bottom"/>
    </xf>
    <xf numFmtId="0" fontId="0" fillId="2" borderId="7" applyNumberFormat="0" applyFont="1" applyFill="1" applyBorder="1" applyAlignment="1" applyProtection="0">
      <alignment horizontal="left" vertical="bottom"/>
    </xf>
    <xf numFmtId="2" fontId="0" fillId="2" borderId="7" applyNumberFormat="1" applyFont="1" applyFill="1" applyBorder="1" applyAlignment="1" applyProtection="0">
      <alignment vertical="center"/>
    </xf>
    <xf numFmtId="0" fontId="6" fillId="2" borderId="7" applyNumberFormat="1" applyFont="1" applyFill="1" applyBorder="1" applyAlignment="1" applyProtection="0">
      <alignment horizontal="center" vertical="center"/>
    </xf>
    <xf numFmtId="0" fontId="6" fillId="2" borderId="7" applyNumberFormat="0" applyFont="1" applyFill="1" applyBorder="1" applyAlignment="1" applyProtection="0">
      <alignment horizontal="center" vertical="center"/>
    </xf>
    <xf numFmtId="49" fontId="0" fillId="2" borderId="7" applyNumberFormat="1" applyFont="1" applyFill="1" applyBorder="1" applyAlignment="1" applyProtection="0">
      <alignment vertical="bottom"/>
    </xf>
    <xf numFmtId="0" fontId="0" fillId="2" borderId="6" applyNumberFormat="0" applyFont="1" applyFill="1" applyBorder="1" applyAlignment="1" applyProtection="0">
      <alignment vertical="center"/>
    </xf>
    <xf numFmtId="1" fontId="34" fillId="2" borderId="13" applyNumberFormat="1" applyFont="1" applyFill="1" applyBorder="1" applyAlignment="1" applyProtection="0">
      <alignment horizontal="left" vertical="center"/>
    </xf>
    <xf numFmtId="1" fontId="34" fillId="2" borderId="11" applyNumberFormat="1" applyFont="1" applyFill="1" applyBorder="1" applyAlignment="1" applyProtection="0">
      <alignment horizontal="left" vertical="center"/>
    </xf>
    <xf numFmtId="1" fontId="34" fillId="2" borderId="14" applyNumberFormat="1" applyFont="1" applyFill="1" applyBorder="1" applyAlignment="1" applyProtection="0">
      <alignment horizontal="left" vertical="center"/>
    </xf>
    <xf numFmtId="1" fontId="34" fillId="2" borderId="23" applyNumberFormat="1" applyFont="1" applyFill="1" applyBorder="1" applyAlignment="1" applyProtection="0">
      <alignment horizontal="left" vertical="center"/>
    </xf>
    <xf numFmtId="1" fontId="0" fillId="2" borderId="9" applyNumberFormat="1" applyFont="1" applyFill="1" applyBorder="1" applyAlignment="1" applyProtection="0">
      <alignment vertical="center"/>
    </xf>
    <xf numFmtId="0" fontId="0" fillId="2" borderId="10" applyNumberFormat="0" applyFont="1" applyFill="1" applyBorder="1" applyAlignment="1" applyProtection="0">
      <alignment vertical="center"/>
    </xf>
    <xf numFmtId="1" fontId="0" fillId="2" borderId="5" applyNumberFormat="1" applyFont="1" applyFill="1" applyBorder="1" applyAlignment="1" applyProtection="0">
      <alignment vertical="center"/>
    </xf>
    <xf numFmtId="0" fontId="0" fillId="2" borderId="33" applyNumberFormat="0" applyFont="1" applyFill="1" applyBorder="1" applyAlignment="1" applyProtection="0">
      <alignment vertical="center"/>
    </xf>
    <xf numFmtId="1" fontId="8" fillId="2" borderId="11" applyNumberFormat="1" applyFont="1" applyFill="1" applyBorder="1" applyAlignment="1" applyProtection="0">
      <alignment horizontal="right" vertical="center"/>
    </xf>
    <xf numFmtId="1" fontId="0" fillId="2" borderId="7" applyNumberFormat="1" applyFont="1" applyFill="1" applyBorder="1" applyAlignment="1" applyProtection="0">
      <alignment vertical="center"/>
    </xf>
    <xf numFmtId="1" fontId="0" fillId="2" borderId="11" applyNumberFormat="1" applyFont="1" applyFill="1" applyBorder="1" applyAlignment="1" applyProtection="0">
      <alignment vertical="center"/>
    </xf>
    <xf numFmtId="1" fontId="3" fillId="2" borderId="5" applyNumberFormat="1" applyFont="1" applyFill="1" applyBorder="1" applyAlignment="1" applyProtection="0">
      <alignment horizontal="center" vertical="top"/>
    </xf>
    <xf numFmtId="49" fontId="4" fillId="2" borderId="34" applyNumberFormat="1" applyFont="1" applyFill="1" applyBorder="1" applyAlignment="1" applyProtection="0">
      <alignment horizontal="center" vertical="center"/>
    </xf>
    <xf numFmtId="49" fontId="35" fillId="2" borderId="35" applyNumberFormat="1" applyFont="1" applyFill="1" applyBorder="1" applyAlignment="1" applyProtection="0">
      <alignment horizontal="center" vertical="center"/>
    </xf>
    <xf numFmtId="49" fontId="35" fillId="2" borderId="9" applyNumberFormat="1" applyFont="1" applyFill="1" applyBorder="1" applyAlignment="1" applyProtection="0">
      <alignment horizontal="center" vertical="center"/>
    </xf>
    <xf numFmtId="49" fontId="35" fillId="2" borderId="9" applyNumberFormat="1" applyFont="1" applyFill="1" applyBorder="1" applyAlignment="1" applyProtection="0">
      <alignment horizontal="center" vertical="center" wrapText="1"/>
    </xf>
    <xf numFmtId="49" fontId="36" fillId="2" borderId="9" applyNumberFormat="1" applyFont="1" applyFill="1" applyBorder="1" applyAlignment="1" applyProtection="0">
      <alignment horizontal="center" vertical="center" wrapText="1"/>
    </xf>
    <xf numFmtId="49" fontId="4" fillId="2" borderId="36" applyNumberFormat="1" applyFont="1" applyFill="1" applyBorder="1" applyAlignment="1" applyProtection="0">
      <alignment horizontal="center" vertical="center"/>
    </xf>
    <xf numFmtId="49" fontId="0" fillId="2" borderId="35" applyNumberFormat="1" applyFont="1" applyFill="1" applyBorder="1" applyAlignment="1" applyProtection="0">
      <alignment vertical="center"/>
    </xf>
    <xf numFmtId="49" fontId="0" fillId="2" borderId="9" applyNumberFormat="1" applyFont="1" applyFill="1" applyBorder="1" applyAlignment="1" applyProtection="0">
      <alignment vertical="center"/>
    </xf>
    <xf numFmtId="1" fontId="4" fillId="2" borderId="9" applyNumberFormat="1" applyFont="1" applyFill="1" applyBorder="1" applyAlignment="1" applyProtection="0">
      <alignment horizontal="center" vertical="center"/>
    </xf>
    <xf numFmtId="0" fontId="8" fillId="2" borderId="9" applyNumberFormat="1" applyFont="1" applyFill="1" applyBorder="1" applyAlignment="1" applyProtection="0">
      <alignment horizontal="center" vertical="center"/>
    </xf>
    <xf numFmtId="0" fontId="4" fillId="2" borderId="36" applyNumberFormat="1" applyFont="1" applyFill="1" applyBorder="1" applyAlignment="1" applyProtection="0">
      <alignment horizontal="center" vertical="center"/>
    </xf>
    <xf numFmtId="1" fontId="0" fillId="2" borderId="35" applyNumberFormat="1" applyFont="1" applyFill="1" applyBorder="1" applyAlignment="1" applyProtection="0">
      <alignment vertical="center"/>
    </xf>
    <xf numFmtId="0" fontId="0" fillId="2" borderId="37" applyNumberFormat="0" applyFont="1" applyFill="1" applyBorder="1" applyAlignment="1" applyProtection="0">
      <alignment vertical="center"/>
    </xf>
    <xf numFmtId="0" fontId="0" fillId="2" borderId="4" applyNumberFormat="0" applyFont="1" applyFill="1" applyBorder="1" applyAlignment="1" applyProtection="0">
      <alignment vertical="center"/>
    </xf>
    <xf numFmtId="0" fontId="0" fillId="2" borderId="19" applyNumberFormat="0" applyFont="1" applyFill="1" applyBorder="1" applyAlignment="1" applyProtection="0">
      <alignment vertical="center"/>
    </xf>
    <xf numFmtId="0" fontId="0" fillId="2" borderId="21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1" fontId="37" fillId="2" borderId="38" applyNumberFormat="1" applyFont="1" applyFill="1" applyBorder="1" applyAlignment="1" applyProtection="0">
      <alignment horizontal="left" vertical="center"/>
    </xf>
    <xf numFmtId="1" fontId="37" fillId="2" borderId="22" applyNumberFormat="1" applyFont="1" applyFill="1" applyBorder="1" applyAlignment="1" applyProtection="0">
      <alignment horizontal="left" vertical="center"/>
    </xf>
    <xf numFmtId="1" fontId="0" fillId="2" borderId="22" applyNumberFormat="1" applyFont="1" applyFill="1" applyBorder="1" applyAlignment="1" applyProtection="0">
      <alignment vertical="center"/>
    </xf>
    <xf numFmtId="0" fontId="0" fillId="2" borderId="22" applyNumberFormat="0" applyFont="1" applyFill="1" applyBorder="1" applyAlignment="1" applyProtection="0">
      <alignment vertical="center"/>
    </xf>
    <xf numFmtId="49" fontId="8" fillId="2" borderId="9" applyNumberFormat="1" applyFont="1" applyFill="1" applyBorder="1" applyAlignment="1" applyProtection="0">
      <alignment horizontal="center" vertical="center"/>
    </xf>
    <xf numFmtId="49" fontId="38" fillId="2" borderId="9" applyNumberFormat="1" applyFont="1" applyFill="1" applyBorder="1" applyAlignment="1" applyProtection="0">
      <alignment horizontal="center" vertical="center"/>
    </xf>
    <xf numFmtId="49" fontId="39" fillId="2" borderId="9" applyNumberFormat="1" applyFont="1" applyFill="1" applyBorder="1" applyAlignment="1" applyProtection="0">
      <alignment horizontal="center" vertical="center"/>
    </xf>
    <xf numFmtId="49" fontId="39" fillId="2" borderId="9" applyNumberFormat="1" applyFont="1" applyFill="1" applyBorder="1" applyAlignment="1" applyProtection="0">
      <alignment horizontal="center" vertical="center" wrapText="1"/>
    </xf>
    <xf numFmtId="49" fontId="4" fillId="2" borderId="9" applyNumberFormat="1" applyFont="1" applyFill="1" applyBorder="1" applyAlignment="1" applyProtection="0">
      <alignment horizontal="center" vertical="center"/>
    </xf>
    <xf numFmtId="0" fontId="0" fillId="2" borderId="28" applyNumberFormat="0" applyFont="1" applyFill="1" applyBorder="1" applyAlignment="1" applyProtection="0">
      <alignment vertical="center"/>
    </xf>
    <xf numFmtId="0" fontId="4" fillId="2" borderId="9" applyNumberFormat="1" applyFont="1" applyFill="1" applyBorder="1" applyAlignment="1" applyProtection="0">
      <alignment horizontal="center" vertical="center"/>
    </xf>
    <xf numFmtId="49" fontId="6" fillId="2" borderId="9" applyNumberFormat="1" applyFont="1" applyFill="1" applyBorder="1" applyAlignment="1" applyProtection="0">
      <alignment horizontal="center" vertical="center"/>
    </xf>
    <xf numFmtId="0" fontId="6" fillId="2" borderId="9" applyNumberFormat="1" applyFont="1" applyFill="1" applyBorder="1" applyAlignment="1" applyProtection="0">
      <alignment horizontal="center" vertical="center"/>
    </xf>
    <xf numFmtId="0" fontId="8" fillId="2" borderId="9" applyNumberFormat="0" applyFont="1" applyFill="1" applyBorder="1" applyAlignment="1" applyProtection="0">
      <alignment horizontal="center" vertical="center"/>
    </xf>
    <xf numFmtId="0" fontId="4" fillId="2" borderId="9" applyNumberFormat="0" applyFont="1" applyFill="1" applyBorder="1" applyAlignment="1" applyProtection="0">
      <alignment horizontal="center" vertical="center"/>
    </xf>
    <xf numFmtId="0" fontId="38" fillId="2" borderId="9" applyNumberFormat="1" applyFont="1" applyFill="1" applyBorder="1" applyAlignment="1" applyProtection="0">
      <alignment horizontal="center" vertical="center"/>
    </xf>
    <xf numFmtId="1" fontId="8" fillId="2" borderId="9" applyNumberFormat="1" applyFont="1" applyFill="1" applyBorder="1" applyAlignment="1" applyProtection="0">
      <alignment horizontal="center" vertical="center"/>
    </xf>
    <xf numFmtId="0" fontId="6" fillId="2" borderId="28" applyNumberFormat="0" applyFont="1" applyFill="1" applyBorder="1" applyAlignment="1" applyProtection="0">
      <alignment horizontal="center" vertical="center"/>
    </xf>
    <xf numFmtId="0" fontId="8" fillId="2" borderId="37" applyNumberFormat="0" applyFont="1" applyFill="1" applyBorder="1" applyAlignment="1" applyProtection="0">
      <alignment horizontal="center" vertical="center"/>
    </xf>
    <xf numFmtId="0" fontId="4" fillId="2" borderId="25" applyNumberFormat="0" applyFont="1" applyFill="1" applyBorder="1" applyAlignment="1" applyProtection="0">
      <alignment horizontal="center" vertical="center"/>
    </xf>
    <xf numFmtId="0" fontId="8" fillId="2" borderId="4" applyNumberFormat="0" applyFont="1" applyFill="1" applyBorder="1" applyAlignment="1" applyProtection="0">
      <alignment horizontal="center" vertical="center"/>
    </xf>
    <xf numFmtId="0" fontId="4" fillId="2" borderId="8" applyNumberFormat="0" applyFont="1" applyFill="1" applyBorder="1" applyAlignment="1" applyProtection="0">
      <alignment horizontal="center" vertical="center"/>
    </xf>
    <xf numFmtId="0" fontId="0" fillId="2" borderId="8" applyNumberFormat="0" applyFont="1" applyFill="1" applyBorder="1" applyAlignment="1" applyProtection="0">
      <alignment vertical="center"/>
    </xf>
    <xf numFmtId="0" fontId="3" fillId="2" borderId="12" applyNumberFormat="0" applyFont="1" applyFill="1" applyBorder="1" applyAlignment="1" applyProtection="0">
      <alignment vertical="bottom"/>
    </xf>
    <xf numFmtId="49" fontId="40" fillId="2" borderId="12" applyNumberFormat="1" applyFont="1" applyFill="1" applyBorder="1" applyAlignment="1" applyProtection="0">
      <alignment horizontal="right" vertical="bottom"/>
    </xf>
    <xf numFmtId="0" fontId="40" fillId="2" borderId="12" applyNumberFormat="0" applyFont="1" applyFill="1" applyBorder="1" applyAlignment="1" applyProtection="0">
      <alignment horizontal="right" vertical="bottom"/>
    </xf>
    <xf numFmtId="49" fontId="3" fillId="2" borderId="5" applyNumberFormat="1" applyFont="1" applyFill="1" applyBorder="1" applyAlignment="1" applyProtection="0">
      <alignment horizontal="right" vertical="bottom"/>
    </xf>
    <xf numFmtId="0" fontId="0" fillId="2" borderId="7" applyNumberFormat="0" applyFont="1" applyFill="1" applyBorder="1" applyAlignment="1" applyProtection="0">
      <alignment horizontal="right" vertical="bottom"/>
    </xf>
    <xf numFmtId="0" fontId="3" fillId="2" borderId="7" applyNumberFormat="0" applyFont="1" applyFill="1" applyBorder="1" applyAlignment="1" applyProtection="0">
      <alignment horizontal="right" vertical="bottom"/>
    </xf>
    <xf numFmtId="0" fontId="41" fillId="2" borderId="7" applyNumberFormat="0" applyFont="1" applyFill="1" applyBorder="1" applyAlignment="1" applyProtection="0">
      <alignment vertical="bottom"/>
    </xf>
    <xf numFmtId="0" fontId="0" fillId="2" borderId="11" applyNumberFormat="0" applyFont="1" applyFill="1" applyBorder="1" applyAlignment="1" applyProtection="0">
      <alignment horizontal="right" vertical="bottom"/>
    </xf>
    <xf numFmtId="0" fontId="3" fillId="2" borderId="11" applyNumberFormat="0" applyFont="1" applyFill="1" applyBorder="1" applyAlignment="1" applyProtection="0">
      <alignment horizontal="right" vertical="bottom"/>
    </xf>
    <xf numFmtId="0" fontId="0" fillId="2" borderId="39" applyNumberFormat="0" applyFont="1" applyFill="1" applyBorder="1" applyAlignment="1" applyProtection="0">
      <alignment vertical="bottom"/>
    </xf>
    <xf numFmtId="0" fontId="0" fillId="2" borderId="39" applyNumberFormat="0" applyFont="1" applyFill="1" applyBorder="1" applyAlignment="1" applyProtection="0">
      <alignment vertical="center"/>
    </xf>
    <xf numFmtId="49" fontId="3" fillId="2" borderId="20" applyNumberFormat="1" applyFont="1" applyFill="1" applyBorder="1" applyAlignment="1" applyProtection="0">
      <alignment horizontal="right" vertical="bottom"/>
    </xf>
    <xf numFmtId="0" fontId="0" applyNumberFormat="1" applyFont="1" applyFill="0" applyBorder="0" applyAlignment="1" applyProtection="0">
      <alignment vertical="bottom"/>
    </xf>
    <xf numFmtId="49" fontId="42" borderId="1" applyNumberFormat="1" applyFont="1" applyFill="0" applyBorder="1" applyAlignment="1" applyProtection="0">
      <alignment horizontal="left" vertical="bottom"/>
    </xf>
    <xf numFmtId="0" fontId="0" borderId="2" applyNumberFormat="0" applyFont="1" applyFill="0" applyBorder="1" applyAlignment="1" applyProtection="0">
      <alignment horizontal="center" vertical="bottom"/>
    </xf>
    <xf numFmtId="0" fontId="0" borderId="3" applyNumberFormat="0" applyFont="1" applyFill="0" applyBorder="1" applyAlignment="1" applyProtection="0">
      <alignment horizontal="center" vertical="bottom"/>
    </xf>
    <xf numFmtId="49" fontId="0" borderId="32" applyNumberFormat="1" applyFont="1" applyFill="0" applyBorder="1" applyAlignment="1" applyProtection="0">
      <alignment horizontal="left" vertical="bottom"/>
    </xf>
    <xf numFmtId="0" fontId="0" borderId="7" applyNumberFormat="0" applyFont="1" applyFill="0" applyBorder="1" applyAlignment="1" applyProtection="0">
      <alignment horizontal="center" vertical="bottom"/>
    </xf>
    <xf numFmtId="0" fontId="0" borderId="6" applyNumberFormat="0" applyFont="1" applyFill="0" applyBorder="1" applyAlignment="1" applyProtection="0">
      <alignment horizontal="center" vertical="bottom"/>
    </xf>
    <xf numFmtId="1" fontId="43" fillId="2" borderId="13" applyNumberFormat="1" applyFont="1" applyFill="1" applyBorder="1" applyAlignment="1" applyProtection="0">
      <alignment horizontal="left" vertical="center"/>
    </xf>
    <xf numFmtId="0" fontId="43" fillId="2" borderId="11" applyNumberFormat="0" applyFont="1" applyFill="1" applyBorder="1" applyAlignment="1" applyProtection="0">
      <alignment horizontal="left" vertical="center"/>
    </xf>
    <xf numFmtId="0" fontId="43" fillId="2" borderId="14" applyNumberFormat="0" applyFont="1" applyFill="1" applyBorder="1" applyAlignment="1" applyProtection="0">
      <alignment horizontal="left" vertical="center"/>
    </xf>
    <xf numFmtId="1" fontId="44" fillId="2" borderId="13" applyNumberFormat="1" applyFont="1" applyFill="1" applyBorder="1" applyAlignment="1" applyProtection="0">
      <alignment horizontal="left" vertical="center" wrapText="1"/>
    </xf>
    <xf numFmtId="0" fontId="44" fillId="2" borderId="11" applyNumberFormat="0" applyFont="1" applyFill="1" applyBorder="1" applyAlignment="1" applyProtection="0">
      <alignment horizontal="left" vertical="center" wrapText="1"/>
    </xf>
    <xf numFmtId="0" fontId="44" fillId="2" borderId="14" applyNumberFormat="0" applyFont="1" applyFill="1" applyBorder="1" applyAlignment="1" applyProtection="0">
      <alignment horizontal="left" vertical="center" wrapText="1"/>
    </xf>
    <xf numFmtId="0" fontId="43" fillId="2" borderId="5" applyNumberFormat="0" applyFont="1" applyFill="1" applyBorder="1" applyAlignment="1" applyProtection="0">
      <alignment vertical="center"/>
    </xf>
    <xf numFmtId="0" fontId="0" borderId="40" applyNumberFormat="0" applyFont="1" applyFill="0" applyBorder="1" applyAlignment="1" applyProtection="0">
      <alignment horizontal="left" vertical="bottom"/>
    </xf>
    <xf numFmtId="0" fontId="0" borderId="11" applyNumberFormat="0" applyFont="1" applyFill="0" applyBorder="1" applyAlignment="1" applyProtection="0">
      <alignment horizontal="center" vertical="bottom"/>
    </xf>
    <xf numFmtId="49" fontId="45" borderId="11" applyNumberFormat="1" applyFont="1" applyFill="0" applyBorder="1" applyAlignment="1" applyProtection="0">
      <alignment horizontal="center" vertical="bottom"/>
    </xf>
    <xf numFmtId="0" fontId="45" borderId="12" applyNumberFormat="0" applyFont="1" applyFill="0" applyBorder="1" applyAlignment="1" applyProtection="0">
      <alignment horizontal="center" vertical="bottom"/>
    </xf>
    <xf numFmtId="0" fontId="4" fillId="2" borderId="11" applyNumberFormat="0" applyFont="1" applyFill="1" applyBorder="1" applyAlignment="1" applyProtection="0">
      <alignment horizontal="right" vertical="center"/>
    </xf>
    <xf numFmtId="0" fontId="4" fillId="2" borderId="11" applyNumberFormat="0" applyFont="1" applyFill="1" applyBorder="1" applyAlignment="1" applyProtection="0">
      <alignment horizontal="left" vertical="center"/>
    </xf>
    <xf numFmtId="0" fontId="45" borderId="5" applyNumberFormat="0" applyFont="1" applyFill="0" applyBorder="1" applyAlignment="1" applyProtection="0">
      <alignment horizontal="center" vertical="bottom"/>
    </xf>
    <xf numFmtId="0" fontId="46" fillId="2" borderId="5" applyNumberFormat="0" applyFont="1" applyFill="1" applyBorder="1" applyAlignment="1" applyProtection="0">
      <alignment horizontal="left" vertical="center"/>
    </xf>
    <xf numFmtId="0" fontId="4" fillId="2" borderId="5" applyNumberFormat="0" applyFont="1" applyFill="1" applyBorder="1" applyAlignment="1" applyProtection="0">
      <alignment horizontal="left" vertical="center"/>
    </xf>
    <xf numFmtId="49" fontId="11" fillId="2" borderId="29" applyNumberFormat="1" applyFont="1" applyFill="1" applyBorder="1" applyAlignment="1" applyProtection="0">
      <alignment horizontal="left" vertical="center"/>
    </xf>
    <xf numFmtId="0" fontId="11" fillId="2" borderId="25" applyNumberFormat="0" applyFont="1" applyFill="1" applyBorder="1" applyAlignment="1" applyProtection="0">
      <alignment horizontal="left" vertical="center"/>
    </xf>
    <xf numFmtId="0" fontId="11" borderId="16" applyNumberFormat="0" applyFont="1" applyFill="0" applyBorder="1" applyAlignment="1" applyProtection="0">
      <alignment vertical="bottom"/>
    </xf>
    <xf numFmtId="0" fontId="11" borderId="23" applyNumberFormat="0" applyFont="1" applyFill="0" applyBorder="1" applyAlignment="1" applyProtection="0">
      <alignment vertical="bottom"/>
    </xf>
    <xf numFmtId="0" fontId="0" borderId="16" applyNumberFormat="0" applyFont="1" applyFill="0" applyBorder="1" applyAlignment="1" applyProtection="0">
      <alignment vertical="bottom"/>
    </xf>
    <xf numFmtId="0" fontId="11" fillId="2" borderId="18" applyNumberFormat="0" applyFont="1" applyFill="1" applyBorder="1" applyAlignment="1" applyProtection="0">
      <alignment horizontal="left" vertical="center"/>
    </xf>
    <xf numFmtId="0" fontId="11" fillId="2" borderId="26" applyNumberFormat="0" applyFont="1" applyFill="1" applyBorder="1" applyAlignment="1" applyProtection="0">
      <alignment horizontal="left" vertical="center"/>
    </xf>
    <xf numFmtId="0" fontId="11" borderId="17" applyNumberFormat="0" applyFont="1" applyFill="0" applyBorder="1" applyAlignment="1" applyProtection="0">
      <alignment vertical="bottom"/>
    </xf>
    <xf numFmtId="0" fontId="11" borderId="16" applyNumberFormat="0" applyFont="1" applyFill="0" applyBorder="1" applyAlignment="1" applyProtection="0">
      <alignment horizontal="center" vertical="bottom"/>
    </xf>
    <xf numFmtId="0" fontId="11" borderId="23" applyNumberFormat="0" applyFont="1" applyFill="0" applyBorder="1" applyAlignment="1" applyProtection="0">
      <alignment horizontal="center" vertical="bottom"/>
    </xf>
    <xf numFmtId="0" fontId="11" borderId="17" applyNumberFormat="0" applyFont="1" applyFill="0" applyBorder="1" applyAlignment="1" applyProtection="0">
      <alignment horizontal="center" vertical="bottom"/>
    </xf>
    <xf numFmtId="0" fontId="0" borderId="16" applyNumberFormat="0" applyFont="1" applyFill="0" applyBorder="1" applyAlignment="1" applyProtection="0">
      <alignment horizontal="center" vertical="bottom"/>
    </xf>
    <xf numFmtId="0" fontId="0" borderId="17" applyNumberFormat="0" applyFont="1" applyFill="0" applyBorder="1" applyAlignment="1" applyProtection="0">
      <alignment horizontal="center" vertical="bottom"/>
    </xf>
    <xf numFmtId="49" fontId="11" fillId="22" borderId="29" applyNumberFormat="1" applyFont="1" applyFill="1" applyBorder="1" applyAlignment="1" applyProtection="0">
      <alignment horizontal="left" vertical="center"/>
    </xf>
    <xf numFmtId="0" fontId="11" fillId="22" borderId="25" applyNumberFormat="0" applyFont="1" applyFill="1" applyBorder="1" applyAlignment="1" applyProtection="0">
      <alignment horizontal="left" vertical="center"/>
    </xf>
    <xf numFmtId="0" fontId="11" fillId="22" borderId="18" applyNumberFormat="0" applyFont="1" applyFill="1" applyBorder="1" applyAlignment="1" applyProtection="0">
      <alignment horizontal="left" vertical="center"/>
    </xf>
    <xf numFmtId="0" fontId="11" fillId="22" borderId="26" applyNumberFormat="0" applyFont="1" applyFill="1" applyBorder="1" applyAlignment="1" applyProtection="0">
      <alignment horizontal="left" vertical="center"/>
    </xf>
    <xf numFmtId="0" fontId="0" borderId="10" applyNumberFormat="0" applyFont="1" applyFill="0" applyBorder="1" applyAlignment="1" applyProtection="0">
      <alignment horizontal="center" vertical="bottom"/>
    </xf>
    <xf numFmtId="0" fontId="0" borderId="23" applyNumberFormat="0" applyFont="1" applyFill="0" applyBorder="1" applyAlignment="1" applyProtection="0">
      <alignment horizontal="center" vertical="bottom"/>
    </xf>
    <xf numFmtId="49" fontId="9" fillId="2" borderId="29" applyNumberFormat="1" applyFont="1" applyFill="1" applyBorder="1" applyAlignment="1" applyProtection="0">
      <alignment horizontal="left" vertical="center"/>
    </xf>
    <xf numFmtId="0" fontId="9" fillId="2" borderId="25" applyNumberFormat="0" applyFont="1" applyFill="1" applyBorder="1" applyAlignment="1" applyProtection="0">
      <alignment horizontal="left" vertical="center"/>
    </xf>
    <xf numFmtId="0" fontId="9" borderId="18" applyNumberFormat="0" applyFont="1" applyFill="0" applyBorder="1" applyAlignment="1" applyProtection="0">
      <alignment horizontal="left" vertical="bottom"/>
    </xf>
    <xf numFmtId="0" fontId="9" borderId="26" applyNumberFormat="0" applyFont="1" applyFill="0" applyBorder="1" applyAlignment="1" applyProtection="0">
      <alignment horizontal="left" vertical="bottom"/>
    </xf>
    <xf numFmtId="0" fontId="0" fillId="2" borderId="17" applyNumberFormat="0" applyFont="1" applyFill="1" applyBorder="1" applyAlignment="1" applyProtection="0">
      <alignment vertical="bottom"/>
    </xf>
    <xf numFmtId="0" fontId="11" borderId="18" applyNumberFormat="0" applyFont="1" applyFill="0" applyBorder="1" applyAlignment="1" applyProtection="0">
      <alignment horizontal="left" vertical="bottom"/>
    </xf>
    <xf numFmtId="0" fontId="11" borderId="26" applyNumberFormat="0" applyFont="1" applyFill="0" applyBorder="1" applyAlignment="1" applyProtection="0">
      <alignment horizontal="left" vertical="bottom"/>
    </xf>
    <xf numFmtId="0" fontId="47" fillId="2" borderId="10" applyNumberFormat="0" applyFont="1" applyFill="1" applyBorder="1" applyAlignment="1" applyProtection="0">
      <alignment horizontal="center" vertical="center" wrapText="1"/>
    </xf>
    <xf numFmtId="0" fontId="47" fillId="2" borderId="5" applyNumberFormat="0" applyFont="1" applyFill="1" applyBorder="1" applyAlignment="1" applyProtection="0">
      <alignment horizontal="center" vertical="center" wrapText="1"/>
    </xf>
    <xf numFmtId="0" fontId="47" fillId="2" borderId="10" applyNumberFormat="0" applyFont="1" applyFill="1" applyBorder="1" applyAlignment="1" applyProtection="0">
      <alignment horizontal="center" vertical="bottom" wrapText="1"/>
    </xf>
    <xf numFmtId="0" fontId="47" fillId="2" borderId="5" applyNumberFormat="0" applyFont="1" applyFill="1" applyBorder="1" applyAlignment="1" applyProtection="0">
      <alignment horizontal="center" vertical="bottom" wrapText="1"/>
    </xf>
    <xf numFmtId="0" fontId="47" fillId="2" borderId="37" applyNumberFormat="0" applyFont="1" applyFill="1" applyBorder="1" applyAlignment="1" applyProtection="0">
      <alignment horizontal="center" vertical="bottom" wrapText="1"/>
    </xf>
    <xf numFmtId="0" fontId="47" fillId="2" borderId="12" applyNumberFormat="0" applyFont="1" applyFill="1" applyBorder="1" applyAlignment="1" applyProtection="0">
      <alignment horizontal="center" vertical="bottom" wrapText="1"/>
    </xf>
    <xf numFmtId="0" fontId="47" fillId="2" borderId="11" applyNumberFormat="0" applyFont="1" applyFill="1" applyBorder="1" applyAlignment="1" applyProtection="0">
      <alignment horizontal="center" vertical="bottom" wrapText="1"/>
    </xf>
    <xf numFmtId="0" fontId="47" fillId="2" borderId="7" applyNumberFormat="0" applyFont="1" applyFill="1" applyBorder="1" applyAlignment="1" applyProtection="0">
      <alignment horizontal="center" vertical="bottom" wrapText="1"/>
    </xf>
    <xf numFmtId="0" fontId="47" fillId="2" borderId="11" applyNumberFormat="0" applyFont="1" applyFill="1" applyBorder="1" applyAlignment="1" applyProtection="0">
      <alignment horizontal="left" vertical="center" wrapText="1"/>
    </xf>
    <xf numFmtId="49" fontId="0" fillId="2" borderId="5" applyNumberFormat="1" applyFont="1" applyFill="1" applyBorder="1" applyAlignment="1" applyProtection="0">
      <alignment horizontal="left" vertical="center"/>
    </xf>
    <xf numFmtId="0" fontId="0" borderId="29" applyNumberFormat="0" applyFont="1" applyFill="0" applyBorder="1" applyAlignment="1" applyProtection="0">
      <alignment vertical="bottom"/>
    </xf>
    <xf numFmtId="0" fontId="0" borderId="25" applyNumberFormat="0" applyFont="1" applyFill="0" applyBorder="1" applyAlignment="1" applyProtection="0">
      <alignment horizontal="center" vertical="bottom"/>
    </xf>
    <xf numFmtId="0" fontId="0" borderId="7" applyNumberFormat="0" applyFont="1" applyFill="0" applyBorder="1" applyAlignment="1" applyProtection="0">
      <alignment horizontal="left" vertical="bottom"/>
    </xf>
    <xf numFmtId="0" fontId="0" fillId="2" borderId="7" applyNumberFormat="0" applyFont="1" applyFill="1" applyBorder="1" applyAlignment="1" applyProtection="0">
      <alignment horizontal="center" vertical="center"/>
    </xf>
    <xf numFmtId="49" fontId="44" fillId="2" borderId="10" applyNumberFormat="1" applyFont="1" applyFill="1" applyBorder="1" applyAlignment="1" applyProtection="0">
      <alignment horizontal="left" vertical="center"/>
    </xf>
    <xf numFmtId="0" fontId="44" fillId="2" borderId="5" applyNumberFormat="0" applyFont="1" applyFill="1" applyBorder="1" applyAlignment="1" applyProtection="0">
      <alignment horizontal="center" vertical="center" wrapText="1"/>
    </xf>
    <xf numFmtId="0" fontId="44" fillId="2" borderId="8" applyNumberFormat="0" applyFont="1" applyFill="1" applyBorder="1" applyAlignment="1" applyProtection="0">
      <alignment horizontal="center" vertical="center" wrapText="1"/>
    </xf>
    <xf numFmtId="0" fontId="47" fillId="2" borderId="9" applyNumberFormat="0" applyFont="1" applyFill="1" applyBorder="1" applyAlignment="1" applyProtection="0">
      <alignment horizontal="center" vertical="center" wrapText="1"/>
    </xf>
    <xf numFmtId="49" fontId="47" fillId="2" borderId="23" applyNumberFormat="1" applyFont="1" applyFill="1" applyBorder="1" applyAlignment="1" applyProtection="0">
      <alignment horizontal="center" vertical="center" wrapText="1"/>
    </xf>
    <xf numFmtId="0" fontId="47" fillId="2" borderId="8" applyNumberFormat="0" applyFont="1" applyFill="1" applyBorder="1" applyAlignment="1" applyProtection="0">
      <alignment horizontal="left" vertical="center" wrapText="1"/>
    </xf>
    <xf numFmtId="0" fontId="47" fillId="2" borderId="9" applyNumberFormat="0" applyFont="1" applyFill="1" applyBorder="1" applyAlignment="1" applyProtection="0">
      <alignment horizontal="center" vertical="bottom" wrapText="1"/>
    </xf>
    <xf numFmtId="0" fontId="47" fillId="2" borderId="4" applyNumberFormat="0" applyFont="1" applyFill="1" applyBorder="1" applyAlignment="1" applyProtection="0">
      <alignment horizontal="center" vertical="bottom" wrapText="1"/>
    </xf>
    <xf numFmtId="0" fontId="47" fillId="2" borderId="8" applyNumberFormat="0" applyFont="1" applyFill="1" applyBorder="1" applyAlignment="1" applyProtection="0">
      <alignment horizontal="center" vertical="bottom" wrapText="1"/>
    </xf>
    <xf numFmtId="0" fontId="47" fillId="2" borderId="18" applyNumberFormat="0" applyFont="1" applyFill="1" applyBorder="1" applyAlignment="1" applyProtection="0">
      <alignment horizontal="center" vertical="bottom" wrapText="1"/>
    </xf>
    <xf numFmtId="0" fontId="47" fillId="2" borderId="7" applyNumberFormat="0" applyFont="1" applyFill="1" applyBorder="1" applyAlignment="1" applyProtection="0">
      <alignment horizontal="left" vertical="center" wrapText="1"/>
    </xf>
    <xf numFmtId="0" fontId="47" fillId="2" borderId="26" applyNumberFormat="0" applyFont="1" applyFill="1" applyBorder="1" applyAlignment="1" applyProtection="0">
      <alignment horizontal="center" vertical="bottom" wrapText="1"/>
    </xf>
    <xf numFmtId="0" fontId="47" fillId="2" borderId="12" applyNumberFormat="0" applyFont="1" applyFill="1" applyBorder="1" applyAlignment="1" applyProtection="0">
      <alignment horizontal="left" vertical="center" wrapText="1"/>
    </xf>
    <xf numFmtId="0" fontId="47" fillId="2" borderId="5" applyNumberFormat="0" applyFont="1" applyFill="1" applyBorder="1" applyAlignment="1" applyProtection="0">
      <alignment horizontal="left" vertical="center" wrapText="1"/>
    </xf>
    <xf numFmtId="0" fontId="47" fillId="2" borderId="19" applyNumberFormat="0" applyFont="1" applyFill="1" applyBorder="1" applyAlignment="1" applyProtection="0">
      <alignment horizontal="center" vertical="bottom" wrapText="1"/>
    </xf>
    <xf numFmtId="0" fontId="47" fillId="2" borderId="20" applyNumberFormat="0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bottom"/>
    </xf>
    <xf numFmtId="49" fontId="0" borderId="1" applyNumberFormat="1" applyFont="1" applyFill="0" applyBorder="1" applyAlignment="1" applyProtection="0">
      <alignment vertical="bottom"/>
    </xf>
    <xf numFmtId="49" fontId="0" borderId="2" applyNumberFormat="1" applyFont="1" applyFill="0" applyBorder="1" applyAlignment="1" applyProtection="0">
      <alignment vertical="bottom"/>
    </xf>
    <xf numFmtId="1" fontId="0" borderId="2" applyNumberFormat="1" applyFont="1" applyFill="0" applyBorder="1" applyAlignment="1" applyProtection="0">
      <alignment vertical="bottom"/>
    </xf>
    <xf numFmtId="0" fontId="0" borderId="2" applyNumberFormat="1" applyFont="1" applyFill="0" applyBorder="1" applyAlignment="1" applyProtection="0">
      <alignment vertical="bottom"/>
    </xf>
    <xf numFmtId="1" fontId="0" fillId="23" borderId="3" applyNumberFormat="1" applyFont="1" applyFill="1" applyBorder="1" applyAlignment="1" applyProtection="0">
      <alignment vertical="bottom"/>
    </xf>
    <xf numFmtId="1" fontId="0" borderId="5" applyNumberFormat="1" applyFont="1" applyFill="0" applyBorder="1" applyAlignment="1" applyProtection="0">
      <alignment vertical="bottom"/>
    </xf>
    <xf numFmtId="1" fontId="0" borderId="6" applyNumberFormat="1" applyFont="1" applyFill="0" applyBorder="1" applyAlignment="1" applyProtection="0">
      <alignment vertical="bottom"/>
    </xf>
    <xf numFmtId="49" fontId="0" fillId="29" borderId="5" applyNumberFormat="1" applyFont="1" applyFill="1" applyBorder="1" applyAlignment="1" applyProtection="0">
      <alignment vertical="bottom"/>
    </xf>
    <xf numFmtId="49" fontId="0" borderId="4" applyNumberFormat="1" applyFont="1" applyFill="0" applyBorder="1" applyAlignment="1" applyProtection="0">
      <alignment vertical="bottom"/>
    </xf>
    <xf numFmtId="49" fontId="0" fillId="2" borderId="5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0" borderId="41" applyNumberFormat="0" applyFont="1" applyFill="0" applyBorder="1" applyAlignment="1" applyProtection="0">
      <alignment vertical="bottom"/>
    </xf>
    <xf numFmtId="1" fontId="46" borderId="42" applyNumberFormat="1" applyFont="1" applyFill="0" applyBorder="1" applyAlignment="1" applyProtection="0">
      <alignment vertical="bottom"/>
    </xf>
    <xf numFmtId="49" fontId="46" borderId="42" applyNumberFormat="1" applyFont="1" applyFill="0" applyBorder="1" applyAlignment="1" applyProtection="0">
      <alignment vertical="bottom"/>
    </xf>
    <xf numFmtId="49" fontId="46" borderId="43" applyNumberFormat="1" applyFont="1" applyFill="0" applyBorder="1" applyAlignment="1" applyProtection="0">
      <alignment vertical="bottom"/>
    </xf>
    <xf numFmtId="49" fontId="0" fillId="2" borderId="44" applyNumberFormat="1" applyFont="1" applyFill="1" applyBorder="1" applyAlignment="1" applyProtection="0">
      <alignment horizontal="center" vertical="center"/>
    </xf>
    <xf numFmtId="0" fontId="4" fillId="2" borderId="45" applyNumberFormat="1" applyFont="1" applyFill="1" applyBorder="1" applyAlignment="1" applyProtection="0">
      <alignment horizontal="center" vertical="center"/>
    </xf>
    <xf numFmtId="1" fontId="4" fillId="2" borderId="46" applyNumberFormat="1" applyFont="1" applyFill="1" applyBorder="1" applyAlignment="1" applyProtection="0">
      <alignment horizontal="center" vertical="center"/>
    </xf>
    <xf numFmtId="49" fontId="0" borderId="47" applyNumberFormat="1" applyFont="1" applyFill="0" applyBorder="1" applyAlignment="1" applyProtection="0">
      <alignment vertical="bottom"/>
    </xf>
    <xf numFmtId="1" fontId="0" borderId="9" applyNumberFormat="1" applyFont="1" applyFill="0" applyBorder="1" applyAlignment="1" applyProtection="0">
      <alignment vertical="bottom"/>
    </xf>
    <xf numFmtId="49" fontId="0" borderId="15" applyNumberFormat="1" applyFont="1" applyFill="0" applyBorder="1" applyAlignment="1" applyProtection="0">
      <alignment vertical="bottom"/>
    </xf>
    <xf numFmtId="0" fontId="0" borderId="15" applyNumberFormat="1" applyFont="1" applyFill="0" applyBorder="1" applyAlignment="1" applyProtection="0">
      <alignment vertical="bottom"/>
    </xf>
    <xf numFmtId="1" fontId="0" borderId="15" applyNumberFormat="1" applyFont="1" applyFill="0" applyBorder="1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2f2f2"/>
      <rgbColor rgb="ff3f3f3f"/>
      <rgbColor rgb="ffdb4531"/>
      <rgbColor rgb="fff6e726"/>
      <rgbColor rgb="ff0887de"/>
      <rgbColor rgb="ff57bc2e"/>
      <rgbColor rgb="ff00b050"/>
      <rgbColor rgb="fff99a1c"/>
      <rgbColor rgb="ffe26e0e"/>
      <rgbColor rgb="ffff61b4"/>
      <rgbColor rgb="ffa6a6a6"/>
      <rgbColor rgb="ff7030a0"/>
      <rgbColor rgb="ff00cbd9"/>
      <rgbColor rgb="ffc21aa0"/>
      <rgbColor rgb="ffd6d4ca"/>
      <rgbColor rgb="ffb2b1a8"/>
      <rgbColor rgb="ffffff00"/>
      <rgbColor rgb="fffabf8f"/>
      <rgbColor rgb="fffbd4b4"/>
      <rgbColor rgb="ffd8d8d8"/>
      <rgbColor rgb="ffff0000"/>
      <rgbColor rgb="ff538dd5"/>
      <rgbColor rgb="ff00cc00"/>
      <rgbColor rgb="fff77f20"/>
      <rgbColor rgb="ffff66ff"/>
      <rgbColor rgb="ffbfbfbf"/>
      <rgbColor rgb="ffb97034"/>
      <rgbColor rgb="ff92d05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eg"/><Relationship Id="rId3" Type="http://schemas.openxmlformats.org/officeDocument/2006/relationships/image" Target="../media/image2.jpeg"/><Relationship Id="rId4" Type="http://schemas.openxmlformats.org/officeDocument/2006/relationships/image" Target="../media/image3.jpeg"/><Relationship Id="rId5" Type="http://schemas.openxmlformats.org/officeDocument/2006/relationships/image" Target="../media/image4.jpeg"/><Relationship Id="rId6" Type="http://schemas.openxmlformats.org/officeDocument/2006/relationships/image" Target="../media/image5.jpeg"/><Relationship Id="rId7" Type="http://schemas.openxmlformats.org/officeDocument/2006/relationships/image" Target="../media/image6.jpeg"/><Relationship Id="rId8" Type="http://schemas.openxmlformats.org/officeDocument/2006/relationships/image" Target="../media/image7.jpeg"/><Relationship Id="rId9" Type="http://schemas.openxmlformats.org/officeDocument/2006/relationships/image" Target="../media/image8.jpeg"/><Relationship Id="rId10" Type="http://schemas.openxmlformats.org/officeDocument/2006/relationships/image" Target="../media/image9.jpeg"/><Relationship Id="rId11" Type="http://schemas.openxmlformats.org/officeDocument/2006/relationships/image" Target="../media/image3.png"/><Relationship Id="rId12" Type="http://schemas.openxmlformats.org/officeDocument/2006/relationships/image" Target="../media/image4.png"/><Relationship Id="rId13" Type="http://schemas.openxmlformats.org/officeDocument/2006/relationships/image" Target="../media/image5.png"/><Relationship Id="rId14" Type="http://schemas.openxmlformats.org/officeDocument/2006/relationships/image" Target="../media/image6.png"/><Relationship Id="rId15" Type="http://schemas.openxmlformats.org/officeDocument/2006/relationships/image" Target="../media/image7.png"/><Relationship Id="rId16" Type="http://schemas.openxmlformats.org/officeDocument/2006/relationships/image" Target="../media/image8.png"/><Relationship Id="rId17" Type="http://schemas.openxmlformats.org/officeDocument/2006/relationships/image" Target="../media/image9.png"/><Relationship Id="rId18" Type="http://schemas.openxmlformats.org/officeDocument/2006/relationships/image" Target="../media/image10.png"/><Relationship Id="rId19" Type="http://schemas.openxmlformats.org/officeDocument/2006/relationships/image" Target="../media/image11.png"/><Relationship Id="rId20" Type="http://schemas.openxmlformats.org/officeDocument/2006/relationships/image" Target="../media/image12.png"/><Relationship Id="rId21" Type="http://schemas.openxmlformats.org/officeDocument/2006/relationships/image" Target="../media/image13.png"/><Relationship Id="rId22" Type="http://schemas.openxmlformats.org/officeDocument/2006/relationships/image" Target="../media/image14.png"/><Relationship Id="rId23" Type="http://schemas.openxmlformats.org/officeDocument/2006/relationships/image" Target="../media/image15.png"/><Relationship Id="rId24" Type="http://schemas.openxmlformats.org/officeDocument/2006/relationships/image" Target="../media/image16.png"/><Relationship Id="rId25" Type="http://schemas.openxmlformats.org/officeDocument/2006/relationships/image" Target="../media/image17.png"/><Relationship Id="rId26" Type="http://schemas.openxmlformats.org/officeDocument/2006/relationships/image" Target="../media/image18.png"/><Relationship Id="rId27" Type="http://schemas.openxmlformats.org/officeDocument/2006/relationships/image" Target="../media/image19.png"/><Relationship Id="rId28" Type="http://schemas.openxmlformats.org/officeDocument/2006/relationships/image" Target="../media/image20.png"/><Relationship Id="rId29" Type="http://schemas.openxmlformats.org/officeDocument/2006/relationships/image" Target="../media/image21.png"/><Relationship Id="rId30" Type="http://schemas.openxmlformats.org/officeDocument/2006/relationships/image" Target="../media/image22.png"/><Relationship Id="rId31" Type="http://schemas.openxmlformats.org/officeDocument/2006/relationships/image" Target="../media/image23.png"/><Relationship Id="rId32" Type="http://schemas.openxmlformats.org/officeDocument/2006/relationships/image" Target="../media/image24.png"/><Relationship Id="rId33" Type="http://schemas.openxmlformats.org/officeDocument/2006/relationships/image" Target="../media/image10.jpeg"/><Relationship Id="rId34" Type="http://schemas.openxmlformats.org/officeDocument/2006/relationships/image" Target="../media/image11.jpeg"/><Relationship Id="rId35" Type="http://schemas.openxmlformats.org/officeDocument/2006/relationships/image" Target="../media/image12.jpeg"/><Relationship Id="rId36" Type="http://schemas.openxmlformats.org/officeDocument/2006/relationships/image" Target="../media/image13.jpeg"/><Relationship Id="rId37" Type="http://schemas.openxmlformats.org/officeDocument/2006/relationships/image" Target="../media/image14.jpeg"/><Relationship Id="rId38" Type="http://schemas.openxmlformats.org/officeDocument/2006/relationships/image" Target="../media/image15.jpeg"/><Relationship Id="rId39" Type="http://schemas.openxmlformats.org/officeDocument/2006/relationships/image" Target="../media/image16.jpeg"/><Relationship Id="rId40" Type="http://schemas.openxmlformats.org/officeDocument/2006/relationships/image" Target="../media/image17.jpeg"/><Relationship Id="rId41" Type="http://schemas.openxmlformats.org/officeDocument/2006/relationships/image" Target="../media/image18.jpeg"/><Relationship Id="rId42" Type="http://schemas.openxmlformats.org/officeDocument/2006/relationships/image" Target="../media/image19.jpeg"/><Relationship Id="rId43" Type="http://schemas.openxmlformats.org/officeDocument/2006/relationships/image" Target="../media/image20.jpeg"/><Relationship Id="rId44" Type="http://schemas.openxmlformats.org/officeDocument/2006/relationships/image" Target="../media/image21.jpeg"/><Relationship Id="rId45" Type="http://schemas.openxmlformats.org/officeDocument/2006/relationships/image" Target="../media/image22.jpeg"/><Relationship Id="rId46" Type="http://schemas.openxmlformats.org/officeDocument/2006/relationships/image" Target="../media/image23.jpeg"/><Relationship Id="rId47" Type="http://schemas.openxmlformats.org/officeDocument/2006/relationships/image" Target="../media/image24.jpeg"/><Relationship Id="rId48" Type="http://schemas.openxmlformats.org/officeDocument/2006/relationships/image" Target="../media/image25.jpeg"/><Relationship Id="rId49" Type="http://schemas.openxmlformats.org/officeDocument/2006/relationships/image" Target="../media/image26.jpeg"/><Relationship Id="rId50" Type="http://schemas.openxmlformats.org/officeDocument/2006/relationships/image" Target="../media/image27.jpeg"/><Relationship Id="rId51" Type="http://schemas.openxmlformats.org/officeDocument/2006/relationships/image" Target="../media/image28.jpeg"/><Relationship Id="rId52" Type="http://schemas.openxmlformats.org/officeDocument/2006/relationships/image" Target="../media/image29.jpeg"/><Relationship Id="rId53" Type="http://schemas.openxmlformats.org/officeDocument/2006/relationships/image" Target="../media/image30.jpeg"/><Relationship Id="rId54" Type="http://schemas.openxmlformats.org/officeDocument/2006/relationships/image" Target="../media/image31.jpeg"/><Relationship Id="rId55" Type="http://schemas.openxmlformats.org/officeDocument/2006/relationships/image" Target="../media/image32.jpeg"/><Relationship Id="rId56" Type="http://schemas.openxmlformats.org/officeDocument/2006/relationships/image" Target="../media/image33.jpeg"/><Relationship Id="rId57" Type="http://schemas.openxmlformats.org/officeDocument/2006/relationships/image" Target="../media/image34.jpeg"/><Relationship Id="rId58" Type="http://schemas.openxmlformats.org/officeDocument/2006/relationships/image" Target="../media/image35.jpeg"/><Relationship Id="rId59" Type="http://schemas.openxmlformats.org/officeDocument/2006/relationships/image" Target="../media/image36.jpeg"/><Relationship Id="rId60" Type="http://schemas.openxmlformats.org/officeDocument/2006/relationships/image" Target="../media/image37.jpeg"/><Relationship Id="rId61" Type="http://schemas.openxmlformats.org/officeDocument/2006/relationships/image" Target="../media/image38.jpeg"/><Relationship Id="rId62" Type="http://schemas.openxmlformats.org/officeDocument/2006/relationships/image" Target="../media/image39.jpeg"/><Relationship Id="rId63" Type="http://schemas.openxmlformats.org/officeDocument/2006/relationships/image" Target="../media/image40.jpeg"/><Relationship Id="rId64" Type="http://schemas.openxmlformats.org/officeDocument/2006/relationships/image" Target="../media/image41.jpeg"/><Relationship Id="rId65" Type="http://schemas.openxmlformats.org/officeDocument/2006/relationships/image" Target="../media/image42.jpeg"/><Relationship Id="rId66" Type="http://schemas.openxmlformats.org/officeDocument/2006/relationships/image" Target="../media/image43.jpeg"/><Relationship Id="rId67" Type="http://schemas.openxmlformats.org/officeDocument/2006/relationships/image" Target="../media/image44.jpeg"/><Relationship Id="rId68" Type="http://schemas.openxmlformats.org/officeDocument/2006/relationships/image" Target="../media/image45.jpeg"/><Relationship Id="rId69" Type="http://schemas.openxmlformats.org/officeDocument/2006/relationships/image" Target="../media/image46.jpeg"/><Relationship Id="rId70" Type="http://schemas.openxmlformats.org/officeDocument/2006/relationships/image" Target="../media/image47.jpeg"/><Relationship Id="rId71" Type="http://schemas.openxmlformats.org/officeDocument/2006/relationships/image" Target="../media/image48.jpeg"/><Relationship Id="rId72" Type="http://schemas.openxmlformats.org/officeDocument/2006/relationships/image" Target="../media/image49.jpeg"/><Relationship Id="rId73" Type="http://schemas.openxmlformats.org/officeDocument/2006/relationships/image" Target="../media/image50.jpeg"/><Relationship Id="rId74" Type="http://schemas.openxmlformats.org/officeDocument/2006/relationships/image" Target="../media/image51.jpeg"/><Relationship Id="rId75" Type="http://schemas.openxmlformats.org/officeDocument/2006/relationships/image" Target="../media/image52.jpeg"/><Relationship Id="rId76" Type="http://schemas.openxmlformats.org/officeDocument/2006/relationships/image" Target="../media/image53.jpeg"/><Relationship Id="rId77" Type="http://schemas.openxmlformats.org/officeDocument/2006/relationships/image" Target="../media/image54.jpeg"/><Relationship Id="rId78" Type="http://schemas.openxmlformats.org/officeDocument/2006/relationships/image" Target="../media/image55.jpeg"/><Relationship Id="rId79" Type="http://schemas.openxmlformats.org/officeDocument/2006/relationships/image" Target="../media/image56.jpeg"/><Relationship Id="rId80" Type="http://schemas.openxmlformats.org/officeDocument/2006/relationships/image" Target="../media/image57.jpeg"/><Relationship Id="rId81" Type="http://schemas.openxmlformats.org/officeDocument/2006/relationships/image" Target="../media/image58.jpeg"/><Relationship Id="rId82" Type="http://schemas.openxmlformats.org/officeDocument/2006/relationships/image" Target="../media/image59.jpeg"/><Relationship Id="rId83" Type="http://schemas.openxmlformats.org/officeDocument/2006/relationships/image" Target="../media/image60.jpeg"/><Relationship Id="rId84" Type="http://schemas.openxmlformats.org/officeDocument/2006/relationships/image" Target="../media/image61.jpeg"/><Relationship Id="rId85" Type="http://schemas.openxmlformats.org/officeDocument/2006/relationships/image" Target="../media/image62.jpeg"/><Relationship Id="rId86" Type="http://schemas.openxmlformats.org/officeDocument/2006/relationships/image" Target="../media/image63.jpeg"/><Relationship Id="rId87" Type="http://schemas.openxmlformats.org/officeDocument/2006/relationships/image" Target="../media/image64.jpeg"/><Relationship Id="rId88" Type="http://schemas.openxmlformats.org/officeDocument/2006/relationships/image" Target="../media/image65.jpeg"/><Relationship Id="rId89" Type="http://schemas.openxmlformats.org/officeDocument/2006/relationships/image" Target="../media/image66.jpeg"/><Relationship Id="rId90" Type="http://schemas.openxmlformats.org/officeDocument/2006/relationships/image" Target="../media/image67.jpeg"/><Relationship Id="rId91" Type="http://schemas.openxmlformats.org/officeDocument/2006/relationships/image" Target="../media/image68.jpeg"/><Relationship Id="rId92" Type="http://schemas.openxmlformats.org/officeDocument/2006/relationships/image" Target="../media/image69.jpeg"/><Relationship Id="rId93" Type="http://schemas.openxmlformats.org/officeDocument/2006/relationships/image" Target="../media/image70.jpeg"/><Relationship Id="rId94" Type="http://schemas.openxmlformats.org/officeDocument/2006/relationships/image" Target="../media/image71.jpeg"/><Relationship Id="rId95" Type="http://schemas.openxmlformats.org/officeDocument/2006/relationships/image" Target="../media/image72.jpeg"/><Relationship Id="rId96" Type="http://schemas.openxmlformats.org/officeDocument/2006/relationships/image" Target="../media/image73.jpeg"/><Relationship Id="rId97" Type="http://schemas.openxmlformats.org/officeDocument/2006/relationships/image" Target="../media/image74.jpeg"/><Relationship Id="rId98" Type="http://schemas.openxmlformats.org/officeDocument/2006/relationships/image" Target="../media/image75.jpeg"/><Relationship Id="rId99" Type="http://schemas.openxmlformats.org/officeDocument/2006/relationships/image" Target="../media/image76.jpeg"/><Relationship Id="rId100" Type="http://schemas.openxmlformats.org/officeDocument/2006/relationships/image" Target="../media/image77.jpeg"/><Relationship Id="rId101" Type="http://schemas.openxmlformats.org/officeDocument/2006/relationships/image" Target="../media/image78.jpeg"/><Relationship Id="rId102" Type="http://schemas.openxmlformats.org/officeDocument/2006/relationships/image" Target="../media/image79.jpeg"/><Relationship Id="rId103" Type="http://schemas.openxmlformats.org/officeDocument/2006/relationships/image" Target="../media/image80.jpeg"/><Relationship Id="rId104" Type="http://schemas.openxmlformats.org/officeDocument/2006/relationships/image" Target="../media/image81.jpeg"/><Relationship Id="rId105" Type="http://schemas.openxmlformats.org/officeDocument/2006/relationships/image" Target="../media/image82.jpeg"/><Relationship Id="rId106" Type="http://schemas.openxmlformats.org/officeDocument/2006/relationships/image" Target="../media/image83.jpeg"/><Relationship Id="rId107" Type="http://schemas.openxmlformats.org/officeDocument/2006/relationships/image" Target="../media/image84.jpeg"/><Relationship Id="rId108" Type="http://schemas.openxmlformats.org/officeDocument/2006/relationships/image" Target="../media/image85.jpeg"/><Relationship Id="rId109" Type="http://schemas.openxmlformats.org/officeDocument/2006/relationships/image" Target="../media/image86.jpeg"/><Relationship Id="rId110" Type="http://schemas.openxmlformats.org/officeDocument/2006/relationships/image" Target="../media/image87.jpeg"/><Relationship Id="rId111" Type="http://schemas.openxmlformats.org/officeDocument/2006/relationships/image" Target="../media/image88.jpeg"/><Relationship Id="rId112" Type="http://schemas.openxmlformats.org/officeDocument/2006/relationships/image" Target="../media/image89.jpeg"/><Relationship Id="rId113" Type="http://schemas.openxmlformats.org/officeDocument/2006/relationships/image" Target="../media/image90.jpeg"/><Relationship Id="rId114" Type="http://schemas.openxmlformats.org/officeDocument/2006/relationships/image" Target="../media/image91.jpeg"/><Relationship Id="rId115" Type="http://schemas.openxmlformats.org/officeDocument/2006/relationships/image" Target="../media/image92.jpeg"/><Relationship Id="rId116" Type="http://schemas.openxmlformats.org/officeDocument/2006/relationships/image" Target="../media/image93.jpeg"/><Relationship Id="rId117" Type="http://schemas.openxmlformats.org/officeDocument/2006/relationships/image" Target="../media/image94.jpeg"/><Relationship Id="rId118" Type="http://schemas.openxmlformats.org/officeDocument/2006/relationships/image" Target="../media/image95.jpeg"/><Relationship Id="rId119" Type="http://schemas.openxmlformats.org/officeDocument/2006/relationships/image" Target="../media/image96.jpeg"/><Relationship Id="rId120" Type="http://schemas.openxmlformats.org/officeDocument/2006/relationships/image" Target="../media/image97.jpeg"/><Relationship Id="rId121" Type="http://schemas.openxmlformats.org/officeDocument/2006/relationships/image" Target="../media/image98.jpeg"/><Relationship Id="rId122" Type="http://schemas.openxmlformats.org/officeDocument/2006/relationships/image" Target="../media/image99.jpeg"/><Relationship Id="rId123" Type="http://schemas.openxmlformats.org/officeDocument/2006/relationships/image" Target="../media/image100.jpeg"/><Relationship Id="rId124" Type="http://schemas.openxmlformats.org/officeDocument/2006/relationships/image" Target="../media/image101.jpeg"/><Relationship Id="rId125" Type="http://schemas.openxmlformats.org/officeDocument/2006/relationships/image" Target="../media/image102.jpeg"/><Relationship Id="rId126" Type="http://schemas.openxmlformats.org/officeDocument/2006/relationships/image" Target="../media/image103.jpeg"/><Relationship Id="rId127" Type="http://schemas.openxmlformats.org/officeDocument/2006/relationships/image" Target="../media/image104.jpeg"/><Relationship Id="rId128" Type="http://schemas.openxmlformats.org/officeDocument/2006/relationships/image" Target="../media/image105.jpeg"/><Relationship Id="rId129" Type="http://schemas.openxmlformats.org/officeDocument/2006/relationships/image" Target="../media/image106.jpeg"/><Relationship Id="rId130" Type="http://schemas.openxmlformats.org/officeDocument/2006/relationships/image" Target="../media/image107.jpeg"/><Relationship Id="rId131" Type="http://schemas.openxmlformats.org/officeDocument/2006/relationships/image" Target="../media/image108.jpeg"/><Relationship Id="rId132" Type="http://schemas.openxmlformats.org/officeDocument/2006/relationships/image" Target="../media/image109.jpeg"/><Relationship Id="rId133" Type="http://schemas.openxmlformats.org/officeDocument/2006/relationships/image" Target="../media/image110.jpeg"/><Relationship Id="rId134" Type="http://schemas.openxmlformats.org/officeDocument/2006/relationships/image" Target="../media/image111.jpeg"/><Relationship Id="rId135" Type="http://schemas.openxmlformats.org/officeDocument/2006/relationships/image" Target="../media/image112.jpeg"/><Relationship Id="rId136" Type="http://schemas.openxmlformats.org/officeDocument/2006/relationships/image" Target="../media/image113.jpeg"/><Relationship Id="rId137" Type="http://schemas.openxmlformats.org/officeDocument/2006/relationships/image" Target="../media/image114.jpeg"/><Relationship Id="rId138" Type="http://schemas.openxmlformats.org/officeDocument/2006/relationships/image" Target="../media/image115.jpeg"/><Relationship Id="rId139" Type="http://schemas.openxmlformats.org/officeDocument/2006/relationships/image" Target="../media/image116.jpeg"/><Relationship Id="rId140" Type="http://schemas.openxmlformats.org/officeDocument/2006/relationships/image" Target="../media/image117.jpeg"/><Relationship Id="rId141" Type="http://schemas.openxmlformats.org/officeDocument/2006/relationships/image" Target="../media/image118.jpeg"/><Relationship Id="rId142" Type="http://schemas.openxmlformats.org/officeDocument/2006/relationships/image" Target="../media/image119.jpeg"/><Relationship Id="rId143" Type="http://schemas.openxmlformats.org/officeDocument/2006/relationships/image" Target="../media/image120.jpeg"/><Relationship Id="rId144" Type="http://schemas.openxmlformats.org/officeDocument/2006/relationships/image" Target="../media/image121.jpeg"/><Relationship Id="rId145" Type="http://schemas.openxmlformats.org/officeDocument/2006/relationships/image" Target="../media/image122.jpeg"/><Relationship Id="rId146" Type="http://schemas.openxmlformats.org/officeDocument/2006/relationships/image" Target="../media/image123.jpeg"/><Relationship Id="rId147" Type="http://schemas.openxmlformats.org/officeDocument/2006/relationships/image" Target="../media/image124.jpeg"/><Relationship Id="rId148" Type="http://schemas.openxmlformats.org/officeDocument/2006/relationships/image" Target="../media/image125.jpeg"/><Relationship Id="rId149" Type="http://schemas.openxmlformats.org/officeDocument/2006/relationships/image" Target="../media/image126.jpeg"/><Relationship Id="rId150" Type="http://schemas.openxmlformats.org/officeDocument/2006/relationships/image" Target="../media/image127.jpeg"/><Relationship Id="rId151" Type="http://schemas.openxmlformats.org/officeDocument/2006/relationships/image" Target="../media/image128.jpeg"/><Relationship Id="rId152" Type="http://schemas.openxmlformats.org/officeDocument/2006/relationships/image" Target="../media/image129.jpeg"/><Relationship Id="rId153" Type="http://schemas.openxmlformats.org/officeDocument/2006/relationships/image" Target="../media/image130.jpeg"/><Relationship Id="rId154" Type="http://schemas.openxmlformats.org/officeDocument/2006/relationships/image" Target="../media/image131.jpeg"/><Relationship Id="rId155" Type="http://schemas.openxmlformats.org/officeDocument/2006/relationships/image" Target="../media/image132.jpeg"/><Relationship Id="rId156" Type="http://schemas.openxmlformats.org/officeDocument/2006/relationships/image" Target="../media/image133.jpeg"/><Relationship Id="rId157" Type="http://schemas.openxmlformats.org/officeDocument/2006/relationships/image" Target="../media/image134.jpeg"/><Relationship Id="rId158" Type="http://schemas.openxmlformats.org/officeDocument/2006/relationships/image" Target="../media/image135.jpeg"/><Relationship Id="rId159" Type="http://schemas.openxmlformats.org/officeDocument/2006/relationships/image" Target="../media/image136.jpeg"/><Relationship Id="rId160" Type="http://schemas.openxmlformats.org/officeDocument/2006/relationships/image" Target="../media/image137.jpeg"/><Relationship Id="rId161" Type="http://schemas.openxmlformats.org/officeDocument/2006/relationships/image" Target="../media/image138.jpeg"/><Relationship Id="rId162" Type="http://schemas.openxmlformats.org/officeDocument/2006/relationships/image" Target="../media/image139.jpe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7355</xdr:colOff>
      <xdr:row>0</xdr:row>
      <xdr:rowOff>164360</xdr:rowOff>
    </xdr:from>
    <xdr:to>
      <xdr:col>3</xdr:col>
      <xdr:colOff>210556</xdr:colOff>
      <xdr:row>5</xdr:row>
      <xdr:rowOff>31645</xdr:rowOff>
    </xdr:to>
    <xdr:pic>
      <xdr:nvPicPr>
        <xdr:cNvPr id="2" name="Picture 2" descr="Picture 2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97855" y="164360"/>
          <a:ext cx="2451101" cy="8578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6</xdr:col>
      <xdr:colOff>25398</xdr:colOff>
      <xdr:row>1</xdr:row>
      <xdr:rowOff>360562</xdr:rowOff>
    </xdr:from>
    <xdr:to>
      <xdr:col>9</xdr:col>
      <xdr:colOff>222885</xdr:colOff>
      <xdr:row>4</xdr:row>
      <xdr:rowOff>199177</xdr:rowOff>
    </xdr:to>
    <xdr:pic>
      <xdr:nvPicPr>
        <xdr:cNvPr id="4" name="Picture 1" descr="Picture 1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194298" y="848242"/>
          <a:ext cx="3131188" cy="1095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35560</xdr:colOff>
      <xdr:row>53</xdr:row>
      <xdr:rowOff>52641</xdr:rowOff>
    </xdr:from>
    <xdr:to>
      <xdr:col>2</xdr:col>
      <xdr:colOff>1660527</xdr:colOff>
      <xdr:row>53</xdr:row>
      <xdr:rowOff>1122405</xdr:rowOff>
    </xdr:to>
    <xdr:pic>
      <xdr:nvPicPr>
        <xdr:cNvPr id="5" name="Picture 16" descr="Picture 16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40460" y="53592666"/>
          <a:ext cx="1624967" cy="10697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22134</xdr:colOff>
      <xdr:row>52</xdr:row>
      <xdr:rowOff>49621</xdr:rowOff>
    </xdr:from>
    <xdr:to>
      <xdr:col>2</xdr:col>
      <xdr:colOff>1658575</xdr:colOff>
      <xdr:row>52</xdr:row>
      <xdr:rowOff>1127670</xdr:rowOff>
    </xdr:to>
    <xdr:pic>
      <xdr:nvPicPr>
        <xdr:cNvPr id="6" name="Picture 27" descr="Picture 27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27034" y="52446646"/>
          <a:ext cx="1636442" cy="1078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28575</xdr:colOff>
      <xdr:row>51</xdr:row>
      <xdr:rowOff>32202</xdr:rowOff>
    </xdr:from>
    <xdr:to>
      <xdr:col>2</xdr:col>
      <xdr:colOff>1660146</xdr:colOff>
      <xdr:row>51</xdr:row>
      <xdr:rowOff>1124495</xdr:rowOff>
    </xdr:to>
    <xdr:pic>
      <xdr:nvPicPr>
        <xdr:cNvPr id="7" name="Picture 45" descr="Picture 45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133475" y="51286227"/>
          <a:ext cx="1631572" cy="10922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2813</xdr:colOff>
      <xdr:row>50</xdr:row>
      <xdr:rowOff>11974</xdr:rowOff>
    </xdr:from>
    <xdr:to>
      <xdr:col>3</xdr:col>
      <xdr:colOff>36786</xdr:colOff>
      <xdr:row>50</xdr:row>
      <xdr:rowOff>1089477</xdr:rowOff>
    </xdr:to>
    <xdr:pic>
      <xdr:nvPicPr>
        <xdr:cNvPr id="8" name="Picture 60" descr="Picture 60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07713" y="50122999"/>
          <a:ext cx="1710374" cy="10775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6802</xdr:colOff>
      <xdr:row>54</xdr:row>
      <xdr:rowOff>49795</xdr:rowOff>
    </xdr:from>
    <xdr:to>
      <xdr:col>2</xdr:col>
      <xdr:colOff>1660342</xdr:colOff>
      <xdr:row>54</xdr:row>
      <xdr:rowOff>1126188</xdr:rowOff>
    </xdr:to>
    <xdr:pic>
      <xdr:nvPicPr>
        <xdr:cNvPr id="9" name="Picture 72" descr="Picture 72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11702" y="54732820"/>
          <a:ext cx="1653540" cy="1076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41228</xdr:colOff>
      <xdr:row>115</xdr:row>
      <xdr:rowOff>49435</xdr:rowOff>
    </xdr:from>
    <xdr:to>
      <xdr:col>2</xdr:col>
      <xdr:colOff>1656987</xdr:colOff>
      <xdr:row>115</xdr:row>
      <xdr:rowOff>1083009</xdr:rowOff>
    </xdr:to>
    <xdr:pic>
      <xdr:nvPicPr>
        <xdr:cNvPr id="10" name="Picture 122" descr="Picture 122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146128" y="122436160"/>
          <a:ext cx="1615760" cy="1033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2267</xdr:colOff>
      <xdr:row>114</xdr:row>
      <xdr:rowOff>13158</xdr:rowOff>
    </xdr:from>
    <xdr:to>
      <xdr:col>3</xdr:col>
      <xdr:colOff>55194</xdr:colOff>
      <xdr:row>114</xdr:row>
      <xdr:rowOff>1084398</xdr:rowOff>
    </xdr:to>
    <xdr:pic>
      <xdr:nvPicPr>
        <xdr:cNvPr id="11" name="Picture 124" descr="Picture 124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107167" y="121256883"/>
          <a:ext cx="1729328" cy="10712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19957</xdr:colOff>
      <xdr:row>113</xdr:row>
      <xdr:rowOff>52610</xdr:rowOff>
    </xdr:from>
    <xdr:to>
      <xdr:col>2</xdr:col>
      <xdr:colOff>1658256</xdr:colOff>
      <xdr:row>113</xdr:row>
      <xdr:rowOff>1116235</xdr:rowOff>
    </xdr:to>
    <xdr:pic>
      <xdr:nvPicPr>
        <xdr:cNvPr id="12" name="Picture 126" descr="Picture 126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124857" y="120153335"/>
          <a:ext cx="1638301" cy="10636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263525</xdr:colOff>
      <xdr:row>112</xdr:row>
      <xdr:rowOff>34019</xdr:rowOff>
    </xdr:from>
    <xdr:to>
      <xdr:col>2</xdr:col>
      <xdr:colOff>1655354</xdr:colOff>
      <xdr:row>112</xdr:row>
      <xdr:rowOff>1085788</xdr:rowOff>
    </xdr:to>
    <xdr:pic>
      <xdr:nvPicPr>
        <xdr:cNvPr id="13" name="Picture 128" descr="Picture 128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101725" y="118991744"/>
          <a:ext cx="1658529" cy="10517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136528</xdr:colOff>
      <xdr:row>28</xdr:row>
      <xdr:rowOff>30852</xdr:rowOff>
    </xdr:from>
    <xdr:to>
      <xdr:col>2</xdr:col>
      <xdr:colOff>1580515</xdr:colOff>
      <xdr:row>28</xdr:row>
      <xdr:rowOff>1089561</xdr:rowOff>
    </xdr:to>
    <xdr:pic>
      <xdr:nvPicPr>
        <xdr:cNvPr id="14" name="Slika 2" descr="Slika 2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241428" y="26005527"/>
          <a:ext cx="1443988" cy="10587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131764</xdr:colOff>
      <xdr:row>36</xdr:row>
      <xdr:rowOff>1114722</xdr:rowOff>
    </xdr:from>
    <xdr:to>
      <xdr:col>2</xdr:col>
      <xdr:colOff>1623059</xdr:colOff>
      <xdr:row>37</xdr:row>
      <xdr:rowOff>1120437</xdr:rowOff>
    </xdr:to>
    <xdr:pic>
      <xdr:nvPicPr>
        <xdr:cNvPr id="15" name="Slika 34" descr="Slika 34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236664" y="35728572"/>
          <a:ext cx="1491296" cy="11487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257630</xdr:colOff>
      <xdr:row>54</xdr:row>
      <xdr:rowOff>1115776</xdr:rowOff>
    </xdr:from>
    <xdr:to>
      <xdr:col>2</xdr:col>
      <xdr:colOff>1503407</xdr:colOff>
      <xdr:row>55</xdr:row>
      <xdr:rowOff>1121494</xdr:rowOff>
    </xdr:to>
    <xdr:pic>
      <xdr:nvPicPr>
        <xdr:cNvPr id="16" name="Slika 58" descr="Slika 58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362530" y="55798801"/>
          <a:ext cx="1245778" cy="11487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25705</xdr:colOff>
      <xdr:row>67</xdr:row>
      <xdr:rowOff>98747</xdr:rowOff>
    </xdr:from>
    <xdr:to>
      <xdr:col>2</xdr:col>
      <xdr:colOff>1656834</xdr:colOff>
      <xdr:row>67</xdr:row>
      <xdr:rowOff>1046026</xdr:rowOff>
    </xdr:to>
    <xdr:pic>
      <xdr:nvPicPr>
        <xdr:cNvPr id="17" name="Slika 59" descr="Slika 59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130605" y="68631122"/>
          <a:ext cx="1631130" cy="9472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48079</xdr:colOff>
      <xdr:row>68</xdr:row>
      <xdr:rowOff>175338</xdr:rowOff>
    </xdr:from>
    <xdr:to>
      <xdr:col>2</xdr:col>
      <xdr:colOff>1659169</xdr:colOff>
      <xdr:row>68</xdr:row>
      <xdr:rowOff>1016365</xdr:rowOff>
    </xdr:to>
    <xdr:pic>
      <xdr:nvPicPr>
        <xdr:cNvPr id="18" name="Slika 71" descr="Slika 71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152979" y="69850713"/>
          <a:ext cx="1611091" cy="8410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68035</xdr:colOff>
      <xdr:row>75</xdr:row>
      <xdr:rowOff>23130</xdr:rowOff>
    </xdr:from>
    <xdr:to>
      <xdr:col>2</xdr:col>
      <xdr:colOff>1621787</xdr:colOff>
      <xdr:row>76</xdr:row>
      <xdr:rowOff>17419</xdr:rowOff>
    </xdr:to>
    <xdr:pic>
      <xdr:nvPicPr>
        <xdr:cNvPr id="19" name="Slika 88" descr="Slika 88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172935" y="77699505"/>
          <a:ext cx="1553753" cy="1137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180067</xdr:colOff>
      <xdr:row>76</xdr:row>
      <xdr:rowOff>12700</xdr:rowOff>
    </xdr:from>
    <xdr:to>
      <xdr:col>2</xdr:col>
      <xdr:colOff>1580270</xdr:colOff>
      <xdr:row>76</xdr:row>
      <xdr:rowOff>1124142</xdr:rowOff>
    </xdr:to>
    <xdr:pic>
      <xdr:nvPicPr>
        <xdr:cNvPr id="20" name="Slika 89" descr="Slika 89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284967" y="78832075"/>
          <a:ext cx="1400204" cy="11114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2267</xdr:colOff>
      <xdr:row>93</xdr:row>
      <xdr:rowOff>162830</xdr:rowOff>
    </xdr:from>
    <xdr:to>
      <xdr:col>3</xdr:col>
      <xdr:colOff>17069</xdr:colOff>
      <xdr:row>93</xdr:row>
      <xdr:rowOff>1007572</xdr:rowOff>
    </xdr:to>
    <xdr:pic>
      <xdr:nvPicPr>
        <xdr:cNvPr id="21" name="Slika 94" descr="Slika 94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107167" y="97908380"/>
          <a:ext cx="1691203" cy="8447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35379</xdr:colOff>
      <xdr:row>94</xdr:row>
      <xdr:rowOff>106133</xdr:rowOff>
    </xdr:from>
    <xdr:to>
      <xdr:col>2</xdr:col>
      <xdr:colOff>1639915</xdr:colOff>
      <xdr:row>94</xdr:row>
      <xdr:rowOff>1047458</xdr:rowOff>
    </xdr:to>
    <xdr:pic>
      <xdr:nvPicPr>
        <xdr:cNvPr id="22" name="Slika 105" descr="Slika 105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140279" y="98994683"/>
          <a:ext cx="1604537" cy="9413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48077</xdr:colOff>
      <xdr:row>116</xdr:row>
      <xdr:rowOff>11521</xdr:rowOff>
    </xdr:from>
    <xdr:to>
      <xdr:col>2</xdr:col>
      <xdr:colOff>1660707</xdr:colOff>
      <xdr:row>116</xdr:row>
      <xdr:rowOff>1088392</xdr:rowOff>
    </xdr:to>
    <xdr:pic>
      <xdr:nvPicPr>
        <xdr:cNvPr id="23" name="Slika 125" descr="Slika 125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152977" y="123541246"/>
          <a:ext cx="1612630" cy="1076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217262</xdr:colOff>
      <xdr:row>64</xdr:row>
      <xdr:rowOff>72119</xdr:rowOff>
    </xdr:from>
    <xdr:to>
      <xdr:col>3</xdr:col>
      <xdr:colOff>40822</xdr:colOff>
      <xdr:row>64</xdr:row>
      <xdr:rowOff>1047936</xdr:rowOff>
    </xdr:to>
    <xdr:pic>
      <xdr:nvPicPr>
        <xdr:cNvPr id="24" name="Slika 53" descr="Slika 53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055462" y="65680319"/>
          <a:ext cx="1766661" cy="9758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154215</xdr:colOff>
      <xdr:row>153</xdr:row>
      <xdr:rowOff>1129307</xdr:rowOff>
    </xdr:from>
    <xdr:to>
      <xdr:col>2</xdr:col>
      <xdr:colOff>1602466</xdr:colOff>
      <xdr:row>154</xdr:row>
      <xdr:rowOff>1129419</xdr:rowOff>
    </xdr:to>
    <xdr:pic>
      <xdr:nvPicPr>
        <xdr:cNvPr id="25" name="Slika 132" descr="Slika 132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259115" y="165435557"/>
          <a:ext cx="1448252" cy="11431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200934</xdr:colOff>
      <xdr:row>153</xdr:row>
      <xdr:rowOff>16780</xdr:rowOff>
    </xdr:from>
    <xdr:to>
      <xdr:col>2</xdr:col>
      <xdr:colOff>1506311</xdr:colOff>
      <xdr:row>154</xdr:row>
      <xdr:rowOff>24234</xdr:rowOff>
    </xdr:to>
    <xdr:pic>
      <xdr:nvPicPr>
        <xdr:cNvPr id="26" name="Slika 133" descr="Slika 133"/>
        <xdr:cNvPicPr>
          <a:picLocks noChangeAspect="1"/>
        </xdr:cNvPicPr>
      </xdr:nvPicPr>
      <xdr:blipFill>
        <a:blip r:embed="rId23">
          <a:extLst/>
        </a:blip>
        <a:srcRect l="0" t="6020" r="0" b="0"/>
        <a:stretch>
          <a:fillRect/>
        </a:stretch>
      </xdr:blipFill>
      <xdr:spPr>
        <a:xfrm>
          <a:off x="1305834" y="164323030"/>
          <a:ext cx="1305377" cy="1150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27214</xdr:colOff>
      <xdr:row>146</xdr:row>
      <xdr:rowOff>202951</xdr:rowOff>
    </xdr:from>
    <xdr:to>
      <xdr:col>2</xdr:col>
      <xdr:colOff>1654175</xdr:colOff>
      <xdr:row>146</xdr:row>
      <xdr:rowOff>975506</xdr:rowOff>
    </xdr:to>
    <xdr:pic>
      <xdr:nvPicPr>
        <xdr:cNvPr id="27" name="Slika 138" descr="Slika 138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132114" y="157013026"/>
          <a:ext cx="1626961" cy="7725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63836</xdr:colOff>
      <xdr:row>77</xdr:row>
      <xdr:rowOff>202747</xdr:rowOff>
    </xdr:from>
    <xdr:to>
      <xdr:col>2</xdr:col>
      <xdr:colOff>1635472</xdr:colOff>
      <xdr:row>77</xdr:row>
      <xdr:rowOff>971370</xdr:rowOff>
    </xdr:to>
    <xdr:pic>
      <xdr:nvPicPr>
        <xdr:cNvPr id="28" name="Slika 137" descr="Slika 137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168736" y="80165122"/>
          <a:ext cx="1571637" cy="7686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45357</xdr:colOff>
      <xdr:row>162</xdr:row>
      <xdr:rowOff>123825</xdr:rowOff>
    </xdr:from>
    <xdr:to>
      <xdr:col>2</xdr:col>
      <xdr:colOff>1654448</xdr:colOff>
      <xdr:row>162</xdr:row>
      <xdr:rowOff>970855</xdr:rowOff>
    </xdr:to>
    <xdr:pic>
      <xdr:nvPicPr>
        <xdr:cNvPr id="29" name="Slika 134" descr="Slika 134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150257" y="174212250"/>
          <a:ext cx="1609092" cy="8470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93890</xdr:colOff>
      <xdr:row>159</xdr:row>
      <xdr:rowOff>25858</xdr:rowOff>
    </xdr:from>
    <xdr:to>
      <xdr:col>2</xdr:col>
      <xdr:colOff>1584416</xdr:colOff>
      <xdr:row>159</xdr:row>
      <xdr:rowOff>1129927</xdr:rowOff>
    </xdr:to>
    <xdr:pic>
      <xdr:nvPicPr>
        <xdr:cNvPr id="30" name="Slika 141" descr="Slika 141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1198790" y="170685283"/>
          <a:ext cx="1490527" cy="11040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48079</xdr:colOff>
      <xdr:row>157</xdr:row>
      <xdr:rowOff>162011</xdr:rowOff>
    </xdr:from>
    <xdr:to>
      <xdr:col>2</xdr:col>
      <xdr:colOff>1654083</xdr:colOff>
      <xdr:row>157</xdr:row>
      <xdr:rowOff>967730</xdr:rowOff>
    </xdr:to>
    <xdr:pic>
      <xdr:nvPicPr>
        <xdr:cNvPr id="31" name="Slika 129" descr="Slika 129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1152979" y="168535436"/>
          <a:ext cx="1606005" cy="805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28575</xdr:colOff>
      <xdr:row>158</xdr:row>
      <xdr:rowOff>109698</xdr:rowOff>
    </xdr:from>
    <xdr:to>
      <xdr:col>2</xdr:col>
      <xdr:colOff>1658803</xdr:colOff>
      <xdr:row>158</xdr:row>
      <xdr:rowOff>1048208</xdr:rowOff>
    </xdr:to>
    <xdr:pic>
      <xdr:nvPicPr>
        <xdr:cNvPr id="32" name="Slika 130" descr="Slika 130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1133475" y="169626123"/>
          <a:ext cx="1630229" cy="938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30269</xdr:colOff>
      <xdr:row>160</xdr:row>
      <xdr:rowOff>87709</xdr:rowOff>
    </xdr:from>
    <xdr:to>
      <xdr:col>2</xdr:col>
      <xdr:colOff>1655807</xdr:colOff>
      <xdr:row>160</xdr:row>
      <xdr:rowOff>1049114</xdr:rowOff>
    </xdr:to>
    <xdr:pic>
      <xdr:nvPicPr>
        <xdr:cNvPr id="33" name="Slika 131" descr="Slika 131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1135169" y="171890134"/>
          <a:ext cx="1625539" cy="9614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47625</xdr:colOff>
      <xdr:row>156</xdr:row>
      <xdr:rowOff>316359</xdr:rowOff>
    </xdr:from>
    <xdr:to>
      <xdr:col>2</xdr:col>
      <xdr:colOff>1657985</xdr:colOff>
      <xdr:row>156</xdr:row>
      <xdr:rowOff>854806</xdr:rowOff>
    </xdr:to>
    <xdr:pic>
      <xdr:nvPicPr>
        <xdr:cNvPr id="34" name="Slika 22" descr="Slika 22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1152525" y="167546783"/>
          <a:ext cx="1610361" cy="5384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30389</xdr:colOff>
      <xdr:row>161</xdr:row>
      <xdr:rowOff>49745</xdr:rowOff>
    </xdr:from>
    <xdr:to>
      <xdr:col>3</xdr:col>
      <xdr:colOff>17628</xdr:colOff>
      <xdr:row>161</xdr:row>
      <xdr:rowOff>1087363</xdr:rowOff>
    </xdr:to>
    <xdr:pic>
      <xdr:nvPicPr>
        <xdr:cNvPr id="35" name="Slika 123" descr="Slika 123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1135289" y="172995170"/>
          <a:ext cx="1663640" cy="10376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2267</xdr:colOff>
      <xdr:row>163</xdr:row>
      <xdr:rowOff>15875</xdr:rowOff>
    </xdr:from>
    <xdr:to>
      <xdr:col>2</xdr:col>
      <xdr:colOff>1656039</xdr:colOff>
      <xdr:row>163</xdr:row>
      <xdr:rowOff>1131565</xdr:rowOff>
    </xdr:to>
    <xdr:pic>
      <xdr:nvPicPr>
        <xdr:cNvPr id="36" name="Picture 174" descr="Picture 174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1107167" y="175247300"/>
          <a:ext cx="1653773" cy="11156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2270</xdr:colOff>
      <xdr:row>163</xdr:row>
      <xdr:rowOff>1116235</xdr:rowOff>
    </xdr:from>
    <xdr:to>
      <xdr:col>2</xdr:col>
      <xdr:colOff>1656671</xdr:colOff>
      <xdr:row>164</xdr:row>
      <xdr:rowOff>1124495</xdr:rowOff>
    </xdr:to>
    <xdr:pic>
      <xdr:nvPicPr>
        <xdr:cNvPr id="37" name="Picture 176" descr="Picture 176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1107170" y="176347660"/>
          <a:ext cx="1654401" cy="11512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46717</xdr:colOff>
      <xdr:row>168</xdr:row>
      <xdr:rowOff>49894</xdr:rowOff>
    </xdr:from>
    <xdr:to>
      <xdr:col>2</xdr:col>
      <xdr:colOff>1618343</xdr:colOff>
      <xdr:row>168</xdr:row>
      <xdr:rowOff>1123292</xdr:rowOff>
    </xdr:to>
    <xdr:pic>
      <xdr:nvPicPr>
        <xdr:cNvPr id="38" name="Picture 33" descr="Picture 33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1151617" y="180491494"/>
          <a:ext cx="1571627" cy="10733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25400</xdr:colOff>
      <xdr:row>169</xdr:row>
      <xdr:rowOff>31750</xdr:rowOff>
    </xdr:from>
    <xdr:to>
      <xdr:col>2</xdr:col>
      <xdr:colOff>1657413</xdr:colOff>
      <xdr:row>169</xdr:row>
      <xdr:rowOff>1124582</xdr:rowOff>
    </xdr:to>
    <xdr:pic>
      <xdr:nvPicPr>
        <xdr:cNvPr id="39" name="Picture 35" descr="Picture 35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1130300" y="181616350"/>
          <a:ext cx="1632013" cy="10928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15875</xdr:colOff>
      <xdr:row>170</xdr:row>
      <xdr:rowOff>25400</xdr:rowOff>
    </xdr:from>
    <xdr:to>
      <xdr:col>2</xdr:col>
      <xdr:colOff>1657985</xdr:colOff>
      <xdr:row>170</xdr:row>
      <xdr:rowOff>1124781</xdr:rowOff>
    </xdr:to>
    <xdr:pic>
      <xdr:nvPicPr>
        <xdr:cNvPr id="40" name="Picture 96" descr="Picture 96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1120775" y="182753000"/>
          <a:ext cx="1642111" cy="10993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11794</xdr:colOff>
      <xdr:row>167</xdr:row>
      <xdr:rowOff>9525</xdr:rowOff>
    </xdr:from>
    <xdr:to>
      <xdr:col>2</xdr:col>
      <xdr:colOff>1655809</xdr:colOff>
      <xdr:row>167</xdr:row>
      <xdr:rowOff>1122424</xdr:rowOff>
    </xdr:to>
    <xdr:pic>
      <xdr:nvPicPr>
        <xdr:cNvPr id="41" name="Picture 100" descr="Picture 100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1116694" y="179308125"/>
          <a:ext cx="1644016" cy="1112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44450</xdr:colOff>
      <xdr:row>166</xdr:row>
      <xdr:rowOff>33560</xdr:rowOff>
    </xdr:from>
    <xdr:to>
      <xdr:col>2</xdr:col>
      <xdr:colOff>1658320</xdr:colOff>
      <xdr:row>166</xdr:row>
      <xdr:rowOff>1089570</xdr:rowOff>
    </xdr:to>
    <xdr:pic>
      <xdr:nvPicPr>
        <xdr:cNvPr id="42" name="Picture 108" descr="Picture 108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1149350" y="178189160"/>
          <a:ext cx="1613871" cy="10560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25400</xdr:colOff>
      <xdr:row>171</xdr:row>
      <xdr:rowOff>31750</xdr:rowOff>
    </xdr:from>
    <xdr:to>
      <xdr:col>2</xdr:col>
      <xdr:colOff>1658454</xdr:colOff>
      <xdr:row>171</xdr:row>
      <xdr:rowOff>1123950</xdr:rowOff>
    </xdr:to>
    <xdr:pic>
      <xdr:nvPicPr>
        <xdr:cNvPr id="43" name="Picture 123" descr="Picture 123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1130300" y="183902350"/>
          <a:ext cx="1633055" cy="1092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25400</xdr:colOff>
      <xdr:row>172</xdr:row>
      <xdr:rowOff>12700</xdr:rowOff>
    </xdr:from>
    <xdr:to>
      <xdr:col>2</xdr:col>
      <xdr:colOff>1655940</xdr:colOff>
      <xdr:row>172</xdr:row>
      <xdr:rowOff>1127757</xdr:rowOff>
    </xdr:to>
    <xdr:pic>
      <xdr:nvPicPr>
        <xdr:cNvPr id="44" name="Picture 129" descr="Picture 129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1130300" y="185026300"/>
          <a:ext cx="1630541" cy="11150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16669</xdr:colOff>
      <xdr:row>19</xdr:row>
      <xdr:rowOff>24606</xdr:rowOff>
    </xdr:from>
    <xdr:to>
      <xdr:col>2</xdr:col>
      <xdr:colOff>1658144</xdr:colOff>
      <xdr:row>19</xdr:row>
      <xdr:rowOff>1119565</xdr:rowOff>
    </xdr:to>
    <xdr:pic>
      <xdr:nvPicPr>
        <xdr:cNvPr id="45" name="Picture 28" descr="Picture 28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1121569" y="15712281"/>
          <a:ext cx="1641476" cy="10949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256117</xdr:colOff>
      <xdr:row>20</xdr:row>
      <xdr:rowOff>93132</xdr:rowOff>
    </xdr:from>
    <xdr:to>
      <xdr:col>3</xdr:col>
      <xdr:colOff>38196</xdr:colOff>
      <xdr:row>20</xdr:row>
      <xdr:rowOff>1139189</xdr:rowOff>
    </xdr:to>
    <xdr:pic>
      <xdr:nvPicPr>
        <xdr:cNvPr id="46" name="Picture 49" descr="Picture 49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1094317" y="16923807"/>
          <a:ext cx="1725180" cy="10460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11905</xdr:colOff>
      <xdr:row>21</xdr:row>
      <xdr:rowOff>29367</xdr:rowOff>
    </xdr:from>
    <xdr:to>
      <xdr:col>2</xdr:col>
      <xdr:colOff>1656274</xdr:colOff>
      <xdr:row>21</xdr:row>
      <xdr:rowOff>1135378</xdr:rowOff>
    </xdr:to>
    <xdr:pic>
      <xdr:nvPicPr>
        <xdr:cNvPr id="47" name="Picture 62" descr="Picture 62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1116805" y="18003042"/>
          <a:ext cx="1644370" cy="11060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216693</xdr:colOff>
      <xdr:row>22</xdr:row>
      <xdr:rowOff>18254</xdr:rowOff>
    </xdr:from>
    <xdr:to>
      <xdr:col>3</xdr:col>
      <xdr:colOff>16940</xdr:colOff>
      <xdr:row>23</xdr:row>
      <xdr:rowOff>12540</xdr:rowOff>
    </xdr:to>
    <xdr:pic>
      <xdr:nvPicPr>
        <xdr:cNvPr id="48" name="Picture 130" descr="Picture 130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1054893" y="19134929"/>
          <a:ext cx="1743348" cy="11372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30162</xdr:colOff>
      <xdr:row>23</xdr:row>
      <xdr:rowOff>14285</xdr:rowOff>
    </xdr:from>
    <xdr:to>
      <xdr:col>2</xdr:col>
      <xdr:colOff>1659889</xdr:colOff>
      <xdr:row>23</xdr:row>
      <xdr:rowOff>1106867</xdr:rowOff>
    </xdr:to>
    <xdr:pic>
      <xdr:nvPicPr>
        <xdr:cNvPr id="49" name="Picture 136" descr="Picture 136"/>
        <xdr:cNvPicPr>
          <a:picLocks noChangeAspect="1"/>
        </xdr:cNvPicPr>
      </xdr:nvPicPr>
      <xdr:blipFill>
        <a:blip r:embed="rId46">
          <a:extLst/>
        </a:blip>
        <a:stretch>
          <a:fillRect/>
        </a:stretch>
      </xdr:blipFill>
      <xdr:spPr>
        <a:xfrm>
          <a:off x="1135062" y="20273960"/>
          <a:ext cx="1629728" cy="10925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24</xdr:row>
      <xdr:rowOff>11904</xdr:rowOff>
    </xdr:from>
    <xdr:to>
      <xdr:col>3</xdr:col>
      <xdr:colOff>60563</xdr:colOff>
      <xdr:row>25</xdr:row>
      <xdr:rowOff>0</xdr:rowOff>
    </xdr:to>
    <xdr:pic>
      <xdr:nvPicPr>
        <xdr:cNvPr id="50" name="Picture 141" descr="Picture 141"/>
        <xdr:cNvPicPr>
          <a:picLocks noChangeAspect="1"/>
        </xdr:cNvPicPr>
      </xdr:nvPicPr>
      <xdr:blipFill>
        <a:blip r:embed="rId47">
          <a:extLst/>
        </a:blip>
        <a:stretch>
          <a:fillRect/>
        </a:stretch>
      </xdr:blipFill>
      <xdr:spPr>
        <a:xfrm>
          <a:off x="1104900" y="21414579"/>
          <a:ext cx="1736964" cy="11310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8730</xdr:colOff>
      <xdr:row>25</xdr:row>
      <xdr:rowOff>15079</xdr:rowOff>
    </xdr:from>
    <xdr:to>
      <xdr:col>2</xdr:col>
      <xdr:colOff>1653661</xdr:colOff>
      <xdr:row>25</xdr:row>
      <xdr:rowOff>1107279</xdr:rowOff>
    </xdr:to>
    <xdr:pic>
      <xdr:nvPicPr>
        <xdr:cNvPr id="51" name="Picture 146" descr="Picture 146"/>
        <xdr:cNvPicPr>
          <a:picLocks noChangeAspect="1"/>
        </xdr:cNvPicPr>
      </xdr:nvPicPr>
      <xdr:blipFill>
        <a:blip r:embed="rId48">
          <a:extLst/>
        </a:blip>
        <a:stretch>
          <a:fillRect/>
        </a:stretch>
      </xdr:blipFill>
      <xdr:spPr>
        <a:xfrm>
          <a:off x="1113630" y="22560754"/>
          <a:ext cx="1644932" cy="109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254000</xdr:colOff>
      <xdr:row>26</xdr:row>
      <xdr:rowOff>24606</xdr:rowOff>
    </xdr:from>
    <xdr:to>
      <xdr:col>2</xdr:col>
      <xdr:colOff>1659599</xdr:colOff>
      <xdr:row>26</xdr:row>
      <xdr:rowOff>1124743</xdr:rowOff>
    </xdr:to>
    <xdr:pic>
      <xdr:nvPicPr>
        <xdr:cNvPr id="52" name="Picture 149" descr="Picture 149"/>
        <xdr:cNvPicPr>
          <a:picLocks noChangeAspect="1"/>
        </xdr:cNvPicPr>
      </xdr:nvPicPr>
      <xdr:blipFill>
        <a:blip r:embed="rId49">
          <a:extLst/>
        </a:blip>
        <a:stretch>
          <a:fillRect/>
        </a:stretch>
      </xdr:blipFill>
      <xdr:spPr>
        <a:xfrm>
          <a:off x="1092200" y="23713281"/>
          <a:ext cx="1672300" cy="11001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32975</xdr:colOff>
      <xdr:row>27</xdr:row>
      <xdr:rowOff>95251</xdr:rowOff>
    </xdr:from>
    <xdr:to>
      <xdr:col>2</xdr:col>
      <xdr:colOff>1617021</xdr:colOff>
      <xdr:row>28</xdr:row>
      <xdr:rowOff>0</xdr:rowOff>
    </xdr:to>
    <xdr:pic>
      <xdr:nvPicPr>
        <xdr:cNvPr id="53" name="Picture 166" descr="Picture 166"/>
        <xdr:cNvPicPr>
          <a:picLocks noChangeAspect="1"/>
        </xdr:cNvPicPr>
      </xdr:nvPicPr>
      <xdr:blipFill>
        <a:blip r:embed="rId50">
          <a:extLst/>
        </a:blip>
        <a:stretch>
          <a:fillRect/>
        </a:stretch>
      </xdr:blipFill>
      <xdr:spPr>
        <a:xfrm>
          <a:off x="1137875" y="24926926"/>
          <a:ext cx="1584047" cy="10477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11907</xdr:colOff>
      <xdr:row>36</xdr:row>
      <xdr:rowOff>30162</xdr:rowOff>
    </xdr:from>
    <xdr:to>
      <xdr:col>2</xdr:col>
      <xdr:colOff>1654669</xdr:colOff>
      <xdr:row>36</xdr:row>
      <xdr:rowOff>1122362</xdr:rowOff>
    </xdr:to>
    <xdr:pic>
      <xdr:nvPicPr>
        <xdr:cNvPr id="54" name="Picture 197" descr="Picture 197"/>
        <xdr:cNvPicPr>
          <a:picLocks noChangeAspect="1"/>
        </xdr:cNvPicPr>
      </xdr:nvPicPr>
      <xdr:blipFill>
        <a:blip r:embed="rId51">
          <a:extLst/>
        </a:blip>
        <a:stretch>
          <a:fillRect/>
        </a:stretch>
      </xdr:blipFill>
      <xdr:spPr>
        <a:xfrm>
          <a:off x="1116807" y="34644012"/>
          <a:ext cx="1642763" cy="109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7257</xdr:colOff>
      <xdr:row>47</xdr:row>
      <xdr:rowOff>22677</xdr:rowOff>
    </xdr:from>
    <xdr:to>
      <xdr:col>2</xdr:col>
      <xdr:colOff>1655662</xdr:colOff>
      <xdr:row>47</xdr:row>
      <xdr:rowOff>1123587</xdr:rowOff>
    </xdr:to>
    <xdr:pic>
      <xdr:nvPicPr>
        <xdr:cNvPr id="55" name="Picture 215" descr="Picture 215"/>
        <xdr:cNvPicPr>
          <a:picLocks noChangeAspect="1"/>
        </xdr:cNvPicPr>
      </xdr:nvPicPr>
      <xdr:blipFill>
        <a:blip r:embed="rId52">
          <a:extLst/>
        </a:blip>
        <a:stretch>
          <a:fillRect/>
        </a:stretch>
      </xdr:blipFill>
      <xdr:spPr>
        <a:xfrm>
          <a:off x="1112157" y="46704702"/>
          <a:ext cx="1648406" cy="1100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27215</xdr:colOff>
      <xdr:row>49</xdr:row>
      <xdr:rowOff>29936</xdr:rowOff>
    </xdr:from>
    <xdr:to>
      <xdr:col>2</xdr:col>
      <xdr:colOff>1654594</xdr:colOff>
      <xdr:row>49</xdr:row>
      <xdr:rowOff>1101994</xdr:rowOff>
    </xdr:to>
    <xdr:pic>
      <xdr:nvPicPr>
        <xdr:cNvPr id="56" name="Picture 219" descr="Picture 219"/>
        <xdr:cNvPicPr>
          <a:picLocks noChangeAspect="1"/>
        </xdr:cNvPicPr>
      </xdr:nvPicPr>
      <xdr:blipFill>
        <a:blip r:embed="rId53">
          <a:extLst/>
        </a:blip>
        <a:stretch>
          <a:fillRect/>
        </a:stretch>
      </xdr:blipFill>
      <xdr:spPr>
        <a:xfrm>
          <a:off x="1132115" y="48997961"/>
          <a:ext cx="1627380" cy="10720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27215</xdr:colOff>
      <xdr:row>57</xdr:row>
      <xdr:rowOff>48983</xdr:rowOff>
    </xdr:from>
    <xdr:to>
      <xdr:col>2</xdr:col>
      <xdr:colOff>1654594</xdr:colOff>
      <xdr:row>57</xdr:row>
      <xdr:rowOff>1122951</xdr:rowOff>
    </xdr:to>
    <xdr:pic>
      <xdr:nvPicPr>
        <xdr:cNvPr id="57" name="Picture 221" descr="Picture 221"/>
        <xdr:cNvPicPr>
          <a:picLocks noChangeAspect="1"/>
        </xdr:cNvPicPr>
      </xdr:nvPicPr>
      <xdr:blipFill>
        <a:blip r:embed="rId54">
          <a:extLst/>
        </a:blip>
        <a:stretch>
          <a:fillRect/>
        </a:stretch>
      </xdr:blipFill>
      <xdr:spPr>
        <a:xfrm>
          <a:off x="1132115" y="57656183"/>
          <a:ext cx="1627380" cy="1073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58</xdr:row>
      <xdr:rowOff>9977</xdr:rowOff>
    </xdr:from>
    <xdr:to>
      <xdr:col>2</xdr:col>
      <xdr:colOff>1655461</xdr:colOff>
      <xdr:row>58</xdr:row>
      <xdr:rowOff>1122592</xdr:rowOff>
    </xdr:to>
    <xdr:pic>
      <xdr:nvPicPr>
        <xdr:cNvPr id="58" name="Picture 223" descr="Picture 223"/>
        <xdr:cNvPicPr>
          <a:picLocks noChangeAspect="1"/>
        </xdr:cNvPicPr>
      </xdr:nvPicPr>
      <xdr:blipFill>
        <a:blip r:embed="rId55">
          <a:extLst/>
        </a:blip>
        <a:stretch>
          <a:fillRect/>
        </a:stretch>
      </xdr:blipFill>
      <xdr:spPr>
        <a:xfrm>
          <a:off x="1104900" y="58760177"/>
          <a:ext cx="1655461" cy="11126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20864</xdr:colOff>
      <xdr:row>59</xdr:row>
      <xdr:rowOff>10883</xdr:rowOff>
    </xdr:from>
    <xdr:to>
      <xdr:col>2</xdr:col>
      <xdr:colOff>1660944</xdr:colOff>
      <xdr:row>59</xdr:row>
      <xdr:rowOff>1084851</xdr:rowOff>
    </xdr:to>
    <xdr:pic>
      <xdr:nvPicPr>
        <xdr:cNvPr id="59" name="Picture 225" descr="Picture 225"/>
        <xdr:cNvPicPr>
          <a:picLocks noChangeAspect="1"/>
        </xdr:cNvPicPr>
      </xdr:nvPicPr>
      <xdr:blipFill>
        <a:blip r:embed="rId56">
          <a:extLst/>
        </a:blip>
        <a:stretch>
          <a:fillRect/>
        </a:stretch>
      </xdr:blipFill>
      <xdr:spPr>
        <a:xfrm>
          <a:off x="1125764" y="59904083"/>
          <a:ext cx="1640081" cy="1073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258535</xdr:colOff>
      <xdr:row>60</xdr:row>
      <xdr:rowOff>31297</xdr:rowOff>
    </xdr:from>
    <xdr:to>
      <xdr:col>3</xdr:col>
      <xdr:colOff>21054</xdr:colOff>
      <xdr:row>61</xdr:row>
      <xdr:rowOff>19868</xdr:rowOff>
    </xdr:to>
    <xdr:pic>
      <xdr:nvPicPr>
        <xdr:cNvPr id="60" name="Picture 227" descr="Picture 227"/>
        <xdr:cNvPicPr>
          <a:picLocks noChangeAspect="1"/>
        </xdr:cNvPicPr>
      </xdr:nvPicPr>
      <xdr:blipFill>
        <a:blip r:embed="rId57">
          <a:extLst/>
        </a:blip>
        <a:stretch>
          <a:fillRect/>
        </a:stretch>
      </xdr:blipFill>
      <xdr:spPr>
        <a:xfrm>
          <a:off x="1096735" y="61067497"/>
          <a:ext cx="1705620" cy="1131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10432</xdr:colOff>
      <xdr:row>61</xdr:row>
      <xdr:rowOff>23583</xdr:rowOff>
    </xdr:from>
    <xdr:to>
      <xdr:col>2</xdr:col>
      <xdr:colOff>1655663</xdr:colOff>
      <xdr:row>62</xdr:row>
      <xdr:rowOff>13878</xdr:rowOff>
    </xdr:to>
    <xdr:pic>
      <xdr:nvPicPr>
        <xdr:cNvPr id="61" name="Picture 229" descr="Picture 229"/>
        <xdr:cNvPicPr>
          <a:picLocks noChangeAspect="1"/>
        </xdr:cNvPicPr>
      </xdr:nvPicPr>
      <xdr:blipFill>
        <a:blip r:embed="rId58">
          <a:extLst/>
        </a:blip>
        <a:stretch>
          <a:fillRect/>
        </a:stretch>
      </xdr:blipFill>
      <xdr:spPr>
        <a:xfrm>
          <a:off x="1115332" y="62202783"/>
          <a:ext cx="1645232" cy="11332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235405</xdr:colOff>
      <xdr:row>62</xdr:row>
      <xdr:rowOff>9977</xdr:rowOff>
    </xdr:from>
    <xdr:to>
      <xdr:col>3</xdr:col>
      <xdr:colOff>21140</xdr:colOff>
      <xdr:row>63</xdr:row>
      <xdr:rowOff>15695</xdr:rowOff>
    </xdr:to>
    <xdr:pic>
      <xdr:nvPicPr>
        <xdr:cNvPr id="62" name="Picture 231" descr="Picture 231"/>
        <xdr:cNvPicPr>
          <a:picLocks noChangeAspect="1"/>
        </xdr:cNvPicPr>
      </xdr:nvPicPr>
      <xdr:blipFill>
        <a:blip r:embed="rId59">
          <a:extLst/>
        </a:blip>
        <a:stretch>
          <a:fillRect/>
        </a:stretch>
      </xdr:blipFill>
      <xdr:spPr>
        <a:xfrm>
          <a:off x="1073605" y="63332177"/>
          <a:ext cx="1728836" cy="11487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54427</xdr:colOff>
      <xdr:row>63</xdr:row>
      <xdr:rowOff>50800</xdr:rowOff>
    </xdr:from>
    <xdr:to>
      <xdr:col>2</xdr:col>
      <xdr:colOff>1658515</xdr:colOff>
      <xdr:row>63</xdr:row>
      <xdr:rowOff>1090569</xdr:rowOff>
    </xdr:to>
    <xdr:pic>
      <xdr:nvPicPr>
        <xdr:cNvPr id="63" name="Picture 233" descr="Picture 233"/>
        <xdr:cNvPicPr>
          <a:picLocks noChangeAspect="1"/>
        </xdr:cNvPicPr>
      </xdr:nvPicPr>
      <xdr:blipFill>
        <a:blip r:embed="rId60">
          <a:extLst/>
        </a:blip>
        <a:stretch>
          <a:fillRect/>
        </a:stretch>
      </xdr:blipFill>
      <xdr:spPr>
        <a:xfrm>
          <a:off x="1159327" y="64516000"/>
          <a:ext cx="1604089" cy="103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27215</xdr:colOff>
      <xdr:row>66</xdr:row>
      <xdr:rowOff>54427</xdr:rowOff>
    </xdr:from>
    <xdr:to>
      <xdr:col>2</xdr:col>
      <xdr:colOff>1656166</xdr:colOff>
      <xdr:row>66</xdr:row>
      <xdr:rowOff>1123950</xdr:rowOff>
    </xdr:to>
    <xdr:pic>
      <xdr:nvPicPr>
        <xdr:cNvPr id="64" name="Picture 235" descr="Picture 235"/>
        <xdr:cNvPicPr>
          <a:picLocks noChangeAspect="1"/>
        </xdr:cNvPicPr>
      </xdr:nvPicPr>
      <xdr:blipFill>
        <a:blip r:embed="rId61">
          <a:extLst/>
        </a:blip>
        <a:stretch>
          <a:fillRect/>
        </a:stretch>
      </xdr:blipFill>
      <xdr:spPr>
        <a:xfrm>
          <a:off x="1132115" y="67443802"/>
          <a:ext cx="1628952" cy="10695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10432</xdr:colOff>
      <xdr:row>69</xdr:row>
      <xdr:rowOff>38552</xdr:rowOff>
    </xdr:from>
    <xdr:to>
      <xdr:col>2</xdr:col>
      <xdr:colOff>1658133</xdr:colOff>
      <xdr:row>69</xdr:row>
      <xdr:rowOff>1127125</xdr:rowOff>
    </xdr:to>
    <xdr:pic>
      <xdr:nvPicPr>
        <xdr:cNvPr id="65" name="Picture 237" descr="Picture 237"/>
        <xdr:cNvPicPr>
          <a:picLocks noChangeAspect="1"/>
        </xdr:cNvPicPr>
      </xdr:nvPicPr>
      <xdr:blipFill>
        <a:blip r:embed="rId62">
          <a:extLst/>
        </a:blip>
        <a:stretch>
          <a:fillRect/>
        </a:stretch>
      </xdr:blipFill>
      <xdr:spPr>
        <a:xfrm>
          <a:off x="1115332" y="70856927"/>
          <a:ext cx="1647702" cy="10885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7257</xdr:colOff>
      <xdr:row>70</xdr:row>
      <xdr:rowOff>12247</xdr:rowOff>
    </xdr:from>
    <xdr:to>
      <xdr:col>3</xdr:col>
      <xdr:colOff>22129</xdr:colOff>
      <xdr:row>70</xdr:row>
      <xdr:rowOff>1123857</xdr:rowOff>
    </xdr:to>
    <xdr:pic>
      <xdr:nvPicPr>
        <xdr:cNvPr id="66" name="Picture 239" descr="Picture 239"/>
        <xdr:cNvPicPr>
          <a:picLocks noChangeAspect="1"/>
        </xdr:cNvPicPr>
      </xdr:nvPicPr>
      <xdr:blipFill>
        <a:blip r:embed="rId63">
          <a:extLst/>
        </a:blip>
        <a:stretch>
          <a:fillRect/>
        </a:stretch>
      </xdr:blipFill>
      <xdr:spPr>
        <a:xfrm>
          <a:off x="1112157" y="71973622"/>
          <a:ext cx="1691273" cy="11116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7257</xdr:colOff>
      <xdr:row>71</xdr:row>
      <xdr:rowOff>12247</xdr:rowOff>
    </xdr:from>
    <xdr:to>
      <xdr:col>2</xdr:col>
      <xdr:colOff>1660623</xdr:colOff>
      <xdr:row>71</xdr:row>
      <xdr:rowOff>1092472</xdr:rowOff>
    </xdr:to>
    <xdr:pic>
      <xdr:nvPicPr>
        <xdr:cNvPr id="67" name="Picture 241" descr="Picture 241"/>
        <xdr:cNvPicPr>
          <a:picLocks noChangeAspect="1"/>
        </xdr:cNvPicPr>
      </xdr:nvPicPr>
      <xdr:blipFill>
        <a:blip r:embed="rId64">
          <a:extLst/>
        </a:blip>
        <a:stretch>
          <a:fillRect/>
        </a:stretch>
      </xdr:blipFill>
      <xdr:spPr>
        <a:xfrm>
          <a:off x="1112157" y="73116622"/>
          <a:ext cx="1653367" cy="1080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101480</xdr:colOff>
      <xdr:row>72</xdr:row>
      <xdr:rowOff>27216</xdr:rowOff>
    </xdr:from>
    <xdr:to>
      <xdr:col>3</xdr:col>
      <xdr:colOff>17552</xdr:colOff>
      <xdr:row>72</xdr:row>
      <xdr:rowOff>1087753</xdr:rowOff>
    </xdr:to>
    <xdr:pic>
      <xdr:nvPicPr>
        <xdr:cNvPr id="68" name="Picture 243" descr="Picture 243"/>
        <xdr:cNvPicPr>
          <a:picLocks noChangeAspect="1"/>
        </xdr:cNvPicPr>
      </xdr:nvPicPr>
      <xdr:blipFill>
        <a:blip r:embed="rId65">
          <a:extLst/>
        </a:blip>
        <a:stretch>
          <a:fillRect/>
        </a:stretch>
      </xdr:blipFill>
      <xdr:spPr>
        <a:xfrm>
          <a:off x="1206380" y="74274591"/>
          <a:ext cx="1592473" cy="10605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27215</xdr:colOff>
      <xdr:row>73</xdr:row>
      <xdr:rowOff>12247</xdr:rowOff>
    </xdr:from>
    <xdr:to>
      <xdr:col>2</xdr:col>
      <xdr:colOff>1654594</xdr:colOff>
      <xdr:row>73</xdr:row>
      <xdr:rowOff>1086209</xdr:rowOff>
    </xdr:to>
    <xdr:pic>
      <xdr:nvPicPr>
        <xdr:cNvPr id="69" name="Picture 245" descr="Picture 245"/>
        <xdr:cNvPicPr>
          <a:picLocks noChangeAspect="1"/>
        </xdr:cNvPicPr>
      </xdr:nvPicPr>
      <xdr:blipFill>
        <a:blip r:embed="rId66">
          <a:extLst/>
        </a:blip>
        <a:stretch>
          <a:fillRect/>
        </a:stretch>
      </xdr:blipFill>
      <xdr:spPr>
        <a:xfrm>
          <a:off x="1132115" y="75402622"/>
          <a:ext cx="1627380" cy="10739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255360</xdr:colOff>
      <xdr:row>74</xdr:row>
      <xdr:rowOff>10883</xdr:rowOff>
    </xdr:from>
    <xdr:to>
      <xdr:col>3</xdr:col>
      <xdr:colOff>20660</xdr:colOff>
      <xdr:row>74</xdr:row>
      <xdr:rowOff>1122498</xdr:rowOff>
    </xdr:to>
    <xdr:pic>
      <xdr:nvPicPr>
        <xdr:cNvPr id="70" name="Picture 247" descr="Picture 247"/>
        <xdr:cNvPicPr>
          <a:picLocks noChangeAspect="1"/>
        </xdr:cNvPicPr>
      </xdr:nvPicPr>
      <xdr:blipFill>
        <a:blip r:embed="rId67">
          <a:extLst/>
        </a:blip>
        <a:stretch>
          <a:fillRect/>
        </a:stretch>
      </xdr:blipFill>
      <xdr:spPr>
        <a:xfrm>
          <a:off x="1093560" y="76544258"/>
          <a:ext cx="1708401" cy="11116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47625</xdr:colOff>
      <xdr:row>78</xdr:row>
      <xdr:rowOff>28122</xdr:rowOff>
    </xdr:from>
    <xdr:to>
      <xdr:col>2</xdr:col>
      <xdr:colOff>1654030</xdr:colOff>
      <xdr:row>78</xdr:row>
      <xdr:rowOff>1126455</xdr:rowOff>
    </xdr:to>
    <xdr:pic>
      <xdr:nvPicPr>
        <xdr:cNvPr id="71" name="Picture 249" descr="Picture 249"/>
        <xdr:cNvPicPr>
          <a:picLocks noChangeAspect="1"/>
        </xdr:cNvPicPr>
      </xdr:nvPicPr>
      <xdr:blipFill>
        <a:blip r:embed="rId68">
          <a:extLst/>
        </a:blip>
        <a:stretch>
          <a:fillRect/>
        </a:stretch>
      </xdr:blipFill>
      <xdr:spPr>
        <a:xfrm>
          <a:off x="1152525" y="81133497"/>
          <a:ext cx="1606406" cy="10983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30389</xdr:colOff>
      <xdr:row>79</xdr:row>
      <xdr:rowOff>30844</xdr:rowOff>
    </xdr:from>
    <xdr:to>
      <xdr:col>2</xdr:col>
      <xdr:colOff>1658736</xdr:colOff>
      <xdr:row>79</xdr:row>
      <xdr:rowOff>1086755</xdr:rowOff>
    </xdr:to>
    <xdr:pic>
      <xdr:nvPicPr>
        <xdr:cNvPr id="72" name="Picture 251" descr="Picture 251"/>
        <xdr:cNvPicPr>
          <a:picLocks noChangeAspect="1"/>
        </xdr:cNvPicPr>
      </xdr:nvPicPr>
      <xdr:blipFill>
        <a:blip r:embed="rId69">
          <a:extLst/>
        </a:blip>
        <a:stretch>
          <a:fillRect/>
        </a:stretch>
      </xdr:blipFill>
      <xdr:spPr>
        <a:xfrm>
          <a:off x="1135289" y="82279219"/>
          <a:ext cx="1628348" cy="10559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24413</xdr:colOff>
      <xdr:row>80</xdr:row>
      <xdr:rowOff>31750</xdr:rowOff>
    </xdr:from>
    <xdr:to>
      <xdr:col>3</xdr:col>
      <xdr:colOff>56090</xdr:colOff>
      <xdr:row>80</xdr:row>
      <xdr:rowOff>1125401</xdr:rowOff>
    </xdr:to>
    <xdr:pic>
      <xdr:nvPicPr>
        <xdr:cNvPr id="73" name="Picture 253" descr="Picture 253"/>
        <xdr:cNvPicPr>
          <a:picLocks noChangeAspect="1"/>
        </xdr:cNvPicPr>
      </xdr:nvPicPr>
      <xdr:blipFill>
        <a:blip r:embed="rId70">
          <a:extLst/>
        </a:blip>
        <a:stretch>
          <a:fillRect/>
        </a:stretch>
      </xdr:blipFill>
      <xdr:spPr>
        <a:xfrm>
          <a:off x="1129313" y="83423125"/>
          <a:ext cx="1708078" cy="10936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10432</xdr:colOff>
      <xdr:row>90</xdr:row>
      <xdr:rowOff>12247</xdr:rowOff>
    </xdr:from>
    <xdr:to>
      <xdr:col>2</xdr:col>
      <xdr:colOff>1658133</xdr:colOff>
      <xdr:row>90</xdr:row>
      <xdr:rowOff>1086209</xdr:rowOff>
    </xdr:to>
    <xdr:pic>
      <xdr:nvPicPr>
        <xdr:cNvPr id="74" name="Picture 271" descr="Picture 271"/>
        <xdr:cNvPicPr>
          <a:picLocks noChangeAspect="1"/>
        </xdr:cNvPicPr>
      </xdr:nvPicPr>
      <xdr:blipFill>
        <a:blip r:embed="rId71">
          <a:extLst/>
        </a:blip>
        <a:stretch>
          <a:fillRect/>
        </a:stretch>
      </xdr:blipFill>
      <xdr:spPr>
        <a:xfrm>
          <a:off x="1115332" y="94328797"/>
          <a:ext cx="1647702" cy="10739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217260</xdr:colOff>
      <xdr:row>90</xdr:row>
      <xdr:rowOff>1136197</xdr:rowOff>
    </xdr:from>
    <xdr:to>
      <xdr:col>3</xdr:col>
      <xdr:colOff>20455</xdr:colOff>
      <xdr:row>91</xdr:row>
      <xdr:rowOff>1124768</xdr:rowOff>
    </xdr:to>
    <xdr:pic>
      <xdr:nvPicPr>
        <xdr:cNvPr id="75" name="Picture 273" descr="Picture 273"/>
        <xdr:cNvPicPr>
          <a:picLocks noChangeAspect="1"/>
        </xdr:cNvPicPr>
      </xdr:nvPicPr>
      <xdr:blipFill>
        <a:blip r:embed="rId72">
          <a:extLst/>
        </a:blip>
        <a:stretch>
          <a:fillRect/>
        </a:stretch>
      </xdr:blipFill>
      <xdr:spPr>
        <a:xfrm>
          <a:off x="1055460" y="95452747"/>
          <a:ext cx="1746296" cy="1131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27215</xdr:colOff>
      <xdr:row>92</xdr:row>
      <xdr:rowOff>22677</xdr:rowOff>
    </xdr:from>
    <xdr:to>
      <xdr:col>2</xdr:col>
      <xdr:colOff>1641190</xdr:colOff>
      <xdr:row>92</xdr:row>
      <xdr:rowOff>1100180</xdr:rowOff>
    </xdr:to>
    <xdr:pic>
      <xdr:nvPicPr>
        <xdr:cNvPr id="76" name="Picture 275" descr="Picture 275"/>
        <xdr:cNvPicPr>
          <a:picLocks noChangeAspect="1"/>
        </xdr:cNvPicPr>
      </xdr:nvPicPr>
      <xdr:blipFill>
        <a:blip r:embed="rId73">
          <a:extLst/>
        </a:blip>
        <a:stretch>
          <a:fillRect/>
        </a:stretch>
      </xdr:blipFill>
      <xdr:spPr>
        <a:xfrm>
          <a:off x="1132115" y="96625227"/>
          <a:ext cx="1613975" cy="10775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7257</xdr:colOff>
      <xdr:row>99</xdr:row>
      <xdr:rowOff>22683</xdr:rowOff>
    </xdr:from>
    <xdr:to>
      <xdr:col>2</xdr:col>
      <xdr:colOff>1656933</xdr:colOff>
      <xdr:row>99</xdr:row>
      <xdr:rowOff>1125487</xdr:rowOff>
    </xdr:to>
    <xdr:pic>
      <xdr:nvPicPr>
        <xdr:cNvPr id="77" name="Picture 277" descr="Picture 277"/>
        <xdr:cNvPicPr>
          <a:picLocks noChangeAspect="1"/>
        </xdr:cNvPicPr>
      </xdr:nvPicPr>
      <xdr:blipFill>
        <a:blip r:embed="rId74">
          <a:extLst/>
        </a:blip>
        <a:stretch>
          <a:fillRect/>
        </a:stretch>
      </xdr:blipFill>
      <xdr:spPr>
        <a:xfrm>
          <a:off x="1112157" y="104121408"/>
          <a:ext cx="1649677" cy="11028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100</xdr:row>
      <xdr:rowOff>29939</xdr:rowOff>
    </xdr:from>
    <xdr:to>
      <xdr:col>2</xdr:col>
      <xdr:colOff>1659271</xdr:colOff>
      <xdr:row>100</xdr:row>
      <xdr:rowOff>1125401</xdr:rowOff>
    </xdr:to>
    <xdr:pic>
      <xdr:nvPicPr>
        <xdr:cNvPr id="78" name="Picture 279" descr="Picture 279"/>
        <xdr:cNvPicPr>
          <a:picLocks noChangeAspect="1"/>
        </xdr:cNvPicPr>
      </xdr:nvPicPr>
      <xdr:blipFill>
        <a:blip r:embed="rId75">
          <a:extLst/>
        </a:blip>
        <a:stretch>
          <a:fillRect/>
        </a:stretch>
      </xdr:blipFill>
      <xdr:spPr>
        <a:xfrm>
          <a:off x="1104900" y="105271664"/>
          <a:ext cx="1659272" cy="10954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7257</xdr:colOff>
      <xdr:row>101</xdr:row>
      <xdr:rowOff>10889</xdr:rowOff>
    </xdr:from>
    <xdr:to>
      <xdr:col>2</xdr:col>
      <xdr:colOff>1656933</xdr:colOff>
      <xdr:row>101</xdr:row>
      <xdr:rowOff>1124495</xdr:rowOff>
    </xdr:to>
    <xdr:pic>
      <xdr:nvPicPr>
        <xdr:cNvPr id="79" name="Picture 281" descr="Picture 281"/>
        <xdr:cNvPicPr>
          <a:picLocks noChangeAspect="1"/>
        </xdr:cNvPicPr>
      </xdr:nvPicPr>
      <xdr:blipFill>
        <a:blip r:embed="rId76">
          <a:extLst/>
        </a:blip>
        <a:stretch>
          <a:fillRect/>
        </a:stretch>
      </xdr:blipFill>
      <xdr:spPr>
        <a:xfrm>
          <a:off x="1112157" y="106395614"/>
          <a:ext cx="1649676" cy="11136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27215</xdr:colOff>
      <xdr:row>102</xdr:row>
      <xdr:rowOff>30844</xdr:rowOff>
    </xdr:from>
    <xdr:to>
      <xdr:col>2</xdr:col>
      <xdr:colOff>1658405</xdr:colOff>
      <xdr:row>102</xdr:row>
      <xdr:rowOff>1118145</xdr:rowOff>
    </xdr:to>
    <xdr:pic>
      <xdr:nvPicPr>
        <xdr:cNvPr id="80" name="Picture 283" descr="Picture 283"/>
        <xdr:cNvPicPr>
          <a:picLocks noChangeAspect="1"/>
        </xdr:cNvPicPr>
      </xdr:nvPicPr>
      <xdr:blipFill>
        <a:blip r:embed="rId77">
          <a:extLst/>
        </a:blip>
        <a:stretch>
          <a:fillRect/>
        </a:stretch>
      </xdr:blipFill>
      <xdr:spPr>
        <a:xfrm>
          <a:off x="1132115" y="107558569"/>
          <a:ext cx="1631190" cy="10873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20862</xdr:colOff>
      <xdr:row>103</xdr:row>
      <xdr:rowOff>29939</xdr:rowOff>
    </xdr:from>
    <xdr:to>
      <xdr:col>2</xdr:col>
      <xdr:colOff>1658414</xdr:colOff>
      <xdr:row>103</xdr:row>
      <xdr:rowOff>1117240</xdr:rowOff>
    </xdr:to>
    <xdr:pic>
      <xdr:nvPicPr>
        <xdr:cNvPr id="81" name="Picture 285" descr="Picture 285"/>
        <xdr:cNvPicPr>
          <a:picLocks noChangeAspect="1"/>
        </xdr:cNvPicPr>
      </xdr:nvPicPr>
      <xdr:blipFill>
        <a:blip r:embed="rId78">
          <a:extLst/>
        </a:blip>
        <a:stretch>
          <a:fillRect/>
        </a:stretch>
      </xdr:blipFill>
      <xdr:spPr>
        <a:xfrm>
          <a:off x="1125762" y="108700664"/>
          <a:ext cx="1637553" cy="10873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7257</xdr:colOff>
      <xdr:row>104</xdr:row>
      <xdr:rowOff>22683</xdr:rowOff>
    </xdr:from>
    <xdr:to>
      <xdr:col>2</xdr:col>
      <xdr:colOff>1656933</xdr:colOff>
      <xdr:row>104</xdr:row>
      <xdr:rowOff>1125487</xdr:rowOff>
    </xdr:to>
    <xdr:pic>
      <xdr:nvPicPr>
        <xdr:cNvPr id="82" name="Picture 287" descr="Picture 287"/>
        <xdr:cNvPicPr>
          <a:picLocks noChangeAspect="1"/>
        </xdr:cNvPicPr>
      </xdr:nvPicPr>
      <xdr:blipFill>
        <a:blip r:embed="rId79">
          <a:extLst/>
        </a:blip>
        <a:stretch>
          <a:fillRect/>
        </a:stretch>
      </xdr:blipFill>
      <xdr:spPr>
        <a:xfrm>
          <a:off x="1112157" y="109836408"/>
          <a:ext cx="1649677" cy="11028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30389</xdr:colOff>
      <xdr:row>105</xdr:row>
      <xdr:rowOff>10889</xdr:rowOff>
    </xdr:from>
    <xdr:to>
      <xdr:col>2</xdr:col>
      <xdr:colOff>1660071</xdr:colOff>
      <xdr:row>105</xdr:row>
      <xdr:rowOff>1124694</xdr:rowOff>
    </xdr:to>
    <xdr:pic>
      <xdr:nvPicPr>
        <xdr:cNvPr id="83" name="Picture 289" descr="Picture 289"/>
        <xdr:cNvPicPr>
          <a:picLocks noChangeAspect="1"/>
        </xdr:cNvPicPr>
      </xdr:nvPicPr>
      <xdr:blipFill>
        <a:blip r:embed="rId80">
          <a:extLst/>
        </a:blip>
        <a:stretch>
          <a:fillRect/>
        </a:stretch>
      </xdr:blipFill>
      <xdr:spPr>
        <a:xfrm>
          <a:off x="1135289" y="110967614"/>
          <a:ext cx="1629682" cy="11138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7257</xdr:colOff>
      <xdr:row>105</xdr:row>
      <xdr:rowOff>1136191</xdr:rowOff>
    </xdr:from>
    <xdr:to>
      <xdr:col>3</xdr:col>
      <xdr:colOff>18320</xdr:colOff>
      <xdr:row>106</xdr:row>
      <xdr:rowOff>1125401</xdr:rowOff>
    </xdr:to>
    <xdr:pic>
      <xdr:nvPicPr>
        <xdr:cNvPr id="84" name="Picture 291" descr="Picture 291"/>
        <xdr:cNvPicPr>
          <a:picLocks noChangeAspect="1"/>
        </xdr:cNvPicPr>
      </xdr:nvPicPr>
      <xdr:blipFill>
        <a:blip r:embed="rId81">
          <a:extLst/>
        </a:blip>
        <a:stretch>
          <a:fillRect/>
        </a:stretch>
      </xdr:blipFill>
      <xdr:spPr>
        <a:xfrm>
          <a:off x="1112157" y="112092916"/>
          <a:ext cx="1687464" cy="11322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30389</xdr:colOff>
      <xdr:row>107</xdr:row>
      <xdr:rowOff>42639</xdr:rowOff>
    </xdr:from>
    <xdr:to>
      <xdr:col>2</xdr:col>
      <xdr:colOff>1658405</xdr:colOff>
      <xdr:row>107</xdr:row>
      <xdr:rowOff>1131205</xdr:rowOff>
    </xdr:to>
    <xdr:pic>
      <xdr:nvPicPr>
        <xdr:cNvPr id="85" name="Picture 293" descr="Picture 293"/>
        <xdr:cNvPicPr>
          <a:picLocks noChangeAspect="1"/>
        </xdr:cNvPicPr>
      </xdr:nvPicPr>
      <xdr:blipFill>
        <a:blip r:embed="rId82">
          <a:extLst/>
        </a:blip>
        <a:stretch>
          <a:fillRect/>
        </a:stretch>
      </xdr:blipFill>
      <xdr:spPr>
        <a:xfrm>
          <a:off x="1135289" y="113285364"/>
          <a:ext cx="1628016" cy="10885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20864</xdr:colOff>
      <xdr:row>108</xdr:row>
      <xdr:rowOff>47625</xdr:rowOff>
    </xdr:from>
    <xdr:to>
      <xdr:col>2</xdr:col>
      <xdr:colOff>1657894</xdr:colOff>
      <xdr:row>108</xdr:row>
      <xdr:rowOff>1125314</xdr:rowOff>
    </xdr:to>
    <xdr:pic>
      <xdr:nvPicPr>
        <xdr:cNvPr id="86" name="Picture 295" descr="Picture 295"/>
        <xdr:cNvPicPr>
          <a:picLocks noChangeAspect="1"/>
        </xdr:cNvPicPr>
      </xdr:nvPicPr>
      <xdr:blipFill>
        <a:blip r:embed="rId83">
          <a:extLst/>
        </a:blip>
        <a:stretch>
          <a:fillRect/>
        </a:stretch>
      </xdr:blipFill>
      <xdr:spPr>
        <a:xfrm>
          <a:off x="1125764" y="114433350"/>
          <a:ext cx="1637031" cy="10776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10432</xdr:colOff>
      <xdr:row>109</xdr:row>
      <xdr:rowOff>30844</xdr:rowOff>
    </xdr:from>
    <xdr:to>
      <xdr:col>2</xdr:col>
      <xdr:colOff>1659473</xdr:colOff>
      <xdr:row>109</xdr:row>
      <xdr:rowOff>1117786</xdr:rowOff>
    </xdr:to>
    <xdr:pic>
      <xdr:nvPicPr>
        <xdr:cNvPr id="87" name="Picture 297" descr="Picture 297"/>
        <xdr:cNvPicPr>
          <a:picLocks noChangeAspect="1"/>
        </xdr:cNvPicPr>
      </xdr:nvPicPr>
      <xdr:blipFill>
        <a:blip r:embed="rId84">
          <a:extLst/>
        </a:blip>
        <a:stretch>
          <a:fillRect/>
        </a:stretch>
      </xdr:blipFill>
      <xdr:spPr>
        <a:xfrm>
          <a:off x="1115332" y="115559569"/>
          <a:ext cx="1649042" cy="10869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7257</xdr:colOff>
      <xdr:row>110</xdr:row>
      <xdr:rowOff>30844</xdr:rowOff>
    </xdr:from>
    <xdr:to>
      <xdr:col>2</xdr:col>
      <xdr:colOff>1676400</xdr:colOff>
      <xdr:row>110</xdr:row>
      <xdr:rowOff>1116781</xdr:rowOff>
    </xdr:to>
    <xdr:pic>
      <xdr:nvPicPr>
        <xdr:cNvPr id="88" name="Picture 299" descr="Picture 299"/>
        <xdr:cNvPicPr>
          <a:picLocks noChangeAspect="1"/>
        </xdr:cNvPicPr>
      </xdr:nvPicPr>
      <xdr:blipFill>
        <a:blip r:embed="rId85">
          <a:extLst/>
        </a:blip>
        <a:stretch>
          <a:fillRect/>
        </a:stretch>
      </xdr:blipFill>
      <xdr:spPr>
        <a:xfrm>
          <a:off x="1112157" y="116702569"/>
          <a:ext cx="1669143" cy="10859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31295</xdr:colOff>
      <xdr:row>111</xdr:row>
      <xdr:rowOff>30844</xdr:rowOff>
    </xdr:from>
    <xdr:to>
      <xdr:col>2</xdr:col>
      <xdr:colOff>1660071</xdr:colOff>
      <xdr:row>111</xdr:row>
      <xdr:rowOff>1080492</xdr:rowOff>
    </xdr:to>
    <xdr:pic>
      <xdr:nvPicPr>
        <xdr:cNvPr id="89" name="Picture 301" descr="Picture 301"/>
        <xdr:cNvPicPr>
          <a:picLocks noChangeAspect="1"/>
        </xdr:cNvPicPr>
      </xdr:nvPicPr>
      <xdr:blipFill>
        <a:blip r:embed="rId86">
          <a:extLst/>
        </a:blip>
        <a:stretch>
          <a:fillRect/>
        </a:stretch>
      </xdr:blipFill>
      <xdr:spPr>
        <a:xfrm>
          <a:off x="1136195" y="117845569"/>
          <a:ext cx="1628776" cy="10496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16630</xdr:colOff>
      <xdr:row>132</xdr:row>
      <xdr:rowOff>29939</xdr:rowOff>
    </xdr:from>
    <xdr:to>
      <xdr:col>2</xdr:col>
      <xdr:colOff>1655203</xdr:colOff>
      <xdr:row>132</xdr:row>
      <xdr:rowOff>1117079</xdr:rowOff>
    </xdr:to>
    <xdr:pic>
      <xdr:nvPicPr>
        <xdr:cNvPr id="90" name="Picture 313" descr="Picture 313"/>
        <xdr:cNvPicPr>
          <a:picLocks noChangeAspect="1"/>
        </xdr:cNvPicPr>
      </xdr:nvPicPr>
      <xdr:blipFill>
        <a:blip r:embed="rId87">
          <a:extLst/>
        </a:blip>
        <a:stretch>
          <a:fillRect/>
        </a:stretch>
      </xdr:blipFill>
      <xdr:spPr>
        <a:xfrm>
          <a:off x="1121530" y="140838014"/>
          <a:ext cx="1638574" cy="10871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254000</xdr:colOff>
      <xdr:row>133</xdr:row>
      <xdr:rowOff>10889</xdr:rowOff>
    </xdr:from>
    <xdr:to>
      <xdr:col>3</xdr:col>
      <xdr:colOff>19528</xdr:colOff>
      <xdr:row>134</xdr:row>
      <xdr:rowOff>12786</xdr:rowOff>
    </xdr:to>
    <xdr:pic>
      <xdr:nvPicPr>
        <xdr:cNvPr id="91" name="Picture 315" descr="Picture 315"/>
        <xdr:cNvPicPr>
          <a:picLocks noChangeAspect="1"/>
        </xdr:cNvPicPr>
      </xdr:nvPicPr>
      <xdr:blipFill>
        <a:blip r:embed="rId88">
          <a:extLst/>
        </a:blip>
        <a:stretch>
          <a:fillRect/>
        </a:stretch>
      </xdr:blipFill>
      <xdr:spPr>
        <a:xfrm>
          <a:off x="1092200" y="141961964"/>
          <a:ext cx="1708629" cy="11448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231472</xdr:colOff>
      <xdr:row>134</xdr:row>
      <xdr:rowOff>40518</xdr:rowOff>
    </xdr:from>
    <xdr:to>
      <xdr:col>2</xdr:col>
      <xdr:colOff>1578519</xdr:colOff>
      <xdr:row>134</xdr:row>
      <xdr:rowOff>1124297</xdr:rowOff>
    </xdr:to>
    <xdr:pic>
      <xdr:nvPicPr>
        <xdr:cNvPr id="92" name="Picture 317" descr="Picture 317"/>
        <xdr:cNvPicPr>
          <a:picLocks noChangeAspect="1"/>
        </xdr:cNvPicPr>
      </xdr:nvPicPr>
      <xdr:blipFill>
        <a:blip r:embed="rId89">
          <a:extLst/>
        </a:blip>
        <a:stretch>
          <a:fillRect/>
        </a:stretch>
      </xdr:blipFill>
      <xdr:spPr>
        <a:xfrm>
          <a:off x="1069672" y="143134593"/>
          <a:ext cx="1613747" cy="10837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43847</xdr:colOff>
      <xdr:row>134</xdr:row>
      <xdr:rowOff>1116235</xdr:rowOff>
    </xdr:from>
    <xdr:to>
      <xdr:col>2</xdr:col>
      <xdr:colOff>1618101</xdr:colOff>
      <xdr:row>136</xdr:row>
      <xdr:rowOff>16234</xdr:rowOff>
    </xdr:to>
    <xdr:pic>
      <xdr:nvPicPr>
        <xdr:cNvPr id="93" name="Picture 319" descr="Picture 319"/>
        <xdr:cNvPicPr>
          <a:picLocks noChangeAspect="1"/>
        </xdr:cNvPicPr>
      </xdr:nvPicPr>
      <xdr:blipFill>
        <a:blip r:embed="rId90">
          <a:extLst/>
        </a:blip>
        <a:stretch>
          <a:fillRect/>
        </a:stretch>
      </xdr:blipFill>
      <xdr:spPr>
        <a:xfrm>
          <a:off x="1148747" y="144210310"/>
          <a:ext cx="1574255" cy="1186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43845</xdr:colOff>
      <xdr:row>136</xdr:row>
      <xdr:rowOff>48989</xdr:rowOff>
    </xdr:from>
    <xdr:to>
      <xdr:col>2</xdr:col>
      <xdr:colOff>1639055</xdr:colOff>
      <xdr:row>136</xdr:row>
      <xdr:rowOff>1126926</xdr:rowOff>
    </xdr:to>
    <xdr:pic>
      <xdr:nvPicPr>
        <xdr:cNvPr id="94" name="Picture 321" descr="Picture 321"/>
        <xdr:cNvPicPr>
          <a:picLocks noChangeAspect="1"/>
        </xdr:cNvPicPr>
      </xdr:nvPicPr>
      <xdr:blipFill>
        <a:blip r:embed="rId91">
          <a:extLst/>
        </a:blip>
        <a:stretch>
          <a:fillRect/>
        </a:stretch>
      </xdr:blipFill>
      <xdr:spPr>
        <a:xfrm>
          <a:off x="1148744" y="145429064"/>
          <a:ext cx="1595211" cy="10779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243419</xdr:colOff>
      <xdr:row>136</xdr:row>
      <xdr:rowOff>1136191</xdr:rowOff>
    </xdr:from>
    <xdr:to>
      <xdr:col>3</xdr:col>
      <xdr:colOff>19656</xdr:colOff>
      <xdr:row>137</xdr:row>
      <xdr:rowOff>1125301</xdr:rowOff>
    </xdr:to>
    <xdr:pic>
      <xdr:nvPicPr>
        <xdr:cNvPr id="95" name="Picture 323" descr="Picture 323"/>
        <xdr:cNvPicPr>
          <a:picLocks noChangeAspect="1"/>
        </xdr:cNvPicPr>
      </xdr:nvPicPr>
      <xdr:blipFill>
        <a:blip r:embed="rId92">
          <a:extLst/>
        </a:blip>
        <a:stretch>
          <a:fillRect/>
        </a:stretch>
      </xdr:blipFill>
      <xdr:spPr>
        <a:xfrm>
          <a:off x="1081619" y="146516266"/>
          <a:ext cx="1719338" cy="11321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10432</xdr:colOff>
      <xdr:row>138</xdr:row>
      <xdr:rowOff>29939</xdr:rowOff>
    </xdr:from>
    <xdr:to>
      <xdr:col>2</xdr:col>
      <xdr:colOff>1659472</xdr:colOff>
      <xdr:row>138</xdr:row>
      <xdr:rowOff>1116868</xdr:rowOff>
    </xdr:to>
    <xdr:pic>
      <xdr:nvPicPr>
        <xdr:cNvPr id="96" name="Picture 325" descr="Picture 325"/>
        <xdr:cNvPicPr>
          <a:picLocks noChangeAspect="1"/>
        </xdr:cNvPicPr>
      </xdr:nvPicPr>
      <xdr:blipFill>
        <a:blip r:embed="rId93">
          <a:extLst/>
        </a:blip>
        <a:stretch>
          <a:fillRect/>
        </a:stretch>
      </xdr:blipFill>
      <xdr:spPr>
        <a:xfrm>
          <a:off x="1115332" y="147696014"/>
          <a:ext cx="1649041" cy="108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10432</xdr:colOff>
      <xdr:row>139</xdr:row>
      <xdr:rowOff>26764</xdr:rowOff>
    </xdr:from>
    <xdr:to>
      <xdr:col>3</xdr:col>
      <xdr:colOff>16106</xdr:colOff>
      <xdr:row>139</xdr:row>
      <xdr:rowOff>1121593</xdr:rowOff>
    </xdr:to>
    <xdr:pic>
      <xdr:nvPicPr>
        <xdr:cNvPr id="97" name="Picture 327" descr="Picture 327"/>
        <xdr:cNvPicPr>
          <a:picLocks noChangeAspect="1"/>
        </xdr:cNvPicPr>
      </xdr:nvPicPr>
      <xdr:blipFill>
        <a:blip r:embed="rId94">
          <a:extLst/>
        </a:blip>
        <a:stretch>
          <a:fillRect/>
        </a:stretch>
      </xdr:blipFill>
      <xdr:spPr>
        <a:xfrm>
          <a:off x="1115332" y="148835839"/>
          <a:ext cx="1682075" cy="10948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27214</xdr:colOff>
      <xdr:row>140</xdr:row>
      <xdr:rowOff>10889</xdr:rowOff>
    </xdr:from>
    <xdr:to>
      <xdr:col>2</xdr:col>
      <xdr:colOff>1658166</xdr:colOff>
      <xdr:row>140</xdr:row>
      <xdr:rowOff>1125487</xdr:rowOff>
    </xdr:to>
    <xdr:pic>
      <xdr:nvPicPr>
        <xdr:cNvPr id="98" name="Picture 329" descr="Picture 329"/>
        <xdr:cNvPicPr>
          <a:picLocks noChangeAspect="1"/>
        </xdr:cNvPicPr>
      </xdr:nvPicPr>
      <xdr:blipFill>
        <a:blip r:embed="rId95">
          <a:extLst/>
        </a:blip>
        <a:stretch>
          <a:fillRect/>
        </a:stretch>
      </xdr:blipFill>
      <xdr:spPr>
        <a:xfrm>
          <a:off x="1132114" y="149962964"/>
          <a:ext cx="1630953" cy="11145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7257</xdr:colOff>
      <xdr:row>141</xdr:row>
      <xdr:rowOff>22683</xdr:rowOff>
    </xdr:from>
    <xdr:to>
      <xdr:col>3</xdr:col>
      <xdr:colOff>18320</xdr:colOff>
      <xdr:row>141</xdr:row>
      <xdr:rowOff>1141090</xdr:rowOff>
    </xdr:to>
    <xdr:pic>
      <xdr:nvPicPr>
        <xdr:cNvPr id="99" name="Picture 331" descr="Picture 331"/>
        <xdr:cNvPicPr>
          <a:picLocks noChangeAspect="1"/>
        </xdr:cNvPicPr>
      </xdr:nvPicPr>
      <xdr:blipFill>
        <a:blip r:embed="rId96">
          <a:extLst/>
        </a:blip>
        <a:stretch>
          <a:fillRect/>
        </a:stretch>
      </xdr:blipFill>
      <xdr:spPr>
        <a:xfrm>
          <a:off x="1112157" y="151117758"/>
          <a:ext cx="1687464" cy="11184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10432</xdr:colOff>
      <xdr:row>142</xdr:row>
      <xdr:rowOff>23589</xdr:rowOff>
    </xdr:from>
    <xdr:to>
      <xdr:col>2</xdr:col>
      <xdr:colOff>1659472</xdr:colOff>
      <xdr:row>142</xdr:row>
      <xdr:rowOff>1122585</xdr:rowOff>
    </xdr:to>
    <xdr:pic>
      <xdr:nvPicPr>
        <xdr:cNvPr id="100" name="Picture 333" descr="Picture 333"/>
        <xdr:cNvPicPr>
          <a:picLocks noChangeAspect="1"/>
        </xdr:cNvPicPr>
      </xdr:nvPicPr>
      <xdr:blipFill>
        <a:blip r:embed="rId97">
          <a:extLst/>
        </a:blip>
        <a:stretch>
          <a:fillRect/>
        </a:stretch>
      </xdr:blipFill>
      <xdr:spPr>
        <a:xfrm>
          <a:off x="1115332" y="152261664"/>
          <a:ext cx="1649041" cy="10989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174625</xdr:colOff>
      <xdr:row>142</xdr:row>
      <xdr:rowOff>1095461</xdr:rowOff>
    </xdr:from>
    <xdr:to>
      <xdr:col>2</xdr:col>
      <xdr:colOff>1621973</xdr:colOff>
      <xdr:row>144</xdr:row>
      <xdr:rowOff>0</xdr:rowOff>
    </xdr:to>
    <xdr:pic>
      <xdr:nvPicPr>
        <xdr:cNvPr id="101" name="Picture 335" descr="Picture 335"/>
        <xdr:cNvPicPr>
          <a:picLocks noChangeAspect="1"/>
        </xdr:cNvPicPr>
      </xdr:nvPicPr>
      <xdr:blipFill>
        <a:blip r:embed="rId98">
          <a:extLst/>
        </a:blip>
        <a:stretch>
          <a:fillRect/>
        </a:stretch>
      </xdr:blipFill>
      <xdr:spPr>
        <a:xfrm>
          <a:off x="1279525" y="153333536"/>
          <a:ext cx="1447349" cy="11905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7257</xdr:colOff>
      <xdr:row>144</xdr:row>
      <xdr:rowOff>22683</xdr:rowOff>
    </xdr:from>
    <xdr:to>
      <xdr:col>2</xdr:col>
      <xdr:colOff>1659850</xdr:colOff>
      <xdr:row>144</xdr:row>
      <xdr:rowOff>1121680</xdr:rowOff>
    </xdr:to>
    <xdr:pic>
      <xdr:nvPicPr>
        <xdr:cNvPr id="102" name="Picture 337" descr="Picture 337"/>
        <xdr:cNvPicPr>
          <a:picLocks noChangeAspect="1"/>
        </xdr:cNvPicPr>
      </xdr:nvPicPr>
      <xdr:blipFill>
        <a:blip r:embed="rId99">
          <a:extLst/>
        </a:blip>
        <a:stretch>
          <a:fillRect/>
        </a:stretch>
      </xdr:blipFill>
      <xdr:spPr>
        <a:xfrm>
          <a:off x="1112157" y="154546758"/>
          <a:ext cx="1652594" cy="1098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235857</xdr:colOff>
      <xdr:row>144</xdr:row>
      <xdr:rowOff>1061355</xdr:rowOff>
    </xdr:from>
    <xdr:to>
      <xdr:col>2</xdr:col>
      <xdr:colOff>1543141</xdr:colOff>
      <xdr:row>146</xdr:row>
      <xdr:rowOff>42540</xdr:rowOff>
    </xdr:to>
    <xdr:pic>
      <xdr:nvPicPr>
        <xdr:cNvPr id="103" name="Picture 339" descr="Picture 339"/>
        <xdr:cNvPicPr>
          <a:picLocks noChangeAspect="1"/>
        </xdr:cNvPicPr>
      </xdr:nvPicPr>
      <xdr:blipFill>
        <a:blip r:embed="rId100">
          <a:extLst/>
        </a:blip>
        <a:stretch>
          <a:fillRect/>
        </a:stretch>
      </xdr:blipFill>
      <xdr:spPr>
        <a:xfrm>
          <a:off x="1340757" y="155585430"/>
          <a:ext cx="1307285" cy="12671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255360</xdr:colOff>
      <xdr:row>148</xdr:row>
      <xdr:rowOff>38558</xdr:rowOff>
    </xdr:from>
    <xdr:to>
      <xdr:col>3</xdr:col>
      <xdr:colOff>20592</xdr:colOff>
      <xdr:row>149</xdr:row>
      <xdr:rowOff>17301</xdr:rowOff>
    </xdr:to>
    <xdr:pic>
      <xdr:nvPicPr>
        <xdr:cNvPr id="104" name="Picture 341" descr="Picture 341"/>
        <xdr:cNvPicPr>
          <a:picLocks noChangeAspect="1"/>
        </xdr:cNvPicPr>
      </xdr:nvPicPr>
      <xdr:blipFill>
        <a:blip r:embed="rId101">
          <a:extLst/>
        </a:blip>
        <a:stretch>
          <a:fillRect/>
        </a:stretch>
      </xdr:blipFill>
      <xdr:spPr>
        <a:xfrm>
          <a:off x="1093560" y="158629808"/>
          <a:ext cx="1708333" cy="11217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40822</xdr:colOff>
      <xdr:row>149</xdr:row>
      <xdr:rowOff>10889</xdr:rowOff>
    </xdr:from>
    <xdr:to>
      <xdr:col>2</xdr:col>
      <xdr:colOff>1658607</xdr:colOff>
      <xdr:row>149</xdr:row>
      <xdr:rowOff>1088392</xdr:rowOff>
    </xdr:to>
    <xdr:pic>
      <xdr:nvPicPr>
        <xdr:cNvPr id="105" name="Picture 343" descr="Picture 343"/>
        <xdr:cNvPicPr>
          <a:picLocks noChangeAspect="1"/>
        </xdr:cNvPicPr>
      </xdr:nvPicPr>
      <xdr:blipFill>
        <a:blip r:embed="rId102">
          <a:extLst/>
        </a:blip>
        <a:stretch>
          <a:fillRect/>
        </a:stretch>
      </xdr:blipFill>
      <xdr:spPr>
        <a:xfrm>
          <a:off x="1145722" y="159745139"/>
          <a:ext cx="1617786" cy="10775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160110</xdr:colOff>
      <xdr:row>149</xdr:row>
      <xdr:rowOff>1097185</xdr:rowOff>
    </xdr:from>
    <xdr:to>
      <xdr:col>2</xdr:col>
      <xdr:colOff>1541691</xdr:colOff>
      <xdr:row>151</xdr:row>
      <xdr:rowOff>15242</xdr:rowOff>
    </xdr:to>
    <xdr:pic>
      <xdr:nvPicPr>
        <xdr:cNvPr id="106" name="Picture 345" descr="Picture 345"/>
        <xdr:cNvPicPr>
          <a:picLocks noChangeAspect="1"/>
        </xdr:cNvPicPr>
      </xdr:nvPicPr>
      <xdr:blipFill>
        <a:blip r:embed="rId103">
          <a:extLst/>
        </a:blip>
        <a:stretch>
          <a:fillRect/>
        </a:stretch>
      </xdr:blipFill>
      <xdr:spPr>
        <a:xfrm>
          <a:off x="1265010" y="160831435"/>
          <a:ext cx="1381581" cy="12040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28120</xdr:colOff>
      <xdr:row>151</xdr:row>
      <xdr:rowOff>14064</xdr:rowOff>
    </xdr:from>
    <xdr:to>
      <xdr:col>2</xdr:col>
      <xdr:colOff>1659164</xdr:colOff>
      <xdr:row>151</xdr:row>
      <xdr:rowOff>1084088</xdr:rowOff>
    </xdr:to>
    <xdr:pic>
      <xdr:nvPicPr>
        <xdr:cNvPr id="107" name="Picture 347" descr="Picture 347"/>
        <xdr:cNvPicPr>
          <a:picLocks noChangeAspect="1"/>
        </xdr:cNvPicPr>
      </xdr:nvPicPr>
      <xdr:blipFill>
        <a:blip r:embed="rId104">
          <a:extLst/>
        </a:blip>
        <a:stretch>
          <a:fillRect/>
        </a:stretch>
      </xdr:blipFill>
      <xdr:spPr>
        <a:xfrm>
          <a:off x="1133020" y="162034314"/>
          <a:ext cx="1631045" cy="1070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226635</xdr:colOff>
      <xdr:row>151</xdr:row>
      <xdr:rowOff>1100670</xdr:rowOff>
    </xdr:from>
    <xdr:to>
      <xdr:col>2</xdr:col>
      <xdr:colOff>1660856</xdr:colOff>
      <xdr:row>152</xdr:row>
      <xdr:rowOff>1088367</xdr:rowOff>
    </xdr:to>
    <xdr:pic>
      <xdr:nvPicPr>
        <xdr:cNvPr id="108" name="Picture 349" descr="Picture 349"/>
        <xdr:cNvPicPr>
          <a:picLocks noChangeAspect="1"/>
        </xdr:cNvPicPr>
      </xdr:nvPicPr>
      <xdr:blipFill>
        <a:blip r:embed="rId105">
          <a:extLst/>
        </a:blip>
        <a:stretch>
          <a:fillRect/>
        </a:stretch>
      </xdr:blipFill>
      <xdr:spPr>
        <a:xfrm>
          <a:off x="1064835" y="163120920"/>
          <a:ext cx="1700921" cy="11306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222250</xdr:colOff>
      <xdr:row>174</xdr:row>
      <xdr:rowOff>15875</xdr:rowOff>
    </xdr:from>
    <xdr:to>
      <xdr:col>2</xdr:col>
      <xdr:colOff>1599575</xdr:colOff>
      <xdr:row>174</xdr:row>
      <xdr:rowOff>1116967</xdr:rowOff>
    </xdr:to>
    <xdr:pic>
      <xdr:nvPicPr>
        <xdr:cNvPr id="109" name="Picture 3" descr="Picture 3"/>
        <xdr:cNvPicPr>
          <a:picLocks noChangeAspect="1"/>
        </xdr:cNvPicPr>
      </xdr:nvPicPr>
      <xdr:blipFill>
        <a:blip r:embed="rId106">
          <a:extLst/>
        </a:blip>
        <a:stretch>
          <a:fillRect/>
        </a:stretch>
      </xdr:blipFill>
      <xdr:spPr>
        <a:xfrm>
          <a:off x="1060450" y="186810650"/>
          <a:ext cx="1644026" cy="1101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203200</xdr:colOff>
      <xdr:row>175</xdr:row>
      <xdr:rowOff>0</xdr:rowOff>
    </xdr:from>
    <xdr:to>
      <xdr:col>2</xdr:col>
      <xdr:colOff>1617395</xdr:colOff>
      <xdr:row>175</xdr:row>
      <xdr:rowOff>1125860</xdr:rowOff>
    </xdr:to>
    <xdr:pic>
      <xdr:nvPicPr>
        <xdr:cNvPr id="110" name="Picture 5" descr="Picture 5"/>
        <xdr:cNvPicPr>
          <a:picLocks noChangeAspect="1"/>
        </xdr:cNvPicPr>
      </xdr:nvPicPr>
      <xdr:blipFill>
        <a:blip r:embed="rId107">
          <a:extLst/>
        </a:blip>
        <a:stretch>
          <a:fillRect/>
        </a:stretch>
      </xdr:blipFill>
      <xdr:spPr>
        <a:xfrm>
          <a:off x="1041400" y="187937775"/>
          <a:ext cx="1680896" cy="11258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203200</xdr:colOff>
      <xdr:row>176</xdr:row>
      <xdr:rowOff>0</xdr:rowOff>
    </xdr:from>
    <xdr:to>
      <xdr:col>2</xdr:col>
      <xdr:colOff>1584530</xdr:colOff>
      <xdr:row>176</xdr:row>
      <xdr:rowOff>1120142</xdr:rowOff>
    </xdr:to>
    <xdr:pic>
      <xdr:nvPicPr>
        <xdr:cNvPr id="111" name="Picture 10" descr="Picture 10"/>
        <xdr:cNvPicPr>
          <a:picLocks noChangeAspect="1"/>
        </xdr:cNvPicPr>
      </xdr:nvPicPr>
      <xdr:blipFill>
        <a:blip r:embed="rId108">
          <a:extLst/>
        </a:blip>
        <a:stretch>
          <a:fillRect/>
        </a:stretch>
      </xdr:blipFill>
      <xdr:spPr>
        <a:xfrm>
          <a:off x="1041400" y="189080775"/>
          <a:ext cx="1648031" cy="11201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165100</xdr:colOff>
      <xdr:row>177</xdr:row>
      <xdr:rowOff>0</xdr:rowOff>
    </xdr:from>
    <xdr:to>
      <xdr:col>2</xdr:col>
      <xdr:colOff>1579299</xdr:colOff>
      <xdr:row>177</xdr:row>
      <xdr:rowOff>1125860</xdr:rowOff>
    </xdr:to>
    <xdr:pic>
      <xdr:nvPicPr>
        <xdr:cNvPr id="112" name="Picture 14" descr="Picture 14"/>
        <xdr:cNvPicPr>
          <a:picLocks noChangeAspect="1"/>
        </xdr:cNvPicPr>
      </xdr:nvPicPr>
      <xdr:blipFill>
        <a:blip r:embed="rId109">
          <a:extLst/>
        </a:blip>
        <a:stretch>
          <a:fillRect/>
        </a:stretch>
      </xdr:blipFill>
      <xdr:spPr>
        <a:xfrm>
          <a:off x="1003300" y="190223775"/>
          <a:ext cx="1680899" cy="11258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203200</xdr:colOff>
      <xdr:row>178</xdr:row>
      <xdr:rowOff>0</xdr:rowOff>
    </xdr:from>
    <xdr:to>
      <xdr:col>2</xdr:col>
      <xdr:colOff>1581875</xdr:colOff>
      <xdr:row>178</xdr:row>
      <xdr:rowOff>1087760</xdr:rowOff>
    </xdr:to>
    <xdr:pic>
      <xdr:nvPicPr>
        <xdr:cNvPr id="113" name="Picture 19" descr="Picture 19"/>
        <xdr:cNvPicPr>
          <a:picLocks noChangeAspect="1"/>
        </xdr:cNvPicPr>
      </xdr:nvPicPr>
      <xdr:blipFill>
        <a:blip r:embed="rId110">
          <a:extLst/>
        </a:blip>
        <a:stretch>
          <a:fillRect/>
        </a:stretch>
      </xdr:blipFill>
      <xdr:spPr>
        <a:xfrm>
          <a:off x="1041400" y="191366775"/>
          <a:ext cx="1645376" cy="1087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184150</xdr:colOff>
      <xdr:row>179</xdr:row>
      <xdr:rowOff>0</xdr:rowOff>
    </xdr:from>
    <xdr:to>
      <xdr:col>2</xdr:col>
      <xdr:colOff>1578108</xdr:colOff>
      <xdr:row>179</xdr:row>
      <xdr:rowOff>1120142</xdr:rowOff>
    </xdr:to>
    <xdr:pic>
      <xdr:nvPicPr>
        <xdr:cNvPr id="114" name="Picture 21" descr="Picture 21"/>
        <xdr:cNvPicPr>
          <a:picLocks noChangeAspect="1"/>
        </xdr:cNvPicPr>
      </xdr:nvPicPr>
      <xdr:blipFill>
        <a:blip r:embed="rId111">
          <a:extLst/>
        </a:blip>
        <a:stretch>
          <a:fillRect/>
        </a:stretch>
      </xdr:blipFill>
      <xdr:spPr>
        <a:xfrm>
          <a:off x="1022350" y="192509775"/>
          <a:ext cx="1660658" cy="11201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179</xdr:row>
      <xdr:rowOff>1130300</xdr:rowOff>
    </xdr:from>
    <xdr:to>
      <xdr:col>2</xdr:col>
      <xdr:colOff>1584785</xdr:colOff>
      <xdr:row>180</xdr:row>
      <xdr:rowOff>1116967</xdr:rowOff>
    </xdr:to>
    <xdr:pic>
      <xdr:nvPicPr>
        <xdr:cNvPr id="115" name="Picture 23" descr="Picture 23"/>
        <xdr:cNvPicPr>
          <a:picLocks noChangeAspect="1"/>
        </xdr:cNvPicPr>
      </xdr:nvPicPr>
      <xdr:blipFill>
        <a:blip r:embed="rId112">
          <a:extLst/>
        </a:blip>
        <a:stretch>
          <a:fillRect/>
        </a:stretch>
      </xdr:blipFill>
      <xdr:spPr>
        <a:xfrm>
          <a:off x="1000125" y="193640075"/>
          <a:ext cx="1689561" cy="11296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26307</xdr:colOff>
      <xdr:row>113</xdr:row>
      <xdr:rowOff>71660</xdr:rowOff>
    </xdr:from>
    <xdr:to>
      <xdr:col>2</xdr:col>
      <xdr:colOff>1656986</xdr:colOff>
      <xdr:row>113</xdr:row>
      <xdr:rowOff>1118778</xdr:rowOff>
    </xdr:to>
    <xdr:pic>
      <xdr:nvPicPr>
        <xdr:cNvPr id="116" name="Picture 121" descr="Picture 121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131207" y="120172385"/>
          <a:ext cx="1630680" cy="10471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87</xdr:row>
      <xdr:rowOff>41727</xdr:rowOff>
    </xdr:from>
    <xdr:to>
      <xdr:col>3</xdr:col>
      <xdr:colOff>22493</xdr:colOff>
      <xdr:row>88</xdr:row>
      <xdr:rowOff>12247</xdr:rowOff>
    </xdr:to>
    <xdr:pic>
      <xdr:nvPicPr>
        <xdr:cNvPr id="117" name="Picture 403" descr="Picture 403"/>
        <xdr:cNvPicPr>
          <a:picLocks noChangeAspect="1"/>
        </xdr:cNvPicPr>
      </xdr:nvPicPr>
      <xdr:blipFill>
        <a:blip r:embed="rId113">
          <a:extLst/>
        </a:blip>
        <a:stretch>
          <a:fillRect/>
        </a:stretch>
      </xdr:blipFill>
      <xdr:spPr>
        <a:xfrm>
          <a:off x="1104900" y="90929277"/>
          <a:ext cx="1698894" cy="11135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10432</xdr:colOff>
      <xdr:row>88</xdr:row>
      <xdr:rowOff>43997</xdr:rowOff>
    </xdr:from>
    <xdr:to>
      <xdr:col>2</xdr:col>
      <xdr:colOff>1655662</xdr:colOff>
      <xdr:row>88</xdr:row>
      <xdr:rowOff>1119503</xdr:rowOff>
    </xdr:to>
    <xdr:pic>
      <xdr:nvPicPr>
        <xdr:cNvPr id="118" name="Picture 404" descr="Picture 404"/>
        <xdr:cNvPicPr>
          <a:picLocks noChangeAspect="1"/>
        </xdr:cNvPicPr>
      </xdr:nvPicPr>
      <xdr:blipFill>
        <a:blip r:embed="rId114">
          <a:extLst/>
        </a:blip>
        <a:stretch>
          <a:fillRect/>
        </a:stretch>
      </xdr:blipFill>
      <xdr:spPr>
        <a:xfrm>
          <a:off x="1115332" y="92074547"/>
          <a:ext cx="1645231" cy="10755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40822</xdr:colOff>
      <xdr:row>85</xdr:row>
      <xdr:rowOff>92075</xdr:rowOff>
    </xdr:from>
    <xdr:to>
      <xdr:col>2</xdr:col>
      <xdr:colOff>1658607</xdr:colOff>
      <xdr:row>86</xdr:row>
      <xdr:rowOff>24041</xdr:rowOff>
    </xdr:to>
    <xdr:pic>
      <xdr:nvPicPr>
        <xdr:cNvPr id="119" name="Picture 405" descr="Picture 405"/>
        <xdr:cNvPicPr>
          <a:picLocks noChangeAspect="1"/>
        </xdr:cNvPicPr>
      </xdr:nvPicPr>
      <xdr:blipFill>
        <a:blip r:embed="rId115">
          <a:extLst/>
        </a:blip>
        <a:stretch>
          <a:fillRect/>
        </a:stretch>
      </xdr:blipFill>
      <xdr:spPr>
        <a:xfrm>
          <a:off x="1145722" y="88693625"/>
          <a:ext cx="1617786" cy="10749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66675</xdr:colOff>
      <xdr:row>89</xdr:row>
      <xdr:rowOff>1513</xdr:rowOff>
    </xdr:from>
    <xdr:to>
      <xdr:col>3</xdr:col>
      <xdr:colOff>20648</xdr:colOff>
      <xdr:row>89</xdr:row>
      <xdr:rowOff>1083704</xdr:rowOff>
    </xdr:to>
    <xdr:pic>
      <xdr:nvPicPr>
        <xdr:cNvPr id="120" name="Picture 406" descr="Picture 406"/>
        <xdr:cNvPicPr>
          <a:picLocks noChangeAspect="1"/>
        </xdr:cNvPicPr>
      </xdr:nvPicPr>
      <xdr:blipFill>
        <a:blip r:embed="rId116">
          <a:extLst/>
        </a:blip>
        <a:stretch>
          <a:fillRect/>
        </a:stretch>
      </xdr:blipFill>
      <xdr:spPr>
        <a:xfrm>
          <a:off x="1171575" y="93175063"/>
          <a:ext cx="1630374" cy="10821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30390</xdr:colOff>
      <xdr:row>86</xdr:row>
      <xdr:rowOff>38248</xdr:rowOff>
    </xdr:from>
    <xdr:to>
      <xdr:col>2</xdr:col>
      <xdr:colOff>1660310</xdr:colOff>
      <xdr:row>86</xdr:row>
      <xdr:rowOff>1119838</xdr:rowOff>
    </xdr:to>
    <xdr:pic>
      <xdr:nvPicPr>
        <xdr:cNvPr id="121" name="Picture 407" descr="Picture 407"/>
        <xdr:cNvPicPr>
          <a:picLocks noChangeAspect="1"/>
        </xdr:cNvPicPr>
      </xdr:nvPicPr>
      <xdr:blipFill>
        <a:blip r:embed="rId117">
          <a:extLst/>
        </a:blip>
        <a:stretch>
          <a:fillRect/>
        </a:stretch>
      </xdr:blipFill>
      <xdr:spPr>
        <a:xfrm>
          <a:off x="1135290" y="89782798"/>
          <a:ext cx="1629921" cy="1081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254000</xdr:colOff>
      <xdr:row>82</xdr:row>
      <xdr:rowOff>75741</xdr:rowOff>
    </xdr:from>
    <xdr:to>
      <xdr:col>2</xdr:col>
      <xdr:colOff>1654401</xdr:colOff>
      <xdr:row>83</xdr:row>
      <xdr:rowOff>21226</xdr:rowOff>
    </xdr:to>
    <xdr:pic>
      <xdr:nvPicPr>
        <xdr:cNvPr id="122" name="Picture 408" descr="Picture 408"/>
        <xdr:cNvPicPr>
          <a:picLocks noChangeAspect="1"/>
        </xdr:cNvPicPr>
      </xdr:nvPicPr>
      <xdr:blipFill>
        <a:blip r:embed="rId118">
          <a:extLst/>
        </a:blip>
        <a:stretch>
          <a:fillRect/>
        </a:stretch>
      </xdr:blipFill>
      <xdr:spPr>
        <a:xfrm>
          <a:off x="1092200" y="85248291"/>
          <a:ext cx="1667101" cy="10884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244930</xdr:colOff>
      <xdr:row>83</xdr:row>
      <xdr:rowOff>41423</xdr:rowOff>
    </xdr:from>
    <xdr:to>
      <xdr:col>2</xdr:col>
      <xdr:colOff>1655160</xdr:colOff>
      <xdr:row>84</xdr:row>
      <xdr:rowOff>16749</xdr:rowOff>
    </xdr:to>
    <xdr:pic>
      <xdr:nvPicPr>
        <xdr:cNvPr id="123" name="Picture 409" descr="Picture 409"/>
        <xdr:cNvPicPr>
          <a:picLocks noChangeAspect="1"/>
        </xdr:cNvPicPr>
      </xdr:nvPicPr>
      <xdr:blipFill>
        <a:blip r:embed="rId119">
          <a:extLst/>
        </a:blip>
        <a:stretch>
          <a:fillRect/>
        </a:stretch>
      </xdr:blipFill>
      <xdr:spPr>
        <a:xfrm>
          <a:off x="1083130" y="86356973"/>
          <a:ext cx="1676931" cy="11183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10432</xdr:colOff>
      <xdr:row>84</xdr:row>
      <xdr:rowOff>40518</xdr:rowOff>
    </xdr:from>
    <xdr:to>
      <xdr:col>2</xdr:col>
      <xdr:colOff>1658132</xdr:colOff>
      <xdr:row>84</xdr:row>
      <xdr:rowOff>1122108</xdr:rowOff>
    </xdr:to>
    <xdr:pic>
      <xdr:nvPicPr>
        <xdr:cNvPr id="124" name="Picture 410" descr="Picture 410"/>
        <xdr:cNvPicPr>
          <a:picLocks noChangeAspect="1"/>
        </xdr:cNvPicPr>
      </xdr:nvPicPr>
      <xdr:blipFill>
        <a:blip r:embed="rId120">
          <a:extLst/>
        </a:blip>
        <a:stretch>
          <a:fillRect/>
        </a:stretch>
      </xdr:blipFill>
      <xdr:spPr>
        <a:xfrm>
          <a:off x="1115332" y="87499068"/>
          <a:ext cx="1647701" cy="1081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232832</xdr:colOff>
      <xdr:row>45</xdr:row>
      <xdr:rowOff>1112911</xdr:rowOff>
    </xdr:from>
    <xdr:to>
      <xdr:col>2</xdr:col>
      <xdr:colOff>1656689</xdr:colOff>
      <xdr:row>46</xdr:row>
      <xdr:rowOff>1124340</xdr:rowOff>
    </xdr:to>
    <xdr:pic>
      <xdr:nvPicPr>
        <xdr:cNvPr id="125" name="Picture 452" descr="Picture 452"/>
        <xdr:cNvPicPr>
          <a:picLocks noChangeAspect="1"/>
        </xdr:cNvPicPr>
      </xdr:nvPicPr>
      <xdr:blipFill>
        <a:blip r:embed="rId121">
          <a:extLst/>
        </a:blip>
        <a:stretch>
          <a:fillRect/>
        </a:stretch>
      </xdr:blipFill>
      <xdr:spPr>
        <a:xfrm>
          <a:off x="1071032" y="45508936"/>
          <a:ext cx="1690558" cy="11544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250674</xdr:colOff>
      <xdr:row>47</xdr:row>
      <xdr:rowOff>1111550</xdr:rowOff>
    </xdr:from>
    <xdr:to>
      <xdr:col>2</xdr:col>
      <xdr:colOff>1659086</xdr:colOff>
      <xdr:row>48</xdr:row>
      <xdr:rowOff>1079255</xdr:rowOff>
    </xdr:to>
    <xdr:pic>
      <xdr:nvPicPr>
        <xdr:cNvPr id="126" name="Picture 453" descr="Picture 453"/>
        <xdr:cNvPicPr>
          <a:picLocks noChangeAspect="1"/>
        </xdr:cNvPicPr>
      </xdr:nvPicPr>
      <xdr:blipFill>
        <a:blip r:embed="rId122">
          <a:extLst/>
        </a:blip>
        <a:stretch>
          <a:fillRect/>
        </a:stretch>
      </xdr:blipFill>
      <xdr:spPr>
        <a:xfrm>
          <a:off x="1088874" y="47793575"/>
          <a:ext cx="1675113" cy="11107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14362</xdr:colOff>
      <xdr:row>39</xdr:row>
      <xdr:rowOff>38552</xdr:rowOff>
    </xdr:from>
    <xdr:to>
      <xdr:col>2</xdr:col>
      <xdr:colOff>1603221</xdr:colOff>
      <xdr:row>39</xdr:row>
      <xdr:rowOff>1089338</xdr:rowOff>
    </xdr:to>
    <xdr:pic>
      <xdr:nvPicPr>
        <xdr:cNvPr id="127" name="Picture 454" descr="Picture 454"/>
        <xdr:cNvPicPr>
          <a:picLocks noChangeAspect="1"/>
        </xdr:cNvPicPr>
      </xdr:nvPicPr>
      <xdr:blipFill>
        <a:blip r:embed="rId123">
          <a:extLst/>
        </a:blip>
        <a:stretch>
          <a:fillRect/>
        </a:stretch>
      </xdr:blipFill>
      <xdr:spPr>
        <a:xfrm>
          <a:off x="1119262" y="37576577"/>
          <a:ext cx="1588860" cy="10507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222250</xdr:colOff>
      <xdr:row>40</xdr:row>
      <xdr:rowOff>52161</xdr:rowOff>
    </xdr:from>
    <xdr:to>
      <xdr:col>2</xdr:col>
      <xdr:colOff>1619789</xdr:colOff>
      <xdr:row>41</xdr:row>
      <xdr:rowOff>23676</xdr:rowOff>
    </xdr:to>
    <xdr:pic>
      <xdr:nvPicPr>
        <xdr:cNvPr id="128" name="Picture 455" descr="Picture 455"/>
        <xdr:cNvPicPr>
          <a:picLocks noChangeAspect="1"/>
        </xdr:cNvPicPr>
      </xdr:nvPicPr>
      <xdr:blipFill>
        <a:blip r:embed="rId124">
          <a:extLst/>
        </a:blip>
        <a:stretch>
          <a:fillRect/>
        </a:stretch>
      </xdr:blipFill>
      <xdr:spPr>
        <a:xfrm>
          <a:off x="1060450" y="38733186"/>
          <a:ext cx="1664240" cy="11145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252640</xdr:colOff>
      <xdr:row>41</xdr:row>
      <xdr:rowOff>29933</xdr:rowOff>
    </xdr:from>
    <xdr:to>
      <xdr:col>2</xdr:col>
      <xdr:colOff>1615561</xdr:colOff>
      <xdr:row>41</xdr:row>
      <xdr:rowOff>1127047</xdr:rowOff>
    </xdr:to>
    <xdr:pic>
      <xdr:nvPicPr>
        <xdr:cNvPr id="129" name="Picture 456" descr="Picture 456"/>
        <xdr:cNvPicPr>
          <a:picLocks noChangeAspect="1"/>
        </xdr:cNvPicPr>
      </xdr:nvPicPr>
      <xdr:blipFill>
        <a:blip r:embed="rId125">
          <a:extLst/>
        </a:blip>
        <a:stretch>
          <a:fillRect/>
        </a:stretch>
      </xdr:blipFill>
      <xdr:spPr>
        <a:xfrm>
          <a:off x="1090840" y="39853958"/>
          <a:ext cx="1629622" cy="10971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216204</xdr:colOff>
      <xdr:row>42</xdr:row>
      <xdr:rowOff>29027</xdr:rowOff>
    </xdr:from>
    <xdr:to>
      <xdr:col>2</xdr:col>
      <xdr:colOff>1653755</xdr:colOff>
      <xdr:row>43</xdr:row>
      <xdr:rowOff>22404</xdr:rowOff>
    </xdr:to>
    <xdr:pic>
      <xdr:nvPicPr>
        <xdr:cNvPr id="130" name="Picture 457" descr="Picture 457"/>
        <xdr:cNvPicPr>
          <a:picLocks noChangeAspect="1"/>
        </xdr:cNvPicPr>
      </xdr:nvPicPr>
      <xdr:blipFill>
        <a:blip r:embed="rId126">
          <a:extLst/>
        </a:blip>
        <a:stretch>
          <a:fillRect/>
        </a:stretch>
      </xdr:blipFill>
      <xdr:spPr>
        <a:xfrm>
          <a:off x="1054404" y="40996052"/>
          <a:ext cx="1704252" cy="11363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232682</xdr:colOff>
      <xdr:row>43</xdr:row>
      <xdr:rowOff>14058</xdr:rowOff>
    </xdr:from>
    <xdr:to>
      <xdr:col>2</xdr:col>
      <xdr:colOff>1620764</xdr:colOff>
      <xdr:row>43</xdr:row>
      <xdr:rowOff>1125763</xdr:rowOff>
    </xdr:to>
    <xdr:pic>
      <xdr:nvPicPr>
        <xdr:cNvPr id="131" name="Picture 458" descr="Picture 458"/>
        <xdr:cNvPicPr>
          <a:picLocks noChangeAspect="1"/>
        </xdr:cNvPicPr>
      </xdr:nvPicPr>
      <xdr:blipFill>
        <a:blip r:embed="rId127">
          <a:extLst/>
        </a:blip>
        <a:stretch>
          <a:fillRect/>
        </a:stretch>
      </xdr:blipFill>
      <xdr:spPr>
        <a:xfrm>
          <a:off x="1070882" y="42124083"/>
          <a:ext cx="1654783" cy="11117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229507</xdr:colOff>
      <xdr:row>44</xdr:row>
      <xdr:rowOff>11791</xdr:rowOff>
    </xdr:from>
    <xdr:to>
      <xdr:col>2</xdr:col>
      <xdr:colOff>1641730</xdr:colOff>
      <xdr:row>44</xdr:row>
      <xdr:rowOff>1130117</xdr:rowOff>
    </xdr:to>
    <xdr:pic>
      <xdr:nvPicPr>
        <xdr:cNvPr id="132" name="Picture 459" descr="Picture 459"/>
        <xdr:cNvPicPr>
          <a:picLocks noChangeAspect="1"/>
        </xdr:cNvPicPr>
      </xdr:nvPicPr>
      <xdr:blipFill>
        <a:blip r:embed="rId128">
          <a:extLst/>
        </a:blip>
        <a:stretch>
          <a:fillRect/>
        </a:stretch>
      </xdr:blipFill>
      <xdr:spPr>
        <a:xfrm>
          <a:off x="1067707" y="43264816"/>
          <a:ext cx="1678924" cy="11183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252639</xdr:colOff>
      <xdr:row>45</xdr:row>
      <xdr:rowOff>11791</xdr:rowOff>
    </xdr:from>
    <xdr:to>
      <xdr:col>2</xdr:col>
      <xdr:colOff>1621547</xdr:colOff>
      <xdr:row>45</xdr:row>
      <xdr:rowOff>1087502</xdr:rowOff>
    </xdr:to>
    <xdr:pic>
      <xdr:nvPicPr>
        <xdr:cNvPr id="133" name="Picture 460" descr="Picture 460"/>
        <xdr:cNvPicPr>
          <a:picLocks noChangeAspect="1"/>
        </xdr:cNvPicPr>
      </xdr:nvPicPr>
      <xdr:blipFill>
        <a:blip r:embed="rId129">
          <a:extLst/>
        </a:blip>
        <a:stretch>
          <a:fillRect/>
        </a:stretch>
      </xdr:blipFill>
      <xdr:spPr>
        <a:xfrm>
          <a:off x="1090839" y="44407816"/>
          <a:ext cx="1635608" cy="10757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47625</xdr:colOff>
      <xdr:row>30</xdr:row>
      <xdr:rowOff>82550</xdr:rowOff>
    </xdr:from>
    <xdr:to>
      <xdr:col>2</xdr:col>
      <xdr:colOff>1618455</xdr:colOff>
      <xdr:row>30</xdr:row>
      <xdr:rowOff>1118731</xdr:rowOff>
    </xdr:to>
    <xdr:pic>
      <xdr:nvPicPr>
        <xdr:cNvPr id="134" name="Picture 461" descr="Picture 461"/>
        <xdr:cNvPicPr>
          <a:picLocks noChangeAspect="1"/>
        </xdr:cNvPicPr>
      </xdr:nvPicPr>
      <xdr:blipFill>
        <a:blip r:embed="rId130">
          <a:extLst/>
        </a:blip>
        <a:stretch>
          <a:fillRect/>
        </a:stretch>
      </xdr:blipFill>
      <xdr:spPr>
        <a:xfrm>
          <a:off x="1152525" y="27838400"/>
          <a:ext cx="1570831" cy="1036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1587</xdr:colOff>
      <xdr:row>31</xdr:row>
      <xdr:rowOff>46831</xdr:rowOff>
    </xdr:from>
    <xdr:to>
      <xdr:col>2</xdr:col>
      <xdr:colOff>1659254</xdr:colOff>
      <xdr:row>32</xdr:row>
      <xdr:rowOff>16240</xdr:rowOff>
    </xdr:to>
    <xdr:pic>
      <xdr:nvPicPr>
        <xdr:cNvPr id="135" name="Picture 462" descr="Picture 462"/>
        <xdr:cNvPicPr>
          <a:picLocks noChangeAspect="1"/>
        </xdr:cNvPicPr>
      </xdr:nvPicPr>
      <xdr:blipFill>
        <a:blip r:embed="rId131">
          <a:extLst/>
        </a:blip>
        <a:stretch>
          <a:fillRect/>
        </a:stretch>
      </xdr:blipFill>
      <xdr:spPr>
        <a:xfrm>
          <a:off x="1106487" y="28945681"/>
          <a:ext cx="1657669" cy="11124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47625</xdr:colOff>
      <xdr:row>32</xdr:row>
      <xdr:rowOff>61115</xdr:rowOff>
    </xdr:from>
    <xdr:to>
      <xdr:col>2</xdr:col>
      <xdr:colOff>1639634</xdr:colOff>
      <xdr:row>32</xdr:row>
      <xdr:rowOff>1127125</xdr:rowOff>
    </xdr:to>
    <xdr:pic>
      <xdr:nvPicPr>
        <xdr:cNvPr id="136" name="Picture 463" descr="Picture 463"/>
        <xdr:cNvPicPr>
          <a:picLocks noChangeAspect="1"/>
        </xdr:cNvPicPr>
      </xdr:nvPicPr>
      <xdr:blipFill>
        <a:blip r:embed="rId132">
          <a:extLst/>
        </a:blip>
        <a:stretch>
          <a:fillRect/>
        </a:stretch>
      </xdr:blipFill>
      <xdr:spPr>
        <a:xfrm>
          <a:off x="1152525" y="30102965"/>
          <a:ext cx="1592010" cy="10660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178065</xdr:colOff>
      <xdr:row>33</xdr:row>
      <xdr:rowOff>126733</xdr:rowOff>
    </xdr:from>
    <xdr:to>
      <xdr:col>2</xdr:col>
      <xdr:colOff>1582654</xdr:colOff>
      <xdr:row>34</xdr:row>
      <xdr:rowOff>99246</xdr:rowOff>
    </xdr:to>
    <xdr:pic>
      <xdr:nvPicPr>
        <xdr:cNvPr id="137" name="Picture 464" descr="Picture 464"/>
        <xdr:cNvPicPr>
          <a:picLocks noChangeAspect="1"/>
        </xdr:cNvPicPr>
      </xdr:nvPicPr>
      <xdr:blipFill>
        <a:blip r:embed="rId133">
          <a:extLst/>
        </a:blip>
        <a:stretch>
          <a:fillRect/>
        </a:stretch>
      </xdr:blipFill>
      <xdr:spPr>
        <a:xfrm>
          <a:off x="1016265" y="31311583"/>
          <a:ext cx="1671290" cy="11155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29369</xdr:colOff>
      <xdr:row>34</xdr:row>
      <xdr:rowOff>61118</xdr:rowOff>
    </xdr:from>
    <xdr:to>
      <xdr:col>2</xdr:col>
      <xdr:colOff>1641007</xdr:colOff>
      <xdr:row>34</xdr:row>
      <xdr:rowOff>1128238</xdr:rowOff>
    </xdr:to>
    <xdr:pic>
      <xdr:nvPicPr>
        <xdr:cNvPr id="138" name="Picture 465" descr="Picture 465"/>
        <xdr:cNvPicPr>
          <a:picLocks noChangeAspect="1"/>
        </xdr:cNvPicPr>
      </xdr:nvPicPr>
      <xdr:blipFill>
        <a:blip r:embed="rId134">
          <a:extLst/>
        </a:blip>
        <a:stretch>
          <a:fillRect/>
        </a:stretch>
      </xdr:blipFill>
      <xdr:spPr>
        <a:xfrm>
          <a:off x="1134269" y="32388968"/>
          <a:ext cx="1611639" cy="10671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218281</xdr:colOff>
      <xdr:row>35</xdr:row>
      <xdr:rowOff>34925</xdr:rowOff>
    </xdr:from>
    <xdr:to>
      <xdr:col>3</xdr:col>
      <xdr:colOff>16059</xdr:colOff>
      <xdr:row>36</xdr:row>
      <xdr:rowOff>38735</xdr:rowOff>
    </xdr:to>
    <xdr:pic>
      <xdr:nvPicPr>
        <xdr:cNvPr id="139" name="Picture 466" descr="Picture 466"/>
        <xdr:cNvPicPr>
          <a:picLocks noChangeAspect="1"/>
        </xdr:cNvPicPr>
      </xdr:nvPicPr>
      <xdr:blipFill>
        <a:blip r:embed="rId135">
          <a:extLst/>
        </a:blip>
        <a:stretch>
          <a:fillRect/>
        </a:stretch>
      </xdr:blipFill>
      <xdr:spPr>
        <a:xfrm>
          <a:off x="1056481" y="33505775"/>
          <a:ext cx="1740879" cy="11468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789746</xdr:colOff>
      <xdr:row>1</xdr:row>
      <xdr:rowOff>135255</xdr:rowOff>
    </xdr:from>
    <xdr:to>
      <xdr:col>3</xdr:col>
      <xdr:colOff>399543</xdr:colOff>
      <xdr:row>4</xdr:row>
      <xdr:rowOff>20954</xdr:rowOff>
    </xdr:to>
    <xdr:pic>
      <xdr:nvPicPr>
        <xdr:cNvPr id="140" name="Slika 6" descr="Slika 6"/>
        <xdr:cNvPicPr>
          <a:picLocks noChangeAspect="1"/>
        </xdr:cNvPicPr>
      </xdr:nvPicPr>
      <xdr:blipFill>
        <a:blip r:embed="rId136">
          <a:extLst/>
        </a:blip>
        <a:stretch>
          <a:fillRect/>
        </a:stretch>
      </xdr:blipFill>
      <xdr:spPr>
        <a:xfrm rot="21149531">
          <a:off x="1894645" y="622935"/>
          <a:ext cx="1286199" cy="1143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51435</xdr:colOff>
      <xdr:row>123</xdr:row>
      <xdr:rowOff>55240</xdr:rowOff>
    </xdr:from>
    <xdr:to>
      <xdr:col>2</xdr:col>
      <xdr:colOff>1637739</xdr:colOff>
      <xdr:row>123</xdr:row>
      <xdr:rowOff>1118865</xdr:rowOff>
    </xdr:to>
    <xdr:pic>
      <xdr:nvPicPr>
        <xdr:cNvPr id="141" name="Slika 37" descr="Slika 37"/>
        <xdr:cNvPicPr>
          <a:picLocks noChangeAspect="1"/>
        </xdr:cNvPicPr>
      </xdr:nvPicPr>
      <xdr:blipFill>
        <a:blip r:embed="rId137">
          <a:extLst/>
        </a:blip>
        <a:stretch>
          <a:fillRect/>
        </a:stretch>
      </xdr:blipFill>
      <xdr:spPr>
        <a:xfrm>
          <a:off x="1156335" y="131081140"/>
          <a:ext cx="1586304" cy="10636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15875</xdr:colOff>
      <xdr:row>125</xdr:row>
      <xdr:rowOff>39365</xdr:rowOff>
    </xdr:from>
    <xdr:to>
      <xdr:col>2</xdr:col>
      <xdr:colOff>1661057</xdr:colOff>
      <xdr:row>125</xdr:row>
      <xdr:rowOff>1121407</xdr:rowOff>
    </xdr:to>
    <xdr:pic>
      <xdr:nvPicPr>
        <xdr:cNvPr id="142" name="Slika 38" descr="Slika 38"/>
        <xdr:cNvPicPr>
          <a:picLocks noChangeAspect="1"/>
        </xdr:cNvPicPr>
      </xdr:nvPicPr>
      <xdr:blipFill>
        <a:blip r:embed="rId138">
          <a:extLst/>
        </a:blip>
        <a:stretch>
          <a:fillRect/>
        </a:stretch>
      </xdr:blipFill>
      <xdr:spPr>
        <a:xfrm>
          <a:off x="1120775" y="133351265"/>
          <a:ext cx="1645183" cy="10820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250191</xdr:colOff>
      <xdr:row>126</xdr:row>
      <xdr:rowOff>19682</xdr:rowOff>
    </xdr:from>
    <xdr:to>
      <xdr:col>3</xdr:col>
      <xdr:colOff>732</xdr:colOff>
      <xdr:row>127</xdr:row>
      <xdr:rowOff>15242</xdr:rowOff>
    </xdr:to>
    <xdr:pic>
      <xdr:nvPicPr>
        <xdr:cNvPr id="143" name="Slika 39" descr="Slika 39"/>
        <xdr:cNvPicPr>
          <a:picLocks noChangeAspect="1"/>
        </xdr:cNvPicPr>
      </xdr:nvPicPr>
      <xdr:blipFill>
        <a:blip r:embed="rId139">
          <a:extLst/>
        </a:blip>
        <a:stretch>
          <a:fillRect/>
        </a:stretch>
      </xdr:blipFill>
      <xdr:spPr>
        <a:xfrm>
          <a:off x="1088391" y="134474582"/>
          <a:ext cx="1693642" cy="11385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254000</xdr:colOff>
      <xdr:row>127</xdr:row>
      <xdr:rowOff>0</xdr:rowOff>
    </xdr:from>
    <xdr:to>
      <xdr:col>3</xdr:col>
      <xdr:colOff>733</xdr:colOff>
      <xdr:row>127</xdr:row>
      <xdr:rowOff>1127125</xdr:rowOff>
    </xdr:to>
    <xdr:pic>
      <xdr:nvPicPr>
        <xdr:cNvPr id="144" name="Slika 40" descr="Slika 40"/>
        <xdr:cNvPicPr>
          <a:picLocks noChangeAspect="1"/>
        </xdr:cNvPicPr>
      </xdr:nvPicPr>
      <xdr:blipFill>
        <a:blip r:embed="rId140">
          <a:extLst/>
        </a:blip>
        <a:stretch>
          <a:fillRect/>
        </a:stretch>
      </xdr:blipFill>
      <xdr:spPr>
        <a:xfrm>
          <a:off x="1092200" y="135597900"/>
          <a:ext cx="1689834" cy="1127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236219</xdr:colOff>
      <xdr:row>128</xdr:row>
      <xdr:rowOff>15875</xdr:rowOff>
    </xdr:from>
    <xdr:to>
      <xdr:col>2</xdr:col>
      <xdr:colOff>1657277</xdr:colOff>
      <xdr:row>128</xdr:row>
      <xdr:rowOff>1127757</xdr:rowOff>
    </xdr:to>
    <xdr:pic>
      <xdr:nvPicPr>
        <xdr:cNvPr id="145" name="Slika 41" descr="Slika 41"/>
        <xdr:cNvPicPr>
          <a:picLocks noChangeAspect="1"/>
        </xdr:cNvPicPr>
      </xdr:nvPicPr>
      <xdr:blipFill>
        <a:blip r:embed="rId141">
          <a:extLst/>
        </a:blip>
        <a:stretch>
          <a:fillRect/>
        </a:stretch>
      </xdr:blipFill>
      <xdr:spPr>
        <a:xfrm>
          <a:off x="1074419" y="136756775"/>
          <a:ext cx="1687759" cy="11118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1658621</xdr:colOff>
      <xdr:row>124</xdr:row>
      <xdr:rowOff>1085155</xdr:rowOff>
    </xdr:to>
    <xdr:pic>
      <xdr:nvPicPr>
        <xdr:cNvPr id="146" name="Slika 42" descr="Slika 42"/>
        <xdr:cNvPicPr>
          <a:picLocks noChangeAspect="1"/>
        </xdr:cNvPicPr>
      </xdr:nvPicPr>
      <xdr:blipFill>
        <a:blip r:embed="rId142">
          <a:extLst/>
        </a:blip>
        <a:stretch>
          <a:fillRect/>
        </a:stretch>
      </xdr:blipFill>
      <xdr:spPr>
        <a:xfrm>
          <a:off x="1104900" y="132168900"/>
          <a:ext cx="1658622" cy="10851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254000</xdr:colOff>
      <xdr:row>129</xdr:row>
      <xdr:rowOff>0</xdr:rowOff>
    </xdr:from>
    <xdr:to>
      <xdr:col>2</xdr:col>
      <xdr:colOff>1653994</xdr:colOff>
      <xdr:row>129</xdr:row>
      <xdr:rowOff>1126492</xdr:rowOff>
    </xdr:to>
    <xdr:pic>
      <xdr:nvPicPr>
        <xdr:cNvPr id="147" name="Slika 43" descr="Slika 43"/>
        <xdr:cNvPicPr>
          <a:picLocks noChangeAspect="1"/>
        </xdr:cNvPicPr>
      </xdr:nvPicPr>
      <xdr:blipFill>
        <a:blip r:embed="rId143">
          <a:extLst/>
        </a:blip>
        <a:stretch>
          <a:fillRect/>
        </a:stretch>
      </xdr:blipFill>
      <xdr:spPr>
        <a:xfrm>
          <a:off x="1092200" y="137883900"/>
          <a:ext cx="1666695" cy="11264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254000</xdr:colOff>
      <xdr:row>130</xdr:row>
      <xdr:rowOff>0</xdr:rowOff>
    </xdr:from>
    <xdr:to>
      <xdr:col>2</xdr:col>
      <xdr:colOff>1653994</xdr:colOff>
      <xdr:row>130</xdr:row>
      <xdr:rowOff>1126492</xdr:rowOff>
    </xdr:to>
    <xdr:pic>
      <xdr:nvPicPr>
        <xdr:cNvPr id="148" name="Slika 44" descr="Slika 44"/>
        <xdr:cNvPicPr>
          <a:picLocks noChangeAspect="1"/>
        </xdr:cNvPicPr>
      </xdr:nvPicPr>
      <xdr:blipFill>
        <a:blip r:embed="rId144">
          <a:extLst/>
        </a:blip>
        <a:stretch>
          <a:fillRect/>
        </a:stretch>
      </xdr:blipFill>
      <xdr:spPr>
        <a:xfrm>
          <a:off x="1092200" y="139026900"/>
          <a:ext cx="1666695" cy="11264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12064</xdr:colOff>
      <xdr:row>8</xdr:row>
      <xdr:rowOff>227965</xdr:rowOff>
    </xdr:from>
    <xdr:to>
      <xdr:col>2</xdr:col>
      <xdr:colOff>1653625</xdr:colOff>
      <xdr:row>8</xdr:row>
      <xdr:rowOff>970281</xdr:rowOff>
    </xdr:to>
    <xdr:pic>
      <xdr:nvPicPr>
        <xdr:cNvPr id="149" name="Slika 11" descr="Slika 11"/>
        <xdr:cNvPicPr>
          <a:picLocks noChangeAspect="1"/>
        </xdr:cNvPicPr>
      </xdr:nvPicPr>
      <xdr:blipFill>
        <a:blip r:embed="rId145">
          <a:extLst/>
        </a:blip>
        <a:stretch>
          <a:fillRect/>
        </a:stretch>
      </xdr:blipFill>
      <xdr:spPr>
        <a:xfrm>
          <a:off x="1116964" y="3876040"/>
          <a:ext cx="1641562" cy="7423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9</xdr:row>
      <xdr:rowOff>210184</xdr:rowOff>
    </xdr:from>
    <xdr:to>
      <xdr:col>3</xdr:col>
      <xdr:colOff>16934</xdr:colOff>
      <xdr:row>9</xdr:row>
      <xdr:rowOff>940434</xdr:rowOff>
    </xdr:to>
    <xdr:pic>
      <xdr:nvPicPr>
        <xdr:cNvPr id="150" name="Slika 17" descr="Slika 17"/>
        <xdr:cNvPicPr>
          <a:picLocks noChangeAspect="1"/>
        </xdr:cNvPicPr>
      </xdr:nvPicPr>
      <xdr:blipFill>
        <a:blip r:embed="rId146">
          <a:extLst/>
        </a:blip>
        <a:stretch>
          <a:fillRect/>
        </a:stretch>
      </xdr:blipFill>
      <xdr:spPr>
        <a:xfrm>
          <a:off x="1104900" y="5001259"/>
          <a:ext cx="1693335" cy="730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237481</xdr:colOff>
      <xdr:row>10</xdr:row>
      <xdr:rowOff>138833</xdr:rowOff>
    </xdr:from>
    <xdr:to>
      <xdr:col>2</xdr:col>
      <xdr:colOff>1651000</xdr:colOff>
      <xdr:row>10</xdr:row>
      <xdr:rowOff>982344</xdr:rowOff>
    </xdr:to>
    <xdr:pic>
      <xdr:nvPicPr>
        <xdr:cNvPr id="151" name="Slika 25" descr="Slika 25"/>
        <xdr:cNvPicPr>
          <a:picLocks noChangeAspect="1"/>
        </xdr:cNvPicPr>
      </xdr:nvPicPr>
      <xdr:blipFill>
        <a:blip r:embed="rId147">
          <a:extLst/>
        </a:blip>
        <a:stretch>
          <a:fillRect/>
        </a:stretch>
      </xdr:blipFill>
      <xdr:spPr>
        <a:xfrm>
          <a:off x="1075681" y="6072907"/>
          <a:ext cx="1680219" cy="8435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231775</xdr:colOff>
      <xdr:row>11</xdr:row>
      <xdr:rowOff>128906</xdr:rowOff>
    </xdr:from>
    <xdr:to>
      <xdr:col>3</xdr:col>
      <xdr:colOff>17875</xdr:colOff>
      <xdr:row>11</xdr:row>
      <xdr:rowOff>948690</xdr:rowOff>
    </xdr:to>
    <xdr:pic>
      <xdr:nvPicPr>
        <xdr:cNvPr id="152" name="Slika 46" descr="Slika 46"/>
        <xdr:cNvPicPr>
          <a:picLocks noChangeAspect="1"/>
        </xdr:cNvPicPr>
      </xdr:nvPicPr>
      <xdr:blipFill>
        <a:blip r:embed="rId148">
          <a:extLst/>
        </a:blip>
        <a:stretch>
          <a:fillRect/>
        </a:stretch>
      </xdr:blipFill>
      <xdr:spPr>
        <a:xfrm>
          <a:off x="1069975" y="7205981"/>
          <a:ext cx="1729201" cy="8197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236219</xdr:colOff>
      <xdr:row>12</xdr:row>
      <xdr:rowOff>260984</xdr:rowOff>
    </xdr:from>
    <xdr:to>
      <xdr:col>2</xdr:col>
      <xdr:colOff>1646452</xdr:colOff>
      <xdr:row>12</xdr:row>
      <xdr:rowOff>1022984</xdr:rowOff>
    </xdr:to>
    <xdr:pic>
      <xdr:nvPicPr>
        <xdr:cNvPr id="153" name="Slika 48" descr="Slika 48"/>
        <xdr:cNvPicPr>
          <a:picLocks noChangeAspect="1"/>
        </xdr:cNvPicPr>
      </xdr:nvPicPr>
      <xdr:blipFill>
        <a:blip r:embed="rId149">
          <a:extLst/>
        </a:blip>
        <a:stretch>
          <a:fillRect/>
        </a:stretch>
      </xdr:blipFill>
      <xdr:spPr>
        <a:xfrm>
          <a:off x="1074419" y="8481059"/>
          <a:ext cx="1676934" cy="762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261453</xdr:colOff>
      <xdr:row>13</xdr:row>
      <xdr:rowOff>174624</xdr:rowOff>
    </xdr:from>
    <xdr:to>
      <xdr:col>3</xdr:col>
      <xdr:colOff>18477</xdr:colOff>
      <xdr:row>13</xdr:row>
      <xdr:rowOff>974724</xdr:rowOff>
    </xdr:to>
    <xdr:pic>
      <xdr:nvPicPr>
        <xdr:cNvPr id="154" name="Slika 51" descr="Slika 51"/>
        <xdr:cNvPicPr>
          <a:picLocks noChangeAspect="1"/>
        </xdr:cNvPicPr>
      </xdr:nvPicPr>
      <xdr:blipFill>
        <a:blip r:embed="rId150">
          <a:extLst/>
        </a:blip>
        <a:stretch>
          <a:fillRect/>
        </a:stretch>
      </xdr:blipFill>
      <xdr:spPr>
        <a:xfrm>
          <a:off x="1099653" y="9537699"/>
          <a:ext cx="1700125" cy="800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1642861</xdr:colOff>
      <xdr:row>14</xdr:row>
      <xdr:rowOff>1095375</xdr:rowOff>
    </xdr:to>
    <xdr:pic>
      <xdr:nvPicPr>
        <xdr:cNvPr id="155" name="Slika 54" descr="Slika 54"/>
        <xdr:cNvPicPr>
          <a:picLocks noChangeAspect="1"/>
        </xdr:cNvPicPr>
      </xdr:nvPicPr>
      <xdr:blipFill>
        <a:blip r:embed="rId151">
          <a:extLst/>
        </a:blip>
        <a:stretch>
          <a:fillRect/>
        </a:stretch>
      </xdr:blipFill>
      <xdr:spPr>
        <a:xfrm>
          <a:off x="1104900" y="10506075"/>
          <a:ext cx="1642861" cy="1095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15</xdr:row>
      <xdr:rowOff>71119</xdr:rowOff>
    </xdr:from>
    <xdr:to>
      <xdr:col>3</xdr:col>
      <xdr:colOff>0</xdr:colOff>
      <xdr:row>15</xdr:row>
      <xdr:rowOff>1004913</xdr:rowOff>
    </xdr:to>
    <xdr:pic>
      <xdr:nvPicPr>
        <xdr:cNvPr id="156" name="Slika 56" descr="Slika 56"/>
        <xdr:cNvPicPr>
          <a:picLocks noChangeAspect="1"/>
        </xdr:cNvPicPr>
      </xdr:nvPicPr>
      <xdr:blipFill>
        <a:blip r:embed="rId152">
          <a:extLst/>
        </a:blip>
        <a:stretch>
          <a:fillRect/>
        </a:stretch>
      </xdr:blipFill>
      <xdr:spPr>
        <a:xfrm>
          <a:off x="1104900" y="11720194"/>
          <a:ext cx="1676400" cy="9337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247650</xdr:colOff>
      <xdr:row>16</xdr:row>
      <xdr:rowOff>160655</xdr:rowOff>
    </xdr:from>
    <xdr:to>
      <xdr:col>2</xdr:col>
      <xdr:colOff>1656826</xdr:colOff>
      <xdr:row>16</xdr:row>
      <xdr:rowOff>1016000</xdr:rowOff>
    </xdr:to>
    <xdr:pic>
      <xdr:nvPicPr>
        <xdr:cNvPr id="157" name="Slika 61" descr="Slika 61"/>
        <xdr:cNvPicPr>
          <a:picLocks noChangeAspect="1"/>
        </xdr:cNvPicPr>
      </xdr:nvPicPr>
      <xdr:blipFill>
        <a:blip r:embed="rId153">
          <a:extLst/>
        </a:blip>
        <a:stretch>
          <a:fillRect/>
        </a:stretch>
      </xdr:blipFill>
      <xdr:spPr>
        <a:xfrm>
          <a:off x="1085850" y="12952730"/>
          <a:ext cx="1675877" cy="8553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226060</xdr:colOff>
      <xdr:row>17</xdr:row>
      <xdr:rowOff>212725</xdr:rowOff>
    </xdr:from>
    <xdr:to>
      <xdr:col>3</xdr:col>
      <xdr:colOff>83621</xdr:colOff>
      <xdr:row>17</xdr:row>
      <xdr:rowOff>1026152</xdr:rowOff>
    </xdr:to>
    <xdr:pic>
      <xdr:nvPicPr>
        <xdr:cNvPr id="158" name="Slika 448" descr="Slika 448"/>
        <xdr:cNvPicPr>
          <a:picLocks noChangeAspect="1"/>
        </xdr:cNvPicPr>
      </xdr:nvPicPr>
      <xdr:blipFill>
        <a:blip r:embed="rId154">
          <a:extLst/>
        </a:blip>
        <a:stretch>
          <a:fillRect/>
        </a:stretch>
      </xdr:blipFill>
      <xdr:spPr>
        <a:xfrm>
          <a:off x="1064260" y="14147800"/>
          <a:ext cx="1800662" cy="8134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95</xdr:row>
      <xdr:rowOff>0</xdr:rowOff>
    </xdr:from>
    <xdr:to>
      <xdr:col>2</xdr:col>
      <xdr:colOff>1619250</xdr:colOff>
      <xdr:row>95</xdr:row>
      <xdr:rowOff>1079500</xdr:rowOff>
    </xdr:to>
    <xdr:pic>
      <xdr:nvPicPr>
        <xdr:cNvPr id="159" name="Slika 7" descr="Slika 7"/>
        <xdr:cNvPicPr>
          <a:picLocks noChangeAspect="1"/>
        </xdr:cNvPicPr>
      </xdr:nvPicPr>
      <xdr:blipFill>
        <a:blip r:embed="rId155">
          <a:extLst/>
        </a:blip>
        <a:stretch>
          <a:fillRect/>
        </a:stretch>
      </xdr:blipFill>
      <xdr:spPr>
        <a:xfrm>
          <a:off x="1104900" y="100031550"/>
          <a:ext cx="1619250" cy="1079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96</xdr:row>
      <xdr:rowOff>0</xdr:rowOff>
    </xdr:from>
    <xdr:to>
      <xdr:col>2</xdr:col>
      <xdr:colOff>1638300</xdr:colOff>
      <xdr:row>96</xdr:row>
      <xdr:rowOff>1092200</xdr:rowOff>
    </xdr:to>
    <xdr:pic>
      <xdr:nvPicPr>
        <xdr:cNvPr id="160" name="Slika 9" descr="Slika 9"/>
        <xdr:cNvPicPr>
          <a:picLocks noChangeAspect="1"/>
        </xdr:cNvPicPr>
      </xdr:nvPicPr>
      <xdr:blipFill>
        <a:blip r:embed="rId156">
          <a:extLst/>
        </a:blip>
        <a:stretch>
          <a:fillRect/>
        </a:stretch>
      </xdr:blipFill>
      <xdr:spPr>
        <a:xfrm>
          <a:off x="1104900" y="101174550"/>
          <a:ext cx="1638300" cy="1092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97</xdr:row>
      <xdr:rowOff>0</xdr:rowOff>
    </xdr:from>
    <xdr:to>
      <xdr:col>3</xdr:col>
      <xdr:colOff>0</xdr:colOff>
      <xdr:row>97</xdr:row>
      <xdr:rowOff>1117600</xdr:rowOff>
    </xdr:to>
    <xdr:pic>
      <xdr:nvPicPr>
        <xdr:cNvPr id="161" name="Slika 13" descr="Slika 13"/>
        <xdr:cNvPicPr>
          <a:picLocks noChangeAspect="1"/>
        </xdr:cNvPicPr>
      </xdr:nvPicPr>
      <xdr:blipFill>
        <a:blip r:embed="rId157">
          <a:extLst/>
        </a:blip>
        <a:stretch>
          <a:fillRect/>
        </a:stretch>
      </xdr:blipFill>
      <xdr:spPr>
        <a:xfrm>
          <a:off x="1104900" y="102317550"/>
          <a:ext cx="1676400" cy="1117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12700</xdr:colOff>
      <xdr:row>118</xdr:row>
      <xdr:rowOff>12700</xdr:rowOff>
    </xdr:from>
    <xdr:to>
      <xdr:col>2</xdr:col>
      <xdr:colOff>1631950</xdr:colOff>
      <xdr:row>118</xdr:row>
      <xdr:rowOff>1092200</xdr:rowOff>
    </xdr:to>
    <xdr:pic>
      <xdr:nvPicPr>
        <xdr:cNvPr id="162" name="Slika 18" descr="Slika 18"/>
        <xdr:cNvPicPr>
          <a:picLocks noChangeAspect="1"/>
        </xdr:cNvPicPr>
      </xdr:nvPicPr>
      <xdr:blipFill>
        <a:blip r:embed="rId158">
          <a:extLst/>
        </a:blip>
        <a:stretch>
          <a:fillRect/>
        </a:stretch>
      </xdr:blipFill>
      <xdr:spPr>
        <a:xfrm>
          <a:off x="1117600" y="125323600"/>
          <a:ext cx="1619250" cy="1079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119</xdr:row>
      <xdr:rowOff>0</xdr:rowOff>
    </xdr:from>
    <xdr:to>
      <xdr:col>3</xdr:col>
      <xdr:colOff>0</xdr:colOff>
      <xdr:row>120</xdr:row>
      <xdr:rowOff>0</xdr:rowOff>
    </xdr:to>
    <xdr:pic>
      <xdr:nvPicPr>
        <xdr:cNvPr id="163" name="Slika 22" descr="Slika 22"/>
        <xdr:cNvPicPr>
          <a:picLocks noChangeAspect="1"/>
        </xdr:cNvPicPr>
      </xdr:nvPicPr>
      <xdr:blipFill>
        <a:blip r:embed="rId159">
          <a:extLst/>
        </a:blip>
        <a:stretch>
          <a:fillRect/>
        </a:stretch>
      </xdr:blipFill>
      <xdr:spPr>
        <a:xfrm>
          <a:off x="1066800" y="126453900"/>
          <a:ext cx="1714500" cy="1143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241300</xdr:colOff>
      <xdr:row>120</xdr:row>
      <xdr:rowOff>0</xdr:rowOff>
    </xdr:from>
    <xdr:to>
      <xdr:col>2</xdr:col>
      <xdr:colOff>1670050</xdr:colOff>
      <xdr:row>120</xdr:row>
      <xdr:rowOff>1130300</xdr:rowOff>
    </xdr:to>
    <xdr:pic>
      <xdr:nvPicPr>
        <xdr:cNvPr id="164" name="Slika 26" descr="Slika 26"/>
        <xdr:cNvPicPr>
          <a:picLocks noChangeAspect="1"/>
        </xdr:cNvPicPr>
      </xdr:nvPicPr>
      <xdr:blipFill>
        <a:blip r:embed="rId160">
          <a:extLst/>
        </a:blip>
        <a:stretch>
          <a:fillRect/>
        </a:stretch>
      </xdr:blipFill>
      <xdr:spPr>
        <a:xfrm>
          <a:off x="1079500" y="127596900"/>
          <a:ext cx="1695450" cy="1130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121</xdr:row>
      <xdr:rowOff>12700</xdr:rowOff>
    </xdr:from>
    <xdr:to>
      <xdr:col>3</xdr:col>
      <xdr:colOff>0</xdr:colOff>
      <xdr:row>121</xdr:row>
      <xdr:rowOff>1130300</xdr:rowOff>
    </xdr:to>
    <xdr:pic>
      <xdr:nvPicPr>
        <xdr:cNvPr id="165" name="Slika 30" descr="Slika 30"/>
        <xdr:cNvPicPr>
          <a:picLocks noChangeAspect="1"/>
        </xdr:cNvPicPr>
      </xdr:nvPicPr>
      <xdr:blipFill>
        <a:blip r:embed="rId161">
          <a:extLst/>
        </a:blip>
        <a:stretch>
          <a:fillRect/>
        </a:stretch>
      </xdr:blipFill>
      <xdr:spPr>
        <a:xfrm>
          <a:off x="1104900" y="128752600"/>
          <a:ext cx="1676400" cy="1117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254000</xdr:colOff>
      <xdr:row>122</xdr:row>
      <xdr:rowOff>12700</xdr:rowOff>
    </xdr:from>
    <xdr:to>
      <xdr:col>2</xdr:col>
      <xdr:colOff>1644650</xdr:colOff>
      <xdr:row>122</xdr:row>
      <xdr:rowOff>1117600</xdr:rowOff>
    </xdr:to>
    <xdr:pic>
      <xdr:nvPicPr>
        <xdr:cNvPr id="166" name="Slika 32" descr="Slika 32"/>
        <xdr:cNvPicPr>
          <a:picLocks noChangeAspect="1"/>
        </xdr:cNvPicPr>
      </xdr:nvPicPr>
      <xdr:blipFill>
        <a:blip r:embed="rId162">
          <a:extLst/>
        </a:blip>
        <a:stretch>
          <a:fillRect/>
        </a:stretch>
      </xdr:blipFill>
      <xdr:spPr>
        <a:xfrm>
          <a:off x="1092200" y="129895600"/>
          <a:ext cx="1657350" cy="1104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3000" dir="540000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AB46"/>
  <sheetViews>
    <sheetView workbookViewId="0" showGridLines="0" defaultGridColor="1"/>
  </sheetViews>
  <sheetFormatPr defaultColWidth="11" defaultRowHeight="15.6" customHeight="1" outlineLevelRow="0" outlineLevelCol="0"/>
  <cols>
    <col min="1" max="1" width="2.5" style="1" customWidth="1"/>
    <col min="2" max="2" width="16.3516" style="1" customWidth="1"/>
    <col min="3" max="3" width="13.1719" style="1" customWidth="1"/>
    <col min="4" max="4" width="14.1719" style="1" customWidth="1"/>
    <col min="5" max="5" width="12.1719" style="1" customWidth="1"/>
    <col min="6" max="9" width="11" style="1" customWidth="1"/>
    <col min="10" max="10" width="12.6719" style="1" customWidth="1"/>
    <col min="11" max="11" width="11.5" style="1" customWidth="1"/>
    <col min="12" max="12" width="11" style="1" customWidth="1"/>
    <col min="13" max="13" width="12.1719" style="1" customWidth="1"/>
    <col min="14" max="15" width="11" style="1" customWidth="1"/>
    <col min="16" max="16" width="11.5" style="1" customWidth="1"/>
    <col min="17" max="28" width="11" style="1" customWidth="1"/>
    <col min="29" max="16384" width="11" style="1" customWidth="1"/>
  </cols>
  <sheetData>
    <row r="1" ht="15.6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</row>
    <row r="2" ht="15.6" customHeight="1">
      <c r="A2" s="5"/>
      <c r="B2" s="6"/>
      <c r="C2" s="6"/>
      <c r="D2" s="6"/>
      <c r="E2" s="6"/>
      <c r="F2" s="7"/>
      <c r="G2" s="7"/>
      <c r="H2" s="7"/>
      <c r="I2" t="s" s="8">
        <v>0</v>
      </c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9"/>
    </row>
    <row r="3" ht="15.6" customHeight="1">
      <c r="A3" s="5"/>
      <c r="B3" s="6"/>
      <c r="C3" s="6"/>
      <c r="D3" s="6"/>
      <c r="E3" s="6"/>
      <c r="F3" t="s" s="10">
        <v>1</v>
      </c>
      <c r="G3" s="6"/>
      <c r="H3" s="6"/>
      <c r="I3" s="6"/>
      <c r="J3" s="6"/>
      <c r="K3" s="6"/>
      <c r="L3" s="6"/>
      <c r="M3" s="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9"/>
    </row>
    <row r="4" ht="15.6" customHeight="1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9"/>
    </row>
    <row r="5" ht="15.6" customHeight="1">
      <c r="A5" s="5"/>
      <c r="B5" s="6"/>
      <c r="C5" s="6"/>
      <c r="D5" s="6"/>
      <c r="E5" t="s" s="11">
        <v>2</v>
      </c>
      <c r="F5" s="12"/>
      <c r="G5" s="12"/>
      <c r="H5" s="12"/>
      <c r="I5" s="12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9"/>
    </row>
    <row r="6" ht="65.25" customHeight="1">
      <c r="A6" s="5"/>
      <c r="B6" s="13"/>
      <c r="C6" s="6"/>
      <c r="D6" s="14"/>
      <c r="E6" s="15"/>
      <c r="F6" s="15"/>
      <c r="G6" s="15"/>
      <c r="H6" s="15"/>
      <c r="I6" s="15"/>
      <c r="J6" s="1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9"/>
    </row>
    <row r="7" ht="17.4" customHeight="1">
      <c r="A7" s="5"/>
      <c r="B7" s="6"/>
      <c r="C7" s="6"/>
      <c r="D7" s="6"/>
      <c r="E7" t="s" s="17">
        <v>3</v>
      </c>
      <c r="F7" s="18"/>
      <c r="G7" s="18"/>
      <c r="H7" s="18"/>
      <c r="I7" s="18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9"/>
    </row>
    <row r="8" ht="15.6" customHeight="1">
      <c r="A8" s="5"/>
      <c r="B8" s="7"/>
      <c r="C8" s="6"/>
      <c r="D8" s="14"/>
      <c r="E8" s="15"/>
      <c r="F8" s="15"/>
      <c r="G8" s="15"/>
      <c r="H8" s="15"/>
      <c r="I8" s="15"/>
      <c r="J8" s="1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9"/>
    </row>
    <row r="9" ht="15.6" customHeight="1">
      <c r="A9" s="5"/>
      <c r="B9" s="6"/>
      <c r="C9" s="6"/>
      <c r="D9" s="14"/>
      <c r="E9" s="15"/>
      <c r="F9" s="15"/>
      <c r="G9" s="15"/>
      <c r="H9" s="15"/>
      <c r="I9" s="15"/>
      <c r="J9" s="1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9"/>
    </row>
    <row r="10" ht="15.6" customHeight="1">
      <c r="A10" s="5"/>
      <c r="B10" s="6"/>
      <c r="C10" s="6"/>
      <c r="D10" s="14"/>
      <c r="E10" s="15"/>
      <c r="F10" s="15"/>
      <c r="G10" s="15"/>
      <c r="H10" s="15"/>
      <c r="I10" s="15"/>
      <c r="J10" s="1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9"/>
    </row>
    <row r="11" ht="15.6" customHeight="1">
      <c r="A11" s="5"/>
      <c r="B11" s="6"/>
      <c r="C11" s="12"/>
      <c r="D11" s="14"/>
      <c r="E11" s="15"/>
      <c r="F11" s="15"/>
      <c r="G11" s="15"/>
      <c r="H11" s="15"/>
      <c r="I11" s="15"/>
      <c r="J11" s="1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9"/>
    </row>
    <row r="12" ht="15.6" customHeight="1">
      <c r="A12" s="5"/>
      <c r="B12" t="s" s="19">
        <v>4</v>
      </c>
      <c r="C12" s="20"/>
      <c r="D12" t="s" s="21">
        <v>5</v>
      </c>
      <c r="E12" s="22"/>
      <c r="F12" s="22"/>
      <c r="G12" s="22"/>
      <c r="H12" s="22"/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9"/>
    </row>
    <row r="13" ht="15.6" customHeight="1">
      <c r="A13" s="5"/>
      <c r="B13" s="6"/>
      <c r="C13" s="22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9"/>
    </row>
    <row r="14" ht="15.6" customHeight="1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9"/>
    </row>
    <row r="15" ht="15.6" customHeight="1">
      <c r="A15" s="5"/>
      <c r="B15" s="6"/>
      <c r="C15" s="12"/>
      <c r="D15" s="12"/>
      <c r="E15" t="s" s="23">
        <v>6</v>
      </c>
      <c r="F15" t="s" s="23">
        <v>7</v>
      </c>
      <c r="G15" t="s" s="24">
        <v>8</v>
      </c>
      <c r="H15" s="25"/>
      <c r="I15" t="s" s="24">
        <v>9</v>
      </c>
      <c r="J15" s="7"/>
      <c r="K15" s="6"/>
      <c r="L15" s="2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9"/>
    </row>
    <row r="16" ht="23.25" customHeight="1">
      <c r="A16" s="5"/>
      <c r="B16" s="6"/>
      <c r="C16" s="18"/>
      <c r="D16" t="s" s="27">
        <v>10</v>
      </c>
      <c r="E16" s="28">
        <f>SUM('SIMPL PLYWOOD'!M5:Z5)</f>
        <v>0</v>
      </c>
      <c r="F16" s="29">
        <f>'SIMPL PLYWOOD'!L3</f>
        <v>0</v>
      </c>
      <c r="G16" s="30">
        <f>'SIMPL PLYWOOD'!$L$1</f>
        <v>0</v>
      </c>
      <c r="H16" s="30"/>
      <c r="I16" s="30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9"/>
    </row>
    <row r="17" ht="23.25" customHeight="1">
      <c r="A17" s="5"/>
      <c r="B17" s="6"/>
      <c r="C17" s="22"/>
      <c r="D17" t="s" s="31">
        <v>11</v>
      </c>
      <c r="E17" s="32">
        <f>SUM(E16:E16)</f>
        <v>0</v>
      </c>
      <c r="F17" s="33">
        <f>SUM(F16:F16)</f>
        <v>0</v>
      </c>
      <c r="G17" s="34">
        <f>SUM(G16:G16)</f>
        <v>0</v>
      </c>
      <c r="H17" s="34"/>
      <c r="I17" s="32">
        <f>'SIMPL PLYWOOD'!AC2</f>
        <v>0</v>
      </c>
      <c r="J17" s="6"/>
      <c r="K17" s="3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9"/>
    </row>
    <row r="18" ht="23.25" customHeight="1">
      <c r="A18" s="5"/>
      <c r="B18" s="6"/>
      <c r="C18" s="12"/>
      <c r="D18" t="s" s="36">
        <f>"DISCOUNT "&amp;C12&amp;" %"</f>
        <v>12</v>
      </c>
      <c r="E18" s="12"/>
      <c r="F18" s="12"/>
      <c r="G18" s="37">
        <f>SUM(G16:G16)*C12/100</f>
        <v>0</v>
      </c>
      <c r="H18" s="37"/>
      <c r="I18" s="37"/>
      <c r="J18" s="35"/>
      <c r="K18" s="3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9"/>
    </row>
    <row r="19" ht="23.25" customHeight="1">
      <c r="A19" s="5"/>
      <c r="B19" s="14"/>
      <c r="C19" s="38"/>
      <c r="D19" t="s" s="39">
        <v>13</v>
      </c>
      <c r="E19" s="40"/>
      <c r="F19" s="40"/>
      <c r="G19" s="41">
        <f>G17-G18</f>
        <v>0</v>
      </c>
      <c r="H19" s="41"/>
      <c r="I19" s="42"/>
      <c r="J19" s="43"/>
      <c r="K19" s="44"/>
      <c r="L19" s="44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9"/>
    </row>
    <row r="20" ht="23.25" customHeight="1">
      <c r="A20" s="5"/>
      <c r="B20" s="6"/>
      <c r="C20" s="45"/>
      <c r="D20" s="45"/>
      <c r="E20" s="45"/>
      <c r="F20" s="45"/>
      <c r="G20" s="45"/>
      <c r="H20" s="46"/>
      <c r="I20" s="46"/>
      <c r="J20" s="47"/>
      <c r="K20" s="44"/>
      <c r="L20" s="44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9"/>
    </row>
    <row r="21" ht="23.25" customHeight="1">
      <c r="A21" s="5"/>
      <c r="B21" s="12"/>
      <c r="C21" s="48"/>
      <c r="D21" s="48"/>
      <c r="E21" s="48"/>
      <c r="F21" s="48"/>
      <c r="G21" s="48"/>
      <c r="H21" s="49"/>
      <c r="I21" s="49"/>
      <c r="J21" s="49"/>
      <c r="K21" s="48"/>
      <c r="L21" s="48"/>
      <c r="M21" s="12"/>
      <c r="N21" s="12"/>
      <c r="O21" s="12"/>
      <c r="P21" s="12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9"/>
    </row>
    <row r="22" ht="15.45" customHeight="1">
      <c r="A22" s="50"/>
      <c r="B22" t="s" s="51">
        <v>14</v>
      </c>
      <c r="C22" t="s" s="52">
        <v>15</v>
      </c>
      <c r="D22" t="s" s="53">
        <v>16</v>
      </c>
      <c r="E22" t="s" s="54">
        <v>17</v>
      </c>
      <c r="F22" t="s" s="55">
        <v>18</v>
      </c>
      <c r="G22" t="s" s="56">
        <v>19</v>
      </c>
      <c r="H22" t="s" s="57">
        <v>20</v>
      </c>
      <c r="I22" t="s" s="58">
        <v>21</v>
      </c>
      <c r="J22" t="s" s="59">
        <v>22</v>
      </c>
      <c r="K22" t="s" s="60">
        <v>23</v>
      </c>
      <c r="L22" t="s" s="61">
        <v>24</v>
      </c>
      <c r="M22" t="s" s="62">
        <v>25</v>
      </c>
      <c r="N22" t="s" s="63">
        <v>26</v>
      </c>
      <c r="O22" t="s" s="64">
        <v>27</v>
      </c>
      <c r="P22" t="s" s="65">
        <v>28</v>
      </c>
      <c r="Q22" s="66"/>
      <c r="R22" s="67"/>
      <c r="S22" s="68"/>
      <c r="T22" s="68"/>
      <c r="U22" s="68"/>
      <c r="V22" s="68"/>
      <c r="W22" s="68"/>
      <c r="X22" s="68"/>
      <c r="Y22" s="68"/>
      <c r="Z22" s="68"/>
      <c r="AA22" s="69"/>
      <c r="AB22" s="70"/>
    </row>
    <row r="23" ht="15.45" customHeight="1">
      <c r="A23" s="50"/>
      <c r="B23" s="71"/>
      <c r="C23" s="72">
        <f>'SIMPL PLYWOOD'!M5</f>
        <v>0</v>
      </c>
      <c r="D23" s="72">
        <f>'SIMPL PLYWOOD'!N5</f>
        <v>0</v>
      </c>
      <c r="E23" s="72">
        <f>'SIMPL PLYWOOD'!O5</f>
        <v>0</v>
      </c>
      <c r="F23" s="72">
        <f>'SIMPL PLYWOOD'!P5</f>
        <v>0</v>
      </c>
      <c r="G23" s="72">
        <f>'SIMPL PLYWOOD'!Q5</f>
        <v>0</v>
      </c>
      <c r="H23" s="72">
        <f>'SIMPL PLYWOOD'!R5</f>
        <v>0</v>
      </c>
      <c r="I23" s="72">
        <f>'SIMPL PLYWOOD'!S5</f>
        <v>0</v>
      </c>
      <c r="J23" s="72">
        <f>'SIMPL PLYWOOD'!T5</f>
        <v>0</v>
      </c>
      <c r="K23" s="72">
        <f>'SIMPL PLYWOOD'!U5</f>
        <v>0</v>
      </c>
      <c r="L23" s="72">
        <f>'SIMPL PLYWOOD'!V5</f>
        <v>0</v>
      </c>
      <c r="M23" s="72">
        <f>'SIMPL PLYWOOD'!W5</f>
        <v>0</v>
      </c>
      <c r="N23" s="72">
        <f>'SIMPL PLYWOOD'!X5</f>
        <v>0</v>
      </c>
      <c r="O23" s="72">
        <f>'SIMPL PLYWOOD'!Y5</f>
        <v>0</v>
      </c>
      <c r="P23" s="72">
        <f>'SIMPL PLYWOOD'!Z5</f>
        <v>0</v>
      </c>
      <c r="Q23" s="16"/>
      <c r="R23" s="6"/>
      <c r="S23" s="6"/>
      <c r="T23" s="6"/>
      <c r="U23" s="6"/>
      <c r="V23" s="6"/>
      <c r="W23" s="6"/>
      <c r="X23" s="6"/>
      <c r="Y23" s="6"/>
      <c r="Z23" s="6"/>
      <c r="AA23" s="6"/>
      <c r="AB23" s="9"/>
    </row>
    <row r="24" ht="10.95" customHeight="1">
      <c r="A24" s="5"/>
      <c r="B24" s="18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9"/>
    </row>
    <row r="25" ht="15.45" customHeight="1">
      <c r="A25" s="50"/>
      <c r="B25" t="s" s="51">
        <v>29</v>
      </c>
      <c r="C25" t="s" s="73">
        <v>30</v>
      </c>
      <c r="D25" t="s" s="74">
        <v>31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9"/>
    </row>
    <row r="26" ht="15.45" customHeight="1">
      <c r="A26" s="50"/>
      <c r="B26" s="71"/>
      <c r="C26" s="72">
        <f>'SIMPL PLYWOOD'!BM5</f>
        <v>0</v>
      </c>
      <c r="D26" s="72">
        <f>'SIMPL PLYWOOD'!BN5</f>
        <v>0</v>
      </c>
      <c r="E26" s="1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9"/>
    </row>
    <row r="27" ht="15.45" customHeight="1">
      <c r="A27" s="5"/>
      <c r="B27" s="18"/>
      <c r="C27" s="22"/>
      <c r="D27" s="22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9"/>
    </row>
    <row r="28" ht="15.45" customHeight="1">
      <c r="A28" s="50"/>
      <c r="B28" t="s" s="75">
        <v>32</v>
      </c>
      <c r="C28" t="s" s="73">
        <v>33</v>
      </c>
      <c r="D28" t="s" s="74">
        <v>34</v>
      </c>
      <c r="E28" t="s" s="74">
        <v>35</v>
      </c>
      <c r="F28" t="s" s="74">
        <v>36</v>
      </c>
      <c r="G28" t="s" s="74">
        <v>37</v>
      </c>
      <c r="H28" t="s" s="74">
        <v>38</v>
      </c>
      <c r="I28" t="s" s="74">
        <v>39</v>
      </c>
      <c r="J28" t="s" s="74">
        <v>40</v>
      </c>
      <c r="K28" t="s" s="74">
        <v>41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9"/>
    </row>
    <row r="29" ht="15.45" customHeight="1">
      <c r="A29" s="50"/>
      <c r="B29" s="76"/>
      <c r="C29" s="72">
        <f>'SIMPL PLYWOOD'!BC5</f>
        <v>0</v>
      </c>
      <c r="D29" s="72">
        <f>'SIMPL PLYWOOD'!BD5</f>
        <v>0</v>
      </c>
      <c r="E29" s="72">
        <f>'SIMPL PLYWOOD'!BE5</f>
        <v>0</v>
      </c>
      <c r="F29" s="72">
        <f>'SIMPL PLYWOOD'!BF5</f>
        <v>0</v>
      </c>
      <c r="G29" s="72">
        <f>'SIMPL PLYWOOD'!BG5</f>
        <v>0</v>
      </c>
      <c r="H29" s="72">
        <f>'SIMPL PLYWOOD'!BH5</f>
        <v>0</v>
      </c>
      <c r="I29" s="72">
        <f>'SIMPL PLYWOOD'!BI5</f>
        <v>0</v>
      </c>
      <c r="J29" s="72">
        <f>'SIMPL PLYWOOD'!BJ5</f>
        <v>0</v>
      </c>
      <c r="K29" s="72">
        <f>'SIMPL PLYWOOD'!BK5</f>
        <v>0</v>
      </c>
      <c r="L29" s="1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9"/>
    </row>
    <row r="30" ht="15.45" customHeight="1">
      <c r="A30" s="5"/>
      <c r="B30" s="18"/>
      <c r="C30" s="22"/>
      <c r="D30" s="22"/>
      <c r="E30" s="22"/>
      <c r="F30" s="22"/>
      <c r="G30" s="22"/>
      <c r="H30" s="22"/>
      <c r="I30" s="22"/>
      <c r="J30" s="22"/>
      <c r="K30" s="22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9"/>
    </row>
    <row r="31" ht="15.45" customHeight="1">
      <c r="A31" s="50"/>
      <c r="B31" t="s" s="77">
        <v>42</v>
      </c>
      <c r="C31" t="s" s="78">
        <v>43</v>
      </c>
      <c r="D31" t="s" s="23">
        <v>44</v>
      </c>
      <c r="E31" t="s" s="23">
        <v>45</v>
      </c>
      <c r="F31" t="s" s="23">
        <v>46</v>
      </c>
      <c r="G31" t="s" s="23">
        <v>47</v>
      </c>
      <c r="H31" t="s" s="23">
        <v>48</v>
      </c>
      <c r="I31" t="s" s="23">
        <v>49</v>
      </c>
      <c r="J31" t="s" s="23">
        <v>50</v>
      </c>
      <c r="K31" t="s" s="23">
        <v>51</v>
      </c>
      <c r="L31" t="s" s="23">
        <v>52</v>
      </c>
      <c r="M31" t="s" s="23">
        <v>53</v>
      </c>
      <c r="N31" t="s" s="23">
        <v>54</v>
      </c>
      <c r="O31" t="s" s="23">
        <v>55</v>
      </c>
      <c r="P31" t="s" s="79">
        <v>56</v>
      </c>
      <c r="Q31" t="s" s="79">
        <v>57</v>
      </c>
      <c r="R31" t="s" s="79">
        <v>58</v>
      </c>
      <c r="S31" t="s" s="79">
        <v>59</v>
      </c>
      <c r="T31" t="s" s="23">
        <v>60</v>
      </c>
      <c r="U31" t="s" s="23">
        <v>61</v>
      </c>
      <c r="V31" t="s" s="23">
        <v>62</v>
      </c>
      <c r="W31" t="s" s="23">
        <v>41</v>
      </c>
      <c r="X31" s="80"/>
      <c r="Y31" s="81"/>
      <c r="Z31" s="80"/>
      <c r="AA31" s="80"/>
      <c r="AB31" s="82"/>
    </row>
    <row r="32" ht="15.45" customHeight="1">
      <c r="A32" s="50"/>
      <c r="B32" s="83"/>
      <c r="C32" s="84">
        <f>'SIMPL PLYWOOD'!BP5</f>
        <v>0</v>
      </c>
      <c r="D32" s="84">
        <f>'SIMPL PLYWOOD'!BQ5</f>
        <v>0</v>
      </c>
      <c r="E32" s="84">
        <f>'SIMPL PLYWOOD'!BR5</f>
        <v>0</v>
      </c>
      <c r="F32" s="84">
        <f>'SIMPL PLYWOOD'!BS5</f>
        <v>0</v>
      </c>
      <c r="G32" s="84">
        <f>'SIMPL PLYWOOD'!BT5</f>
        <v>0</v>
      </c>
      <c r="H32" s="84">
        <f>'SIMPL PLYWOOD'!BU5</f>
        <v>0</v>
      </c>
      <c r="I32" s="84">
        <f>'SIMPL PLYWOOD'!BV5</f>
        <v>0</v>
      </c>
      <c r="J32" s="84">
        <f>'SIMPL PLYWOOD'!BW5</f>
        <v>0</v>
      </c>
      <c r="K32" s="84">
        <f>'SIMPL PLYWOOD'!BX5</f>
        <v>0</v>
      </c>
      <c r="L32" s="84">
        <f>'SIMPL PLYWOOD'!BY5</f>
        <v>0</v>
      </c>
      <c r="M32" s="84">
        <f>'SIMPL PLYWOOD'!BZ5</f>
        <v>0</v>
      </c>
      <c r="N32" s="84">
        <f>'SIMPL PLYWOOD'!CA5</f>
        <v>0</v>
      </c>
      <c r="O32" s="84">
        <f>'SIMPL PLYWOOD'!CB5</f>
        <v>0</v>
      </c>
      <c r="P32" s="84">
        <f>'SIMPL PLYWOOD'!CC5</f>
        <v>0</v>
      </c>
      <c r="Q32" s="84">
        <f>'SIMPL PLYWOOD'!CD5</f>
        <v>0</v>
      </c>
      <c r="R32" s="84">
        <f>'SIMPL PLYWOOD'!CE5</f>
        <v>0</v>
      </c>
      <c r="S32" s="84">
        <f>'SIMPL PLYWOOD'!CF5</f>
        <v>0</v>
      </c>
      <c r="T32" s="84">
        <f>'SIMPL PLYWOOD'!CG5</f>
        <v>0</v>
      </c>
      <c r="U32" s="84">
        <f>'SIMPL PLYWOOD'!CH5</f>
        <v>0</v>
      </c>
      <c r="V32" s="84">
        <f>'SIMPL PLYWOOD'!CI5</f>
        <v>0</v>
      </c>
      <c r="W32" s="84">
        <f>'SIMPL PLYWOOD'!CJ5</f>
        <v>0</v>
      </c>
      <c r="X32" s="85"/>
      <c r="Y32" s="80"/>
      <c r="Z32" s="80"/>
      <c r="AA32" s="80"/>
      <c r="AB32" s="82"/>
    </row>
    <row r="33" ht="15.45" customHeight="1">
      <c r="A33" s="5"/>
      <c r="B33" s="86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0"/>
      <c r="Y33" s="80"/>
      <c r="Z33" s="6"/>
      <c r="AA33" s="6"/>
      <c r="AB33" s="9"/>
    </row>
    <row r="34" ht="15.45" customHeight="1">
      <c r="A34" s="50"/>
      <c r="B34" t="s" s="88">
        <v>63</v>
      </c>
      <c r="C34" t="s" s="89">
        <v>64</v>
      </c>
      <c r="D34" t="s" s="90">
        <v>65</v>
      </c>
      <c r="E34" s="91"/>
      <c r="F34" s="91"/>
      <c r="G34" s="91"/>
      <c r="H34" s="91"/>
      <c r="I34" s="91"/>
      <c r="J34" s="91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6"/>
      <c r="AA34" s="6"/>
      <c r="AB34" s="9"/>
    </row>
    <row r="35" ht="15.45" customHeight="1">
      <c r="A35" s="50"/>
      <c r="B35" s="92"/>
      <c r="C35" s="84">
        <f>'SIMPL PLYWOOD'!AY5</f>
        <v>0</v>
      </c>
      <c r="D35" s="93">
        <f>'SIMPL PLYWOOD'!AZ5</f>
        <v>0</v>
      </c>
      <c r="E35" s="85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6"/>
      <c r="AA35" s="6"/>
      <c r="AB35" s="9"/>
    </row>
    <row r="36" ht="15.45" customHeight="1">
      <c r="A36" s="5"/>
      <c r="B36" s="94"/>
      <c r="C36" s="87"/>
      <c r="D36" s="87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6"/>
      <c r="AA36" s="6"/>
      <c r="AB36" s="9"/>
    </row>
    <row r="37" ht="15.6" customHeight="1">
      <c r="A37" s="5"/>
      <c r="B37" s="6"/>
      <c r="C37" s="6"/>
      <c r="D37" s="6"/>
      <c r="E37" s="80"/>
      <c r="F37" s="80"/>
      <c r="G37" s="80"/>
      <c r="H37" s="95"/>
      <c r="I37" s="95"/>
      <c r="J37" s="95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9"/>
    </row>
    <row r="38" ht="15.6" customHeight="1">
      <c r="A38" s="5"/>
      <c r="B38" s="26"/>
      <c r="C38" s="96"/>
      <c r="D38" s="6"/>
      <c r="E38" s="80"/>
      <c r="F38" s="80"/>
      <c r="G38" s="80"/>
      <c r="H38" s="95"/>
      <c r="I38" s="95"/>
      <c r="J38" s="95"/>
      <c r="K38" s="97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9"/>
    </row>
    <row r="39" ht="15.6" customHeight="1">
      <c r="A39" s="5"/>
      <c r="B39" s="26"/>
      <c r="C39" s="96"/>
      <c r="D39" s="6"/>
      <c r="E39" s="80"/>
      <c r="F39" s="80"/>
      <c r="G39" s="80"/>
      <c r="H39" s="95"/>
      <c r="I39" s="95"/>
      <c r="J39" s="95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9"/>
    </row>
    <row r="40" ht="15.6" customHeight="1">
      <c r="A40" s="5"/>
      <c r="B40" s="26"/>
      <c r="C40" s="96"/>
      <c r="D40" s="6"/>
      <c r="E40" s="80"/>
      <c r="F40" s="80"/>
      <c r="G40" s="80"/>
      <c r="H40" s="95"/>
      <c r="I40" s="95"/>
      <c r="J40" s="95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9"/>
    </row>
    <row r="41" ht="15.6" customHeight="1">
      <c r="A41" s="5"/>
      <c r="B41" s="26"/>
      <c r="C41" s="96"/>
      <c r="D41" s="6"/>
      <c r="E41" s="80"/>
      <c r="F41" s="80"/>
      <c r="G41" s="80"/>
      <c r="H41" s="95"/>
      <c r="I41" s="95"/>
      <c r="J41" s="95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9"/>
    </row>
    <row r="42" ht="15.6" customHeight="1">
      <c r="A42" s="5"/>
      <c r="B42" s="26"/>
      <c r="C42" s="96"/>
      <c r="D42" s="6"/>
      <c r="E42" s="80"/>
      <c r="F42" s="80"/>
      <c r="G42" s="80"/>
      <c r="H42" s="95"/>
      <c r="I42" s="95"/>
      <c r="J42" s="95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9"/>
    </row>
    <row r="43" ht="15.6" customHeight="1">
      <c r="A43" s="5"/>
      <c r="B43" s="26"/>
      <c r="C43" s="96"/>
      <c r="D43" s="6"/>
      <c r="E43" s="80"/>
      <c r="F43" s="80"/>
      <c r="G43" s="80"/>
      <c r="H43" s="95"/>
      <c r="I43" s="95"/>
      <c r="J43" s="9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9"/>
    </row>
    <row r="44" ht="15.6" customHeight="1">
      <c r="A44" s="5"/>
      <c r="B44" s="26"/>
      <c r="C44" s="96"/>
      <c r="D44" s="6"/>
      <c r="E44" s="80"/>
      <c r="F44" s="80"/>
      <c r="G44" s="80"/>
      <c r="H44" s="95"/>
      <c r="I44" s="95"/>
      <c r="J44" s="95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9"/>
    </row>
    <row r="45" ht="15.6" customHeight="1">
      <c r="A45" s="5"/>
      <c r="B45" s="26"/>
      <c r="C45" s="96"/>
      <c r="D45" s="6"/>
      <c r="E45" s="80"/>
      <c r="F45" s="80"/>
      <c r="G45" s="80"/>
      <c r="H45" s="95"/>
      <c r="I45" s="95"/>
      <c r="J45" s="95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9"/>
    </row>
    <row r="46" ht="15.6" customHeight="1">
      <c r="A46" s="98"/>
      <c r="B46" s="99"/>
      <c r="C46" s="100"/>
      <c r="D46" s="101"/>
      <c r="E46" s="102"/>
      <c r="F46" s="102"/>
      <c r="G46" s="102"/>
      <c r="H46" s="103"/>
      <c r="I46" s="103"/>
      <c r="J46" s="103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4"/>
    </row>
  </sheetData>
  <mergeCells count="12">
    <mergeCell ref="B28:B29"/>
    <mergeCell ref="B31:B32"/>
    <mergeCell ref="B34:B35"/>
    <mergeCell ref="B22:B23"/>
    <mergeCell ref="B25:B26"/>
    <mergeCell ref="E8:I11"/>
    <mergeCell ref="E6:I6"/>
    <mergeCell ref="G19:H19"/>
    <mergeCell ref="G15:H15"/>
    <mergeCell ref="G16:H16"/>
    <mergeCell ref="G17:H17"/>
    <mergeCell ref="G18:H18"/>
  </mergeCells>
  <pageMargins left="0.75" right="0.75" top="1" bottom="1" header="0.5" footer="0.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CK288"/>
  <sheetViews>
    <sheetView workbookViewId="0" showGridLines="0" defaultGridColor="1"/>
  </sheetViews>
  <sheetFormatPr defaultColWidth="11" defaultRowHeight="21" customHeight="1" outlineLevelRow="0" outlineLevelCol="0"/>
  <cols>
    <col min="1" max="1" width="11" style="105" customWidth="1"/>
    <col min="2" max="2" width="3.5" style="105" customWidth="1"/>
    <col min="3" max="3" width="22" style="105" customWidth="1"/>
    <col min="4" max="4" width="16.1719" style="105" customWidth="1"/>
    <col min="5" max="5" width="7.5" style="105" customWidth="1"/>
    <col min="6" max="6" width="7.67188" style="105" customWidth="1"/>
    <col min="7" max="7" width="19.6719" style="105" customWidth="1"/>
    <col min="8" max="8" width="11.1719" style="105" customWidth="1"/>
    <col min="9" max="9" width="7.67188" style="105" customWidth="1"/>
    <col min="10" max="10" width="10.1719" style="105" customWidth="1"/>
    <col min="11" max="11" width="11.8516" style="105" customWidth="1"/>
    <col min="12" max="12" width="18" style="105" customWidth="1"/>
    <col min="13" max="26" width="13" style="105" customWidth="1"/>
    <col min="27" max="27" width="20.6719" style="105" customWidth="1"/>
    <col min="28" max="28" width="10" style="105" customWidth="1"/>
    <col min="29" max="29" width="10.5" style="105" customWidth="1"/>
    <col min="30" max="88" hidden="1" width="11" style="105" customWidth="1"/>
    <col min="89" max="89" width="12" style="105" customWidth="1"/>
    <col min="90" max="16384" width="11" style="105" customWidth="1"/>
  </cols>
  <sheetData>
    <row r="1" ht="38.4" customHeight="1">
      <c r="A1" s="2"/>
      <c r="B1" t="s" s="106">
        <v>66</v>
      </c>
      <c r="C1" s="107"/>
      <c r="D1" s="108"/>
      <c r="E1" s="108"/>
      <c r="F1" s="108"/>
      <c r="G1" s="109"/>
      <c r="H1" s="109"/>
      <c r="I1" s="108"/>
      <c r="J1" s="110"/>
      <c r="K1" t="s" s="111">
        <v>67</v>
      </c>
      <c r="L1" s="112">
        <v>0</v>
      </c>
      <c r="M1" s="113"/>
      <c r="N1" t="s" s="114">
        <v>68</v>
      </c>
      <c r="O1" s="115"/>
      <c r="P1" s="116"/>
      <c r="Q1" s="116"/>
      <c r="R1" s="116"/>
      <c r="S1" s="116"/>
      <c r="T1" s="108"/>
      <c r="U1" s="108"/>
      <c r="V1" s="108"/>
      <c r="W1" s="108"/>
      <c r="X1" s="108"/>
      <c r="Y1" s="108"/>
      <c r="Z1" s="108"/>
      <c r="AA1" s="108"/>
      <c r="AB1" s="108"/>
      <c r="AC1" s="117"/>
      <c r="AD1" s="3"/>
      <c r="AE1" s="3"/>
      <c r="AF1" s="3"/>
      <c r="AG1" s="108"/>
      <c r="AH1" s="118"/>
      <c r="AI1" s="119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1"/>
      <c r="AY1" s="122"/>
      <c r="AZ1" s="122"/>
      <c r="BA1" s="122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4"/>
    </row>
    <row r="2" ht="29.4" customHeight="1">
      <c r="A2" s="5"/>
      <c r="B2" s="123"/>
      <c r="C2" s="123"/>
      <c r="D2" s="124"/>
      <c r="E2" s="124"/>
      <c r="F2" s="124"/>
      <c r="G2" s="125"/>
      <c r="H2" s="125"/>
      <c r="I2" s="124"/>
      <c r="J2" s="126"/>
      <c r="K2" t="s" s="127">
        <v>69</v>
      </c>
      <c r="L2" s="128">
        <f>SUM(M9:Z181)</f>
        <v>0</v>
      </c>
      <c r="M2" s="128"/>
      <c r="N2" s="129"/>
      <c r="O2" s="130"/>
      <c r="P2" s="131"/>
      <c r="Q2" s="131"/>
      <c r="R2" s="131"/>
      <c r="S2" s="131"/>
      <c r="T2" s="124"/>
      <c r="U2" s="124"/>
      <c r="V2" s="124"/>
      <c r="W2" s="124"/>
      <c r="X2" s="124"/>
      <c r="Y2" s="124"/>
      <c r="Z2" s="124"/>
      <c r="AA2" s="124"/>
      <c r="AB2" s="132"/>
      <c r="AC2" s="133">
        <f>AF5</f>
        <v>0</v>
      </c>
      <c r="AD2" s="134"/>
      <c r="AE2" s="134"/>
      <c r="AF2" s="134"/>
      <c r="AG2" s="135"/>
      <c r="AH2" s="136"/>
      <c r="AI2" s="137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8"/>
      <c r="AY2" s="139"/>
      <c r="AZ2" s="139"/>
      <c r="BA2" s="139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40"/>
    </row>
    <row r="3" ht="28.2" customHeight="1">
      <c r="A3" s="5"/>
      <c r="B3" s="123"/>
      <c r="C3" s="123"/>
      <c r="D3" s="124"/>
      <c r="E3" s="141"/>
      <c r="F3" s="124"/>
      <c r="G3" s="125"/>
      <c r="H3" s="125"/>
      <c r="I3" s="124"/>
      <c r="J3" s="126"/>
      <c r="K3" t="s" s="127">
        <v>70</v>
      </c>
      <c r="L3" s="142">
        <f>SUM(AI9:AI181)</f>
        <v>0</v>
      </c>
      <c r="M3" s="142"/>
      <c r="N3" t="s" s="143">
        <v>71</v>
      </c>
      <c r="O3" s="130"/>
      <c r="P3" s="131"/>
      <c r="Q3" s="131"/>
      <c r="R3" s="131"/>
      <c r="S3" s="131"/>
      <c r="T3" s="124"/>
      <c r="U3" s="124"/>
      <c r="V3" s="124"/>
      <c r="W3" s="124"/>
      <c r="X3" s="124"/>
      <c r="Y3" s="124"/>
      <c r="Z3" s="144"/>
      <c r="AA3" s="124"/>
      <c r="AB3" s="124"/>
      <c r="AC3" s="145"/>
      <c r="AD3" s="134"/>
      <c r="AE3" s="134"/>
      <c r="AF3" s="134"/>
      <c r="AG3" s="135"/>
      <c r="AH3" s="146"/>
      <c r="AI3" s="147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9"/>
      <c r="AY3" s="150"/>
      <c r="AZ3" s="150"/>
      <c r="BA3" s="150"/>
      <c r="BB3" s="134"/>
      <c r="BC3" s="134"/>
      <c r="BD3" s="134"/>
      <c r="BE3" s="134"/>
      <c r="BF3" s="134"/>
      <c r="BG3" s="134"/>
      <c r="BH3" s="134"/>
      <c r="BI3" s="134"/>
      <c r="BJ3" s="134"/>
      <c r="BK3" s="134"/>
      <c r="BL3" s="134"/>
      <c r="BM3" s="134"/>
      <c r="BN3" s="134"/>
      <c r="BO3" s="134"/>
      <c r="BP3" s="134"/>
      <c r="BQ3" s="134"/>
      <c r="BR3" s="134"/>
      <c r="BS3" s="134"/>
      <c r="BT3" s="134"/>
      <c r="BU3" s="134"/>
      <c r="BV3" s="134"/>
      <c r="BW3" s="134"/>
      <c r="BX3" s="134"/>
      <c r="BY3" s="134"/>
      <c r="BZ3" s="134"/>
      <c r="CA3" s="134"/>
      <c r="CB3" s="134"/>
      <c r="CC3" s="134"/>
      <c r="CD3" s="134"/>
      <c r="CE3" s="134"/>
      <c r="CF3" s="134"/>
      <c r="CG3" s="134"/>
      <c r="CH3" s="134"/>
      <c r="CI3" s="134"/>
      <c r="CJ3" s="134"/>
      <c r="CK3" t="s" s="151">
        <v>72</v>
      </c>
    </row>
    <row r="4" ht="41.4" customHeight="1">
      <c r="A4" s="5"/>
      <c r="B4" s="123"/>
      <c r="C4" s="123"/>
      <c r="D4" s="124"/>
      <c r="E4" s="124"/>
      <c r="F4" s="124"/>
      <c r="G4" s="125"/>
      <c r="H4" s="125"/>
      <c r="I4" s="124"/>
      <c r="J4" s="6"/>
      <c r="K4" s="6"/>
      <c r="L4" s="80"/>
      <c r="M4" s="152"/>
      <c r="N4" s="152"/>
      <c r="O4" s="152"/>
      <c r="P4" s="153"/>
      <c r="Q4" s="153"/>
      <c r="R4" s="153"/>
      <c r="S4" t="s" s="154">
        <v>73</v>
      </c>
      <c r="T4" s="153"/>
      <c r="U4" s="155"/>
      <c r="V4" s="153"/>
      <c r="W4" s="153"/>
      <c r="X4" s="153"/>
      <c r="Y4" s="155"/>
      <c r="Z4" s="155"/>
      <c r="AA4" t="s" s="156">
        <v>74</v>
      </c>
      <c r="AB4" s="124"/>
      <c r="AC4" s="14"/>
      <c r="AD4" s="134"/>
      <c r="AE4" s="134"/>
      <c r="AF4" s="157"/>
      <c r="AG4" s="135"/>
      <c r="AH4" s="136"/>
      <c r="AI4" s="137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8"/>
      <c r="AY4" s="139"/>
      <c r="AZ4" s="139"/>
      <c r="BA4" s="139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58"/>
    </row>
    <row r="5" ht="29.4" customHeight="1">
      <c r="A5" s="5"/>
      <c r="B5" s="159"/>
      <c r="C5" s="12"/>
      <c r="D5" s="160"/>
      <c r="E5" s="161"/>
      <c r="F5" s="153"/>
      <c r="G5" s="162"/>
      <c r="H5" s="162"/>
      <c r="I5" s="153"/>
      <c r="J5" s="12"/>
      <c r="K5" s="12"/>
      <c r="L5" t="s" s="163">
        <v>75</v>
      </c>
      <c r="M5" s="164">
        <f>SUM(AJ9:AJ181)</f>
        <v>0</v>
      </c>
      <c r="N5" s="165">
        <f>SUM(AK9:AK181)</f>
        <v>0</v>
      </c>
      <c r="O5" s="165">
        <f>SUM(AL9:AL181)</f>
        <v>0</v>
      </c>
      <c r="P5" s="165">
        <f>SUM(AM9:AM181)</f>
        <v>0</v>
      </c>
      <c r="Q5" s="165">
        <f>SUM(AN9:AN181)</f>
        <v>0</v>
      </c>
      <c r="R5" s="165">
        <f>SUM(AO9:AO181)</f>
        <v>0</v>
      </c>
      <c r="S5" s="165">
        <f>SUM(AP9:AP181)</f>
        <v>0</v>
      </c>
      <c r="T5" s="165">
        <f>SUM(AQ9:AQ181)</f>
        <v>0</v>
      </c>
      <c r="U5" s="165">
        <f>SUM(AR9:AR181)</f>
        <v>0</v>
      </c>
      <c r="V5" s="165">
        <f>SUM(AS9:AS181)</f>
        <v>0</v>
      </c>
      <c r="W5" s="165">
        <f>SUM(AT9:AT181)</f>
        <v>0</v>
      </c>
      <c r="X5" s="165">
        <f>SUM(AU9:AU181)</f>
        <v>0</v>
      </c>
      <c r="Y5" s="165">
        <f>SUM(AV9:AV181)</f>
        <v>0</v>
      </c>
      <c r="Z5" s="166">
        <f>SUM(AW9:AW181)</f>
        <v>0</v>
      </c>
      <c r="AA5" s="167">
        <f>SUM(M5:Z5)</f>
        <v>0</v>
      </c>
      <c r="AB5" s="168"/>
      <c r="AC5" s="161"/>
      <c r="AD5" s="6"/>
      <c r="AE5" t="s" s="169">
        <v>76</v>
      </c>
      <c r="AF5" s="170">
        <f>SUM(AF9:AF235)</f>
        <v>0</v>
      </c>
      <c r="AG5" s="159"/>
      <c r="AH5" s="171"/>
      <c r="AI5" s="172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4"/>
      <c r="AY5" s="175">
        <f>SUM(SUMPRODUCT($AY$19:$AY$288,N19:N288)+SUMPRODUCT($AY$19:$AY$288,O19:O288)+SUMPRODUCT($AY$19:$AY$288,P19:P288)+SUMPRODUCT($AY$19:$AY$288,Q19:Q288)+SUMPRODUCT($AY$19:$AY$288,T19:T288)+SUMPRODUCT($AY$19:$AY$288,U19:U288)+SUMPRODUCT($AY$19:$AY$288,R19:R288)+SUMPRODUCT($AY$19:$AY$288,V19:V288)+SUMPRODUCT($AY$19:$AY$288,W19:W288)+SUMPRODUCT($AY$19:$AY$288,X19:X288)+SUMPRODUCT($AY$19:$AY$288,Y19:Y288)+SUMPRODUCT($AY$19:$AY$288,Z19:Z288)+SUMPRODUCT($AY$19:$AY$288,M19:M288)+SUMPRODUCT($AY$19:$AY$288,S19:S288))</f>
        <v>0</v>
      </c>
      <c r="AZ5" s="176">
        <f>SUM(SUMPRODUCT($AZ$19:$AZ$288,N19:N288)+SUMPRODUCT($AZ$19:$AZ$288,O19:O288)+SUMPRODUCT($AZ$19:$AZ$288,P19:P288)+SUMPRODUCT($AZ$19:$AZ$288,Q19:Q288)+SUMPRODUCT($AZ$19:$AZ$288,T19:T288)+SUMPRODUCT($AZ$19:$AZ$288,U19:U288)+SUMPRODUCT($AZ$19:$AZ$288,R19:R288)+SUMPRODUCT($AZ$19:$AZ$288,V19:V288)+SUMPRODUCT($AZ$19:$AZ$288,W19:W288)+SUMPRODUCT($AZ$19:$AZ$288,X19:X288)+SUMPRODUCT($AZ$19:$AZ$288,Y19:Y288)+SUMPRODUCT($AZ$19:$AZ$288,Z19:Z288)+SUMPRODUCT($AZ$19:$AZ$288,M19:M288)+SUMPRODUCT($AZ$19:$AZ$288,S19:S288))</f>
        <v>0</v>
      </c>
      <c r="BA5" s="177"/>
      <c r="BB5" s="6"/>
      <c r="BC5" s="178">
        <f>SUM(BC9:BC189)</f>
        <v>0</v>
      </c>
      <c r="BD5" s="178">
        <f>SUM(BD9:BD189)</f>
        <v>0</v>
      </c>
      <c r="BE5" s="178">
        <f>SUM(BE9:BE189)</f>
        <v>0</v>
      </c>
      <c r="BF5" s="178">
        <f>SUM(BF9:BF189)</f>
        <v>0</v>
      </c>
      <c r="BG5" s="178">
        <f>SUM(BG9:BG189)</f>
        <v>0</v>
      </c>
      <c r="BH5" s="178">
        <f>SUM(BH9:BH189)</f>
        <v>0</v>
      </c>
      <c r="BI5" s="178">
        <f>SUM(BI9:BI189)</f>
        <v>0</v>
      </c>
      <c r="BJ5" s="178">
        <f>SUM(BJ9:BJ189)</f>
        <v>0</v>
      </c>
      <c r="BK5" s="178">
        <f>SUM(BK9:BK189)</f>
        <v>0</v>
      </c>
      <c r="BL5" s="80"/>
      <c r="BM5" s="178">
        <f>SUM(BM9:BM189)</f>
        <v>0</v>
      </c>
      <c r="BN5" s="178">
        <f>SUM(BN9:BN189)</f>
        <v>0</v>
      </c>
      <c r="BO5" s="80"/>
      <c r="BP5" s="178">
        <f>SUM(BP9:BP189)</f>
        <v>0</v>
      </c>
      <c r="BQ5" s="178">
        <f>SUM(BQ9:BQ189)</f>
        <v>0</v>
      </c>
      <c r="BR5" s="178">
        <f>SUM(BR9:BR189)</f>
        <v>0</v>
      </c>
      <c r="BS5" s="178">
        <f>SUM(BS9:BS189)</f>
        <v>0</v>
      </c>
      <c r="BT5" s="178">
        <f>SUM(BT9:BT189)</f>
        <v>0</v>
      </c>
      <c r="BU5" s="178">
        <f>SUM(BU9:BU189)</f>
        <v>0</v>
      </c>
      <c r="BV5" s="178">
        <f>SUM(BV9:BV189)</f>
        <v>0</v>
      </c>
      <c r="BW5" s="178">
        <f>SUM(BW9:BW189)</f>
        <v>0</v>
      </c>
      <c r="BX5" s="178">
        <f>SUM(BX9:BX189)</f>
        <v>0</v>
      </c>
      <c r="BY5" s="178">
        <f>SUM(BY9:BY189)</f>
        <v>0</v>
      </c>
      <c r="BZ5" s="178">
        <f>SUM(BZ9:BZ189)</f>
        <v>0</v>
      </c>
      <c r="CA5" s="178">
        <f>SUM(CA9:CA189)</f>
        <v>0</v>
      </c>
      <c r="CB5" s="178">
        <f>SUM(CB9:CB189)</f>
        <v>0</v>
      </c>
      <c r="CC5" s="178">
        <f>SUM(CC9:CC189)</f>
        <v>0</v>
      </c>
      <c r="CD5" s="178">
        <f>SUM(CD9:CD189)</f>
        <v>0</v>
      </c>
      <c r="CE5" s="178">
        <f>SUM(CE9:CE189)</f>
        <v>0</v>
      </c>
      <c r="CF5" s="178">
        <f>SUM(CF9:CF189)</f>
        <v>0</v>
      </c>
      <c r="CG5" s="178">
        <f>SUM(CG9:CG189)</f>
        <v>0</v>
      </c>
      <c r="CH5" s="178">
        <f>SUM(CH9:CH189)</f>
        <v>0</v>
      </c>
      <c r="CI5" s="178">
        <f>SUM(CI9:CI189)</f>
        <v>0</v>
      </c>
      <c r="CJ5" s="178">
        <f>SUM(CJ9:CJ189)</f>
        <v>0</v>
      </c>
      <c r="CK5" s="179"/>
    </row>
    <row r="6" ht="70.2" customHeight="1">
      <c r="A6" s="50"/>
      <c r="B6" t="s" s="180">
        <v>73</v>
      </c>
      <c r="C6" s="18"/>
      <c r="D6" t="s" s="181">
        <v>77</v>
      </c>
      <c r="E6" t="s" s="182">
        <v>78</v>
      </c>
      <c r="F6" t="s" s="181">
        <v>79</v>
      </c>
      <c r="G6" t="s" s="182">
        <v>80</v>
      </c>
      <c r="H6" t="s" s="182">
        <v>81</v>
      </c>
      <c r="I6" t="s" s="182">
        <v>82</v>
      </c>
      <c r="J6" t="s" s="182">
        <v>83</v>
      </c>
      <c r="K6" t="s" s="182">
        <v>84</v>
      </c>
      <c r="L6" t="s" s="182">
        <v>85</v>
      </c>
      <c r="M6" t="s" s="183">
        <v>86</v>
      </c>
      <c r="N6" t="s" s="184">
        <v>87</v>
      </c>
      <c r="O6" t="s" s="185">
        <v>88</v>
      </c>
      <c r="P6" t="s" s="186">
        <v>89</v>
      </c>
      <c r="Q6" t="s" s="187">
        <v>90</v>
      </c>
      <c r="R6" t="s" s="188">
        <v>91</v>
      </c>
      <c r="S6" t="s" s="189">
        <v>92</v>
      </c>
      <c r="T6" t="s" s="190">
        <v>93</v>
      </c>
      <c r="U6" t="s" s="191">
        <v>94</v>
      </c>
      <c r="V6" t="s" s="192">
        <v>95</v>
      </c>
      <c r="W6" t="s" s="193">
        <v>96</v>
      </c>
      <c r="X6" t="s" s="194">
        <v>97</v>
      </c>
      <c r="Y6" t="s" s="195">
        <v>98</v>
      </c>
      <c r="Z6" t="s" s="196">
        <v>99</v>
      </c>
      <c r="AA6" t="s" s="197">
        <v>100</v>
      </c>
      <c r="AB6" t="s" s="198">
        <v>101</v>
      </c>
      <c r="AC6" t="s" s="199">
        <v>73</v>
      </c>
      <c r="AD6" s="134"/>
      <c r="AE6" t="s" s="200">
        <v>102</v>
      </c>
      <c r="AF6" t="s" s="200">
        <v>72</v>
      </c>
      <c r="AG6" s="76"/>
      <c r="AH6" t="s" s="201">
        <v>71</v>
      </c>
      <c r="AI6" t="s" s="202">
        <v>103</v>
      </c>
      <c r="AJ6" t="s" s="203">
        <v>15</v>
      </c>
      <c r="AK6" t="s" s="204">
        <v>16</v>
      </c>
      <c r="AL6" t="s" s="205">
        <v>17</v>
      </c>
      <c r="AM6" t="s" s="206">
        <v>18</v>
      </c>
      <c r="AN6" t="s" s="207">
        <v>19</v>
      </c>
      <c r="AO6" t="s" s="208">
        <v>104</v>
      </c>
      <c r="AP6" t="s" s="209">
        <v>21</v>
      </c>
      <c r="AQ6" t="s" s="210">
        <v>105</v>
      </c>
      <c r="AR6" t="s" s="211">
        <v>23</v>
      </c>
      <c r="AS6" t="s" s="212">
        <v>24</v>
      </c>
      <c r="AT6" t="s" s="213">
        <v>25</v>
      </c>
      <c r="AU6" t="s" s="214">
        <v>26</v>
      </c>
      <c r="AV6" t="s" s="215">
        <v>27</v>
      </c>
      <c r="AW6" t="s" s="216">
        <v>28</v>
      </c>
      <c r="AX6" t="s" s="217">
        <v>106</v>
      </c>
      <c r="AY6" t="s" s="218">
        <v>107</v>
      </c>
      <c r="AZ6" t="s" s="218">
        <v>108</v>
      </c>
      <c r="BA6" t="s" s="218">
        <v>109</v>
      </c>
      <c r="BB6" s="134"/>
      <c r="BC6" t="s" s="219">
        <v>33</v>
      </c>
      <c r="BD6" t="s" s="219">
        <v>34</v>
      </c>
      <c r="BE6" t="s" s="219">
        <v>35</v>
      </c>
      <c r="BF6" t="s" s="219">
        <v>36</v>
      </c>
      <c r="BG6" t="s" s="219">
        <v>37</v>
      </c>
      <c r="BH6" t="s" s="219">
        <v>38</v>
      </c>
      <c r="BI6" t="s" s="219">
        <v>39</v>
      </c>
      <c r="BJ6" t="s" s="219">
        <v>40</v>
      </c>
      <c r="BK6" t="s" s="219">
        <v>41</v>
      </c>
      <c r="BL6" s="220"/>
      <c r="BM6" t="s" s="219">
        <v>30</v>
      </c>
      <c r="BN6" t="s" s="219">
        <v>31</v>
      </c>
      <c r="BO6" s="220"/>
      <c r="BP6" t="s" s="219">
        <v>43</v>
      </c>
      <c r="BQ6" t="s" s="219">
        <v>44</v>
      </c>
      <c r="BR6" t="s" s="219">
        <v>45</v>
      </c>
      <c r="BS6" t="s" s="219">
        <v>46</v>
      </c>
      <c r="BT6" t="s" s="219">
        <v>47</v>
      </c>
      <c r="BU6" t="s" s="219">
        <v>48</v>
      </c>
      <c r="BV6" t="s" s="219">
        <v>49</v>
      </c>
      <c r="BW6" t="s" s="219">
        <v>50</v>
      </c>
      <c r="BX6" t="s" s="219">
        <v>51</v>
      </c>
      <c r="BY6" t="s" s="219">
        <v>52</v>
      </c>
      <c r="BZ6" t="s" s="219">
        <v>53</v>
      </c>
      <c r="CA6" t="s" s="219">
        <v>54</v>
      </c>
      <c r="CB6" t="s" s="219">
        <v>55</v>
      </c>
      <c r="CC6" t="s" s="219">
        <v>56</v>
      </c>
      <c r="CD6" t="s" s="219">
        <v>57</v>
      </c>
      <c r="CE6" t="s" s="219">
        <v>58</v>
      </c>
      <c r="CF6" t="s" s="219">
        <v>59</v>
      </c>
      <c r="CG6" t="s" s="219">
        <v>60</v>
      </c>
      <c r="CH6" t="s" s="221">
        <v>61</v>
      </c>
      <c r="CI6" t="s" s="221">
        <v>62</v>
      </c>
      <c r="CJ6" t="s" s="219">
        <v>41</v>
      </c>
      <c r="CK6" s="222"/>
    </row>
    <row r="7" ht="32.4" customHeight="1" hidden="1">
      <c r="A7" s="5"/>
      <c r="B7" s="223"/>
      <c r="C7" s="18"/>
      <c r="D7" s="223"/>
      <c r="E7" s="223"/>
      <c r="F7" s="223"/>
      <c r="G7" s="224"/>
      <c r="H7" s="224"/>
      <c r="I7" s="224"/>
      <c r="J7" s="224"/>
      <c r="K7" s="224"/>
      <c r="L7" s="225"/>
      <c r="M7" t="s" s="75">
        <v>110</v>
      </c>
      <c r="N7" t="s" s="75">
        <v>111</v>
      </c>
      <c r="O7" t="s" s="75">
        <v>112</v>
      </c>
      <c r="P7" t="s" s="75">
        <v>113</v>
      </c>
      <c r="Q7" t="s" s="75">
        <v>114</v>
      </c>
      <c r="R7" t="s" s="75">
        <v>115</v>
      </c>
      <c r="S7" t="s" s="75">
        <v>116</v>
      </c>
      <c r="T7" t="s" s="75">
        <v>117</v>
      </c>
      <c r="U7" t="s" s="75">
        <v>118</v>
      </c>
      <c r="V7" t="s" s="75">
        <v>119</v>
      </c>
      <c r="W7" t="s" s="75">
        <v>120</v>
      </c>
      <c r="X7" t="s" s="75">
        <v>121</v>
      </c>
      <c r="Y7" t="s" s="75">
        <v>122</v>
      </c>
      <c r="Z7" t="s" s="75">
        <v>123</v>
      </c>
      <c r="AA7" s="226"/>
      <c r="AB7" s="227"/>
      <c r="AC7" s="228"/>
      <c r="AD7" s="6"/>
      <c r="AE7" s="229"/>
      <c r="AF7" s="229"/>
      <c r="AG7" s="229"/>
      <c r="AH7" s="230"/>
      <c r="AI7" s="231"/>
      <c r="AJ7" s="232"/>
      <c r="AK7" s="223"/>
      <c r="AL7" s="224"/>
      <c r="AM7" s="224"/>
      <c r="AN7" s="224"/>
      <c r="AO7" s="224"/>
      <c r="AP7" s="224"/>
      <c r="AQ7" s="224"/>
      <c r="AR7" s="224"/>
      <c r="AS7" s="224"/>
      <c r="AT7" s="224"/>
      <c r="AU7" s="233"/>
      <c r="AV7" s="224"/>
      <c r="AW7" s="233"/>
      <c r="AX7" s="234"/>
      <c r="AY7" s="235"/>
      <c r="AZ7" s="235"/>
      <c r="BA7" s="235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9"/>
    </row>
    <row r="8" ht="50.25" customHeight="1">
      <c r="A8" s="5"/>
      <c r="B8" s="236"/>
      <c r="C8" s="237"/>
      <c r="D8" s="238"/>
      <c r="E8" s="227"/>
      <c r="F8" s="238"/>
      <c r="G8" s="224"/>
      <c r="H8" s="224"/>
      <c r="I8" s="238"/>
      <c r="J8" s="239"/>
      <c r="K8" s="239"/>
      <c r="L8" t="s" s="240">
        <v>124</v>
      </c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2"/>
      <c r="AB8" s="242"/>
      <c r="AC8" s="243"/>
      <c r="AD8" s="6"/>
      <c r="AE8" s="244"/>
      <c r="AF8" s="244"/>
      <c r="AG8" s="245"/>
      <c r="AH8" s="246"/>
      <c r="AI8" s="247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9"/>
      <c r="AY8" s="250"/>
      <c r="AZ8" s="250"/>
      <c r="BA8" s="250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9"/>
    </row>
    <row r="9" ht="90" customHeight="1">
      <c r="A9" s="50"/>
      <c r="B9" s="251"/>
      <c r="C9" s="252"/>
      <c r="D9" t="s" s="253">
        <v>125</v>
      </c>
      <c r="E9" t="s" s="254">
        <v>126</v>
      </c>
      <c r="F9" t="s" s="255">
        <v>34</v>
      </c>
      <c r="G9" t="s" s="256">
        <v>127</v>
      </c>
      <c r="H9" t="s" s="256">
        <v>52</v>
      </c>
      <c r="I9" s="257">
        <v>2</v>
      </c>
      <c r="J9" s="258">
        <v>0</v>
      </c>
      <c r="K9" t="s" s="256">
        <v>128</v>
      </c>
      <c r="L9" s="259">
        <v>188.895</v>
      </c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1">
        <f>L9*M9+L9*N9+L9*O9+L9*P9+L9*Q9+L9*R9+L9*T9+L9*V9+L9*W9+L9*X9+L9*Y9+L9*Z9+L9*U9+L9*S9</f>
        <v>0</v>
      </c>
      <c r="AB9" t="s" s="255">
        <f>IF(SUM(M9:Z9)&gt;0,"Yes","No")</f>
        <v>129</v>
      </c>
      <c r="AC9" t="s" s="262">
        <f>IF(B9="New","Yes","No")</f>
        <v>129</v>
      </c>
      <c r="AD9" s="134"/>
      <c r="AE9" s="263">
        <v>2</v>
      </c>
      <c r="AF9" s="264">
        <f>AE9*SUM(M9:Z9)</f>
        <v>0</v>
      </c>
      <c r="AG9" s="265"/>
      <c r="AH9" s="266">
        <v>1.3</v>
      </c>
      <c r="AI9" s="267">
        <f>SUM(M9:Z9)*AH9</f>
        <v>0</v>
      </c>
      <c r="AJ9" s="268">
        <f>M9*I9</f>
        <v>0</v>
      </c>
      <c r="AK9" s="268">
        <f>N9*I9</f>
        <v>0</v>
      </c>
      <c r="AL9" s="268">
        <f>O9*I9</f>
        <v>0</v>
      </c>
      <c r="AM9" s="268">
        <f>P9*I9</f>
        <v>0</v>
      </c>
      <c r="AN9" s="268">
        <f>Q9*I9</f>
        <v>0</v>
      </c>
      <c r="AO9" s="268">
        <f>R9*I9</f>
        <v>0</v>
      </c>
      <c r="AP9" s="268">
        <f>S9*I9</f>
        <v>0</v>
      </c>
      <c r="AQ9" s="268">
        <f>T9*I9</f>
        <v>0</v>
      </c>
      <c r="AR9" s="268">
        <f>U9*I9</f>
        <v>0</v>
      </c>
      <c r="AS9" s="268">
        <f>V9*I9</f>
        <v>0</v>
      </c>
      <c r="AT9" s="268">
        <f>W9*I9</f>
        <v>0</v>
      </c>
      <c r="AU9" s="268">
        <f>X9*I9</f>
        <v>0</v>
      </c>
      <c r="AV9" s="268">
        <f>Y9*I9</f>
        <v>0</v>
      </c>
      <c r="AW9" s="268">
        <f>Z9*I9</f>
        <v>0</v>
      </c>
      <c r="AX9" s="269">
        <v>2</v>
      </c>
      <c r="AY9" s="270"/>
      <c r="AZ9" s="271">
        <v>12</v>
      </c>
      <c r="BA9" s="270"/>
      <c r="BB9" s="134"/>
      <c r="BC9" s="272">
        <f>IF(F9="XS",IF(SUM(M9:Z9)&gt;0,SUM(M9:Z9),0),0)*I9</f>
        <v>0</v>
      </c>
      <c r="BD9" s="272">
        <f>IF(F9="S",IF(SUM(M9:Z9)&gt;0,SUM(M9:Z9),0),0)*I9</f>
        <v>0</v>
      </c>
      <c r="BE9" s="272">
        <f>IF(F9="M",IF(SUM(M9:Z9)&gt;0,SUM(M9:Z9),0),0)*I9</f>
        <v>0</v>
      </c>
      <c r="BF9" s="272">
        <f>IF(F9="L",IF(SUM(M9:Z9)&gt;0,SUM(M9:Z9),0),0)*I9</f>
        <v>0</v>
      </c>
      <c r="BG9" s="272">
        <f>IF(F9="XL",IF(SUM(M9:Z9)&gt;0,SUM(M9:Z9),0),0)*I9</f>
        <v>0</v>
      </c>
      <c r="BH9" s="272">
        <f>IF(F9="2XL",IF(SUM(M9:Z9)&gt;0,SUM(M9:Z9),0),0)*I9</f>
        <v>0</v>
      </c>
      <c r="BI9" s="272">
        <f>IF(F9="3XL",IF(SUM(M9:Z9)&gt;0,SUM(M9:Z9),0),0)*I9</f>
        <v>0</v>
      </c>
      <c r="BJ9" s="272">
        <f>IF(F9="4XL",IF(SUM(M9:Z9)&gt;0,SUM(M9:Z9),0),0)*I9</f>
        <v>0</v>
      </c>
      <c r="BK9" s="272">
        <f>IF(F9="various",IF(SUM(M9:Z9)&gt;0,SUM(M9:Z9),0),0)*I9</f>
        <v>0</v>
      </c>
      <c r="BL9" s="134"/>
      <c r="BM9" s="272">
        <f>IF(E9="",IF(SUM(M9:Z9)&gt;0,SUM(M9:Z9),0),0)*I9</f>
        <v>0</v>
      </c>
      <c r="BN9" s="272">
        <f>IF(E9="Dual tex.",IF(SUM(M9:Z9)&gt;0,SUM(M9:Z9),0),0)*I9</f>
        <v>0</v>
      </c>
      <c r="BO9" s="134"/>
      <c r="BP9" s="272">
        <f>IF(H9="sloper",IF(SUM(M9:Z9)&gt;0,SUM(M9:Z9),0),0)*I9</f>
        <v>0</v>
      </c>
      <c r="BQ9" s="272">
        <f>IF(H9="footholds",IF(SUM(M9:Z9)&gt;0,SUM(M9:Z9),0),0)*I9</f>
        <v>0</v>
      </c>
      <c r="BR9" s="272">
        <f>IF(H9="micros",IF(SUM(M9:Z9)&gt;0,SUM(M9:Z9),0),0)*I9</f>
        <v>0</v>
      </c>
      <c r="BS9" s="272">
        <f>IF(H9="jug",IF(SUM(M9:Z9)&gt;0,SUM(M9:Z9),0),0)*I9</f>
        <v>0</v>
      </c>
      <c r="BT9" s="272">
        <f>IF(H9="ledge",IF(SUM(M9:Z9)&gt;0,SUM(M9:Z9),0),0)*I9</f>
        <v>0</v>
      </c>
      <c r="BU9" s="272">
        <f>IF(H9="edge",IF(SUM(M9:Z9)&gt;0,SUM(M9:Z9),0),0)*I9</f>
        <v>0</v>
      </c>
      <c r="BV9" s="272">
        <f>IF(H9="crimp",IF(SUM(M9:Z9)&gt;0,SUM(M9:Z9),0),0)*I9</f>
        <v>0</v>
      </c>
      <c r="BW9" s="272">
        <f>IF(H9="incut",IF(SUM(M9:Z9)&gt;0,SUM(M9:Z9),0),0)*I9</f>
        <v>0</v>
      </c>
      <c r="BX9" s="272">
        <f>IF(H9="dish",IF(SUM(M9:Z9)&gt;0,SUM(M9:Z9),0),0)*I9</f>
        <v>0</v>
      </c>
      <c r="BY9" s="272">
        <f>IF(H9="pinch",IF(SUM(M9:Z9)&gt;0,SUM(M9:Z9),0),0)*I9</f>
        <v>0</v>
      </c>
      <c r="BZ9" s="272">
        <f>IF(H9="pocket",IF(SUM(M9:Z9)&gt;0,SUM(M9:Z9),0),0)*I9</f>
        <v>0</v>
      </c>
      <c r="CA9" s="272">
        <f>IF(H9="insert",IF(SUM(M9:Z9)&gt;0,SUM(M9:Z9),0),0)*I9</f>
        <v>0</v>
      </c>
      <c r="CB9" s="272">
        <f>IF(H9="feature",IF(SUM(M9:Z9)&gt;0,SUM(M9:Z9),0),0)*I9</f>
        <v>0</v>
      </c>
      <c r="CC9" s="272">
        <f>IF(H9="scoop",IF(SUM(M9:Z9)&gt;0,SUM(M9:Z9),0),0)*I9</f>
        <v>0</v>
      </c>
      <c r="CD9" s="272">
        <f>IF(H9="arete",IF(SUM(M9:Z9)&gt;0,SUM(M9:Z9),0),0)*I9</f>
        <v>0</v>
      </c>
      <c r="CE9" s="272">
        <f>IF(H9="square",IF(SUM(M9:Z9)&gt;0,SUM(M9:Z9),0),0)*I9</f>
        <v>0</v>
      </c>
      <c r="CF9" s="272">
        <f>IF(H9="positive",IF(SUM(M9:Z9)&gt;0,SUM(M9:Z9),0),0)*I9</f>
        <v>0</v>
      </c>
      <c r="CG9" s="272">
        <f>IF(H9="pyramid",IF(SUM(M9:Z9)&gt;0,SUM(M9:Z9),0),0)*I9</f>
        <v>0</v>
      </c>
      <c r="CH9" s="272">
        <f>IF(H9="high profile",IF(SUM(M9:Z9)&gt;0,SUM(M9:Z9),0),0)*I9</f>
        <v>0</v>
      </c>
      <c r="CI9" s="272">
        <f>IF(H9="rectangle",IF(SUM(M9:Z9)&gt;0,SUM(M9:Z9),0),0)*I9</f>
        <v>0</v>
      </c>
      <c r="CJ9" s="272">
        <f>IF(H9="various",IF(SUM(M9:Z9)&gt;0,SUM(M9:Z9),0),0)*I9</f>
        <v>0</v>
      </c>
      <c r="CK9" s="222"/>
    </row>
    <row r="10" ht="90" customHeight="1">
      <c r="A10" s="50"/>
      <c r="B10" s="273"/>
      <c r="C10" s="274"/>
      <c r="D10" t="s" s="275">
        <v>130</v>
      </c>
      <c r="E10" t="s" s="276">
        <v>126</v>
      </c>
      <c r="F10" t="s" s="277">
        <v>35</v>
      </c>
      <c r="G10" t="s" s="278">
        <v>131</v>
      </c>
      <c r="H10" t="s" s="278">
        <v>52</v>
      </c>
      <c r="I10" s="279">
        <v>2</v>
      </c>
      <c r="J10" s="280">
        <v>0</v>
      </c>
      <c r="K10" t="s" s="278">
        <v>128</v>
      </c>
      <c r="L10" s="281">
        <v>211.155</v>
      </c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3">
        <f>L10*M10+L10*N10+L10*O10+L10*P10+L10*Q10+L10*R10+L10*T10+L10*V10+L10*W10+L10*X10+L10*Y10+L10*Z10+L10*U10+L10*S10</f>
        <v>0</v>
      </c>
      <c r="AB10" t="s" s="277">
        <f>IF(SUM(M10:Z10)&gt;0,"Yes","No")</f>
        <v>129</v>
      </c>
      <c r="AC10" t="s" s="284">
        <f>IF(B10="New","Yes","No")</f>
        <v>129</v>
      </c>
      <c r="AD10" s="134"/>
      <c r="AE10" s="285">
        <v>2</v>
      </c>
      <c r="AF10" s="286">
        <f>AE10*SUM(M10:Z10)</f>
        <v>0</v>
      </c>
      <c r="AG10" s="287"/>
      <c r="AH10" s="288">
        <v>1.8</v>
      </c>
      <c r="AI10" s="267">
        <f>SUM(M10:Z10)*AH10</f>
        <v>0</v>
      </c>
      <c r="AJ10" s="268">
        <f>M10*I10</f>
        <v>0</v>
      </c>
      <c r="AK10" s="268">
        <f>N10*I10</f>
        <v>0</v>
      </c>
      <c r="AL10" s="268">
        <f>O10*I10</f>
        <v>0</v>
      </c>
      <c r="AM10" s="268">
        <f>P10*I10</f>
        <v>0</v>
      </c>
      <c r="AN10" s="268">
        <f>Q10*I10</f>
        <v>0</v>
      </c>
      <c r="AO10" s="268">
        <f>R10*I10</f>
        <v>0</v>
      </c>
      <c r="AP10" s="268">
        <f>S10*I10</f>
        <v>0</v>
      </c>
      <c r="AQ10" s="268">
        <f>T10*I10</f>
        <v>0</v>
      </c>
      <c r="AR10" s="268">
        <f>U10*I10</f>
        <v>0</v>
      </c>
      <c r="AS10" s="268">
        <f>V10*I10</f>
        <v>0</v>
      </c>
      <c r="AT10" s="268">
        <f>W10*I10</f>
        <v>0</v>
      </c>
      <c r="AU10" s="268">
        <f>X10*I10</f>
        <v>0</v>
      </c>
      <c r="AV10" s="268">
        <f>Y10*I10</f>
        <v>0</v>
      </c>
      <c r="AW10" s="268">
        <f>Z10*I10</f>
        <v>0</v>
      </c>
      <c r="AX10" s="289">
        <v>2</v>
      </c>
      <c r="AY10" s="290"/>
      <c r="AZ10" s="291">
        <v>8</v>
      </c>
      <c r="BA10" s="290"/>
      <c r="BB10" s="134"/>
      <c r="BC10" s="272">
        <f>IF(F10="XS",IF(SUM(M10:Z10)&gt;0,SUM(M10:Z10),0),0)*I10</f>
        <v>0</v>
      </c>
      <c r="BD10" s="272">
        <f>IF(F10="S",IF(SUM(M10:Z10)&gt;0,SUM(M10:Z10),0),0)*I10</f>
        <v>0</v>
      </c>
      <c r="BE10" s="272">
        <f>IF(F10="M",IF(SUM(M10:Z10)&gt;0,SUM(M10:Z10),0),0)*I10</f>
        <v>0</v>
      </c>
      <c r="BF10" s="272">
        <f>IF(F10="L",IF(SUM(M10:Z10)&gt;0,SUM(M10:Z10),0),0)*I10</f>
        <v>0</v>
      </c>
      <c r="BG10" s="272">
        <f>IF(F10="XL",IF(SUM(M10:Z10)&gt;0,SUM(M10:Z10),0),0)*I10</f>
        <v>0</v>
      </c>
      <c r="BH10" s="272">
        <f>IF(F10="2XL",IF(SUM(M10:Z10)&gt;0,SUM(M10:Z10),0),0)*I10</f>
        <v>0</v>
      </c>
      <c r="BI10" s="272">
        <f>IF(F10="3XL",IF(SUM(M10:Z10)&gt;0,SUM(M10:Z10),0),0)*I10</f>
        <v>0</v>
      </c>
      <c r="BJ10" s="272">
        <f>IF(F10="4XL",IF(SUM(M10:Z10)&gt;0,SUM(M10:Z10),0),0)*I10</f>
        <v>0</v>
      </c>
      <c r="BK10" s="272">
        <f>IF(F10="various",IF(SUM(M10:Z10)&gt;0,SUM(M10:Z10),0),0)*I10</f>
        <v>0</v>
      </c>
      <c r="BL10" s="134"/>
      <c r="BM10" s="272">
        <f>IF(E10="",IF(SUM(M10:Z10)&gt;0,SUM(M10:Z10),0),0)*I10</f>
        <v>0</v>
      </c>
      <c r="BN10" s="272">
        <f>IF(E10="Dual tex.",IF(SUM(M10:Z10)&gt;0,SUM(M10:Z10),0),0)*I10</f>
        <v>0</v>
      </c>
      <c r="BO10" s="134"/>
      <c r="BP10" s="272">
        <f>IF(H10="sloper",IF(SUM(M10:Z10)&gt;0,SUM(M10:Z10),0),0)*I10</f>
        <v>0</v>
      </c>
      <c r="BQ10" s="272">
        <f>IF(H10="footholds",IF(SUM(M10:Z10)&gt;0,SUM(M10:Z10),0),0)*I10</f>
        <v>0</v>
      </c>
      <c r="BR10" s="272">
        <f>IF(H10="micros",IF(SUM(M10:Z10)&gt;0,SUM(M10:Z10),0),0)*I10</f>
        <v>0</v>
      </c>
      <c r="BS10" s="272">
        <f>IF(H10="jug",IF(SUM(M10:Z10)&gt;0,SUM(M10:Z10),0),0)*I10</f>
        <v>0</v>
      </c>
      <c r="BT10" s="272">
        <f>IF(H10="ledge",IF(SUM(M10:Z10)&gt;0,SUM(M10:Z10),0),0)*I10</f>
        <v>0</v>
      </c>
      <c r="BU10" s="272">
        <f>IF(H10="edge",IF(SUM(M10:Z10)&gt;0,SUM(M10:Z10),0),0)*I10</f>
        <v>0</v>
      </c>
      <c r="BV10" s="272">
        <f>IF(H10="crimp",IF(SUM(M10:Z10)&gt;0,SUM(M10:Z10),0),0)*I10</f>
        <v>0</v>
      </c>
      <c r="BW10" s="272">
        <f>IF(H10="incut",IF(SUM(M10:Z10)&gt;0,SUM(M10:Z10),0),0)*I10</f>
        <v>0</v>
      </c>
      <c r="BX10" s="272">
        <f>IF(H10="dish",IF(SUM(M10:Z10)&gt;0,SUM(M10:Z10),0),0)*I10</f>
        <v>0</v>
      </c>
      <c r="BY10" s="272">
        <f>IF(H10="pinch",IF(SUM(M10:Z10)&gt;0,SUM(M10:Z10),0),0)*I10</f>
        <v>0</v>
      </c>
      <c r="BZ10" s="272">
        <f>IF(H10="pocket",IF(SUM(M10:Z10)&gt;0,SUM(M10:Z10),0),0)*I10</f>
        <v>0</v>
      </c>
      <c r="CA10" s="272">
        <f>IF(H10="insert",IF(SUM(M10:Z10)&gt;0,SUM(M10:Z10),0),0)*I10</f>
        <v>0</v>
      </c>
      <c r="CB10" s="272">
        <f>IF(H10="feature",IF(SUM(M10:Z10)&gt;0,SUM(M10:Z10),0),0)*I10</f>
        <v>0</v>
      </c>
      <c r="CC10" s="272">
        <f>IF(H10="scoop",IF(SUM(M10:Z10)&gt;0,SUM(M10:Z10),0),0)*I10</f>
        <v>0</v>
      </c>
      <c r="CD10" s="272">
        <f>IF(H10="arete",IF(SUM(M10:Z10)&gt;0,SUM(M10:Z10),0),0)*I10</f>
        <v>0</v>
      </c>
      <c r="CE10" s="272">
        <f>IF(H10="square",IF(SUM(M10:Z10)&gt;0,SUM(M10:Z10),0),0)*I10</f>
        <v>0</v>
      </c>
      <c r="CF10" s="272">
        <f>IF(H10="positive",IF(SUM(M10:Z10)&gt;0,SUM(M10:Z10),0),0)*I10</f>
        <v>0</v>
      </c>
      <c r="CG10" s="272">
        <f>IF(H10="pyramid",IF(SUM(M10:Z10)&gt;0,SUM(M10:Z10),0),0)*I10</f>
        <v>0</v>
      </c>
      <c r="CH10" s="272">
        <f>IF(H10="high profile",IF(SUM(M10:Z10)&gt;0,SUM(M10:Z10),0),0)*I10</f>
        <v>0</v>
      </c>
      <c r="CI10" s="272">
        <f>IF(H10="rectangle",IF(SUM(M10:Z10)&gt;0,SUM(M10:Z10),0),0)*I10</f>
        <v>0</v>
      </c>
      <c r="CJ10" s="272">
        <f>IF(H10="various",IF(SUM(M10:Z10)&gt;0,SUM(M10:Z10),0),0)*I10</f>
        <v>0</v>
      </c>
      <c r="CK10" s="222"/>
    </row>
    <row r="11" ht="90" customHeight="1">
      <c r="A11" s="50"/>
      <c r="B11" s="273"/>
      <c r="C11" s="274"/>
      <c r="D11" t="s" s="292">
        <v>132</v>
      </c>
      <c r="E11" t="s" s="293">
        <v>126</v>
      </c>
      <c r="F11" t="s" s="294">
        <v>37</v>
      </c>
      <c r="G11" t="s" s="295">
        <v>133</v>
      </c>
      <c r="H11" t="s" s="295">
        <v>52</v>
      </c>
      <c r="I11" s="296">
        <v>2</v>
      </c>
      <c r="J11" s="297">
        <v>0</v>
      </c>
      <c r="K11" t="s" s="295">
        <v>128</v>
      </c>
      <c r="L11" s="298">
        <v>283.5</v>
      </c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300">
        <f>L11*M11+L11*N11+L11*O11+L11*P11+L11*Q11+L11*R11+L11*T11+L11*V11+L11*W11+L11*X11+L11*Y11+L11*Z11+L11*U11+L11*S11</f>
        <v>0</v>
      </c>
      <c r="AB11" t="s" s="294">
        <f>IF(SUM(M11:Z11)&gt;0,"Yes","No")</f>
        <v>129</v>
      </c>
      <c r="AC11" t="s" s="301">
        <f>IF(B11="New","Yes","No")</f>
        <v>129</v>
      </c>
      <c r="AD11" s="134"/>
      <c r="AE11" s="285">
        <v>2</v>
      </c>
      <c r="AF11" s="286">
        <f>AE11*SUM(M11:Z11)</f>
        <v>0</v>
      </c>
      <c r="AG11" s="287"/>
      <c r="AH11" s="288">
        <v>5.2</v>
      </c>
      <c r="AI11" s="267">
        <f>SUM(M11:Z11)*AH11</f>
        <v>0</v>
      </c>
      <c r="AJ11" s="268">
        <f>M11*I11</f>
        <v>0</v>
      </c>
      <c r="AK11" s="268">
        <f>N11*I11</f>
        <v>0</v>
      </c>
      <c r="AL11" s="268">
        <f>O11*I11</f>
        <v>0</v>
      </c>
      <c r="AM11" s="268">
        <f>P11*I11</f>
        <v>0</v>
      </c>
      <c r="AN11" s="268">
        <f>Q11*I11</f>
        <v>0</v>
      </c>
      <c r="AO11" s="268">
        <f>R11*I11</f>
        <v>0</v>
      </c>
      <c r="AP11" s="268">
        <f>S11*I11</f>
        <v>0</v>
      </c>
      <c r="AQ11" s="268">
        <f>T11*I11</f>
        <v>0</v>
      </c>
      <c r="AR11" s="268">
        <f>U11*I11</f>
        <v>0</v>
      </c>
      <c r="AS11" s="268">
        <f>V11*I11</f>
        <v>0</v>
      </c>
      <c r="AT11" s="268">
        <f>W11*I11</f>
        <v>0</v>
      </c>
      <c r="AU11" s="268">
        <f>X11*I11</f>
        <v>0</v>
      </c>
      <c r="AV11" s="268">
        <f>Y11*I11</f>
        <v>0</v>
      </c>
      <c r="AW11" s="268">
        <f>Z11*I11</f>
        <v>0</v>
      </c>
      <c r="AX11" s="289">
        <v>2</v>
      </c>
      <c r="AY11" s="290"/>
      <c r="AZ11" s="291">
        <v>20</v>
      </c>
      <c r="BA11" s="290"/>
      <c r="BB11" s="134"/>
      <c r="BC11" s="272">
        <f>IF(F11="XS",IF(SUM(M11:Z11)&gt;0,SUM(M11:Z11),0),0)*I11</f>
        <v>0</v>
      </c>
      <c r="BD11" s="272">
        <f>IF(F11="S",IF(SUM(M11:Z11)&gt;0,SUM(M11:Z11),0),0)*I11</f>
        <v>0</v>
      </c>
      <c r="BE11" s="272">
        <f>IF(F11="M",IF(SUM(M11:Z11)&gt;0,SUM(M11:Z11),0),0)*I11</f>
        <v>0</v>
      </c>
      <c r="BF11" s="272">
        <f>IF(F11="L",IF(SUM(M11:Z11)&gt;0,SUM(M11:Z11),0),0)*I11</f>
        <v>0</v>
      </c>
      <c r="BG11" s="272">
        <f>IF(F11="XL",IF(SUM(M11:Z11)&gt;0,SUM(M11:Z11),0),0)*I11</f>
        <v>0</v>
      </c>
      <c r="BH11" s="272">
        <f>IF(F11="2XL",IF(SUM(M11:Z11)&gt;0,SUM(M11:Z11),0),0)*I11</f>
        <v>0</v>
      </c>
      <c r="BI11" s="272">
        <f>IF(F11="3XL",IF(SUM(M11:Z11)&gt;0,SUM(M11:Z11),0),0)*I11</f>
        <v>0</v>
      </c>
      <c r="BJ11" s="272">
        <f>IF(F11="4XL",IF(SUM(M11:Z11)&gt;0,SUM(M11:Z11),0),0)*I11</f>
        <v>0</v>
      </c>
      <c r="BK11" s="272">
        <f>IF(F11="various",IF(SUM(M11:Z11)&gt;0,SUM(M11:Z11),0),0)*I11</f>
        <v>0</v>
      </c>
      <c r="BL11" s="134"/>
      <c r="BM11" s="272">
        <f>IF(E11="",IF(SUM(M11:Z11)&gt;0,SUM(M11:Z11),0),0)*I11</f>
        <v>0</v>
      </c>
      <c r="BN11" s="272">
        <f>IF(E11="Dual tex.",IF(SUM(M11:Z11)&gt;0,SUM(M11:Z11),0),0)*I11</f>
        <v>0</v>
      </c>
      <c r="BO11" s="134"/>
      <c r="BP11" s="272">
        <f>IF(H11="sloper",IF(SUM(M11:Z11)&gt;0,SUM(M11:Z11),0),0)*I11</f>
        <v>0</v>
      </c>
      <c r="BQ11" s="272">
        <f>IF(H11="footholds",IF(SUM(M11:Z11)&gt;0,SUM(M11:Z11),0),0)*I11</f>
        <v>0</v>
      </c>
      <c r="BR11" s="272">
        <f>IF(H11="micros",IF(SUM(M11:Z11)&gt;0,SUM(M11:Z11),0),0)*I11</f>
        <v>0</v>
      </c>
      <c r="BS11" s="272">
        <f>IF(H11="jug",IF(SUM(M11:Z11)&gt;0,SUM(M11:Z11),0),0)*I11</f>
        <v>0</v>
      </c>
      <c r="BT11" s="272">
        <f>IF(H11="ledge",IF(SUM(M11:Z11)&gt;0,SUM(M11:Z11),0),0)*I11</f>
        <v>0</v>
      </c>
      <c r="BU11" s="272">
        <f>IF(H11="edge",IF(SUM(M11:Z11)&gt;0,SUM(M11:Z11),0),0)*I11</f>
        <v>0</v>
      </c>
      <c r="BV11" s="272">
        <f>IF(H11="crimp",IF(SUM(M11:Z11)&gt;0,SUM(M11:Z11),0),0)*I11</f>
        <v>0</v>
      </c>
      <c r="BW11" s="272">
        <f>IF(H11="incut",IF(SUM(M11:Z11)&gt;0,SUM(M11:Z11),0),0)*I11</f>
        <v>0</v>
      </c>
      <c r="BX11" s="272">
        <f>IF(H11="dish",IF(SUM(M11:Z11)&gt;0,SUM(M11:Z11),0),0)*I11</f>
        <v>0</v>
      </c>
      <c r="BY11" s="272">
        <f>IF(H11="pinch",IF(SUM(M11:Z11)&gt;0,SUM(M11:Z11),0),0)*I11</f>
        <v>0</v>
      </c>
      <c r="BZ11" s="272">
        <f>IF(H11="pocket",IF(SUM(M11:Z11)&gt;0,SUM(M11:Z11),0),0)*I11</f>
        <v>0</v>
      </c>
      <c r="CA11" s="272">
        <f>IF(H11="insert",IF(SUM(M11:Z11)&gt;0,SUM(M11:Z11),0),0)*I11</f>
        <v>0</v>
      </c>
      <c r="CB11" s="272">
        <f>IF(H11="feature",IF(SUM(M11:Z11)&gt;0,SUM(M11:Z11),0),0)*I11</f>
        <v>0</v>
      </c>
      <c r="CC11" s="272">
        <f>IF(H11="scoop",IF(SUM(M11:Z11)&gt;0,SUM(M11:Z11),0),0)*I11</f>
        <v>0</v>
      </c>
      <c r="CD11" s="272">
        <f>IF(H11="arete",IF(SUM(M11:Z11)&gt;0,SUM(M11:Z11),0),0)*I11</f>
        <v>0</v>
      </c>
      <c r="CE11" s="272">
        <f>IF(H11="square",IF(SUM(M11:Z11)&gt;0,SUM(M11:Z11),0),0)*I11</f>
        <v>0</v>
      </c>
      <c r="CF11" s="272">
        <f>IF(H11="positive",IF(SUM(M11:Z11)&gt;0,SUM(M11:Z11),0),0)*I11</f>
        <v>0</v>
      </c>
      <c r="CG11" s="272">
        <f>IF(H11="pyramid",IF(SUM(M11:Z11)&gt;0,SUM(M11:Z11),0),0)*I11</f>
        <v>0</v>
      </c>
      <c r="CH11" s="272">
        <f>IF(H11="high profile",IF(SUM(M11:Z11)&gt;0,SUM(M11:Z11),0),0)*I11</f>
        <v>0</v>
      </c>
      <c r="CI11" s="272">
        <f>IF(H11="rectangle",IF(SUM(M11:Z11)&gt;0,SUM(M11:Z11),0),0)*I11</f>
        <v>0</v>
      </c>
      <c r="CJ11" s="272">
        <f>IF(H11="various",IF(SUM(M11:Z11)&gt;0,SUM(M11:Z11),0),0)*I11</f>
        <v>0</v>
      </c>
      <c r="CK11" s="222"/>
    </row>
    <row r="12" ht="90" customHeight="1">
      <c r="A12" s="50"/>
      <c r="B12" s="273"/>
      <c r="C12" s="274"/>
      <c r="D12" t="s" s="275">
        <v>134</v>
      </c>
      <c r="E12" t="s" s="276">
        <v>126</v>
      </c>
      <c r="F12" t="s" s="277">
        <v>34</v>
      </c>
      <c r="G12" t="s" s="278">
        <v>135</v>
      </c>
      <c r="H12" t="s" s="278">
        <v>52</v>
      </c>
      <c r="I12" s="279">
        <v>2</v>
      </c>
      <c r="J12" s="280">
        <v>0</v>
      </c>
      <c r="K12" t="s" s="278">
        <v>128</v>
      </c>
      <c r="L12" s="281">
        <v>194.46</v>
      </c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3">
        <f>L12*M12+L12*N12+L12*O12+L12*P12+L12*Q12+L12*R12+L12*T12+L12*V12+L12*W12+L12*X12+L12*Y12+L12*Z12+L12*U12+L12*S12</f>
        <v>0</v>
      </c>
      <c r="AB12" t="s" s="277">
        <f>IF(SUM(M12:Z12)&gt;0,"Yes","No")</f>
        <v>129</v>
      </c>
      <c r="AC12" t="s" s="284">
        <f>IF(B12="New","Yes","No")</f>
        <v>129</v>
      </c>
      <c r="AD12" s="134"/>
      <c r="AE12" s="285">
        <v>2</v>
      </c>
      <c r="AF12" s="286">
        <f>AE12*SUM(M12:Z12)</f>
        <v>0</v>
      </c>
      <c r="AG12" s="287"/>
      <c r="AH12" s="288">
        <v>1.5</v>
      </c>
      <c r="AI12" s="267">
        <f>SUM(M12:Z12)*AH12</f>
        <v>0</v>
      </c>
      <c r="AJ12" s="268">
        <f>M12*I12</f>
        <v>0</v>
      </c>
      <c r="AK12" s="268">
        <f>N12*I12</f>
        <v>0</v>
      </c>
      <c r="AL12" s="268">
        <f>O12*I12</f>
        <v>0</v>
      </c>
      <c r="AM12" s="268">
        <f>P12*I12</f>
        <v>0</v>
      </c>
      <c r="AN12" s="268">
        <f>Q12*I12</f>
        <v>0</v>
      </c>
      <c r="AO12" s="268">
        <f>R12*I12</f>
        <v>0</v>
      </c>
      <c r="AP12" s="268">
        <f>S12*I12</f>
        <v>0</v>
      </c>
      <c r="AQ12" s="268">
        <f>T12*I12</f>
        <v>0</v>
      </c>
      <c r="AR12" s="268">
        <f>U12*I12</f>
        <v>0</v>
      </c>
      <c r="AS12" s="268">
        <f>V12*I12</f>
        <v>0</v>
      </c>
      <c r="AT12" s="268">
        <f>W12*I12</f>
        <v>0</v>
      </c>
      <c r="AU12" s="268">
        <f>X12*I12</f>
        <v>0</v>
      </c>
      <c r="AV12" s="268">
        <f>Y12*I12</f>
        <v>0</v>
      </c>
      <c r="AW12" s="268">
        <f>Z12*I12</f>
        <v>0</v>
      </c>
      <c r="AX12" s="289">
        <v>2</v>
      </c>
      <c r="AY12" s="290"/>
      <c r="AZ12" s="291">
        <v>12</v>
      </c>
      <c r="BA12" s="290"/>
      <c r="BB12" s="134"/>
      <c r="BC12" s="272">
        <f>IF(F12="XS",IF(SUM(M12:Z12)&gt;0,SUM(M12:Z12),0),0)*I12</f>
        <v>0</v>
      </c>
      <c r="BD12" s="272">
        <f>IF(F12="S",IF(SUM(M12:Z12)&gt;0,SUM(M12:Z12),0),0)*I12</f>
        <v>0</v>
      </c>
      <c r="BE12" s="272">
        <f>IF(F12="M",IF(SUM(M12:Z12)&gt;0,SUM(M12:Z12),0),0)*I12</f>
        <v>0</v>
      </c>
      <c r="BF12" s="272">
        <f>IF(F12="L",IF(SUM(M12:Z12)&gt;0,SUM(M12:Z12),0),0)*I12</f>
        <v>0</v>
      </c>
      <c r="BG12" s="272">
        <f>IF(F12="XL",IF(SUM(M12:Z12)&gt;0,SUM(M12:Z12),0),0)*I12</f>
        <v>0</v>
      </c>
      <c r="BH12" s="272">
        <f>IF(F12="2XL",IF(SUM(M12:Z12)&gt;0,SUM(M12:Z12),0),0)*I12</f>
        <v>0</v>
      </c>
      <c r="BI12" s="272">
        <f>IF(F12="3XL",IF(SUM(M12:Z12)&gt;0,SUM(M12:Z12),0),0)*I12</f>
        <v>0</v>
      </c>
      <c r="BJ12" s="272">
        <f>IF(F12="4XL",IF(SUM(M12:Z12)&gt;0,SUM(M12:Z12),0),0)*I12</f>
        <v>0</v>
      </c>
      <c r="BK12" s="272">
        <f>IF(F12="various",IF(SUM(M12:Z12)&gt;0,SUM(M12:Z12),0),0)*I12</f>
        <v>0</v>
      </c>
      <c r="BL12" s="134"/>
      <c r="BM12" s="272">
        <f>IF(E12="",IF(SUM(M12:Z12)&gt;0,SUM(M12:Z12),0),0)*I12</f>
        <v>0</v>
      </c>
      <c r="BN12" s="272">
        <f>IF(E12="Dual tex.",IF(SUM(M12:Z12)&gt;0,SUM(M12:Z12),0),0)*I12</f>
        <v>0</v>
      </c>
      <c r="BO12" s="134"/>
      <c r="BP12" s="272">
        <f>IF(H12="sloper",IF(SUM(M12:Z12)&gt;0,SUM(M12:Z12),0),0)*I12</f>
        <v>0</v>
      </c>
      <c r="BQ12" s="272">
        <f>IF(H12="footholds",IF(SUM(M12:Z12)&gt;0,SUM(M12:Z12),0),0)*I12</f>
        <v>0</v>
      </c>
      <c r="BR12" s="272">
        <f>IF(H12="micros",IF(SUM(M12:Z12)&gt;0,SUM(M12:Z12),0),0)*I12</f>
        <v>0</v>
      </c>
      <c r="BS12" s="272">
        <f>IF(H12="jug",IF(SUM(M12:Z12)&gt;0,SUM(M12:Z12),0),0)*I12</f>
        <v>0</v>
      </c>
      <c r="BT12" s="272">
        <f>IF(H12="ledge",IF(SUM(M12:Z12)&gt;0,SUM(M12:Z12),0),0)*I12</f>
        <v>0</v>
      </c>
      <c r="BU12" s="272">
        <f>IF(H12="edge",IF(SUM(M12:Z12)&gt;0,SUM(M12:Z12),0),0)*I12</f>
        <v>0</v>
      </c>
      <c r="BV12" s="272">
        <f>IF(H12="crimp",IF(SUM(M12:Z12)&gt;0,SUM(M12:Z12),0),0)*I12</f>
        <v>0</v>
      </c>
      <c r="BW12" s="272">
        <f>IF(H12="incut",IF(SUM(M12:Z12)&gt;0,SUM(M12:Z12),0),0)*I12</f>
        <v>0</v>
      </c>
      <c r="BX12" s="272">
        <f>IF(H12="dish",IF(SUM(M12:Z12)&gt;0,SUM(M12:Z12),0),0)*I12</f>
        <v>0</v>
      </c>
      <c r="BY12" s="272">
        <f>IF(H12="pinch",IF(SUM(M12:Z12)&gt;0,SUM(M12:Z12),0),0)*I12</f>
        <v>0</v>
      </c>
      <c r="BZ12" s="272">
        <f>IF(H12="pocket",IF(SUM(M12:Z12)&gt;0,SUM(M12:Z12),0),0)*I12</f>
        <v>0</v>
      </c>
      <c r="CA12" s="272">
        <f>IF(H12="insert",IF(SUM(M12:Z12)&gt;0,SUM(M12:Z12),0),0)*I12</f>
        <v>0</v>
      </c>
      <c r="CB12" s="272">
        <f>IF(H12="feature",IF(SUM(M12:Z12)&gt;0,SUM(M12:Z12),0),0)*I12</f>
        <v>0</v>
      </c>
      <c r="CC12" s="272">
        <f>IF(H12="scoop",IF(SUM(M12:Z12)&gt;0,SUM(M12:Z12),0),0)*I12</f>
        <v>0</v>
      </c>
      <c r="CD12" s="272">
        <f>IF(H12="arete",IF(SUM(M12:Z12)&gt;0,SUM(M12:Z12),0),0)*I12</f>
        <v>0</v>
      </c>
      <c r="CE12" s="272">
        <f>IF(H12="square",IF(SUM(M12:Z12)&gt;0,SUM(M12:Z12),0),0)*I12</f>
        <v>0</v>
      </c>
      <c r="CF12" s="272">
        <f>IF(H12="positive",IF(SUM(M12:Z12)&gt;0,SUM(M12:Z12),0),0)*I12</f>
        <v>0</v>
      </c>
      <c r="CG12" s="272">
        <f>IF(H12="pyramid",IF(SUM(M12:Z12)&gt;0,SUM(M12:Z12),0),0)*I12</f>
        <v>0</v>
      </c>
      <c r="CH12" s="272">
        <f>IF(H12="high profile",IF(SUM(M12:Z12)&gt;0,SUM(M12:Z12),0),0)*I12</f>
        <v>0</v>
      </c>
      <c r="CI12" s="272">
        <f>IF(H12="rectangle",IF(SUM(M12:Z12)&gt;0,SUM(M12:Z12),0),0)*I12</f>
        <v>0</v>
      </c>
      <c r="CJ12" s="272">
        <f>IF(H12="various",IF(SUM(M12:Z12)&gt;0,SUM(M12:Z12),0),0)*I12</f>
        <v>0</v>
      </c>
      <c r="CK12" s="222"/>
    </row>
    <row r="13" ht="90" customHeight="1">
      <c r="A13" s="50"/>
      <c r="B13" s="273"/>
      <c r="C13" s="274"/>
      <c r="D13" t="s" s="292">
        <v>136</v>
      </c>
      <c r="E13" t="s" s="293">
        <v>126</v>
      </c>
      <c r="F13" t="s" s="294">
        <v>35</v>
      </c>
      <c r="G13" t="s" s="295">
        <v>137</v>
      </c>
      <c r="H13" t="s" s="295">
        <v>52</v>
      </c>
      <c r="I13" s="296">
        <v>2</v>
      </c>
      <c r="J13" s="297">
        <v>0</v>
      </c>
      <c r="K13" t="s" s="295">
        <v>128</v>
      </c>
      <c r="L13" s="298">
        <v>211.155</v>
      </c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  <c r="AA13" s="300">
        <f>L13*M13+L13*N13+L13*O13+L13*P13+L13*Q13+L13*R13+L13*T13+L13*V13+L13*W13+L13*X13+L13*Y13+L13*Z13+L13*U13+L13*S13</f>
        <v>0</v>
      </c>
      <c r="AB13" t="s" s="294">
        <f>IF(SUM(M13:Z13)&gt;0,"Yes","No")</f>
        <v>129</v>
      </c>
      <c r="AC13" t="s" s="301">
        <f>IF(B13="New","Yes","No")</f>
        <v>129</v>
      </c>
      <c r="AD13" s="134"/>
      <c r="AE13" s="285">
        <v>2</v>
      </c>
      <c r="AF13" s="286">
        <f>AE13*SUM(M13:Z13)</f>
        <v>0</v>
      </c>
      <c r="AG13" s="287"/>
      <c r="AH13" s="288">
        <v>2.8</v>
      </c>
      <c r="AI13" s="267">
        <f>SUM(M13:Z13)*AH13</f>
        <v>0</v>
      </c>
      <c r="AJ13" s="268">
        <f>M13*I13</f>
        <v>0</v>
      </c>
      <c r="AK13" s="268">
        <f>N13*I13</f>
        <v>0</v>
      </c>
      <c r="AL13" s="268">
        <f>O13*I13</f>
        <v>0</v>
      </c>
      <c r="AM13" s="268">
        <f>P13*I13</f>
        <v>0</v>
      </c>
      <c r="AN13" s="268">
        <f>Q13*I13</f>
        <v>0</v>
      </c>
      <c r="AO13" s="268">
        <f>R13*I13</f>
        <v>0</v>
      </c>
      <c r="AP13" s="268">
        <f>S13*I13</f>
        <v>0</v>
      </c>
      <c r="AQ13" s="268">
        <f>T13*I13</f>
        <v>0</v>
      </c>
      <c r="AR13" s="268">
        <f>U13*I13</f>
        <v>0</v>
      </c>
      <c r="AS13" s="268">
        <f>V13*I13</f>
        <v>0</v>
      </c>
      <c r="AT13" s="268">
        <f>W13*I13</f>
        <v>0</v>
      </c>
      <c r="AU13" s="268">
        <f>X13*I13</f>
        <v>0</v>
      </c>
      <c r="AV13" s="268">
        <f>Y13*I13</f>
        <v>0</v>
      </c>
      <c r="AW13" s="268">
        <f>Z13*I13</f>
        <v>0</v>
      </c>
      <c r="AX13" s="289">
        <v>2</v>
      </c>
      <c r="AY13" s="290"/>
      <c r="AZ13" s="291">
        <v>8</v>
      </c>
      <c r="BA13" s="290"/>
      <c r="BB13" s="134"/>
      <c r="BC13" s="272">
        <f>IF(F13="XS",IF(SUM(M13:Z13)&gt;0,SUM(M13:Z13),0),0)*I13</f>
        <v>0</v>
      </c>
      <c r="BD13" s="272">
        <f>IF(F13="S",IF(SUM(M13:Z13)&gt;0,SUM(M13:Z13),0),0)*I13</f>
        <v>0</v>
      </c>
      <c r="BE13" s="272">
        <f>IF(F13="M",IF(SUM(M13:Z13)&gt;0,SUM(M13:Z13),0),0)*I13</f>
        <v>0</v>
      </c>
      <c r="BF13" s="272">
        <f>IF(F13="L",IF(SUM(M13:Z13)&gt;0,SUM(M13:Z13),0),0)*I13</f>
        <v>0</v>
      </c>
      <c r="BG13" s="272">
        <f>IF(F13="XL",IF(SUM(M13:Z13)&gt;0,SUM(M13:Z13),0),0)*I13</f>
        <v>0</v>
      </c>
      <c r="BH13" s="272">
        <f>IF(F13="2XL",IF(SUM(M13:Z13)&gt;0,SUM(M13:Z13),0),0)*I13</f>
        <v>0</v>
      </c>
      <c r="BI13" s="272">
        <f>IF(F13="3XL",IF(SUM(M13:Z13)&gt;0,SUM(M13:Z13),0),0)*I13</f>
        <v>0</v>
      </c>
      <c r="BJ13" s="272">
        <f>IF(F13="4XL",IF(SUM(M13:Z13)&gt;0,SUM(M13:Z13),0),0)*I13</f>
        <v>0</v>
      </c>
      <c r="BK13" s="272">
        <f>IF(F13="various",IF(SUM(M13:Z13)&gt;0,SUM(M13:Z13),0),0)*I13</f>
        <v>0</v>
      </c>
      <c r="BL13" s="134"/>
      <c r="BM13" s="272">
        <f>IF(E13="",IF(SUM(M13:Z13)&gt;0,SUM(M13:Z13),0),0)*I13</f>
        <v>0</v>
      </c>
      <c r="BN13" s="272">
        <f>IF(E13="Dual tex.",IF(SUM(M13:Z13)&gt;0,SUM(M13:Z13),0),0)*I13</f>
        <v>0</v>
      </c>
      <c r="BO13" s="134"/>
      <c r="BP13" s="272">
        <f>IF(H13="sloper",IF(SUM(M13:Z13)&gt;0,SUM(M13:Z13),0),0)*I13</f>
        <v>0</v>
      </c>
      <c r="BQ13" s="272">
        <f>IF(H13="footholds",IF(SUM(M13:Z13)&gt;0,SUM(M13:Z13),0),0)*I13</f>
        <v>0</v>
      </c>
      <c r="BR13" s="272">
        <f>IF(H13="micros",IF(SUM(M13:Z13)&gt;0,SUM(M13:Z13),0),0)*I13</f>
        <v>0</v>
      </c>
      <c r="BS13" s="272">
        <f>IF(H13="jug",IF(SUM(M13:Z13)&gt;0,SUM(M13:Z13),0),0)*I13</f>
        <v>0</v>
      </c>
      <c r="BT13" s="272">
        <f>IF(H13="ledge",IF(SUM(M13:Z13)&gt;0,SUM(M13:Z13),0),0)*I13</f>
        <v>0</v>
      </c>
      <c r="BU13" s="272">
        <f>IF(H13="edge",IF(SUM(M13:Z13)&gt;0,SUM(M13:Z13),0),0)*I13</f>
        <v>0</v>
      </c>
      <c r="BV13" s="272">
        <f>IF(H13="crimp",IF(SUM(M13:Z13)&gt;0,SUM(M13:Z13),0),0)*I13</f>
        <v>0</v>
      </c>
      <c r="BW13" s="272">
        <f>IF(H13="incut",IF(SUM(M13:Z13)&gt;0,SUM(M13:Z13),0),0)*I13</f>
        <v>0</v>
      </c>
      <c r="BX13" s="272">
        <f>IF(H13="dish",IF(SUM(M13:Z13)&gt;0,SUM(M13:Z13),0),0)*I13</f>
        <v>0</v>
      </c>
      <c r="BY13" s="272">
        <f>IF(H13="pinch",IF(SUM(M13:Z13)&gt;0,SUM(M13:Z13),0),0)*I13</f>
        <v>0</v>
      </c>
      <c r="BZ13" s="272">
        <f>IF(H13="pocket",IF(SUM(M13:Z13)&gt;0,SUM(M13:Z13),0),0)*I13</f>
        <v>0</v>
      </c>
      <c r="CA13" s="272">
        <f>IF(H13="insert",IF(SUM(M13:Z13)&gt;0,SUM(M13:Z13),0),0)*I13</f>
        <v>0</v>
      </c>
      <c r="CB13" s="272">
        <f>IF(H13="feature",IF(SUM(M13:Z13)&gt;0,SUM(M13:Z13),0),0)*I13</f>
        <v>0</v>
      </c>
      <c r="CC13" s="272">
        <f>IF(H13="scoop",IF(SUM(M13:Z13)&gt;0,SUM(M13:Z13),0),0)*I13</f>
        <v>0</v>
      </c>
      <c r="CD13" s="272">
        <f>IF(H13="arete",IF(SUM(M13:Z13)&gt;0,SUM(M13:Z13),0),0)*I13</f>
        <v>0</v>
      </c>
      <c r="CE13" s="272">
        <f>IF(H13="square",IF(SUM(M13:Z13)&gt;0,SUM(M13:Z13),0),0)*I13</f>
        <v>0</v>
      </c>
      <c r="CF13" s="272">
        <f>IF(H13="positive",IF(SUM(M13:Z13)&gt;0,SUM(M13:Z13),0),0)*I13</f>
        <v>0</v>
      </c>
      <c r="CG13" s="272">
        <f>IF(H13="pyramid",IF(SUM(M13:Z13)&gt;0,SUM(M13:Z13),0),0)*I13</f>
        <v>0</v>
      </c>
      <c r="CH13" s="272">
        <f>IF(H13="high profile",IF(SUM(M13:Z13)&gt;0,SUM(M13:Z13),0),0)*I13</f>
        <v>0</v>
      </c>
      <c r="CI13" s="272">
        <f>IF(H13="rectangle",IF(SUM(M13:Z13)&gt;0,SUM(M13:Z13),0),0)*I13</f>
        <v>0</v>
      </c>
      <c r="CJ13" s="272">
        <f>IF(H13="various",IF(SUM(M13:Z13)&gt;0,SUM(M13:Z13),0),0)*I13</f>
        <v>0</v>
      </c>
      <c r="CK13" s="222"/>
    </row>
    <row r="14" ht="90" customHeight="1">
      <c r="A14" s="50"/>
      <c r="B14" s="273"/>
      <c r="C14" s="274"/>
      <c r="D14" t="s" s="275">
        <v>138</v>
      </c>
      <c r="E14" t="s" s="276">
        <v>126</v>
      </c>
      <c r="F14" t="s" s="277">
        <v>36</v>
      </c>
      <c r="G14" t="s" s="278">
        <v>139</v>
      </c>
      <c r="H14" t="s" s="278">
        <v>52</v>
      </c>
      <c r="I14" s="279">
        <v>2</v>
      </c>
      <c r="J14" s="280">
        <v>0</v>
      </c>
      <c r="K14" t="s" s="278">
        <v>128</v>
      </c>
      <c r="L14" s="281">
        <v>244.545</v>
      </c>
      <c r="M14" s="282"/>
      <c r="N14" s="282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3">
        <f>L14*M14+L14*N14+L14*O14+L14*P14+L14*Q14+L14*R14+L14*T14+L14*V14+L14*W14+L14*X14+L14*Y14+L14*Z14+L14*U14+L14*S14</f>
        <v>0</v>
      </c>
      <c r="AB14" t="s" s="277">
        <f>IF(SUM(M14:Z14)&gt;0,"Yes","No")</f>
        <v>129</v>
      </c>
      <c r="AC14" t="s" s="284">
        <f>IF(B14="New","Yes","No")</f>
        <v>129</v>
      </c>
      <c r="AD14" s="134"/>
      <c r="AE14" s="285">
        <v>2</v>
      </c>
      <c r="AF14" s="286">
        <f>AE14*SUM(M14:Z14)</f>
        <v>0</v>
      </c>
      <c r="AG14" s="287"/>
      <c r="AH14" s="288">
        <v>4.7</v>
      </c>
      <c r="AI14" s="267">
        <f>SUM(M14:Z14)*AH14</f>
        <v>0</v>
      </c>
      <c r="AJ14" s="268">
        <f>M14*I14</f>
        <v>0</v>
      </c>
      <c r="AK14" s="268">
        <f>N14*I14</f>
        <v>0</v>
      </c>
      <c r="AL14" s="268">
        <f>O14*I14</f>
        <v>0</v>
      </c>
      <c r="AM14" s="268">
        <f>P14*I14</f>
        <v>0</v>
      </c>
      <c r="AN14" s="268">
        <f>Q14*I14</f>
        <v>0</v>
      </c>
      <c r="AO14" s="268">
        <f>R14*I14</f>
        <v>0</v>
      </c>
      <c r="AP14" s="268">
        <f>S14*I14</f>
        <v>0</v>
      </c>
      <c r="AQ14" s="268">
        <f>T14*I14</f>
        <v>0</v>
      </c>
      <c r="AR14" s="268">
        <f>U14*I14</f>
        <v>0</v>
      </c>
      <c r="AS14" s="268">
        <f>V14*I14</f>
        <v>0</v>
      </c>
      <c r="AT14" s="268">
        <f>W14*I14</f>
        <v>0</v>
      </c>
      <c r="AU14" s="268">
        <f>X14*I14</f>
        <v>0</v>
      </c>
      <c r="AV14" s="268">
        <f>Y14*I14</f>
        <v>0</v>
      </c>
      <c r="AW14" s="268">
        <f>Z14*I14</f>
        <v>0</v>
      </c>
      <c r="AX14" s="289">
        <v>2</v>
      </c>
      <c r="AY14" s="290"/>
      <c r="AZ14" s="291">
        <v>12</v>
      </c>
      <c r="BA14" s="290"/>
      <c r="BB14" s="134"/>
      <c r="BC14" s="272">
        <f>IF(F14="XS",IF(SUM(M14:Z14)&gt;0,SUM(M14:Z14),0),0)*I14</f>
        <v>0</v>
      </c>
      <c r="BD14" s="272">
        <f>IF(F14="S",IF(SUM(M14:Z14)&gt;0,SUM(M14:Z14),0),0)*I14</f>
        <v>0</v>
      </c>
      <c r="BE14" s="272">
        <f>IF(F14="M",IF(SUM(M14:Z14)&gt;0,SUM(M14:Z14),0),0)*I14</f>
        <v>0</v>
      </c>
      <c r="BF14" s="272">
        <f>IF(F14="L",IF(SUM(M14:Z14)&gt;0,SUM(M14:Z14),0),0)*I14</f>
        <v>0</v>
      </c>
      <c r="BG14" s="272">
        <f>IF(F14="XL",IF(SUM(M14:Z14)&gt;0,SUM(M14:Z14),0),0)*I14</f>
        <v>0</v>
      </c>
      <c r="BH14" s="272">
        <f>IF(F14="2XL",IF(SUM(M14:Z14)&gt;0,SUM(M14:Z14),0),0)*I14</f>
        <v>0</v>
      </c>
      <c r="BI14" s="272">
        <f>IF(F14="3XL",IF(SUM(M14:Z14)&gt;0,SUM(M14:Z14),0),0)*I14</f>
        <v>0</v>
      </c>
      <c r="BJ14" s="272">
        <f>IF(F14="4XL",IF(SUM(M14:Z14)&gt;0,SUM(M14:Z14),0),0)*I14</f>
        <v>0</v>
      </c>
      <c r="BK14" s="272">
        <f>IF(F14="various",IF(SUM(M14:Z14)&gt;0,SUM(M14:Z14),0),0)*I14</f>
        <v>0</v>
      </c>
      <c r="BL14" s="134"/>
      <c r="BM14" s="272">
        <f>IF(E14="",IF(SUM(M14:Z14)&gt;0,SUM(M14:Z14),0),0)*I14</f>
        <v>0</v>
      </c>
      <c r="BN14" s="272">
        <f>IF(E14="Dual tex.",IF(SUM(M14:Z14)&gt;0,SUM(M14:Z14),0),0)*I14</f>
        <v>0</v>
      </c>
      <c r="BO14" s="134"/>
      <c r="BP14" s="272">
        <f>IF(H14="sloper",IF(SUM(M14:Z14)&gt;0,SUM(M14:Z14),0),0)*I14</f>
        <v>0</v>
      </c>
      <c r="BQ14" s="272">
        <f>IF(H14="footholds",IF(SUM(M14:Z14)&gt;0,SUM(M14:Z14),0),0)*I14</f>
        <v>0</v>
      </c>
      <c r="BR14" s="272">
        <f>IF(H14="micros",IF(SUM(M14:Z14)&gt;0,SUM(M14:Z14),0),0)*I14</f>
        <v>0</v>
      </c>
      <c r="BS14" s="272">
        <f>IF(H14="jug",IF(SUM(M14:Z14)&gt;0,SUM(M14:Z14),0),0)*I14</f>
        <v>0</v>
      </c>
      <c r="BT14" s="272">
        <f>IF(H14="ledge",IF(SUM(M14:Z14)&gt;0,SUM(M14:Z14),0),0)*I14</f>
        <v>0</v>
      </c>
      <c r="BU14" s="272">
        <f>IF(H14="edge",IF(SUM(M14:Z14)&gt;0,SUM(M14:Z14),0),0)*I14</f>
        <v>0</v>
      </c>
      <c r="BV14" s="272">
        <f>IF(H14="crimp",IF(SUM(M14:Z14)&gt;0,SUM(M14:Z14),0),0)*I14</f>
        <v>0</v>
      </c>
      <c r="BW14" s="272">
        <f>IF(H14="incut",IF(SUM(M14:Z14)&gt;0,SUM(M14:Z14),0),0)*I14</f>
        <v>0</v>
      </c>
      <c r="BX14" s="272">
        <f>IF(H14="dish",IF(SUM(M14:Z14)&gt;0,SUM(M14:Z14),0),0)*I14</f>
        <v>0</v>
      </c>
      <c r="BY14" s="272">
        <f>IF(H14="pinch",IF(SUM(M14:Z14)&gt;0,SUM(M14:Z14),0),0)*I14</f>
        <v>0</v>
      </c>
      <c r="BZ14" s="272">
        <f>IF(H14="pocket",IF(SUM(M14:Z14)&gt;0,SUM(M14:Z14),0),0)*I14</f>
        <v>0</v>
      </c>
      <c r="CA14" s="272">
        <f>IF(H14="insert",IF(SUM(M14:Z14)&gt;0,SUM(M14:Z14),0),0)*I14</f>
        <v>0</v>
      </c>
      <c r="CB14" s="272">
        <f>IF(H14="feature",IF(SUM(M14:Z14)&gt;0,SUM(M14:Z14),0),0)*I14</f>
        <v>0</v>
      </c>
      <c r="CC14" s="272">
        <f>IF(H14="scoop",IF(SUM(M14:Z14)&gt;0,SUM(M14:Z14),0),0)*I14</f>
        <v>0</v>
      </c>
      <c r="CD14" s="272">
        <f>IF(H14="arete",IF(SUM(M14:Z14)&gt;0,SUM(M14:Z14),0),0)*I14</f>
        <v>0</v>
      </c>
      <c r="CE14" s="272">
        <f>IF(H14="square",IF(SUM(M14:Z14)&gt;0,SUM(M14:Z14),0),0)*I14</f>
        <v>0</v>
      </c>
      <c r="CF14" s="272">
        <f>IF(H14="positive",IF(SUM(M14:Z14)&gt;0,SUM(M14:Z14),0),0)*I14</f>
        <v>0</v>
      </c>
      <c r="CG14" s="272">
        <f>IF(H14="pyramid",IF(SUM(M14:Z14)&gt;0,SUM(M14:Z14),0),0)*I14</f>
        <v>0</v>
      </c>
      <c r="CH14" s="272">
        <f>IF(H14="high profile",IF(SUM(M14:Z14)&gt;0,SUM(M14:Z14),0),0)*I14</f>
        <v>0</v>
      </c>
      <c r="CI14" s="272">
        <f>IF(H14="rectangle",IF(SUM(M14:Z14)&gt;0,SUM(M14:Z14),0),0)*I14</f>
        <v>0</v>
      </c>
      <c r="CJ14" s="272">
        <f>IF(H14="various",IF(SUM(M14:Z14)&gt;0,SUM(M14:Z14),0),0)*I14</f>
        <v>0</v>
      </c>
      <c r="CK14" s="222"/>
    </row>
    <row r="15" ht="90" customHeight="1">
      <c r="A15" s="50"/>
      <c r="B15" s="273"/>
      <c r="C15" s="274"/>
      <c r="D15" t="s" s="292">
        <v>140</v>
      </c>
      <c r="E15" t="s" s="293">
        <v>126</v>
      </c>
      <c r="F15" t="s" s="294">
        <v>36</v>
      </c>
      <c r="G15" t="s" s="295">
        <v>141</v>
      </c>
      <c r="H15" t="s" s="295">
        <v>52</v>
      </c>
      <c r="I15" s="296">
        <v>1</v>
      </c>
      <c r="J15" s="297">
        <v>0</v>
      </c>
      <c r="K15" t="s" s="295">
        <v>128</v>
      </c>
      <c r="L15" s="298">
        <v>138.81</v>
      </c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300">
        <f>L15*M15+L15*N15+L15*O15+L15*P15+L15*Q15+L15*R15+L15*T15+L15*V15+L15*W15+L15*X15+L15*Y15+L15*Z15+L15*U15+L15*S15</f>
        <v>0</v>
      </c>
      <c r="AB15" t="s" s="294">
        <f>IF(SUM(M15:Z15)&gt;0,"Yes","No")</f>
        <v>129</v>
      </c>
      <c r="AC15" t="s" s="301">
        <f>IF(B15="New","Yes","No")</f>
        <v>129</v>
      </c>
      <c r="AD15" s="134"/>
      <c r="AE15" s="285">
        <v>1</v>
      </c>
      <c r="AF15" s="286">
        <f>AE15*SUM(M15:Z15)</f>
        <v>0</v>
      </c>
      <c r="AG15" s="287"/>
      <c r="AH15" s="288">
        <v>6</v>
      </c>
      <c r="AI15" s="267">
        <f>SUM(M15:Z15)*AH15</f>
        <v>0</v>
      </c>
      <c r="AJ15" s="268">
        <f>M15*I15</f>
        <v>0</v>
      </c>
      <c r="AK15" s="268">
        <f>N15*I15</f>
        <v>0</v>
      </c>
      <c r="AL15" s="268">
        <f>O15*I15</f>
        <v>0</v>
      </c>
      <c r="AM15" s="268">
        <f>P15*I15</f>
        <v>0</v>
      </c>
      <c r="AN15" s="268">
        <f>Q15*I15</f>
        <v>0</v>
      </c>
      <c r="AO15" s="268">
        <f>R15*I15</f>
        <v>0</v>
      </c>
      <c r="AP15" s="268">
        <f>S15*I15</f>
        <v>0</v>
      </c>
      <c r="AQ15" s="268">
        <f>T15*I15</f>
        <v>0</v>
      </c>
      <c r="AR15" s="268">
        <f>U15*I15</f>
        <v>0</v>
      </c>
      <c r="AS15" s="268">
        <f>V15*I15</f>
        <v>0</v>
      </c>
      <c r="AT15" s="268">
        <f>W15*I15</f>
        <v>0</v>
      </c>
      <c r="AU15" s="268">
        <f>X15*I15</f>
        <v>0</v>
      </c>
      <c r="AV15" s="268">
        <f>Y15*I15</f>
        <v>0</v>
      </c>
      <c r="AW15" s="268">
        <f>Z15*I15</f>
        <v>0</v>
      </c>
      <c r="AX15" s="289">
        <v>1</v>
      </c>
      <c r="AY15" s="290"/>
      <c r="AZ15" s="291">
        <v>6</v>
      </c>
      <c r="BA15" s="290"/>
      <c r="BB15" s="134"/>
      <c r="BC15" s="272">
        <f>IF(F15="XS",IF(SUM(M15:Z15)&gt;0,SUM(M15:Z15),0),0)*I15</f>
        <v>0</v>
      </c>
      <c r="BD15" s="272">
        <f>IF(F15="S",IF(SUM(M15:Z15)&gt;0,SUM(M15:Z15),0),0)*I15</f>
        <v>0</v>
      </c>
      <c r="BE15" s="272">
        <f>IF(F15="M",IF(SUM(M15:Z15)&gt;0,SUM(M15:Z15),0),0)*I15</f>
        <v>0</v>
      </c>
      <c r="BF15" s="272">
        <f>IF(F15="L",IF(SUM(M15:Z15)&gt;0,SUM(M15:Z15),0),0)*I15</f>
        <v>0</v>
      </c>
      <c r="BG15" s="272">
        <f>IF(F15="XL",IF(SUM(M15:Z15)&gt;0,SUM(M15:Z15),0),0)*I15</f>
        <v>0</v>
      </c>
      <c r="BH15" s="272">
        <f>IF(F15="2XL",IF(SUM(M15:Z15)&gt;0,SUM(M15:Z15),0),0)*I15</f>
        <v>0</v>
      </c>
      <c r="BI15" s="272">
        <f>IF(F15="3XL",IF(SUM(M15:Z15)&gt;0,SUM(M15:Z15),0),0)*I15</f>
        <v>0</v>
      </c>
      <c r="BJ15" s="272">
        <f>IF(F15="4XL",IF(SUM(M15:Z15)&gt;0,SUM(M15:Z15),0),0)*I15</f>
        <v>0</v>
      </c>
      <c r="BK15" s="272">
        <f>IF(F15="various",IF(SUM(M15:Z15)&gt;0,SUM(M15:Z15),0),0)*I15</f>
        <v>0</v>
      </c>
      <c r="BL15" s="134"/>
      <c r="BM15" s="272">
        <f>IF(E15="",IF(SUM(M15:Z15)&gt;0,SUM(M15:Z15),0),0)*I15</f>
        <v>0</v>
      </c>
      <c r="BN15" s="272">
        <f>IF(E15="Dual tex.",IF(SUM(M15:Z15)&gt;0,SUM(M15:Z15),0),0)*I15</f>
        <v>0</v>
      </c>
      <c r="BO15" s="134"/>
      <c r="BP15" s="272">
        <f>IF(H15="sloper",IF(SUM(M15:Z15)&gt;0,SUM(M15:Z15),0),0)*I15</f>
        <v>0</v>
      </c>
      <c r="BQ15" s="272">
        <f>IF(H15="footholds",IF(SUM(M15:Z15)&gt;0,SUM(M15:Z15),0),0)*I15</f>
        <v>0</v>
      </c>
      <c r="BR15" s="272">
        <f>IF(H15="micros",IF(SUM(M15:Z15)&gt;0,SUM(M15:Z15),0),0)*I15</f>
        <v>0</v>
      </c>
      <c r="BS15" s="272">
        <f>IF(H15="jug",IF(SUM(M15:Z15)&gt;0,SUM(M15:Z15),0),0)*I15</f>
        <v>0</v>
      </c>
      <c r="BT15" s="272">
        <f>IF(H15="ledge",IF(SUM(M15:Z15)&gt;0,SUM(M15:Z15),0),0)*I15</f>
        <v>0</v>
      </c>
      <c r="BU15" s="272">
        <f>IF(H15="edge",IF(SUM(M15:Z15)&gt;0,SUM(M15:Z15),0),0)*I15</f>
        <v>0</v>
      </c>
      <c r="BV15" s="272">
        <f>IF(H15="crimp",IF(SUM(M15:Z15)&gt;0,SUM(M15:Z15),0),0)*I15</f>
        <v>0</v>
      </c>
      <c r="BW15" s="272">
        <f>IF(H15="incut",IF(SUM(M15:Z15)&gt;0,SUM(M15:Z15),0),0)*I15</f>
        <v>0</v>
      </c>
      <c r="BX15" s="272">
        <f>IF(H15="dish",IF(SUM(M15:Z15)&gt;0,SUM(M15:Z15),0),0)*I15</f>
        <v>0</v>
      </c>
      <c r="BY15" s="272">
        <f>IF(H15="pinch",IF(SUM(M15:Z15)&gt;0,SUM(M15:Z15),0),0)*I15</f>
        <v>0</v>
      </c>
      <c r="BZ15" s="272">
        <f>IF(H15="pocket",IF(SUM(M15:Z15)&gt;0,SUM(M15:Z15),0),0)*I15</f>
        <v>0</v>
      </c>
      <c r="CA15" s="272">
        <f>IF(H15="insert",IF(SUM(M15:Z15)&gt;0,SUM(M15:Z15),0),0)*I15</f>
        <v>0</v>
      </c>
      <c r="CB15" s="272">
        <f>IF(H15="feature",IF(SUM(M15:Z15)&gt;0,SUM(M15:Z15),0),0)*I15</f>
        <v>0</v>
      </c>
      <c r="CC15" s="272">
        <f>IF(H15="scoop",IF(SUM(M15:Z15)&gt;0,SUM(M15:Z15),0),0)*I15</f>
        <v>0</v>
      </c>
      <c r="CD15" s="272">
        <f>IF(H15="arete",IF(SUM(M15:Z15)&gt;0,SUM(M15:Z15),0),0)*I15</f>
        <v>0</v>
      </c>
      <c r="CE15" s="272">
        <f>IF(H15="square",IF(SUM(M15:Z15)&gt;0,SUM(M15:Z15),0),0)*I15</f>
        <v>0</v>
      </c>
      <c r="CF15" s="272">
        <f>IF(H15="positive",IF(SUM(M15:Z15)&gt;0,SUM(M15:Z15),0),0)*I15</f>
        <v>0</v>
      </c>
      <c r="CG15" s="272">
        <f>IF(H15="pyramid",IF(SUM(M15:Z15)&gt;0,SUM(M15:Z15),0),0)*I15</f>
        <v>0</v>
      </c>
      <c r="CH15" s="272">
        <f>IF(H15="high profile",IF(SUM(M15:Z15)&gt;0,SUM(M15:Z15),0),0)*I15</f>
        <v>0</v>
      </c>
      <c r="CI15" s="272">
        <f>IF(H15="rectangle",IF(SUM(M15:Z15)&gt;0,SUM(M15:Z15),0),0)*I15</f>
        <v>0</v>
      </c>
      <c r="CJ15" s="272">
        <f>IF(H15="various",IF(SUM(M15:Z15)&gt;0,SUM(M15:Z15),0),0)*I15</f>
        <v>0</v>
      </c>
      <c r="CK15" s="222"/>
    </row>
    <row r="16" ht="90" customHeight="1">
      <c r="A16" s="50"/>
      <c r="B16" t="s" s="302">
        <v>73</v>
      </c>
      <c r="C16" s="274"/>
      <c r="D16" t="s" s="275">
        <v>142</v>
      </c>
      <c r="E16" t="s" s="276">
        <v>126</v>
      </c>
      <c r="F16" t="s" s="277">
        <v>36</v>
      </c>
      <c r="G16" t="s" s="303">
        <v>143</v>
      </c>
      <c r="H16" t="s" s="278">
        <v>52</v>
      </c>
      <c r="I16" s="280">
        <v>1</v>
      </c>
      <c r="J16" s="280">
        <v>0</v>
      </c>
      <c r="K16" t="s" s="278">
        <v>128</v>
      </c>
      <c r="L16" s="281">
        <v>157.5</v>
      </c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3">
        <f>L16*M16+L16*N16+L16*O16+L16*P16+L16*Q16+L16*R16+L16*T16+L16*V16+L16*W16+L16*X16+L16*Y16+L16*Z16+L16*U16+L16*S16</f>
        <v>0</v>
      </c>
      <c r="AB16" t="s" s="277">
        <f>IF(SUM(M16:Z16)&gt;0,"Yes","No")</f>
        <v>129</v>
      </c>
      <c r="AC16" t="s" s="284">
        <f>IF(B16="New","Yes","No")</f>
        <v>144</v>
      </c>
      <c r="AD16" s="134"/>
      <c r="AE16" s="285">
        <v>1</v>
      </c>
      <c r="AF16" s="286">
        <f>AE16*SUM(M16:Z16)</f>
        <v>0</v>
      </c>
      <c r="AG16" s="287"/>
      <c r="AH16" s="288">
        <v>2.15</v>
      </c>
      <c r="AI16" s="267">
        <f>SUM(M16:Z16)*AH16</f>
        <v>0</v>
      </c>
      <c r="AJ16" s="268">
        <f>M16*I16</f>
        <v>0</v>
      </c>
      <c r="AK16" s="268">
        <f>N16*I16</f>
        <v>0</v>
      </c>
      <c r="AL16" s="268">
        <f>O16*I16</f>
        <v>0</v>
      </c>
      <c r="AM16" s="268">
        <f>P16*I16</f>
        <v>0</v>
      </c>
      <c r="AN16" s="268">
        <f>Q16*I16</f>
        <v>0</v>
      </c>
      <c r="AO16" s="268">
        <f>R16*I16</f>
        <v>0</v>
      </c>
      <c r="AP16" s="268">
        <f>S16*I16</f>
        <v>0</v>
      </c>
      <c r="AQ16" s="268">
        <f>T16*I16</f>
        <v>0</v>
      </c>
      <c r="AR16" s="268">
        <f>U16*I16</f>
        <v>0</v>
      </c>
      <c r="AS16" s="268">
        <f>V16*I16</f>
        <v>0</v>
      </c>
      <c r="AT16" s="268">
        <f>W16*I16</f>
        <v>0</v>
      </c>
      <c r="AU16" s="268">
        <f>X16*I16</f>
        <v>0</v>
      </c>
      <c r="AV16" s="268">
        <f>Y16*I16</f>
        <v>0</v>
      </c>
      <c r="AW16" s="268">
        <f>Z16*I16</f>
        <v>0</v>
      </c>
      <c r="AX16" s="289">
        <v>1</v>
      </c>
      <c r="AY16" s="304">
        <v>5</v>
      </c>
      <c r="AZ16" s="290"/>
      <c r="BA16" s="290"/>
      <c r="BB16" s="134"/>
      <c r="BC16" s="272">
        <f>IF(F16="XS",IF(SUM(M16:Z16)&gt;0,SUM(M16:Z16),0),0)*I16</f>
        <v>0</v>
      </c>
      <c r="BD16" s="272">
        <f>IF(F16="S",IF(SUM(M16:Z16)&gt;0,SUM(M16:Z16),0),0)*I16</f>
        <v>0</v>
      </c>
      <c r="BE16" s="272">
        <f>IF(F16="M",IF(SUM(M16:Z16)&gt;0,SUM(M16:Z16),0),0)*I16</f>
        <v>0</v>
      </c>
      <c r="BF16" s="272">
        <f>IF(F16="L",IF(SUM(M16:Z16)&gt;0,SUM(M16:Z16),0),0)*I16</f>
        <v>0</v>
      </c>
      <c r="BG16" s="272">
        <f>IF(F16="XL",IF(SUM(M16:Z16)&gt;0,SUM(M16:Z16),0),0)*I16</f>
        <v>0</v>
      </c>
      <c r="BH16" s="272">
        <f>IF(F16="2XL",IF(SUM(M16:Z16)&gt;0,SUM(M16:Z16),0),0)*I16</f>
        <v>0</v>
      </c>
      <c r="BI16" s="272">
        <f>IF(F16="3XL",IF(SUM(M16:Z16)&gt;0,SUM(M16:Z16),0),0)*I16</f>
        <v>0</v>
      </c>
      <c r="BJ16" s="272">
        <f>IF(F16="4XL",IF(SUM(M16:Z16)&gt;0,SUM(M16:Z16),0),0)*I16</f>
        <v>0</v>
      </c>
      <c r="BK16" s="272">
        <f>IF(F16="various",IF(SUM(M16:Z16)&gt;0,SUM(M16:Z16),0),0)*I16</f>
        <v>0</v>
      </c>
      <c r="BL16" s="134"/>
      <c r="BM16" s="272">
        <f>IF(E16="",IF(SUM(M16:Z16)&gt;0,SUM(M16:Z16),0),0)*I16</f>
        <v>0</v>
      </c>
      <c r="BN16" s="272">
        <f>IF(E16="Dual tex.",IF(SUM(M16:Z16)&gt;0,SUM(M16:Z16),0),0)*I16</f>
        <v>0</v>
      </c>
      <c r="BO16" s="134"/>
      <c r="BP16" s="272">
        <f>IF(H16="sloper",IF(SUM(M16:Z16)&gt;0,SUM(M16:Z16),0),0)*I16</f>
        <v>0</v>
      </c>
      <c r="BQ16" s="272">
        <f>IF(H16="footholds",IF(SUM(M16:Z16)&gt;0,SUM(M16:Z16),0),0)*I16</f>
        <v>0</v>
      </c>
      <c r="BR16" s="272">
        <f>IF(H16="micros",IF(SUM(M16:Z16)&gt;0,SUM(M16:Z16),0),0)*I16</f>
        <v>0</v>
      </c>
      <c r="BS16" s="272">
        <f>IF(H16="jug",IF(SUM(M16:Z16)&gt;0,SUM(M16:Z16),0),0)*I16</f>
        <v>0</v>
      </c>
      <c r="BT16" s="272">
        <f>IF(H16="ledge",IF(SUM(M16:Z16)&gt;0,SUM(M16:Z16),0),0)*I16</f>
        <v>0</v>
      </c>
      <c r="BU16" s="272">
        <f>IF(H16="edge",IF(SUM(M16:Z16)&gt;0,SUM(M16:Z16),0),0)*I16</f>
        <v>0</v>
      </c>
      <c r="BV16" s="272">
        <f>IF(H16="crimp",IF(SUM(M16:Z16)&gt;0,SUM(M16:Z16),0),0)*I16</f>
        <v>0</v>
      </c>
      <c r="BW16" s="272">
        <f>IF(H16="incut",IF(SUM(M16:Z16)&gt;0,SUM(M16:Z16),0),0)*I16</f>
        <v>0</v>
      </c>
      <c r="BX16" s="272">
        <f>IF(H16="dish",IF(SUM(M16:Z16)&gt;0,SUM(M16:Z16),0),0)*I16</f>
        <v>0</v>
      </c>
      <c r="BY16" s="272">
        <f>IF(H16="pinch",IF(SUM(M16:Z16)&gt;0,SUM(M16:Z16),0),0)*I16</f>
        <v>0</v>
      </c>
      <c r="BZ16" s="272">
        <f>IF(H16="pocket",IF(SUM(M16:Z16)&gt;0,SUM(M16:Z16),0),0)*I16</f>
        <v>0</v>
      </c>
      <c r="CA16" s="272">
        <f>IF(H16="insert",IF(SUM(M16:Z16)&gt;0,SUM(M16:Z16),0),0)*I16</f>
        <v>0</v>
      </c>
      <c r="CB16" s="272">
        <f>IF(H16="feature",IF(SUM(M16:Z16)&gt;0,SUM(M16:Z16),0),0)*I16</f>
        <v>0</v>
      </c>
      <c r="CC16" s="272">
        <f>IF(H16="scoop",IF(SUM(M16:Z16)&gt;0,SUM(M16:Z16),0),0)*I16</f>
        <v>0</v>
      </c>
      <c r="CD16" s="272">
        <f>IF(H16="arete",IF(SUM(M16:Z16)&gt;0,SUM(M16:Z16),0),0)*I16</f>
        <v>0</v>
      </c>
      <c r="CE16" s="272">
        <f>IF(H16="square",IF(SUM(M16:Z16)&gt;0,SUM(M16:Z16),0),0)*I16</f>
        <v>0</v>
      </c>
      <c r="CF16" s="272">
        <f>IF(H16="positive",IF(SUM(M16:Z16)&gt;0,SUM(M16:Z16),0),0)*I16</f>
        <v>0</v>
      </c>
      <c r="CG16" s="272">
        <f>IF(H16="pyramid",IF(SUM(M16:Z16)&gt;0,SUM(M16:Z16),0),0)*I16</f>
        <v>0</v>
      </c>
      <c r="CH16" s="272">
        <f>IF(H16="high profile",IF(SUM(M16:Z16)&gt;0,SUM(M16:Z16),0),0)*I16</f>
        <v>0</v>
      </c>
      <c r="CI16" s="272">
        <f>IF(H16="rectangle",IF(SUM(M16:Z16)&gt;0,SUM(M16:Z16),0),0)*I16</f>
        <v>0</v>
      </c>
      <c r="CJ16" s="272">
        <f>IF(H16="various",IF(SUM(M16:Z16)&gt;0,SUM(M16:Z16),0),0)*I16</f>
        <v>0</v>
      </c>
      <c r="CK16" s="222"/>
    </row>
    <row r="17" ht="90" customHeight="1">
      <c r="A17" s="50"/>
      <c r="B17" t="s" s="302">
        <v>73</v>
      </c>
      <c r="C17" s="274"/>
      <c r="D17" t="s" s="292">
        <v>145</v>
      </c>
      <c r="E17" t="s" s="293">
        <v>126</v>
      </c>
      <c r="F17" t="s" s="294">
        <v>37</v>
      </c>
      <c r="G17" t="s" s="294">
        <v>146</v>
      </c>
      <c r="H17" t="s" s="295">
        <v>52</v>
      </c>
      <c r="I17" s="297">
        <v>1</v>
      </c>
      <c r="J17" s="297">
        <v>0</v>
      </c>
      <c r="K17" t="s" s="295">
        <v>128</v>
      </c>
      <c r="L17" s="298">
        <v>189</v>
      </c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  <c r="AA17" s="300">
        <f>L17*M17+L17*N17+L17*O17+L17*P17+L17*Q17+L17*R17+L17*T17+L17*V17+L17*W17+L17*X17+L17*Y17+L17*Z17+L17*U17+L17*S17</f>
        <v>0</v>
      </c>
      <c r="AB17" t="s" s="294">
        <f>IF(SUM(M17:Z17)&gt;0,"Yes","No")</f>
        <v>129</v>
      </c>
      <c r="AC17" t="s" s="301">
        <f>IF(B17="New","Yes","No")</f>
        <v>144</v>
      </c>
      <c r="AD17" s="134"/>
      <c r="AE17" s="285">
        <v>1</v>
      </c>
      <c r="AF17" s="286">
        <f>AE17*SUM(M17:Z17)</f>
        <v>0</v>
      </c>
      <c r="AG17" s="287"/>
      <c r="AH17" s="288">
        <v>2.6</v>
      </c>
      <c r="AI17" s="267">
        <f>SUM(M17:Z17)*AH17</f>
        <v>0</v>
      </c>
      <c r="AJ17" s="268">
        <f>M17*I17</f>
        <v>0</v>
      </c>
      <c r="AK17" s="268">
        <f>N17*I17</f>
        <v>0</v>
      </c>
      <c r="AL17" s="268">
        <f>O17*I17</f>
        <v>0</v>
      </c>
      <c r="AM17" s="268">
        <f>P17*I17</f>
        <v>0</v>
      </c>
      <c r="AN17" s="268">
        <f>Q17*I17</f>
        <v>0</v>
      </c>
      <c r="AO17" s="268">
        <f>R17*I17</f>
        <v>0</v>
      </c>
      <c r="AP17" s="268">
        <f>S17*I17</f>
        <v>0</v>
      </c>
      <c r="AQ17" s="268">
        <f>T17*I17</f>
        <v>0</v>
      </c>
      <c r="AR17" s="268">
        <f>U17*I17</f>
        <v>0</v>
      </c>
      <c r="AS17" s="268">
        <f>V17*I17</f>
        <v>0</v>
      </c>
      <c r="AT17" s="268">
        <f>W17*I17</f>
        <v>0</v>
      </c>
      <c r="AU17" s="268">
        <f>X17*I17</f>
        <v>0</v>
      </c>
      <c r="AV17" s="268">
        <f>Y17*I17</f>
        <v>0</v>
      </c>
      <c r="AW17" s="268">
        <f>Z17*I17</f>
        <v>0</v>
      </c>
      <c r="AX17" s="289">
        <v>1</v>
      </c>
      <c r="AY17" s="304">
        <v>5</v>
      </c>
      <c r="AZ17" s="290"/>
      <c r="BA17" s="290"/>
      <c r="BB17" s="134"/>
      <c r="BC17" s="272">
        <f>IF(F17="XS",IF(SUM(M17:Z17)&gt;0,SUM(M17:Z17),0),0)*I17</f>
        <v>0</v>
      </c>
      <c r="BD17" s="272">
        <f>IF(F17="S",IF(SUM(M17:Z17)&gt;0,SUM(M17:Z17),0),0)*I17</f>
        <v>0</v>
      </c>
      <c r="BE17" s="272">
        <f>IF(F17="M",IF(SUM(M17:Z17)&gt;0,SUM(M17:Z17),0),0)*I17</f>
        <v>0</v>
      </c>
      <c r="BF17" s="272">
        <f>IF(F17="L",IF(SUM(M17:Z17)&gt;0,SUM(M17:Z17),0),0)*I17</f>
        <v>0</v>
      </c>
      <c r="BG17" s="272">
        <f>IF(F17="XL",IF(SUM(M17:Z17)&gt;0,SUM(M17:Z17),0),0)*I17</f>
        <v>0</v>
      </c>
      <c r="BH17" s="272">
        <f>IF(F17="2XL",IF(SUM(M17:Z17)&gt;0,SUM(M17:Z17),0),0)*I17</f>
        <v>0</v>
      </c>
      <c r="BI17" s="272">
        <f>IF(F17="3XL",IF(SUM(M17:Z17)&gt;0,SUM(M17:Z17),0),0)*I17</f>
        <v>0</v>
      </c>
      <c r="BJ17" s="272">
        <f>IF(F17="4XL",IF(SUM(M17:Z17)&gt;0,SUM(M17:Z17),0),0)*I17</f>
        <v>0</v>
      </c>
      <c r="BK17" s="272">
        <f>IF(F17="various",IF(SUM(M17:Z17)&gt;0,SUM(M17:Z17),0),0)*I17</f>
        <v>0</v>
      </c>
      <c r="BL17" s="134"/>
      <c r="BM17" s="272">
        <f>IF(E17="",IF(SUM(M17:Z17)&gt;0,SUM(M17:Z17),0),0)*I17</f>
        <v>0</v>
      </c>
      <c r="BN17" s="272">
        <f>IF(E17="Dual tex.",IF(SUM(M17:Z17)&gt;0,SUM(M17:Z17),0),0)*I17</f>
        <v>0</v>
      </c>
      <c r="BO17" s="134"/>
      <c r="BP17" s="272">
        <f>IF(H17="sloper",IF(SUM(M17:Z17)&gt;0,SUM(M17:Z17),0),0)*I17</f>
        <v>0</v>
      </c>
      <c r="BQ17" s="272">
        <f>IF(H17="footholds",IF(SUM(M17:Z17)&gt;0,SUM(M17:Z17),0),0)*I17</f>
        <v>0</v>
      </c>
      <c r="BR17" s="272">
        <f>IF(H17="micros",IF(SUM(M17:Z17)&gt;0,SUM(M17:Z17),0),0)*I17</f>
        <v>0</v>
      </c>
      <c r="BS17" s="272">
        <f>IF(H17="jug",IF(SUM(M17:Z17)&gt;0,SUM(M17:Z17),0),0)*I17</f>
        <v>0</v>
      </c>
      <c r="BT17" s="272">
        <f>IF(H17="ledge",IF(SUM(M17:Z17)&gt;0,SUM(M17:Z17),0),0)*I17</f>
        <v>0</v>
      </c>
      <c r="BU17" s="272">
        <f>IF(H17="edge",IF(SUM(M17:Z17)&gt;0,SUM(M17:Z17),0),0)*I17</f>
        <v>0</v>
      </c>
      <c r="BV17" s="272">
        <f>IF(H17="crimp",IF(SUM(M17:Z17)&gt;0,SUM(M17:Z17),0),0)*I17</f>
        <v>0</v>
      </c>
      <c r="BW17" s="272">
        <f>IF(H17="incut",IF(SUM(M17:Z17)&gt;0,SUM(M17:Z17),0),0)*I17</f>
        <v>0</v>
      </c>
      <c r="BX17" s="272">
        <f>IF(H17="dish",IF(SUM(M17:Z17)&gt;0,SUM(M17:Z17),0),0)*I17</f>
        <v>0</v>
      </c>
      <c r="BY17" s="272">
        <f>IF(H17="pinch",IF(SUM(M17:Z17)&gt;0,SUM(M17:Z17),0),0)*I17</f>
        <v>0</v>
      </c>
      <c r="BZ17" s="272">
        <f>IF(H17="pocket",IF(SUM(M17:Z17)&gt;0,SUM(M17:Z17),0),0)*I17</f>
        <v>0</v>
      </c>
      <c r="CA17" s="272">
        <f>IF(H17="insert",IF(SUM(M17:Z17)&gt;0,SUM(M17:Z17),0),0)*I17</f>
        <v>0</v>
      </c>
      <c r="CB17" s="272">
        <f>IF(H17="feature",IF(SUM(M17:Z17)&gt;0,SUM(M17:Z17),0),0)*I17</f>
        <v>0</v>
      </c>
      <c r="CC17" s="272">
        <f>IF(H17="scoop",IF(SUM(M17:Z17)&gt;0,SUM(M17:Z17),0),0)*I17</f>
        <v>0</v>
      </c>
      <c r="CD17" s="272">
        <f>IF(H17="arete",IF(SUM(M17:Z17)&gt;0,SUM(M17:Z17),0),0)*I17</f>
        <v>0</v>
      </c>
      <c r="CE17" s="272">
        <f>IF(H17="square",IF(SUM(M17:Z17)&gt;0,SUM(M17:Z17),0),0)*I17</f>
        <v>0</v>
      </c>
      <c r="CF17" s="272">
        <f>IF(H17="positive",IF(SUM(M17:Z17)&gt;0,SUM(M17:Z17),0),0)*I17</f>
        <v>0</v>
      </c>
      <c r="CG17" s="272">
        <f>IF(H17="pyramid",IF(SUM(M17:Z17)&gt;0,SUM(M17:Z17),0),0)*I17</f>
        <v>0</v>
      </c>
      <c r="CH17" s="272">
        <f>IF(H17="high profile",IF(SUM(M17:Z17)&gt;0,SUM(M17:Z17),0),0)*I17</f>
        <v>0</v>
      </c>
      <c r="CI17" s="272">
        <f>IF(H17="rectangle",IF(SUM(M17:Z17)&gt;0,SUM(M17:Z17),0),0)*I17</f>
        <v>0</v>
      </c>
      <c r="CJ17" s="272">
        <f>IF(H17="various",IF(SUM(M17:Z17)&gt;0,SUM(M17:Z17),0),0)*I17</f>
        <v>0</v>
      </c>
      <c r="CK17" s="222"/>
    </row>
    <row r="18" ht="90" customHeight="1">
      <c r="A18" s="50"/>
      <c r="B18" t="s" s="305">
        <v>73</v>
      </c>
      <c r="C18" s="12"/>
      <c r="D18" t="s" s="306">
        <v>147</v>
      </c>
      <c r="E18" t="s" s="307">
        <v>126</v>
      </c>
      <c r="F18" t="s" s="308">
        <v>37</v>
      </c>
      <c r="G18" t="s" s="309">
        <v>148</v>
      </c>
      <c r="H18" t="s" s="310">
        <v>52</v>
      </c>
      <c r="I18" s="311">
        <v>1</v>
      </c>
      <c r="J18" s="311">
        <v>0</v>
      </c>
      <c r="K18" t="s" s="310">
        <v>128</v>
      </c>
      <c r="L18" s="312">
        <v>204.75</v>
      </c>
      <c r="M18" s="313"/>
      <c r="N18" s="313"/>
      <c r="O18" s="313"/>
      <c r="P18" s="313"/>
      <c r="Q18" s="313"/>
      <c r="R18" s="313"/>
      <c r="S18" s="313"/>
      <c r="T18" s="313"/>
      <c r="U18" s="313"/>
      <c r="V18" s="313"/>
      <c r="W18" s="313"/>
      <c r="X18" s="313"/>
      <c r="Y18" s="313"/>
      <c r="Z18" s="313"/>
      <c r="AA18" s="314">
        <f>L18*M18+L18*N18+L18*O18+L18*P18+L18*Q18+L18*R18+L18*T18+L18*V18+L18*W18+L18*X18+L18*Y18+L18*Z18+L18*U18+L18*S18</f>
        <v>0</v>
      </c>
      <c r="AB18" t="s" s="308">
        <f>IF(SUM(M18:Z18)&gt;0,"Yes","No")</f>
        <v>129</v>
      </c>
      <c r="AC18" t="s" s="315">
        <f>IF(B18="New","Yes","No")</f>
        <v>144</v>
      </c>
      <c r="AD18" s="134"/>
      <c r="AE18" s="285">
        <v>1</v>
      </c>
      <c r="AF18" s="286">
        <f>AE18*SUM(M18:Z18)</f>
        <v>0</v>
      </c>
      <c r="AG18" s="287"/>
      <c r="AH18" s="316">
        <v>3.05</v>
      </c>
      <c r="AI18" s="317">
        <f>SUM(M18:Z18)*AH18</f>
        <v>0</v>
      </c>
      <c r="AJ18" s="318">
        <f>M18*I18</f>
        <v>0</v>
      </c>
      <c r="AK18" s="318">
        <f>N18*I18</f>
        <v>0</v>
      </c>
      <c r="AL18" s="318">
        <f>O18*I18</f>
        <v>0</v>
      </c>
      <c r="AM18" s="318">
        <f>P18*I18</f>
        <v>0</v>
      </c>
      <c r="AN18" s="318">
        <f>Q18*I18</f>
        <v>0</v>
      </c>
      <c r="AO18" s="318">
        <f>R18*I18</f>
        <v>0</v>
      </c>
      <c r="AP18" s="268">
        <f>S18*I18</f>
        <v>0</v>
      </c>
      <c r="AQ18" s="318">
        <f>T18*I18</f>
        <v>0</v>
      </c>
      <c r="AR18" s="318">
        <f>U18*I18</f>
        <v>0</v>
      </c>
      <c r="AS18" s="318">
        <f>V18*I18</f>
        <v>0</v>
      </c>
      <c r="AT18" s="318">
        <f>W18*I18</f>
        <v>0</v>
      </c>
      <c r="AU18" s="318">
        <f>X18*I18</f>
        <v>0</v>
      </c>
      <c r="AV18" s="318">
        <f>Y18*I18</f>
        <v>0</v>
      </c>
      <c r="AW18" s="318">
        <f>Z18*I18</f>
        <v>0</v>
      </c>
      <c r="AX18" s="319">
        <v>1</v>
      </c>
      <c r="AY18" s="320">
        <v>5</v>
      </c>
      <c r="AZ18" s="321"/>
      <c r="BA18" s="321"/>
      <c r="BB18" s="134"/>
      <c r="BC18" s="272">
        <f>IF(F18="XS",IF(SUM(M18:Z18)&gt;0,SUM(M18:Z18),0),0)*I18</f>
        <v>0</v>
      </c>
      <c r="BD18" s="272">
        <f>IF(F18="S",IF(SUM(M18:Z18)&gt;0,SUM(M18:Z18),0),0)*I18</f>
        <v>0</v>
      </c>
      <c r="BE18" s="272">
        <f>IF(F18="M",IF(SUM(M18:Z18)&gt;0,SUM(M18:Z18),0),0)*I18</f>
        <v>0</v>
      </c>
      <c r="BF18" s="272">
        <f>IF(F18="L",IF(SUM(M18:Z18)&gt;0,SUM(M18:Z18),0),0)*I18</f>
        <v>0</v>
      </c>
      <c r="BG18" s="272">
        <f>IF(F18="XL",IF(SUM(M18:Z18)&gt;0,SUM(M18:Z18),0),0)*I18</f>
        <v>0</v>
      </c>
      <c r="BH18" s="272">
        <f>IF(F18="2XL",IF(SUM(M18:Z18)&gt;0,SUM(M18:Z18),0),0)*I18</f>
        <v>0</v>
      </c>
      <c r="BI18" s="272">
        <f>IF(F18="3XL",IF(SUM(M18:Z18)&gt;0,SUM(M18:Z18),0),0)*I18</f>
        <v>0</v>
      </c>
      <c r="BJ18" s="272">
        <f>IF(F18="4XL",IF(SUM(M18:Z18)&gt;0,SUM(M18:Z18),0),0)*I18</f>
        <v>0</v>
      </c>
      <c r="BK18" s="272">
        <f>IF(F18="various",IF(SUM(M18:Z18)&gt;0,SUM(M18:Z18),0),0)*I18</f>
        <v>0</v>
      </c>
      <c r="BL18" s="134"/>
      <c r="BM18" s="272">
        <f>IF(E18="",IF(SUM(M18:Z18)&gt;0,SUM(M18:Z18),0),0)*I18</f>
        <v>0</v>
      </c>
      <c r="BN18" s="272">
        <f>IF(E18="Dual tex.",IF(SUM(M18:Z18)&gt;0,SUM(M18:Z18),0),0)*I18</f>
        <v>0</v>
      </c>
      <c r="BO18" s="134"/>
      <c r="BP18" s="272">
        <f>IF(H18="sloper",IF(SUM(M18:Z18)&gt;0,SUM(M18:Z18),0),0)*I18</f>
        <v>0</v>
      </c>
      <c r="BQ18" s="272">
        <f>IF(H18="footholds",IF(SUM(M18:Z18)&gt;0,SUM(M18:Z18),0),0)*I18</f>
        <v>0</v>
      </c>
      <c r="BR18" s="272">
        <f>IF(H18="micros",IF(SUM(M18:Z18)&gt;0,SUM(M18:Z18),0),0)*I18</f>
        <v>0</v>
      </c>
      <c r="BS18" s="272">
        <f>IF(H18="jug",IF(SUM(M18:Z18)&gt;0,SUM(M18:Z18),0),0)*I18</f>
        <v>0</v>
      </c>
      <c r="BT18" s="272">
        <f>IF(H18="ledge",IF(SUM(M18:Z18)&gt;0,SUM(M18:Z18),0),0)*I18</f>
        <v>0</v>
      </c>
      <c r="BU18" s="272">
        <f>IF(H18="edge",IF(SUM(M18:Z18)&gt;0,SUM(M18:Z18),0),0)*I18</f>
        <v>0</v>
      </c>
      <c r="BV18" s="272">
        <f>IF(H18="crimp",IF(SUM(M18:Z18)&gt;0,SUM(M18:Z18),0),0)*I18</f>
        <v>0</v>
      </c>
      <c r="BW18" s="272">
        <f>IF(H18="incut",IF(SUM(M18:Z18)&gt;0,SUM(M18:Z18),0),0)*I18</f>
        <v>0</v>
      </c>
      <c r="BX18" s="272">
        <f>IF(H18="dish",IF(SUM(M18:Z18)&gt;0,SUM(M18:Z18),0),0)*I18</f>
        <v>0</v>
      </c>
      <c r="BY18" s="272">
        <f>IF(H18="pinch",IF(SUM(M18:Z18)&gt;0,SUM(M18:Z18),0),0)*I18</f>
        <v>0</v>
      </c>
      <c r="BZ18" s="272">
        <f>IF(H18="pocket",IF(SUM(M18:Z18)&gt;0,SUM(M18:Z18),0),0)*I18</f>
        <v>0</v>
      </c>
      <c r="CA18" s="272">
        <f>IF(H18="insert",IF(SUM(M18:Z18)&gt;0,SUM(M18:Z18),0),0)*I18</f>
        <v>0</v>
      </c>
      <c r="CB18" s="272">
        <f>IF(H18="feature",IF(SUM(M18:Z18)&gt;0,SUM(M18:Z18),0),0)*I18</f>
        <v>0</v>
      </c>
      <c r="CC18" s="272">
        <f>IF(H18="scoop",IF(SUM(M18:Z18)&gt;0,SUM(M18:Z18),0),0)*I18</f>
        <v>0</v>
      </c>
      <c r="CD18" s="272">
        <f>IF(H18="arete",IF(SUM(M18:Z18)&gt;0,SUM(M18:Z18),0),0)*I18</f>
        <v>0</v>
      </c>
      <c r="CE18" s="272">
        <f>IF(H18="square",IF(SUM(M18:Z18)&gt;0,SUM(M18:Z18),0),0)*I18</f>
        <v>0</v>
      </c>
      <c r="CF18" s="272">
        <f>IF(H18="positive",IF(SUM(M18:Z18)&gt;0,SUM(M18:Z18),0),0)*I18</f>
        <v>0</v>
      </c>
      <c r="CG18" s="272">
        <f>IF(H18="pyramid",IF(SUM(M18:Z18)&gt;0,SUM(M18:Z18),0),0)*I18</f>
        <v>0</v>
      </c>
      <c r="CH18" s="272">
        <f>IF(H18="high profile",IF(SUM(M18:Z18)&gt;0,SUM(M18:Z18),0),0)*I18</f>
        <v>0</v>
      </c>
      <c r="CI18" s="272">
        <f>IF(H18="rectangle",IF(SUM(M18:Z18)&gt;0,SUM(M18:Z18),0),0)*I18</f>
        <v>0</v>
      </c>
      <c r="CJ18" s="272">
        <f>IF(H18="various",IF(SUM(M18:Z18)&gt;0,SUM(M18:Z18),0),0)*I18</f>
        <v>0</v>
      </c>
      <c r="CK18" s="222"/>
    </row>
    <row r="19" ht="48" customHeight="1">
      <c r="A19" s="5"/>
      <c r="B19" s="236"/>
      <c r="C19" s="237"/>
      <c r="D19" s="238"/>
      <c r="E19" s="322"/>
      <c r="F19" s="238"/>
      <c r="G19" s="224"/>
      <c r="H19" s="224"/>
      <c r="I19" s="238"/>
      <c r="J19" s="237"/>
      <c r="K19" s="237"/>
      <c r="L19" t="s" s="240">
        <v>149</v>
      </c>
      <c r="M19" s="323"/>
      <c r="N19" s="324"/>
      <c r="O19" s="324"/>
      <c r="P19" s="324"/>
      <c r="Q19" s="324"/>
      <c r="R19" s="324"/>
      <c r="S19" s="324"/>
      <c r="T19" s="324"/>
      <c r="U19" s="324"/>
      <c r="V19" s="324"/>
      <c r="W19" s="324"/>
      <c r="X19" s="324"/>
      <c r="Y19" s="324"/>
      <c r="Z19" s="324"/>
      <c r="AA19" s="242"/>
      <c r="AB19" s="325"/>
      <c r="AC19" s="237"/>
      <c r="AD19" s="6"/>
      <c r="AE19" s="12"/>
      <c r="AF19" s="12"/>
      <c r="AG19" s="153"/>
      <c r="AH19" s="246"/>
      <c r="AI19" s="326"/>
      <c r="AJ19" s="327"/>
      <c r="AK19" s="327"/>
      <c r="AL19" s="327"/>
      <c r="AM19" s="327"/>
      <c r="AN19" s="327"/>
      <c r="AO19" s="327"/>
      <c r="AP19" s="248"/>
      <c r="AQ19" s="327"/>
      <c r="AR19" s="327"/>
      <c r="AS19" s="327"/>
      <c r="AT19" s="327"/>
      <c r="AU19" s="327"/>
      <c r="AV19" s="327"/>
      <c r="AW19" s="327"/>
      <c r="AX19" s="249"/>
      <c r="AY19" s="328"/>
      <c r="AZ19" s="328"/>
      <c r="BA19" s="328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9"/>
    </row>
    <row r="20" ht="90" customHeight="1">
      <c r="A20" s="50"/>
      <c r="B20" s="251"/>
      <c r="C20" s="22"/>
      <c r="D20" t="s" s="253">
        <v>150</v>
      </c>
      <c r="E20" t="s" s="254">
        <v>126</v>
      </c>
      <c r="F20" t="s" s="255">
        <v>34</v>
      </c>
      <c r="G20" t="s" s="256">
        <v>151</v>
      </c>
      <c r="H20" t="s" s="256">
        <v>60</v>
      </c>
      <c r="I20" s="257">
        <v>10</v>
      </c>
      <c r="J20" s="257">
        <v>0</v>
      </c>
      <c r="K20" t="s" s="255">
        <v>128</v>
      </c>
      <c r="L20" s="259">
        <v>367.29</v>
      </c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1">
        <f>L20*M20+L20*N20+L20*O20+L20*P20+L20*Q20+L20*R20+L20*T20+L20*V20+L20*W20+L20*X20+L20*Y20+L20*Z20+L20*U20+L20*S20</f>
        <v>0</v>
      </c>
      <c r="AB20" t="s" s="255">
        <f>IF(SUM(M20:Z20)&gt;0,"Yes","No")</f>
        <v>129</v>
      </c>
      <c r="AC20" t="s" s="262">
        <f>IF(B20="New","Yes","No")</f>
        <v>129</v>
      </c>
      <c r="AD20" s="134"/>
      <c r="AE20" s="264">
        <v>10</v>
      </c>
      <c r="AF20" s="264">
        <f>AE20*SUM(M20:Z20)</f>
        <v>0</v>
      </c>
      <c r="AG20" s="265"/>
      <c r="AH20" s="266">
        <v>1.65</v>
      </c>
      <c r="AI20" s="267">
        <f>SUM(M20:Z20)*AH20</f>
        <v>0</v>
      </c>
      <c r="AJ20" s="268">
        <f>M20*I20</f>
        <v>0</v>
      </c>
      <c r="AK20" s="268">
        <f>N20*I20</f>
        <v>0</v>
      </c>
      <c r="AL20" s="268">
        <f>O20*I20</f>
        <v>0</v>
      </c>
      <c r="AM20" s="268">
        <f>P20*I20</f>
        <v>0</v>
      </c>
      <c r="AN20" s="268">
        <f>Q20*I20</f>
        <v>0</v>
      </c>
      <c r="AO20" s="268">
        <f>R20*I20</f>
        <v>0</v>
      </c>
      <c r="AP20" s="268">
        <f>S20*I20</f>
        <v>0</v>
      </c>
      <c r="AQ20" s="268">
        <f>T20*I20</f>
        <v>0</v>
      </c>
      <c r="AR20" s="268">
        <f>U20*I20</f>
        <v>0</v>
      </c>
      <c r="AS20" s="268">
        <f>V20*I20</f>
        <v>0</v>
      </c>
      <c r="AT20" s="268">
        <f>W20*I20</f>
        <v>0</v>
      </c>
      <c r="AU20" s="268">
        <f>X20*I20</f>
        <v>0</v>
      </c>
      <c r="AV20" s="268">
        <f>Y20*I20</f>
        <v>0</v>
      </c>
      <c r="AW20" s="268">
        <f>Z20*I20</f>
        <v>0</v>
      </c>
      <c r="AX20" s="329">
        <v>10</v>
      </c>
      <c r="AY20" s="271">
        <v>30</v>
      </c>
      <c r="AZ20" s="330"/>
      <c r="BA20" s="330"/>
      <c r="BB20" s="134"/>
      <c r="BC20" s="272">
        <f>IF(F20="XS",IF(SUM(M20:Z20)&gt;0,SUM(M20:Z20),0),0)*I20</f>
        <v>0</v>
      </c>
      <c r="BD20" s="272">
        <f>IF(F20="S",IF(SUM(M20:Z20)&gt;0,SUM(M20:Z20),0),0)*I20</f>
        <v>0</v>
      </c>
      <c r="BE20" s="272">
        <f>IF(F20="M",IF(SUM(M20:Z20)&gt;0,SUM(M20:Z20),0),0)*I20</f>
        <v>0</v>
      </c>
      <c r="BF20" s="272">
        <f>IF(F20="L",IF(SUM(M20:Z20)&gt;0,SUM(M20:Z20),0),0)*I20</f>
        <v>0</v>
      </c>
      <c r="BG20" s="272">
        <f>IF(F20="XL",IF(SUM(M20:Z20)&gt;0,SUM(M20:Z20),0),0)*I20</f>
        <v>0</v>
      </c>
      <c r="BH20" s="272">
        <f>IF(F20="2XL",IF(SUM(M20:Z20)&gt;0,SUM(M20:Z20),0),0)*I20</f>
        <v>0</v>
      </c>
      <c r="BI20" s="272">
        <f>IF(F20="3XL",IF(SUM(M20:Z20)&gt;0,SUM(M20:Z20),0),0)*I20</f>
        <v>0</v>
      </c>
      <c r="BJ20" s="272">
        <f>IF(F20="4XL",IF(SUM(M20:Z20)&gt;0,SUM(M20:Z20),0),0)*I20</f>
        <v>0</v>
      </c>
      <c r="BK20" s="272">
        <f>IF(F20="various",IF(SUM(M20:Z20)&gt;0,SUM(M20:Z20),0),0)*I20</f>
        <v>0</v>
      </c>
      <c r="BL20" s="134"/>
      <c r="BM20" s="272">
        <f>IF(E20="",IF(SUM(M20:Z20)&gt;0,SUM(M20:Z20),0),0)*I20</f>
        <v>0</v>
      </c>
      <c r="BN20" s="272">
        <f>IF(E20="Dual tex.",IF(SUM(M20:Z20)&gt;0,SUM(M20:Z20),0),0)*I20</f>
        <v>0</v>
      </c>
      <c r="BO20" s="134"/>
      <c r="BP20" s="272">
        <f>IF(H20="sloper",IF(SUM(M20:Z20)&gt;0,SUM(M20:Z20),0),0)*I20</f>
        <v>0</v>
      </c>
      <c r="BQ20" s="272">
        <f>IF(H20="footholds",IF(SUM(M20:Z20)&gt;0,SUM(M20:Z20),0),0)*I20</f>
        <v>0</v>
      </c>
      <c r="BR20" s="272">
        <f>IF(H20="micros",IF(SUM(M20:Z20)&gt;0,SUM(M20:Z20),0),0)*I20</f>
        <v>0</v>
      </c>
      <c r="BS20" s="272">
        <f>IF(H20="jug",IF(SUM(M20:Z20)&gt;0,SUM(M20:Z20),0),0)*I20</f>
        <v>0</v>
      </c>
      <c r="BT20" s="272">
        <f>IF(H20="ledge",IF(SUM(M20:Z20)&gt;0,SUM(M20:Z20),0),0)*I20</f>
        <v>0</v>
      </c>
      <c r="BU20" s="272">
        <f>IF(H20="edge",IF(SUM(M20:Z20)&gt;0,SUM(M20:Z20),0),0)*I20</f>
        <v>0</v>
      </c>
      <c r="BV20" s="272">
        <f>IF(H20="crimp",IF(SUM(M20:Z20)&gt;0,SUM(M20:Z20),0),0)*I20</f>
        <v>0</v>
      </c>
      <c r="BW20" s="272">
        <f>IF(H20="incut",IF(SUM(M20:Z20)&gt;0,SUM(M20:Z20),0),0)*I20</f>
        <v>0</v>
      </c>
      <c r="BX20" s="272">
        <f>IF(H20="dish",IF(SUM(M20:Z20)&gt;0,SUM(M20:Z20),0),0)*I20</f>
        <v>0</v>
      </c>
      <c r="BY20" s="272">
        <f>IF(H20="pinch",IF(SUM(M20:Z20)&gt;0,SUM(M20:Z20),0),0)*I20</f>
        <v>0</v>
      </c>
      <c r="BZ20" s="272">
        <f>IF(H20="pocket",IF(SUM(M20:Z20)&gt;0,SUM(M20:Z20),0),0)*I20</f>
        <v>0</v>
      </c>
      <c r="CA20" s="272">
        <f>IF(H20="insert",IF(SUM(M20:Z20)&gt;0,SUM(M20:Z20),0),0)*I20</f>
        <v>0</v>
      </c>
      <c r="CB20" s="272">
        <f>IF(H20="feature",IF(SUM(M20:Z20)&gt;0,SUM(M20:Z20),0),0)*I20</f>
        <v>0</v>
      </c>
      <c r="CC20" s="272">
        <f>IF(H20="scoop",IF(SUM(M20:Z20)&gt;0,SUM(M20:Z20),0),0)*I20</f>
        <v>0</v>
      </c>
      <c r="CD20" s="272">
        <f>IF(H20="arete",IF(SUM(M20:Z20)&gt;0,SUM(M20:Z20),0),0)*I20</f>
        <v>0</v>
      </c>
      <c r="CE20" s="272">
        <f>IF(H20="square",IF(SUM(M20:Z20)&gt;0,SUM(M20:Z20),0),0)*I20</f>
        <v>0</v>
      </c>
      <c r="CF20" s="272">
        <f>IF(H20="positive",IF(SUM(M20:Z20)&gt;0,SUM(M20:Z20),0),0)*I20</f>
        <v>0</v>
      </c>
      <c r="CG20" s="272">
        <f>IF(H20="pyramid",IF(SUM(M20:Z20)&gt;0,SUM(M20:Z20),0),0)*I20</f>
        <v>0</v>
      </c>
      <c r="CH20" s="272">
        <f>IF(H20="high profile",IF(SUM(M20:Z20)&gt;0,SUM(M20:Z20),0),0)*I20</f>
        <v>0</v>
      </c>
      <c r="CI20" s="272">
        <f>IF(H20="rectangle",IF(SUM(M20:Z20)&gt;0,SUM(M20:Z20),0),0)*I20</f>
        <v>0</v>
      </c>
      <c r="CJ20" s="272">
        <f>IF(H20="various",IF(SUM(M20:Z20)&gt;0,SUM(M20:Z20),0),0)*I20</f>
        <v>0</v>
      </c>
      <c r="CK20" s="222"/>
    </row>
    <row r="21" ht="90" customHeight="1">
      <c r="A21" s="50"/>
      <c r="B21" s="273"/>
      <c r="C21" s="6"/>
      <c r="D21" t="s" s="275">
        <v>152</v>
      </c>
      <c r="E21" t="s" s="276">
        <v>126</v>
      </c>
      <c r="F21" t="s" s="277">
        <v>34</v>
      </c>
      <c r="G21" t="s" s="278">
        <v>153</v>
      </c>
      <c r="H21" t="s" s="278">
        <v>60</v>
      </c>
      <c r="I21" s="279">
        <v>5</v>
      </c>
      <c r="J21" s="331">
        <v>0</v>
      </c>
      <c r="K21" t="s" s="332">
        <v>128</v>
      </c>
      <c r="L21" s="281">
        <v>250.425</v>
      </c>
      <c r="M21" s="282"/>
      <c r="N21" s="333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3">
        <f>L21*M21+L21*N21+L21*O21+L21*P21+L21*Q21+L21*R21+L21*T21+L21*V21+L21*W21+L21*X21+L21*Y21+L21*Z21+L21*U21+L21*S21</f>
        <v>0</v>
      </c>
      <c r="AB21" t="s" s="277">
        <f>IF(SUM(M21:Z21)&gt;0,"Yes","No")</f>
        <v>129</v>
      </c>
      <c r="AC21" t="s" s="284">
        <f>IF(B21="New","Yes","No")</f>
        <v>129</v>
      </c>
      <c r="AD21" s="134"/>
      <c r="AE21" s="286">
        <v>5</v>
      </c>
      <c r="AF21" s="286">
        <f>AE21*SUM(M21:Z21)</f>
        <v>0</v>
      </c>
      <c r="AG21" s="287"/>
      <c r="AH21" s="288">
        <v>2.5</v>
      </c>
      <c r="AI21" s="267">
        <f>SUM(M21:Z21)*AH21</f>
        <v>0</v>
      </c>
      <c r="AJ21" s="268">
        <f>M21*I21</f>
        <v>0</v>
      </c>
      <c r="AK21" s="268">
        <f>N21*I21</f>
        <v>0</v>
      </c>
      <c r="AL21" s="268">
        <f>O21*I21</f>
        <v>0</v>
      </c>
      <c r="AM21" s="268">
        <f>P21*I21</f>
        <v>0</v>
      </c>
      <c r="AN21" s="268">
        <f>Q21*I21</f>
        <v>0</v>
      </c>
      <c r="AO21" s="268">
        <f>R21*I21</f>
        <v>0</v>
      </c>
      <c r="AP21" s="268">
        <f>S21*I21</f>
        <v>0</v>
      </c>
      <c r="AQ21" s="268">
        <f>T21*I21</f>
        <v>0</v>
      </c>
      <c r="AR21" s="268">
        <f>U21*I21</f>
        <v>0</v>
      </c>
      <c r="AS21" s="268">
        <f>V21*I21</f>
        <v>0</v>
      </c>
      <c r="AT21" s="268">
        <f>W21*I21</f>
        <v>0</v>
      </c>
      <c r="AU21" s="268">
        <f>X21*I21</f>
        <v>0</v>
      </c>
      <c r="AV21" s="268">
        <f>Y21*I21</f>
        <v>0</v>
      </c>
      <c r="AW21" s="268">
        <f>Z21*I21</f>
        <v>0</v>
      </c>
      <c r="AX21" s="334">
        <v>5</v>
      </c>
      <c r="AY21" s="291">
        <v>20</v>
      </c>
      <c r="AZ21" s="335"/>
      <c r="BA21" s="335"/>
      <c r="BB21" s="134"/>
      <c r="BC21" s="272">
        <f>IF(F21="XS",IF(SUM(M21:Z21)&gt;0,SUM(M21:Z21),0),0)*I21</f>
        <v>0</v>
      </c>
      <c r="BD21" s="272">
        <f>IF(F21="S",IF(SUM(M21:Z21)&gt;0,SUM(M21:Z21),0),0)*I21</f>
        <v>0</v>
      </c>
      <c r="BE21" s="272">
        <f>IF(F21="M",IF(SUM(M21:Z21)&gt;0,SUM(M21:Z21),0),0)*I21</f>
        <v>0</v>
      </c>
      <c r="BF21" s="272">
        <f>IF(F21="L",IF(SUM(M21:Z21)&gt;0,SUM(M21:Z21),0),0)*I21</f>
        <v>0</v>
      </c>
      <c r="BG21" s="272">
        <f>IF(F21="XL",IF(SUM(M21:Z21)&gt;0,SUM(M21:Z21),0),0)*I21</f>
        <v>0</v>
      </c>
      <c r="BH21" s="272">
        <f>IF(F21="2XL",IF(SUM(M21:Z21)&gt;0,SUM(M21:Z21),0),0)*I21</f>
        <v>0</v>
      </c>
      <c r="BI21" s="272">
        <f>IF(F21="3XL",IF(SUM(M21:Z21)&gt;0,SUM(M21:Z21),0),0)*I21</f>
        <v>0</v>
      </c>
      <c r="BJ21" s="272">
        <f>IF(F21="4XL",IF(SUM(M21:Z21)&gt;0,SUM(M21:Z21),0),0)*I21</f>
        <v>0</v>
      </c>
      <c r="BK21" s="272">
        <f>IF(F21="various",IF(SUM(M21:Z21)&gt;0,SUM(M21:Z21),0),0)*I21</f>
        <v>0</v>
      </c>
      <c r="BL21" s="134"/>
      <c r="BM21" s="272">
        <f>IF(E21="",IF(SUM(M21:Z21)&gt;0,SUM(M21:Z21),0),0)*I21</f>
        <v>0</v>
      </c>
      <c r="BN21" s="272">
        <f>IF(E21="Dual tex.",IF(SUM(M21:Z21)&gt;0,SUM(M21:Z21),0),0)*I21</f>
        <v>0</v>
      </c>
      <c r="BO21" s="134"/>
      <c r="BP21" s="272">
        <f>IF(H21="sloper",IF(SUM(M21:Z21)&gt;0,SUM(M21:Z21),0),0)*I21</f>
        <v>0</v>
      </c>
      <c r="BQ21" s="272">
        <f>IF(H21="footholds",IF(SUM(M21:Z21)&gt;0,SUM(M21:Z21),0),0)*I21</f>
        <v>0</v>
      </c>
      <c r="BR21" s="272">
        <f>IF(H21="micros",IF(SUM(M21:Z21)&gt;0,SUM(M21:Z21),0),0)*I21</f>
        <v>0</v>
      </c>
      <c r="BS21" s="272">
        <f>IF(H21="jug",IF(SUM(M21:Z21)&gt;0,SUM(M21:Z21),0),0)*I21</f>
        <v>0</v>
      </c>
      <c r="BT21" s="272">
        <f>IF(H21="ledge",IF(SUM(M21:Z21)&gt;0,SUM(M21:Z21),0),0)*I21</f>
        <v>0</v>
      </c>
      <c r="BU21" s="272">
        <f>IF(H21="edge",IF(SUM(M21:Z21)&gt;0,SUM(M21:Z21),0),0)*I21</f>
        <v>0</v>
      </c>
      <c r="BV21" s="272">
        <f>IF(H21="crimp",IF(SUM(M21:Z21)&gt;0,SUM(M21:Z21),0),0)*I21</f>
        <v>0</v>
      </c>
      <c r="BW21" s="272">
        <f>IF(H21="incut",IF(SUM(M21:Z21)&gt;0,SUM(M21:Z21),0),0)*I21</f>
        <v>0</v>
      </c>
      <c r="BX21" s="272">
        <f>IF(H21="dish",IF(SUM(M21:Z21)&gt;0,SUM(M21:Z21),0),0)*I21</f>
        <v>0</v>
      </c>
      <c r="BY21" s="272">
        <f>IF(H21="pinch",IF(SUM(M21:Z21)&gt;0,SUM(M21:Z21),0),0)*I21</f>
        <v>0</v>
      </c>
      <c r="BZ21" s="272">
        <f>IF(H21="pocket",IF(SUM(M21:Z21)&gt;0,SUM(M21:Z21),0),0)*I21</f>
        <v>0</v>
      </c>
      <c r="CA21" s="272">
        <f>IF(H21="insert",IF(SUM(M21:Z21)&gt;0,SUM(M21:Z21),0),0)*I21</f>
        <v>0</v>
      </c>
      <c r="CB21" s="272">
        <f>IF(H21="feature",IF(SUM(M21:Z21)&gt;0,SUM(M21:Z21),0),0)*I21</f>
        <v>0</v>
      </c>
      <c r="CC21" s="272">
        <f>IF(H21="scoop",IF(SUM(M21:Z21)&gt;0,SUM(M21:Z21),0),0)*I21</f>
        <v>0</v>
      </c>
      <c r="CD21" s="272">
        <f>IF(H21="arete",IF(SUM(M21:Z21)&gt;0,SUM(M21:Z21),0),0)*I21</f>
        <v>0</v>
      </c>
      <c r="CE21" s="272">
        <f>IF(H21="square",IF(SUM(M21:Z21)&gt;0,SUM(M21:Z21),0),0)*I21</f>
        <v>0</v>
      </c>
      <c r="CF21" s="272">
        <f>IF(H21="positive",IF(SUM(M21:Z21)&gt;0,SUM(M21:Z21),0),0)*I21</f>
        <v>0</v>
      </c>
      <c r="CG21" s="272">
        <f>IF(H21="pyramid",IF(SUM(M21:Z21)&gt;0,SUM(M21:Z21),0),0)*I21</f>
        <v>0</v>
      </c>
      <c r="CH21" s="272">
        <f>IF(H21="high profile",IF(SUM(M21:Z21)&gt;0,SUM(M21:Z21),0),0)*I21</f>
        <v>0</v>
      </c>
      <c r="CI21" s="272">
        <f>IF(H21="rectangle",IF(SUM(M21:Z21)&gt;0,SUM(M21:Z21),0),0)*I21</f>
        <v>0</v>
      </c>
      <c r="CJ21" s="272">
        <f>IF(H21="various",IF(SUM(M21:Z21)&gt;0,SUM(M21:Z21),0),0)*I21</f>
        <v>0</v>
      </c>
      <c r="CK21" s="222"/>
    </row>
    <row r="22" ht="90" customHeight="1">
      <c r="A22" s="50"/>
      <c r="B22" s="336"/>
      <c r="C22" s="6"/>
      <c r="D22" t="s" s="292">
        <v>154</v>
      </c>
      <c r="E22" t="s" s="293">
        <v>126</v>
      </c>
      <c r="F22" t="s" s="294">
        <v>35</v>
      </c>
      <c r="G22" t="s" s="295">
        <v>155</v>
      </c>
      <c r="H22" t="s" s="295">
        <v>60</v>
      </c>
      <c r="I22" s="296">
        <v>4</v>
      </c>
      <c r="J22" s="296">
        <v>0</v>
      </c>
      <c r="K22" t="s" s="294">
        <v>128</v>
      </c>
      <c r="L22" s="298">
        <v>250.425</v>
      </c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300">
        <f>L22*M22+L22*N22+L22*O22+L22*P22+L22*Q22+L22*R22+L22*T22+L22*V22+L22*W22+L22*X22+L22*Y22+L22*Z22+L22*U22+L22*S22</f>
        <v>0</v>
      </c>
      <c r="AB22" t="s" s="294">
        <f>IF(SUM(M22:Z22)&gt;0,"Yes","No")</f>
        <v>129</v>
      </c>
      <c r="AC22" t="s" s="301">
        <f>IF(B22="New","Yes","No")</f>
        <v>129</v>
      </c>
      <c r="AD22" s="134"/>
      <c r="AE22" s="286">
        <v>4</v>
      </c>
      <c r="AF22" s="286">
        <f>AE22*SUM(M22:Z22)</f>
        <v>0</v>
      </c>
      <c r="AG22" s="287"/>
      <c r="AH22" s="288">
        <v>5.2</v>
      </c>
      <c r="AI22" s="267">
        <f>SUM(M22:Z22)*AH22</f>
        <v>0</v>
      </c>
      <c r="AJ22" s="268">
        <f>M22*I22</f>
        <v>0</v>
      </c>
      <c r="AK22" s="268">
        <f>N22*I22</f>
        <v>0</v>
      </c>
      <c r="AL22" s="268">
        <f>O22*I22</f>
        <v>0</v>
      </c>
      <c r="AM22" s="268">
        <f>P22*I22</f>
        <v>0</v>
      </c>
      <c r="AN22" s="268">
        <f>Q22*I22</f>
        <v>0</v>
      </c>
      <c r="AO22" s="268">
        <f>R22*I22</f>
        <v>0</v>
      </c>
      <c r="AP22" s="268">
        <f>S22*I22</f>
        <v>0</v>
      </c>
      <c r="AQ22" s="268">
        <f>T22*I22</f>
        <v>0</v>
      </c>
      <c r="AR22" s="268">
        <f>U22*I22</f>
        <v>0</v>
      </c>
      <c r="AS22" s="268">
        <f>V22*I22</f>
        <v>0</v>
      </c>
      <c r="AT22" s="268">
        <f>W22*I22</f>
        <v>0</v>
      </c>
      <c r="AU22" s="268">
        <f>X22*I22</f>
        <v>0</v>
      </c>
      <c r="AV22" s="268">
        <f>Y22*I22</f>
        <v>0</v>
      </c>
      <c r="AW22" s="268">
        <f>Z22*I22</f>
        <v>0</v>
      </c>
      <c r="AX22" s="334">
        <v>4</v>
      </c>
      <c r="AY22" s="291">
        <v>16</v>
      </c>
      <c r="AZ22" s="335"/>
      <c r="BA22" s="335"/>
      <c r="BB22" s="134"/>
      <c r="BC22" s="272">
        <f>IF(F22="XS",IF(SUM(M22:Z22)&gt;0,SUM(M22:Z22),0),0)*I22</f>
        <v>0</v>
      </c>
      <c r="BD22" s="272">
        <f>IF(F22="S",IF(SUM(M22:Z22)&gt;0,SUM(M22:Z22),0),0)*I22</f>
        <v>0</v>
      </c>
      <c r="BE22" s="272">
        <f>IF(F22="M",IF(SUM(M22:Z22)&gt;0,SUM(M22:Z22),0),0)*I22</f>
        <v>0</v>
      </c>
      <c r="BF22" s="272">
        <f>IF(F22="L",IF(SUM(M22:Z22)&gt;0,SUM(M22:Z22),0),0)*I22</f>
        <v>0</v>
      </c>
      <c r="BG22" s="272">
        <f>IF(F22="XL",IF(SUM(M22:Z22)&gt;0,SUM(M22:Z22),0),0)*I22</f>
        <v>0</v>
      </c>
      <c r="BH22" s="272">
        <f>IF(F22="2XL",IF(SUM(M22:Z22)&gt;0,SUM(M22:Z22),0),0)*I22</f>
        <v>0</v>
      </c>
      <c r="BI22" s="272">
        <f>IF(F22="3XL",IF(SUM(M22:Z22)&gt;0,SUM(M22:Z22),0),0)*I22</f>
        <v>0</v>
      </c>
      <c r="BJ22" s="272">
        <f>IF(F22="4XL",IF(SUM(M22:Z22)&gt;0,SUM(M22:Z22),0),0)*I22</f>
        <v>0</v>
      </c>
      <c r="BK22" s="272">
        <f>IF(F22="various",IF(SUM(M22:Z22)&gt;0,SUM(M22:Z22),0),0)*I22</f>
        <v>0</v>
      </c>
      <c r="BL22" s="134"/>
      <c r="BM22" s="272">
        <f>IF(E22="",IF(SUM(M22:Z22)&gt;0,SUM(M22:Z22),0),0)*I22</f>
        <v>0</v>
      </c>
      <c r="BN22" s="272">
        <f>IF(E22="Dual tex.",IF(SUM(M22:Z22)&gt;0,SUM(M22:Z22),0),0)*I22</f>
        <v>0</v>
      </c>
      <c r="BO22" s="134"/>
      <c r="BP22" s="272">
        <f>IF(H22="sloper",IF(SUM(M22:Z22)&gt;0,SUM(M22:Z22),0),0)*I22</f>
        <v>0</v>
      </c>
      <c r="BQ22" s="272">
        <f>IF(H22="footholds",IF(SUM(M22:Z22)&gt;0,SUM(M22:Z22),0),0)*I22</f>
        <v>0</v>
      </c>
      <c r="BR22" s="272">
        <f>IF(H22="micros",IF(SUM(M22:Z22)&gt;0,SUM(M22:Z22),0),0)*I22</f>
        <v>0</v>
      </c>
      <c r="BS22" s="272">
        <f>IF(H22="jug",IF(SUM(M22:Z22)&gt;0,SUM(M22:Z22),0),0)*I22</f>
        <v>0</v>
      </c>
      <c r="BT22" s="272">
        <f>IF(H22="ledge",IF(SUM(M22:Z22)&gt;0,SUM(M22:Z22),0),0)*I22</f>
        <v>0</v>
      </c>
      <c r="BU22" s="272">
        <f>IF(H22="edge",IF(SUM(M22:Z22)&gt;0,SUM(M22:Z22),0),0)*I22</f>
        <v>0</v>
      </c>
      <c r="BV22" s="272">
        <f>IF(H22="crimp",IF(SUM(M22:Z22)&gt;0,SUM(M22:Z22),0),0)*I22</f>
        <v>0</v>
      </c>
      <c r="BW22" s="272">
        <f>IF(H22="incut",IF(SUM(M22:Z22)&gt;0,SUM(M22:Z22),0),0)*I22</f>
        <v>0</v>
      </c>
      <c r="BX22" s="272">
        <f>IF(H22="dish",IF(SUM(M22:Z22)&gt;0,SUM(M22:Z22),0),0)*I22</f>
        <v>0</v>
      </c>
      <c r="BY22" s="272">
        <f>IF(H22="pinch",IF(SUM(M22:Z22)&gt;0,SUM(M22:Z22),0),0)*I22</f>
        <v>0</v>
      </c>
      <c r="BZ22" s="272">
        <f>IF(H22="pocket",IF(SUM(M22:Z22)&gt;0,SUM(M22:Z22),0),0)*I22</f>
        <v>0</v>
      </c>
      <c r="CA22" s="272">
        <f>IF(H22="insert",IF(SUM(M22:Z22)&gt;0,SUM(M22:Z22),0),0)*I22</f>
        <v>0</v>
      </c>
      <c r="CB22" s="272">
        <f>IF(H22="feature",IF(SUM(M22:Z22)&gt;0,SUM(M22:Z22),0),0)*I22</f>
        <v>0</v>
      </c>
      <c r="CC22" s="272">
        <f>IF(H22="scoop",IF(SUM(M22:Z22)&gt;0,SUM(M22:Z22),0),0)*I22</f>
        <v>0</v>
      </c>
      <c r="CD22" s="272">
        <f>IF(H22="arete",IF(SUM(M22:Z22)&gt;0,SUM(M22:Z22),0),0)*I22</f>
        <v>0</v>
      </c>
      <c r="CE22" s="272">
        <f>IF(H22="square",IF(SUM(M22:Z22)&gt;0,SUM(M22:Z22),0),0)*I22</f>
        <v>0</v>
      </c>
      <c r="CF22" s="272">
        <f>IF(H22="positive",IF(SUM(M22:Z22)&gt;0,SUM(M22:Z22),0),0)*I22</f>
        <v>0</v>
      </c>
      <c r="CG22" s="272">
        <f>IF(H22="pyramid",IF(SUM(M22:Z22)&gt;0,SUM(M22:Z22),0),0)*I22</f>
        <v>0</v>
      </c>
      <c r="CH22" s="272">
        <f>IF(H22="high profile",IF(SUM(M22:Z22)&gt;0,SUM(M22:Z22),0),0)*I22</f>
        <v>0</v>
      </c>
      <c r="CI22" s="272">
        <f>IF(H22="rectangle",IF(SUM(M22:Z22)&gt;0,SUM(M22:Z22),0),0)*I22</f>
        <v>0</v>
      </c>
      <c r="CJ22" s="272">
        <f>IF(H22="various",IF(SUM(M22:Z22)&gt;0,SUM(M22:Z22),0),0)*I22</f>
        <v>0</v>
      </c>
      <c r="CK22" s="222"/>
    </row>
    <row r="23" ht="90" customHeight="1">
      <c r="A23" s="50"/>
      <c r="B23" s="273"/>
      <c r="C23" s="6"/>
      <c r="D23" t="s" s="275">
        <v>156</v>
      </c>
      <c r="E23" t="s" s="276">
        <v>126</v>
      </c>
      <c r="F23" t="s" s="278">
        <v>36</v>
      </c>
      <c r="G23" t="s" s="278">
        <v>157</v>
      </c>
      <c r="H23" t="s" s="278">
        <v>60</v>
      </c>
      <c r="I23" s="279">
        <v>3</v>
      </c>
      <c r="J23" s="331">
        <v>0</v>
      </c>
      <c r="K23" t="s" s="332">
        <v>128</v>
      </c>
      <c r="L23" s="281">
        <v>250.425</v>
      </c>
      <c r="M23" s="282"/>
      <c r="N23" s="333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3">
        <f>L23*M23+L23*N23+L23*O23+L23*P23+L23*Q23+L23*R23+L23*T23+L23*V23+L23*W23+L23*X23+L23*Y23+L23*Z23+L23*U23+L23*S23</f>
        <v>0</v>
      </c>
      <c r="AB23" t="s" s="277">
        <f>IF(SUM(M23:Z23)&gt;0,"Yes","No")</f>
        <v>129</v>
      </c>
      <c r="AC23" t="s" s="284">
        <f>IF(B23="New","Yes","No")</f>
        <v>129</v>
      </c>
      <c r="AD23" s="134"/>
      <c r="AE23" s="286">
        <v>3</v>
      </c>
      <c r="AF23" s="286">
        <f>AE23*SUM(M23:Z23)</f>
        <v>0</v>
      </c>
      <c r="AG23" s="287"/>
      <c r="AH23" s="288">
        <v>6.4</v>
      </c>
      <c r="AI23" s="267">
        <f>SUM(M23:Z23)*AH23</f>
        <v>0</v>
      </c>
      <c r="AJ23" s="268">
        <f>M23*I23</f>
        <v>0</v>
      </c>
      <c r="AK23" s="268">
        <f>N23*I23</f>
        <v>0</v>
      </c>
      <c r="AL23" s="268">
        <f>O23*I23</f>
        <v>0</v>
      </c>
      <c r="AM23" s="268">
        <f>P23*I23</f>
        <v>0</v>
      </c>
      <c r="AN23" s="268">
        <f>Q23*I23</f>
        <v>0</v>
      </c>
      <c r="AO23" s="268">
        <f>R23*I23</f>
        <v>0</v>
      </c>
      <c r="AP23" s="268">
        <f>S23*I23</f>
        <v>0</v>
      </c>
      <c r="AQ23" s="268">
        <f>T23*I23</f>
        <v>0</v>
      </c>
      <c r="AR23" s="268">
        <f>U23*I23</f>
        <v>0</v>
      </c>
      <c r="AS23" s="268">
        <f>V23*I23</f>
        <v>0</v>
      </c>
      <c r="AT23" s="268">
        <f>W23*I23</f>
        <v>0</v>
      </c>
      <c r="AU23" s="268">
        <f>X23*I23</f>
        <v>0</v>
      </c>
      <c r="AV23" s="268">
        <f>Y23*I23</f>
        <v>0</v>
      </c>
      <c r="AW23" s="268">
        <f>Z23*I23</f>
        <v>0</v>
      </c>
      <c r="AX23" s="334">
        <v>3</v>
      </c>
      <c r="AY23" s="291">
        <v>18</v>
      </c>
      <c r="AZ23" s="335"/>
      <c r="BA23" s="335"/>
      <c r="BB23" s="134"/>
      <c r="BC23" s="272">
        <f>IF(F23="XS",IF(SUM(M23:Z23)&gt;0,SUM(M23:Z23),0),0)*I23</f>
        <v>0</v>
      </c>
      <c r="BD23" s="272">
        <f>IF(F23="S",IF(SUM(M23:Z23)&gt;0,SUM(M23:Z23),0),0)*I23</f>
        <v>0</v>
      </c>
      <c r="BE23" s="272">
        <f>IF(F23="M",IF(SUM(M23:Z23)&gt;0,SUM(M23:Z23),0),0)*I23</f>
        <v>0</v>
      </c>
      <c r="BF23" s="272">
        <f>IF(F23="L",IF(SUM(M23:Z23)&gt;0,SUM(M23:Z23),0),0)*I23</f>
        <v>0</v>
      </c>
      <c r="BG23" s="272">
        <f>IF(F23="XL",IF(SUM(M23:Z23)&gt;0,SUM(M23:Z23),0),0)*I23</f>
        <v>0</v>
      </c>
      <c r="BH23" s="272">
        <f>IF(F23="2XL",IF(SUM(M23:Z23)&gt;0,SUM(M23:Z23),0),0)*I23</f>
        <v>0</v>
      </c>
      <c r="BI23" s="272">
        <f>IF(F23="3XL",IF(SUM(M23:Z23)&gt;0,SUM(M23:Z23),0),0)*I23</f>
        <v>0</v>
      </c>
      <c r="BJ23" s="272">
        <f>IF(F23="4XL",IF(SUM(M23:Z23)&gt;0,SUM(M23:Z23),0),0)*I23</f>
        <v>0</v>
      </c>
      <c r="BK23" s="272">
        <f>IF(F23="various",IF(SUM(M23:Z23)&gt;0,SUM(M23:Z23),0),0)*I23</f>
        <v>0</v>
      </c>
      <c r="BL23" s="134"/>
      <c r="BM23" s="272">
        <f>IF(E23="",IF(SUM(M23:Z23)&gt;0,SUM(M23:Z23),0),0)*I23</f>
        <v>0</v>
      </c>
      <c r="BN23" s="272">
        <f>IF(E23="Dual tex.",IF(SUM(M23:Z23)&gt;0,SUM(M23:Z23),0),0)*I23</f>
        <v>0</v>
      </c>
      <c r="BO23" s="134"/>
      <c r="BP23" s="272">
        <f>IF(H23="sloper",IF(SUM(M23:Z23)&gt;0,SUM(M23:Z23),0),0)*I23</f>
        <v>0</v>
      </c>
      <c r="BQ23" s="272">
        <f>IF(H23="footholds",IF(SUM(M23:Z23)&gt;0,SUM(M23:Z23),0),0)*I23</f>
        <v>0</v>
      </c>
      <c r="BR23" s="272">
        <f>IF(H23="micros",IF(SUM(M23:Z23)&gt;0,SUM(M23:Z23),0),0)*I23</f>
        <v>0</v>
      </c>
      <c r="BS23" s="272">
        <f>IF(H23="jug",IF(SUM(M23:Z23)&gt;0,SUM(M23:Z23),0),0)*I23</f>
        <v>0</v>
      </c>
      <c r="BT23" s="272">
        <f>IF(H23="ledge",IF(SUM(M23:Z23)&gt;0,SUM(M23:Z23),0),0)*I23</f>
        <v>0</v>
      </c>
      <c r="BU23" s="272">
        <f>IF(H23="edge",IF(SUM(M23:Z23)&gt;0,SUM(M23:Z23),0),0)*I23</f>
        <v>0</v>
      </c>
      <c r="BV23" s="272">
        <f>IF(H23="crimp",IF(SUM(M23:Z23)&gt;0,SUM(M23:Z23),0),0)*I23</f>
        <v>0</v>
      </c>
      <c r="BW23" s="272">
        <f>IF(H23="incut",IF(SUM(M23:Z23)&gt;0,SUM(M23:Z23),0),0)*I23</f>
        <v>0</v>
      </c>
      <c r="BX23" s="272">
        <f>IF(H23="dish",IF(SUM(M23:Z23)&gt;0,SUM(M23:Z23),0),0)*I23</f>
        <v>0</v>
      </c>
      <c r="BY23" s="272">
        <f>IF(H23="pinch",IF(SUM(M23:Z23)&gt;0,SUM(M23:Z23),0),0)*I23</f>
        <v>0</v>
      </c>
      <c r="BZ23" s="272">
        <f>IF(H23="pocket",IF(SUM(M23:Z23)&gt;0,SUM(M23:Z23),0),0)*I23</f>
        <v>0</v>
      </c>
      <c r="CA23" s="272">
        <f>IF(H23="insert",IF(SUM(M23:Z23)&gt;0,SUM(M23:Z23),0),0)*I23</f>
        <v>0</v>
      </c>
      <c r="CB23" s="272">
        <f>IF(H23="feature",IF(SUM(M23:Z23)&gt;0,SUM(M23:Z23),0),0)*I23</f>
        <v>0</v>
      </c>
      <c r="CC23" s="272">
        <f>IF(H23="scoop",IF(SUM(M23:Z23)&gt;0,SUM(M23:Z23),0),0)*I23</f>
        <v>0</v>
      </c>
      <c r="CD23" s="272">
        <f>IF(H23="arete",IF(SUM(M23:Z23)&gt;0,SUM(M23:Z23),0),0)*I23</f>
        <v>0</v>
      </c>
      <c r="CE23" s="272">
        <f>IF(H23="square",IF(SUM(M23:Z23)&gt;0,SUM(M23:Z23),0),0)*I23</f>
        <v>0</v>
      </c>
      <c r="CF23" s="272">
        <f>IF(H23="positive",IF(SUM(M23:Z23)&gt;0,SUM(M23:Z23),0),0)*I23</f>
        <v>0</v>
      </c>
      <c r="CG23" s="272">
        <f>IF(H23="pyramid",IF(SUM(M23:Z23)&gt;0,SUM(M23:Z23),0),0)*I23</f>
        <v>0</v>
      </c>
      <c r="CH23" s="272">
        <f>IF(H23="high profile",IF(SUM(M23:Z23)&gt;0,SUM(M23:Z23),0),0)*I23</f>
        <v>0</v>
      </c>
      <c r="CI23" s="272">
        <f>IF(H23="rectangle",IF(SUM(M23:Z23)&gt;0,SUM(M23:Z23),0),0)*I23</f>
        <v>0</v>
      </c>
      <c r="CJ23" s="272">
        <f>IF(H23="various",IF(SUM(M23:Z23)&gt;0,SUM(M23:Z23),0),0)*I23</f>
        <v>0</v>
      </c>
      <c r="CK23" s="222"/>
    </row>
    <row r="24" ht="90" customHeight="1">
      <c r="A24" s="50"/>
      <c r="B24" s="273"/>
      <c r="C24" s="6"/>
      <c r="D24" t="s" s="292">
        <v>158</v>
      </c>
      <c r="E24" t="s" s="293">
        <v>126</v>
      </c>
      <c r="F24" t="s" s="294">
        <v>36</v>
      </c>
      <c r="G24" t="s" s="295">
        <v>159</v>
      </c>
      <c r="H24" t="s" s="295">
        <v>60</v>
      </c>
      <c r="I24" s="296">
        <v>2</v>
      </c>
      <c r="J24" s="296">
        <v>0</v>
      </c>
      <c r="K24" t="s" s="294">
        <v>128</v>
      </c>
      <c r="L24" s="298">
        <v>250.425</v>
      </c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300">
        <f>L24*M24+L24*N24+L24*O24+L24*P24+L24*Q24+L24*R24+L24*T24+L24*V24+L24*W24+L24*X24+L24*Y24+L24*Z24+L24*U24+L24*S24</f>
        <v>0</v>
      </c>
      <c r="AB24" t="s" s="294">
        <f>IF(SUM(M24:Z24)&gt;0,"Yes","No")</f>
        <v>129</v>
      </c>
      <c r="AC24" t="s" s="301">
        <f>IF(B24="New","Yes","No")</f>
        <v>129</v>
      </c>
      <c r="AD24" s="134"/>
      <c r="AE24" s="286">
        <v>2</v>
      </c>
      <c r="AF24" s="286">
        <f>AE24*SUM(M24:Z24)</f>
        <v>0</v>
      </c>
      <c r="AG24" s="287"/>
      <c r="AH24" s="288">
        <v>9</v>
      </c>
      <c r="AI24" s="267">
        <f>SUM(M24:Z24)*AH24</f>
        <v>0</v>
      </c>
      <c r="AJ24" s="268">
        <f>M24*I24</f>
        <v>0</v>
      </c>
      <c r="AK24" s="268">
        <f>N24*I24</f>
        <v>0</v>
      </c>
      <c r="AL24" s="268">
        <f>O24*I24</f>
        <v>0</v>
      </c>
      <c r="AM24" s="268">
        <f>P24*I24</f>
        <v>0</v>
      </c>
      <c r="AN24" s="268">
        <f>Q24*I24</f>
        <v>0</v>
      </c>
      <c r="AO24" s="268">
        <f>R24*I24</f>
        <v>0</v>
      </c>
      <c r="AP24" s="268">
        <f>S24*I24</f>
        <v>0</v>
      </c>
      <c r="AQ24" s="268">
        <f>T24*I24</f>
        <v>0</v>
      </c>
      <c r="AR24" s="268">
        <f>U24*I24</f>
        <v>0</v>
      </c>
      <c r="AS24" s="268">
        <f>V24*I24</f>
        <v>0</v>
      </c>
      <c r="AT24" s="268">
        <f>W24*I24</f>
        <v>0</v>
      </c>
      <c r="AU24" s="268">
        <f>X24*I24</f>
        <v>0</v>
      </c>
      <c r="AV24" s="268">
        <f>Y24*I24</f>
        <v>0</v>
      </c>
      <c r="AW24" s="268">
        <f>Z24*I24</f>
        <v>0</v>
      </c>
      <c r="AX24" s="334">
        <v>2</v>
      </c>
      <c r="AY24" s="291">
        <v>18</v>
      </c>
      <c r="AZ24" s="335"/>
      <c r="BA24" s="335"/>
      <c r="BB24" s="134"/>
      <c r="BC24" s="272">
        <f>IF(F24="XS",IF(SUM(M24:Z24)&gt;0,SUM(M24:Z24),0),0)*I24</f>
        <v>0</v>
      </c>
      <c r="BD24" s="272">
        <f>IF(F24="S",IF(SUM(M24:Z24)&gt;0,SUM(M24:Z24),0),0)*I24</f>
        <v>0</v>
      </c>
      <c r="BE24" s="272">
        <f>IF(F24="M",IF(SUM(M24:Z24)&gt;0,SUM(M24:Z24),0),0)*I24</f>
        <v>0</v>
      </c>
      <c r="BF24" s="272">
        <f>IF(F24="L",IF(SUM(M24:Z24)&gt;0,SUM(M24:Z24),0),0)*I24</f>
        <v>0</v>
      </c>
      <c r="BG24" s="272">
        <f>IF(F24="XL",IF(SUM(M24:Z24)&gt;0,SUM(M24:Z24),0),0)*I24</f>
        <v>0</v>
      </c>
      <c r="BH24" s="272">
        <f>IF(F24="2XL",IF(SUM(M24:Z24)&gt;0,SUM(M24:Z24),0),0)*I24</f>
        <v>0</v>
      </c>
      <c r="BI24" s="272">
        <f>IF(F24="3XL",IF(SUM(M24:Z24)&gt;0,SUM(M24:Z24),0),0)*I24</f>
        <v>0</v>
      </c>
      <c r="BJ24" s="272">
        <f>IF(F24="4XL",IF(SUM(M24:Z24)&gt;0,SUM(M24:Z24),0),0)*I24</f>
        <v>0</v>
      </c>
      <c r="BK24" s="272">
        <f>IF(F24="various",IF(SUM(M24:Z24)&gt;0,SUM(M24:Z24),0),0)*I24</f>
        <v>0</v>
      </c>
      <c r="BL24" s="134"/>
      <c r="BM24" s="272">
        <f>IF(E24="",IF(SUM(M24:Z24)&gt;0,SUM(M24:Z24),0),0)*I24</f>
        <v>0</v>
      </c>
      <c r="BN24" s="272">
        <f>IF(E24="Dual tex.",IF(SUM(M24:Z24)&gt;0,SUM(M24:Z24),0),0)*I24</f>
        <v>0</v>
      </c>
      <c r="BO24" s="134"/>
      <c r="BP24" s="272">
        <f>IF(H24="sloper",IF(SUM(M24:Z24)&gt;0,SUM(M24:Z24),0),0)*I24</f>
        <v>0</v>
      </c>
      <c r="BQ24" s="272">
        <f>IF(H24="footholds",IF(SUM(M24:Z24)&gt;0,SUM(M24:Z24),0),0)*I24</f>
        <v>0</v>
      </c>
      <c r="BR24" s="272">
        <f>IF(H24="micros",IF(SUM(M24:Z24)&gt;0,SUM(M24:Z24),0),0)*I24</f>
        <v>0</v>
      </c>
      <c r="BS24" s="272">
        <f>IF(H24="jug",IF(SUM(M24:Z24)&gt;0,SUM(M24:Z24),0),0)*I24</f>
        <v>0</v>
      </c>
      <c r="BT24" s="272">
        <f>IF(H24="ledge",IF(SUM(M24:Z24)&gt;0,SUM(M24:Z24),0),0)*I24</f>
        <v>0</v>
      </c>
      <c r="BU24" s="272">
        <f>IF(H24="edge",IF(SUM(M24:Z24)&gt;0,SUM(M24:Z24),0),0)*I24</f>
        <v>0</v>
      </c>
      <c r="BV24" s="272">
        <f>IF(H24="crimp",IF(SUM(M24:Z24)&gt;0,SUM(M24:Z24),0),0)*I24</f>
        <v>0</v>
      </c>
      <c r="BW24" s="272">
        <f>IF(H24="incut",IF(SUM(M24:Z24)&gt;0,SUM(M24:Z24),0),0)*I24</f>
        <v>0</v>
      </c>
      <c r="BX24" s="272">
        <f>IF(H24="dish",IF(SUM(M24:Z24)&gt;0,SUM(M24:Z24),0),0)*I24</f>
        <v>0</v>
      </c>
      <c r="BY24" s="272">
        <f>IF(H24="pinch",IF(SUM(M24:Z24)&gt;0,SUM(M24:Z24),0),0)*I24</f>
        <v>0</v>
      </c>
      <c r="BZ24" s="272">
        <f>IF(H24="pocket",IF(SUM(M24:Z24)&gt;0,SUM(M24:Z24),0),0)*I24</f>
        <v>0</v>
      </c>
      <c r="CA24" s="272">
        <f>IF(H24="insert",IF(SUM(M24:Z24)&gt;0,SUM(M24:Z24),0),0)*I24</f>
        <v>0</v>
      </c>
      <c r="CB24" s="272">
        <f>IF(H24="feature",IF(SUM(M24:Z24)&gt;0,SUM(M24:Z24),0),0)*I24</f>
        <v>0</v>
      </c>
      <c r="CC24" s="272">
        <f>IF(H24="scoop",IF(SUM(M24:Z24)&gt;0,SUM(M24:Z24),0),0)*I24</f>
        <v>0</v>
      </c>
      <c r="CD24" s="272">
        <f>IF(H24="arete",IF(SUM(M24:Z24)&gt;0,SUM(M24:Z24),0),0)*I24</f>
        <v>0</v>
      </c>
      <c r="CE24" s="272">
        <f>IF(H24="square",IF(SUM(M24:Z24)&gt;0,SUM(M24:Z24),0),0)*I24</f>
        <v>0</v>
      </c>
      <c r="CF24" s="272">
        <f>IF(H24="positive",IF(SUM(M24:Z24)&gt;0,SUM(M24:Z24),0),0)*I24</f>
        <v>0</v>
      </c>
      <c r="CG24" s="272">
        <f>IF(H24="pyramid",IF(SUM(M24:Z24)&gt;0,SUM(M24:Z24),0),0)*I24</f>
        <v>0</v>
      </c>
      <c r="CH24" s="272">
        <f>IF(H24="high profile",IF(SUM(M24:Z24)&gt;0,SUM(M24:Z24),0),0)*I24</f>
        <v>0</v>
      </c>
      <c r="CI24" s="272">
        <f>IF(H24="rectangle",IF(SUM(M24:Z24)&gt;0,SUM(M24:Z24),0),0)*I24</f>
        <v>0</v>
      </c>
      <c r="CJ24" s="272">
        <f>IF(H24="various",IF(SUM(M24:Z24)&gt;0,SUM(M24:Z24),0),0)*I24</f>
        <v>0</v>
      </c>
      <c r="CK24" s="222"/>
    </row>
    <row r="25" ht="90" customHeight="1">
      <c r="A25" s="50"/>
      <c r="B25" s="273"/>
      <c r="C25" s="6"/>
      <c r="D25" t="s" s="275">
        <v>160</v>
      </c>
      <c r="E25" t="s" s="276">
        <v>126</v>
      </c>
      <c r="F25" t="s" s="278">
        <v>37</v>
      </c>
      <c r="G25" t="s" s="278">
        <v>161</v>
      </c>
      <c r="H25" t="s" s="278">
        <v>60</v>
      </c>
      <c r="I25" s="279">
        <v>1</v>
      </c>
      <c r="J25" s="331">
        <v>0</v>
      </c>
      <c r="K25" t="s" s="332">
        <v>128</v>
      </c>
      <c r="L25" s="281">
        <v>238.182</v>
      </c>
      <c r="M25" s="282"/>
      <c r="N25" s="333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3">
        <f>L25*M25+L25*N25+L25*O25+L25*P25+L25*Q25+L25*R25+L25*T25+L25*V25+L25*W25+L25*X25+L25*Y25+L25*Z25+L25*U25+L25*S25</f>
        <v>0</v>
      </c>
      <c r="AB25" t="s" s="277">
        <f>IF(SUM(M25:Z25)&gt;0,"Yes","No")</f>
        <v>129</v>
      </c>
      <c r="AC25" t="s" s="284">
        <f>IF(B25="New","Yes","No")</f>
        <v>129</v>
      </c>
      <c r="AD25" s="134"/>
      <c r="AE25" s="286">
        <v>1</v>
      </c>
      <c r="AF25" s="286">
        <f>AE25*SUM(M25:Z25)</f>
        <v>0</v>
      </c>
      <c r="AG25" s="287"/>
      <c r="AH25" s="288">
        <v>9.1</v>
      </c>
      <c r="AI25" s="267">
        <f>SUM(M25:Z25)*AH25</f>
        <v>0</v>
      </c>
      <c r="AJ25" s="268">
        <f>M25*I25</f>
        <v>0</v>
      </c>
      <c r="AK25" s="268">
        <f>N25*I25</f>
        <v>0</v>
      </c>
      <c r="AL25" s="268">
        <f>O25*I25</f>
        <v>0</v>
      </c>
      <c r="AM25" s="268">
        <f>P25*I25</f>
        <v>0</v>
      </c>
      <c r="AN25" s="268">
        <f>Q25*I25</f>
        <v>0</v>
      </c>
      <c r="AO25" s="268">
        <f>R25*I25</f>
        <v>0</v>
      </c>
      <c r="AP25" s="268">
        <f>S25*I25</f>
        <v>0</v>
      </c>
      <c r="AQ25" s="268">
        <f>T25*I25</f>
        <v>0</v>
      </c>
      <c r="AR25" s="268">
        <f>U25*I25</f>
        <v>0</v>
      </c>
      <c r="AS25" s="268">
        <f>V25*I25</f>
        <v>0</v>
      </c>
      <c r="AT25" s="268">
        <f>W25*I25</f>
        <v>0</v>
      </c>
      <c r="AU25" s="268">
        <f>X25*I25</f>
        <v>0</v>
      </c>
      <c r="AV25" s="268">
        <f>Y25*I25</f>
        <v>0</v>
      </c>
      <c r="AW25" s="268">
        <f>Z25*I25</f>
        <v>0</v>
      </c>
      <c r="AX25" s="334">
        <v>1</v>
      </c>
      <c r="AY25" s="291">
        <v>12</v>
      </c>
      <c r="AZ25" s="335"/>
      <c r="BA25" s="335"/>
      <c r="BB25" s="134"/>
      <c r="BC25" s="272">
        <f>IF(F25="XS",IF(SUM(M25:Z25)&gt;0,SUM(M25:Z25),0),0)*I25</f>
        <v>0</v>
      </c>
      <c r="BD25" s="272">
        <f>IF(F25="S",IF(SUM(M25:Z25)&gt;0,SUM(M25:Z25),0),0)*I25</f>
        <v>0</v>
      </c>
      <c r="BE25" s="272">
        <f>IF(F25="M",IF(SUM(M25:Z25)&gt;0,SUM(M25:Z25),0),0)*I25</f>
        <v>0</v>
      </c>
      <c r="BF25" s="272">
        <f>IF(F25="L",IF(SUM(M25:Z25)&gt;0,SUM(M25:Z25),0),0)*I25</f>
        <v>0</v>
      </c>
      <c r="BG25" s="272">
        <f>IF(F25="XL",IF(SUM(M25:Z25)&gt;0,SUM(M25:Z25),0),0)*I25</f>
        <v>0</v>
      </c>
      <c r="BH25" s="272">
        <f>IF(F25="2XL",IF(SUM(M25:Z25)&gt;0,SUM(M25:Z25),0),0)*I25</f>
        <v>0</v>
      </c>
      <c r="BI25" s="272">
        <f>IF(F25="3XL",IF(SUM(M25:Z25)&gt;0,SUM(M25:Z25),0),0)*I25</f>
        <v>0</v>
      </c>
      <c r="BJ25" s="272">
        <f>IF(F25="4XL",IF(SUM(M25:Z25)&gt;0,SUM(M25:Z25),0),0)*I25</f>
        <v>0</v>
      </c>
      <c r="BK25" s="272">
        <f>IF(F25="various",IF(SUM(M25:Z25)&gt;0,SUM(M25:Z25),0),0)*I25</f>
        <v>0</v>
      </c>
      <c r="BL25" s="134"/>
      <c r="BM25" s="272">
        <f>IF(E25="",IF(SUM(M25:Z25)&gt;0,SUM(M25:Z25),0),0)*I25</f>
        <v>0</v>
      </c>
      <c r="BN25" s="272">
        <f>IF(E25="Dual tex.",IF(SUM(M25:Z25)&gt;0,SUM(M25:Z25),0),0)*I25</f>
        <v>0</v>
      </c>
      <c r="BO25" s="134"/>
      <c r="BP25" s="272">
        <f>IF(H25="sloper",IF(SUM(M25:Z25)&gt;0,SUM(M25:Z25),0),0)*I25</f>
        <v>0</v>
      </c>
      <c r="BQ25" s="272">
        <f>IF(H25="footholds",IF(SUM(M25:Z25)&gt;0,SUM(M25:Z25),0),0)*I25</f>
        <v>0</v>
      </c>
      <c r="BR25" s="272">
        <f>IF(H25="micros",IF(SUM(M25:Z25)&gt;0,SUM(M25:Z25),0),0)*I25</f>
        <v>0</v>
      </c>
      <c r="BS25" s="272">
        <f>IF(H25="jug",IF(SUM(M25:Z25)&gt;0,SUM(M25:Z25),0),0)*I25</f>
        <v>0</v>
      </c>
      <c r="BT25" s="272">
        <f>IF(H25="ledge",IF(SUM(M25:Z25)&gt;0,SUM(M25:Z25),0),0)*I25</f>
        <v>0</v>
      </c>
      <c r="BU25" s="272">
        <f>IF(H25="edge",IF(SUM(M25:Z25)&gt;0,SUM(M25:Z25),0),0)*I25</f>
        <v>0</v>
      </c>
      <c r="BV25" s="272">
        <f>IF(H25="crimp",IF(SUM(M25:Z25)&gt;0,SUM(M25:Z25),0),0)*I25</f>
        <v>0</v>
      </c>
      <c r="BW25" s="272">
        <f>IF(H25="incut",IF(SUM(M25:Z25)&gt;0,SUM(M25:Z25),0),0)*I25</f>
        <v>0</v>
      </c>
      <c r="BX25" s="272">
        <f>IF(H25="dish",IF(SUM(M25:Z25)&gt;0,SUM(M25:Z25),0),0)*I25</f>
        <v>0</v>
      </c>
      <c r="BY25" s="272">
        <f>IF(H25="pinch",IF(SUM(M25:Z25)&gt;0,SUM(M25:Z25),0),0)*I25</f>
        <v>0</v>
      </c>
      <c r="BZ25" s="272">
        <f>IF(H25="pocket",IF(SUM(M25:Z25)&gt;0,SUM(M25:Z25),0),0)*I25</f>
        <v>0</v>
      </c>
      <c r="CA25" s="272">
        <f>IF(H25="insert",IF(SUM(M25:Z25)&gt;0,SUM(M25:Z25),0),0)*I25</f>
        <v>0</v>
      </c>
      <c r="CB25" s="272">
        <f>IF(H25="feature",IF(SUM(M25:Z25)&gt;0,SUM(M25:Z25),0),0)*I25</f>
        <v>0</v>
      </c>
      <c r="CC25" s="272">
        <f>IF(H25="scoop",IF(SUM(M25:Z25)&gt;0,SUM(M25:Z25),0),0)*I25</f>
        <v>0</v>
      </c>
      <c r="CD25" s="272">
        <f>IF(H25="arete",IF(SUM(M25:Z25)&gt;0,SUM(M25:Z25),0),0)*I25</f>
        <v>0</v>
      </c>
      <c r="CE25" s="272">
        <f>IF(H25="square",IF(SUM(M25:Z25)&gt;0,SUM(M25:Z25),0),0)*I25</f>
        <v>0</v>
      </c>
      <c r="CF25" s="272">
        <f>IF(H25="positive",IF(SUM(M25:Z25)&gt;0,SUM(M25:Z25),0),0)*I25</f>
        <v>0</v>
      </c>
      <c r="CG25" s="272">
        <f>IF(H25="pyramid",IF(SUM(M25:Z25)&gt;0,SUM(M25:Z25),0),0)*I25</f>
        <v>0</v>
      </c>
      <c r="CH25" s="272">
        <f>IF(H25="high profile",IF(SUM(M25:Z25)&gt;0,SUM(M25:Z25),0),0)*I25</f>
        <v>0</v>
      </c>
      <c r="CI25" s="272">
        <f>IF(H25="rectangle",IF(SUM(M25:Z25)&gt;0,SUM(M25:Z25),0),0)*I25</f>
        <v>0</v>
      </c>
      <c r="CJ25" s="272">
        <f>IF(H25="various",IF(SUM(M25:Z25)&gt;0,SUM(M25:Z25),0),0)*I25</f>
        <v>0</v>
      </c>
      <c r="CK25" s="222"/>
    </row>
    <row r="26" ht="90" customHeight="1">
      <c r="A26" s="50"/>
      <c r="B26" s="273"/>
      <c r="C26" s="6"/>
      <c r="D26" t="s" s="292">
        <v>162</v>
      </c>
      <c r="E26" t="s" s="293">
        <v>126</v>
      </c>
      <c r="F26" t="s" s="294">
        <v>38</v>
      </c>
      <c r="G26" t="s" s="295">
        <v>163</v>
      </c>
      <c r="H26" t="s" s="295">
        <v>60</v>
      </c>
      <c r="I26" s="296">
        <v>1</v>
      </c>
      <c r="J26" s="296">
        <v>0</v>
      </c>
      <c r="K26" t="s" s="294">
        <v>128</v>
      </c>
      <c r="L26" s="298">
        <v>267.12</v>
      </c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300">
        <f>L26*M26+L26*N26+L26*O26+L26*P26+L26*Q26+L26*R26+L26*T26+L26*V26+L26*W26+L26*X26+L26*Y26+L26*Z26+L26*U26+L26*S26</f>
        <v>0</v>
      </c>
      <c r="AB26" t="s" s="294">
        <f>IF(SUM(M26:Z26)&gt;0,"Yes","No")</f>
        <v>129</v>
      </c>
      <c r="AC26" t="s" s="301">
        <f>IF(B26="New","Yes","No")</f>
        <v>129</v>
      </c>
      <c r="AD26" s="134"/>
      <c r="AE26" s="286">
        <v>1</v>
      </c>
      <c r="AF26" s="286">
        <f>AE26*SUM(M26:Z26)</f>
        <v>0</v>
      </c>
      <c r="AG26" s="287"/>
      <c r="AH26" s="288">
        <v>15</v>
      </c>
      <c r="AI26" s="267">
        <f>SUM(M26:Z26)*AH26</f>
        <v>0</v>
      </c>
      <c r="AJ26" s="268">
        <f>M26*I26</f>
        <v>0</v>
      </c>
      <c r="AK26" s="268">
        <f>N26*I26</f>
        <v>0</v>
      </c>
      <c r="AL26" s="268">
        <f>O26*I26</f>
        <v>0</v>
      </c>
      <c r="AM26" s="268">
        <f>P26*I26</f>
        <v>0</v>
      </c>
      <c r="AN26" s="268">
        <f>Q26*I26</f>
        <v>0</v>
      </c>
      <c r="AO26" s="268">
        <f>R26*I26</f>
        <v>0</v>
      </c>
      <c r="AP26" s="268">
        <f>S26*I26</f>
        <v>0</v>
      </c>
      <c r="AQ26" s="268">
        <f>T26*I26</f>
        <v>0</v>
      </c>
      <c r="AR26" s="268">
        <f>U26*I26</f>
        <v>0</v>
      </c>
      <c r="AS26" s="268">
        <f>V26*I26</f>
        <v>0</v>
      </c>
      <c r="AT26" s="268">
        <f>W26*I26</f>
        <v>0</v>
      </c>
      <c r="AU26" s="268">
        <f>X26*I26</f>
        <v>0</v>
      </c>
      <c r="AV26" s="268">
        <f>Y26*I26</f>
        <v>0</v>
      </c>
      <c r="AW26" s="268">
        <f>Z26*I26</f>
        <v>0</v>
      </c>
      <c r="AX26" s="334">
        <v>1</v>
      </c>
      <c r="AY26" s="291">
        <v>12</v>
      </c>
      <c r="AZ26" s="335"/>
      <c r="BA26" s="335"/>
      <c r="BB26" s="134"/>
      <c r="BC26" s="272">
        <f>IF(F26="XS",IF(SUM(M26:Z26)&gt;0,SUM(M26:Z26),0),0)*I26</f>
        <v>0</v>
      </c>
      <c r="BD26" s="272">
        <f>IF(F26="S",IF(SUM(M26:Z26)&gt;0,SUM(M26:Z26),0),0)*I26</f>
        <v>0</v>
      </c>
      <c r="BE26" s="272">
        <f>IF(F26="M",IF(SUM(M26:Z26)&gt;0,SUM(M26:Z26),0),0)*I26</f>
        <v>0</v>
      </c>
      <c r="BF26" s="272">
        <f>IF(F26="L",IF(SUM(M26:Z26)&gt;0,SUM(M26:Z26),0),0)*I26</f>
        <v>0</v>
      </c>
      <c r="BG26" s="272">
        <f>IF(F26="XL",IF(SUM(M26:Z26)&gt;0,SUM(M26:Z26),0),0)*I26</f>
        <v>0</v>
      </c>
      <c r="BH26" s="272">
        <f>IF(F26="2XL",IF(SUM(M26:Z26)&gt;0,SUM(M26:Z26),0),0)*I26</f>
        <v>0</v>
      </c>
      <c r="BI26" s="272">
        <f>IF(F26="3XL",IF(SUM(M26:Z26)&gt;0,SUM(M26:Z26),0),0)*I26</f>
        <v>0</v>
      </c>
      <c r="BJ26" s="272">
        <f>IF(F26="4XL",IF(SUM(M26:Z26)&gt;0,SUM(M26:Z26),0),0)*I26</f>
        <v>0</v>
      </c>
      <c r="BK26" s="272">
        <f>IF(F26="various",IF(SUM(M26:Z26)&gt;0,SUM(M26:Z26),0),0)*I26</f>
        <v>0</v>
      </c>
      <c r="BL26" s="134"/>
      <c r="BM26" s="272">
        <f>IF(E26="",IF(SUM(M26:Z26)&gt;0,SUM(M26:Z26),0),0)*I26</f>
        <v>0</v>
      </c>
      <c r="BN26" s="272">
        <f>IF(E26="Dual tex.",IF(SUM(M26:Z26)&gt;0,SUM(M26:Z26),0),0)*I26</f>
        <v>0</v>
      </c>
      <c r="BO26" s="134"/>
      <c r="BP26" s="272">
        <f>IF(H26="sloper",IF(SUM(M26:Z26)&gt;0,SUM(M26:Z26),0),0)*I26</f>
        <v>0</v>
      </c>
      <c r="BQ26" s="272">
        <f>IF(H26="footholds",IF(SUM(M26:Z26)&gt;0,SUM(M26:Z26),0),0)*I26</f>
        <v>0</v>
      </c>
      <c r="BR26" s="272">
        <f>IF(H26="micros",IF(SUM(M26:Z26)&gt;0,SUM(M26:Z26),0),0)*I26</f>
        <v>0</v>
      </c>
      <c r="BS26" s="272">
        <f>IF(H26="jug",IF(SUM(M26:Z26)&gt;0,SUM(M26:Z26),0),0)*I26</f>
        <v>0</v>
      </c>
      <c r="BT26" s="272">
        <f>IF(H26="ledge",IF(SUM(M26:Z26)&gt;0,SUM(M26:Z26),0),0)*I26</f>
        <v>0</v>
      </c>
      <c r="BU26" s="272">
        <f>IF(H26="edge",IF(SUM(M26:Z26)&gt;0,SUM(M26:Z26),0),0)*I26</f>
        <v>0</v>
      </c>
      <c r="BV26" s="272">
        <f>IF(H26="crimp",IF(SUM(M26:Z26)&gt;0,SUM(M26:Z26),0),0)*I26</f>
        <v>0</v>
      </c>
      <c r="BW26" s="272">
        <f>IF(H26="incut",IF(SUM(M26:Z26)&gt;0,SUM(M26:Z26),0),0)*I26</f>
        <v>0</v>
      </c>
      <c r="BX26" s="272">
        <f>IF(H26="dish",IF(SUM(M26:Z26)&gt;0,SUM(M26:Z26),0),0)*I26</f>
        <v>0</v>
      </c>
      <c r="BY26" s="272">
        <f>IF(H26="pinch",IF(SUM(M26:Z26)&gt;0,SUM(M26:Z26),0),0)*I26</f>
        <v>0</v>
      </c>
      <c r="BZ26" s="272">
        <f>IF(H26="pocket",IF(SUM(M26:Z26)&gt;0,SUM(M26:Z26),0),0)*I26</f>
        <v>0</v>
      </c>
      <c r="CA26" s="272">
        <f>IF(H26="insert",IF(SUM(M26:Z26)&gt;0,SUM(M26:Z26),0),0)*I26</f>
        <v>0</v>
      </c>
      <c r="CB26" s="272">
        <f>IF(H26="feature",IF(SUM(M26:Z26)&gt;0,SUM(M26:Z26),0),0)*I26</f>
        <v>0</v>
      </c>
      <c r="CC26" s="272">
        <f>IF(H26="scoop",IF(SUM(M26:Z26)&gt;0,SUM(M26:Z26),0),0)*I26</f>
        <v>0</v>
      </c>
      <c r="CD26" s="272">
        <f>IF(H26="arete",IF(SUM(M26:Z26)&gt;0,SUM(M26:Z26),0),0)*I26</f>
        <v>0</v>
      </c>
      <c r="CE26" s="272">
        <f>IF(H26="square",IF(SUM(M26:Z26)&gt;0,SUM(M26:Z26),0),0)*I26</f>
        <v>0</v>
      </c>
      <c r="CF26" s="272">
        <f>IF(H26="positive",IF(SUM(M26:Z26)&gt;0,SUM(M26:Z26),0),0)*I26</f>
        <v>0</v>
      </c>
      <c r="CG26" s="272">
        <f>IF(H26="pyramid",IF(SUM(M26:Z26)&gt;0,SUM(M26:Z26),0),0)*I26</f>
        <v>0</v>
      </c>
      <c r="CH26" s="272">
        <f>IF(H26="high profile",IF(SUM(M26:Z26)&gt;0,SUM(M26:Z26),0),0)*I26</f>
        <v>0</v>
      </c>
      <c r="CI26" s="272">
        <f>IF(H26="rectangle",IF(SUM(M26:Z26)&gt;0,SUM(M26:Z26),0),0)*I26</f>
        <v>0</v>
      </c>
      <c r="CJ26" s="272">
        <f>IF(H26="various",IF(SUM(M26:Z26)&gt;0,SUM(M26:Z26),0),0)*I26</f>
        <v>0</v>
      </c>
      <c r="CK26" s="222"/>
    </row>
    <row r="27" ht="90" customHeight="1">
      <c r="A27" s="50"/>
      <c r="B27" s="273"/>
      <c r="C27" s="6"/>
      <c r="D27" t="s" s="275">
        <v>164</v>
      </c>
      <c r="E27" t="s" s="276">
        <v>126</v>
      </c>
      <c r="F27" t="s" s="278">
        <v>38</v>
      </c>
      <c r="G27" t="s" s="278">
        <v>165</v>
      </c>
      <c r="H27" t="s" s="278">
        <v>60</v>
      </c>
      <c r="I27" s="279">
        <v>1</v>
      </c>
      <c r="J27" s="331">
        <v>26</v>
      </c>
      <c r="K27" t="s" s="332">
        <v>128</v>
      </c>
      <c r="L27" s="281">
        <v>367.29</v>
      </c>
      <c r="M27" s="282"/>
      <c r="N27" s="333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3">
        <f>L27*M27+L27*N27+L27*O27+L27*P27+L27*Q27+L27*R27+L27*T27+L27*V27+L27*W27+L27*X27+L27*Y27+L27*Z27+L27*U27+L27*S27</f>
        <v>0</v>
      </c>
      <c r="AB27" t="s" s="277">
        <f>IF(SUM(M27:Z27)&gt;0,"Yes","No")</f>
        <v>129</v>
      </c>
      <c r="AC27" t="s" s="284">
        <f>IF(B27="New","Yes","No")</f>
        <v>129</v>
      </c>
      <c r="AD27" s="134"/>
      <c r="AE27" s="286">
        <v>1</v>
      </c>
      <c r="AF27" s="286">
        <f>AE27*SUM(M27:Z27)</f>
        <v>0</v>
      </c>
      <c r="AG27" s="287"/>
      <c r="AH27" s="288">
        <v>20</v>
      </c>
      <c r="AI27" s="267">
        <f>SUM(M27:Z27)*AH27</f>
        <v>0</v>
      </c>
      <c r="AJ27" s="268">
        <f>M27*I27</f>
        <v>0</v>
      </c>
      <c r="AK27" s="268">
        <f>N27*I27</f>
        <v>0</v>
      </c>
      <c r="AL27" s="268">
        <f>O27*I27</f>
        <v>0</v>
      </c>
      <c r="AM27" s="268">
        <f>P27*I27</f>
        <v>0</v>
      </c>
      <c r="AN27" s="268">
        <f>Q27*I27</f>
        <v>0</v>
      </c>
      <c r="AO27" s="268">
        <f>R27*I27</f>
        <v>0</v>
      </c>
      <c r="AP27" s="268">
        <f>S27*I27</f>
        <v>0</v>
      </c>
      <c r="AQ27" s="268">
        <f>T27*I27</f>
        <v>0</v>
      </c>
      <c r="AR27" s="268">
        <f>U27*I27</f>
        <v>0</v>
      </c>
      <c r="AS27" s="268">
        <f>V27*I27</f>
        <v>0</v>
      </c>
      <c r="AT27" s="268">
        <f>W27*I27</f>
        <v>0</v>
      </c>
      <c r="AU27" s="268">
        <f>X27*I27</f>
        <v>0</v>
      </c>
      <c r="AV27" s="268">
        <f>Y27*I27</f>
        <v>0</v>
      </c>
      <c r="AW27" s="268">
        <f>Z27*I27</f>
        <v>0</v>
      </c>
      <c r="AX27" s="334">
        <v>1</v>
      </c>
      <c r="AY27" s="291">
        <v>15</v>
      </c>
      <c r="AZ27" s="335"/>
      <c r="BA27" s="335"/>
      <c r="BB27" s="134"/>
      <c r="BC27" s="272">
        <f>IF(F27="XS",IF(SUM(M27:Z27)&gt;0,SUM(M27:Z27),0),0)*I27</f>
        <v>0</v>
      </c>
      <c r="BD27" s="272">
        <f>IF(F27="S",IF(SUM(M27:Z27)&gt;0,SUM(M27:Z27),0),0)*I27</f>
        <v>0</v>
      </c>
      <c r="BE27" s="272">
        <f>IF(F27="M",IF(SUM(M27:Z27)&gt;0,SUM(M27:Z27),0),0)*I27</f>
        <v>0</v>
      </c>
      <c r="BF27" s="272">
        <f>IF(F27="L",IF(SUM(M27:Z27)&gt;0,SUM(M27:Z27),0),0)*I27</f>
        <v>0</v>
      </c>
      <c r="BG27" s="272">
        <f>IF(F27="XL",IF(SUM(M27:Z27)&gt;0,SUM(M27:Z27),0),0)*I27</f>
        <v>0</v>
      </c>
      <c r="BH27" s="272">
        <f>IF(F27="2XL",IF(SUM(M27:Z27)&gt;0,SUM(M27:Z27),0),0)*I27</f>
        <v>0</v>
      </c>
      <c r="BI27" s="272">
        <f>IF(F27="3XL",IF(SUM(M27:Z27)&gt;0,SUM(M27:Z27),0),0)*I27</f>
        <v>0</v>
      </c>
      <c r="BJ27" s="272">
        <f>IF(F27="4XL",IF(SUM(M27:Z27)&gt;0,SUM(M27:Z27),0),0)*I27</f>
        <v>0</v>
      </c>
      <c r="BK27" s="272">
        <f>IF(F27="various",IF(SUM(M27:Z27)&gt;0,SUM(M27:Z27),0),0)*I27</f>
        <v>0</v>
      </c>
      <c r="BL27" s="134"/>
      <c r="BM27" s="272">
        <f>IF(E27="",IF(SUM(M27:Z27)&gt;0,SUM(M27:Z27),0),0)*I27</f>
        <v>0</v>
      </c>
      <c r="BN27" s="272">
        <f>IF(E27="Dual tex.",IF(SUM(M27:Z27)&gt;0,SUM(M27:Z27),0),0)*I27</f>
        <v>0</v>
      </c>
      <c r="BO27" s="134"/>
      <c r="BP27" s="272">
        <f>IF(H27="sloper",IF(SUM(M27:Z27)&gt;0,SUM(M27:Z27),0),0)*I27</f>
        <v>0</v>
      </c>
      <c r="BQ27" s="272">
        <f>IF(H27="footholds",IF(SUM(M27:Z27)&gt;0,SUM(M27:Z27),0),0)*I27</f>
        <v>0</v>
      </c>
      <c r="BR27" s="272">
        <f>IF(H27="micros",IF(SUM(M27:Z27)&gt;0,SUM(M27:Z27),0),0)*I27</f>
        <v>0</v>
      </c>
      <c r="BS27" s="272">
        <f>IF(H27="jug",IF(SUM(M27:Z27)&gt;0,SUM(M27:Z27),0),0)*I27</f>
        <v>0</v>
      </c>
      <c r="BT27" s="272">
        <f>IF(H27="ledge",IF(SUM(M27:Z27)&gt;0,SUM(M27:Z27),0),0)*I27</f>
        <v>0</v>
      </c>
      <c r="BU27" s="272">
        <f>IF(H27="edge",IF(SUM(M27:Z27)&gt;0,SUM(M27:Z27),0),0)*I27</f>
        <v>0</v>
      </c>
      <c r="BV27" s="272">
        <f>IF(H27="crimp",IF(SUM(M27:Z27)&gt;0,SUM(M27:Z27),0),0)*I27</f>
        <v>0</v>
      </c>
      <c r="BW27" s="272">
        <f>IF(H27="incut",IF(SUM(M27:Z27)&gt;0,SUM(M27:Z27),0),0)*I27</f>
        <v>0</v>
      </c>
      <c r="BX27" s="272">
        <f>IF(H27="dish",IF(SUM(M27:Z27)&gt;0,SUM(M27:Z27),0),0)*I27</f>
        <v>0</v>
      </c>
      <c r="BY27" s="272">
        <f>IF(H27="pinch",IF(SUM(M27:Z27)&gt;0,SUM(M27:Z27),0),0)*I27</f>
        <v>0</v>
      </c>
      <c r="BZ27" s="272">
        <f>IF(H27="pocket",IF(SUM(M27:Z27)&gt;0,SUM(M27:Z27),0),0)*I27</f>
        <v>0</v>
      </c>
      <c r="CA27" s="272">
        <f>IF(H27="insert",IF(SUM(M27:Z27)&gt;0,SUM(M27:Z27),0),0)*I27</f>
        <v>0</v>
      </c>
      <c r="CB27" s="272">
        <f>IF(H27="feature",IF(SUM(M27:Z27)&gt;0,SUM(M27:Z27),0),0)*I27</f>
        <v>0</v>
      </c>
      <c r="CC27" s="272">
        <f>IF(H27="scoop",IF(SUM(M27:Z27)&gt;0,SUM(M27:Z27),0),0)*I27</f>
        <v>0</v>
      </c>
      <c r="CD27" s="272">
        <f>IF(H27="arete",IF(SUM(M27:Z27)&gt;0,SUM(M27:Z27),0),0)*I27</f>
        <v>0</v>
      </c>
      <c r="CE27" s="272">
        <f>IF(H27="square",IF(SUM(M27:Z27)&gt;0,SUM(M27:Z27),0),0)*I27</f>
        <v>0</v>
      </c>
      <c r="CF27" s="272">
        <f>IF(H27="positive",IF(SUM(M27:Z27)&gt;0,SUM(M27:Z27),0),0)*I27</f>
        <v>0</v>
      </c>
      <c r="CG27" s="272">
        <f>IF(H27="pyramid",IF(SUM(M27:Z27)&gt;0,SUM(M27:Z27),0),0)*I27</f>
        <v>0</v>
      </c>
      <c r="CH27" s="272">
        <f>IF(H27="high profile",IF(SUM(M27:Z27)&gt;0,SUM(M27:Z27),0),0)*I27</f>
        <v>0</v>
      </c>
      <c r="CI27" s="272">
        <f>IF(H27="rectangle",IF(SUM(M27:Z27)&gt;0,SUM(M27:Z27),0),0)*I27</f>
        <v>0</v>
      </c>
      <c r="CJ27" s="272">
        <f>IF(H27="various",IF(SUM(M27:Z27)&gt;0,SUM(M27:Z27),0),0)*I27</f>
        <v>0</v>
      </c>
      <c r="CK27" s="222"/>
    </row>
    <row r="28" ht="90" customHeight="1">
      <c r="A28" s="50"/>
      <c r="B28" s="273"/>
      <c r="C28" s="6"/>
      <c r="D28" t="s" s="292">
        <v>166</v>
      </c>
      <c r="E28" t="s" s="293">
        <v>126</v>
      </c>
      <c r="F28" t="s" s="294">
        <v>39</v>
      </c>
      <c r="G28" t="s" s="295">
        <v>167</v>
      </c>
      <c r="H28" t="s" s="295">
        <v>60</v>
      </c>
      <c r="I28" s="296">
        <v>1</v>
      </c>
      <c r="J28" s="296">
        <v>38</v>
      </c>
      <c r="K28" t="s" s="294">
        <v>128</v>
      </c>
      <c r="L28" s="298">
        <v>445.2</v>
      </c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300">
        <f>L28*M28+L28*N28+L28*O28+L28*P28+L28*Q28+L28*R28+L28*T28+L28*V28+L28*W28+L28*X28+L28*Y28+L28*Z28+L28*U28+L28*S28</f>
        <v>0</v>
      </c>
      <c r="AB28" t="s" s="294">
        <f>IF(SUM(M28:Z28)&gt;0,"Yes","No")</f>
        <v>129</v>
      </c>
      <c r="AC28" t="s" s="301">
        <f>IF(B28="New","Yes","No")</f>
        <v>129</v>
      </c>
      <c r="AD28" s="134"/>
      <c r="AE28" s="286">
        <v>1</v>
      </c>
      <c r="AF28" s="286">
        <f>AE28*SUM(M28:Z28)</f>
        <v>0</v>
      </c>
      <c r="AG28" s="287"/>
      <c r="AH28" s="288">
        <v>25</v>
      </c>
      <c r="AI28" s="267">
        <f>SUM(M28:Z28)*AH28</f>
        <v>0</v>
      </c>
      <c r="AJ28" s="268">
        <f>M28*I28</f>
        <v>0</v>
      </c>
      <c r="AK28" s="268">
        <f>N28*I28</f>
        <v>0</v>
      </c>
      <c r="AL28" s="268">
        <f>O28*I28</f>
        <v>0</v>
      </c>
      <c r="AM28" s="268">
        <f>P28*I28</f>
        <v>0</v>
      </c>
      <c r="AN28" s="268">
        <f>Q28*I28</f>
        <v>0</v>
      </c>
      <c r="AO28" s="268">
        <f>R28*I28</f>
        <v>0</v>
      </c>
      <c r="AP28" s="268">
        <f>S28*I28</f>
        <v>0</v>
      </c>
      <c r="AQ28" s="268">
        <f>T28*I28</f>
        <v>0</v>
      </c>
      <c r="AR28" s="268">
        <f>U28*I28</f>
        <v>0</v>
      </c>
      <c r="AS28" s="268">
        <f>V28*I28</f>
        <v>0</v>
      </c>
      <c r="AT28" s="268">
        <f>W28*I28</f>
        <v>0</v>
      </c>
      <c r="AU28" s="268">
        <f>X28*I28</f>
        <v>0</v>
      </c>
      <c r="AV28" s="268">
        <f>Y28*I28</f>
        <v>0</v>
      </c>
      <c r="AW28" s="268">
        <f>Z28*I28</f>
        <v>0</v>
      </c>
      <c r="AX28" s="334">
        <v>1</v>
      </c>
      <c r="AY28" s="291">
        <v>21</v>
      </c>
      <c r="AZ28" s="335"/>
      <c r="BA28" s="335"/>
      <c r="BB28" s="134"/>
      <c r="BC28" s="272">
        <f>IF(F28="XS",IF(SUM(M28:Z28)&gt;0,SUM(M28:Z28),0),0)*I28</f>
        <v>0</v>
      </c>
      <c r="BD28" s="272">
        <f>IF(F28="S",IF(SUM(M28:Z28)&gt;0,SUM(M28:Z28),0),0)*I28</f>
        <v>0</v>
      </c>
      <c r="BE28" s="272">
        <f>IF(F28="M",IF(SUM(M28:Z28)&gt;0,SUM(M28:Z28),0),0)*I28</f>
        <v>0</v>
      </c>
      <c r="BF28" s="272">
        <f>IF(F28="L",IF(SUM(M28:Z28)&gt;0,SUM(M28:Z28),0),0)*I28</f>
        <v>0</v>
      </c>
      <c r="BG28" s="272">
        <f>IF(F28="XL",IF(SUM(M28:Z28)&gt;0,SUM(M28:Z28),0),0)*I28</f>
        <v>0</v>
      </c>
      <c r="BH28" s="272">
        <f>IF(F28="2XL",IF(SUM(M28:Z28)&gt;0,SUM(M28:Z28),0),0)*I28</f>
        <v>0</v>
      </c>
      <c r="BI28" s="272">
        <f>IF(F28="3XL",IF(SUM(M28:Z28)&gt;0,SUM(M28:Z28),0),0)*I28</f>
        <v>0</v>
      </c>
      <c r="BJ28" s="272">
        <f>IF(F28="4XL",IF(SUM(M28:Z28)&gt;0,SUM(M28:Z28),0),0)*I28</f>
        <v>0</v>
      </c>
      <c r="BK28" s="272">
        <f>IF(F28="various",IF(SUM(M28:Z28)&gt;0,SUM(M28:Z28),0),0)*I28</f>
        <v>0</v>
      </c>
      <c r="BL28" s="134"/>
      <c r="BM28" s="272">
        <f>IF(E28="",IF(SUM(M28:Z28)&gt;0,SUM(M28:Z28),0),0)*I28</f>
        <v>0</v>
      </c>
      <c r="BN28" s="272">
        <f>IF(E28="Dual tex.",IF(SUM(M28:Z28)&gt;0,SUM(M28:Z28),0),0)*I28</f>
        <v>0</v>
      </c>
      <c r="BO28" s="134"/>
      <c r="BP28" s="272">
        <f>IF(H28="sloper",IF(SUM(M28:Z28)&gt;0,SUM(M28:Z28),0),0)*I28</f>
        <v>0</v>
      </c>
      <c r="BQ28" s="272">
        <f>IF(H28="footholds",IF(SUM(M28:Z28)&gt;0,SUM(M28:Z28),0),0)*I28</f>
        <v>0</v>
      </c>
      <c r="BR28" s="272">
        <f>IF(H28="micros",IF(SUM(M28:Z28)&gt;0,SUM(M28:Z28),0),0)*I28</f>
        <v>0</v>
      </c>
      <c r="BS28" s="272">
        <f>IF(H28="jug",IF(SUM(M28:Z28)&gt;0,SUM(M28:Z28),0),0)*I28</f>
        <v>0</v>
      </c>
      <c r="BT28" s="272">
        <f>IF(H28="ledge",IF(SUM(M28:Z28)&gt;0,SUM(M28:Z28),0),0)*I28</f>
        <v>0</v>
      </c>
      <c r="BU28" s="272">
        <f>IF(H28="edge",IF(SUM(M28:Z28)&gt;0,SUM(M28:Z28),0),0)*I28</f>
        <v>0</v>
      </c>
      <c r="BV28" s="272">
        <f>IF(H28="crimp",IF(SUM(M28:Z28)&gt;0,SUM(M28:Z28),0),0)*I28</f>
        <v>0</v>
      </c>
      <c r="BW28" s="272">
        <f>IF(H28="incut",IF(SUM(M28:Z28)&gt;0,SUM(M28:Z28),0),0)*I28</f>
        <v>0</v>
      </c>
      <c r="BX28" s="272">
        <f>IF(H28="dish",IF(SUM(M28:Z28)&gt;0,SUM(M28:Z28),0),0)*I28</f>
        <v>0</v>
      </c>
      <c r="BY28" s="272">
        <f>IF(H28="pinch",IF(SUM(M28:Z28)&gt;0,SUM(M28:Z28),0),0)*I28</f>
        <v>0</v>
      </c>
      <c r="BZ28" s="272">
        <f>IF(H28="pocket",IF(SUM(M28:Z28)&gt;0,SUM(M28:Z28),0),0)*I28</f>
        <v>0</v>
      </c>
      <c r="CA28" s="272">
        <f>IF(H28="insert",IF(SUM(M28:Z28)&gt;0,SUM(M28:Z28),0),0)*I28</f>
        <v>0</v>
      </c>
      <c r="CB28" s="272">
        <f>IF(H28="feature",IF(SUM(M28:Z28)&gt;0,SUM(M28:Z28),0),0)*I28</f>
        <v>0</v>
      </c>
      <c r="CC28" s="272">
        <f>IF(H28="scoop",IF(SUM(M28:Z28)&gt;0,SUM(M28:Z28),0),0)*I28</f>
        <v>0</v>
      </c>
      <c r="CD28" s="272">
        <f>IF(H28="arete",IF(SUM(M28:Z28)&gt;0,SUM(M28:Z28),0),0)*I28</f>
        <v>0</v>
      </c>
      <c r="CE28" s="272">
        <f>IF(H28="square",IF(SUM(M28:Z28)&gt;0,SUM(M28:Z28),0),0)*I28</f>
        <v>0</v>
      </c>
      <c r="CF28" s="272">
        <f>IF(H28="positive",IF(SUM(M28:Z28)&gt;0,SUM(M28:Z28),0),0)*I28</f>
        <v>0</v>
      </c>
      <c r="CG28" s="272">
        <f>IF(H28="pyramid",IF(SUM(M28:Z28)&gt;0,SUM(M28:Z28),0),0)*I28</f>
        <v>0</v>
      </c>
      <c r="CH28" s="272">
        <f>IF(H28="high profile",IF(SUM(M28:Z28)&gt;0,SUM(M28:Z28),0),0)*I28</f>
        <v>0</v>
      </c>
      <c r="CI28" s="272">
        <f>IF(H28="rectangle",IF(SUM(M28:Z28)&gt;0,SUM(M28:Z28),0),0)*I28</f>
        <v>0</v>
      </c>
      <c r="CJ28" s="272">
        <f>IF(H28="various",IF(SUM(M28:Z28)&gt;0,SUM(M28:Z28),0),0)*I28</f>
        <v>0</v>
      </c>
      <c r="CK28" s="222"/>
    </row>
    <row r="29" ht="90" customHeight="1">
      <c r="A29" s="50"/>
      <c r="B29" s="337"/>
      <c r="C29" s="12"/>
      <c r="D29" t="s" s="306">
        <v>168</v>
      </c>
      <c r="E29" t="s" s="307">
        <v>126</v>
      </c>
      <c r="F29" t="s" s="310">
        <v>40</v>
      </c>
      <c r="G29" t="s" s="310">
        <v>169</v>
      </c>
      <c r="H29" t="s" s="310">
        <v>55</v>
      </c>
      <c r="I29" s="338">
        <v>3</v>
      </c>
      <c r="J29" s="339">
        <v>39</v>
      </c>
      <c r="K29" t="s" s="340">
        <v>128</v>
      </c>
      <c r="L29" s="312">
        <v>834.75</v>
      </c>
      <c r="M29" s="313"/>
      <c r="N29" s="341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4">
        <f>L29*M29+L29*N29+L29*O29+L29*P29+L29*Q29+L29*R29+L29*T29+L29*V29+L29*W29+L29*X29+L29*Y29+L29*Z29+L29*U29+L29*S29</f>
        <v>0</v>
      </c>
      <c r="AB29" t="s" s="308">
        <f>IF(SUM(M29:Z29)&gt;0,"Yes","No")</f>
        <v>129</v>
      </c>
      <c r="AC29" t="s" s="315">
        <f>IF(B29="New","Yes","No")</f>
        <v>129</v>
      </c>
      <c r="AD29" s="134"/>
      <c r="AE29" s="342">
        <v>3</v>
      </c>
      <c r="AF29" s="342">
        <f>AE29*SUM(M29:Z29)</f>
        <v>0</v>
      </c>
      <c r="AG29" s="287"/>
      <c r="AH29" s="288">
        <v>46</v>
      </c>
      <c r="AI29" s="267">
        <f>SUM(M29:Z29)*AH29</f>
        <v>0</v>
      </c>
      <c r="AJ29" s="268">
        <f>M29*I29</f>
        <v>0</v>
      </c>
      <c r="AK29" s="268">
        <f>N29*I29</f>
        <v>0</v>
      </c>
      <c r="AL29" s="268">
        <f>O29*I29</f>
        <v>0</v>
      </c>
      <c r="AM29" s="268">
        <f>P29*I29</f>
        <v>0</v>
      </c>
      <c r="AN29" s="268">
        <f>Q29*I29</f>
        <v>0</v>
      </c>
      <c r="AO29" s="268">
        <f>R29*I29</f>
        <v>0</v>
      </c>
      <c r="AP29" s="268">
        <f>S29*I29</f>
        <v>0</v>
      </c>
      <c r="AQ29" s="268">
        <f>T29*I29</f>
        <v>0</v>
      </c>
      <c r="AR29" s="268">
        <f>U29*I29</f>
        <v>0</v>
      </c>
      <c r="AS29" s="268">
        <f>V29*I29</f>
        <v>0</v>
      </c>
      <c r="AT29" s="268">
        <f>W29*I29</f>
        <v>0</v>
      </c>
      <c r="AU29" s="268">
        <f>X29*I29</f>
        <v>0</v>
      </c>
      <c r="AV29" s="268">
        <f>Y29*I29</f>
        <v>0</v>
      </c>
      <c r="AW29" s="268">
        <f>Z29*I29</f>
        <v>0</v>
      </c>
      <c r="AX29" s="334">
        <v>3</v>
      </c>
      <c r="AY29" s="291">
        <v>14</v>
      </c>
      <c r="AZ29" s="335"/>
      <c r="BA29" s="335"/>
      <c r="BB29" s="134"/>
      <c r="BC29" s="272">
        <f>IF(F29="XS",IF(SUM(M29:Z29)&gt;0,SUM(M29:Z29),0),0)*I29</f>
        <v>0</v>
      </c>
      <c r="BD29" s="272">
        <f>IF(F29="S",IF(SUM(M29:Z29)&gt;0,SUM(M29:Z29),0),0)*I29</f>
        <v>0</v>
      </c>
      <c r="BE29" s="272">
        <f>IF(F29="M",IF(SUM(M29:Z29)&gt;0,SUM(M29:Z29),0),0)*I29</f>
        <v>0</v>
      </c>
      <c r="BF29" s="272">
        <f>IF(F29="L",IF(SUM(M29:Z29)&gt;0,SUM(M29:Z29),0),0)*I29</f>
        <v>0</v>
      </c>
      <c r="BG29" s="272">
        <f>IF(F29="XL",IF(SUM(M29:Z29)&gt;0,SUM(M29:Z29),0),0)*I29</f>
        <v>0</v>
      </c>
      <c r="BH29" s="272">
        <f>IF(F29="2XL",IF(SUM(M29:Z29)&gt;0,SUM(M29:Z29),0),0)*I29</f>
        <v>0</v>
      </c>
      <c r="BI29" s="272">
        <f>IF(F29="3XL",IF(SUM(M29:Z29)&gt;0,SUM(M29:Z29),0),0)*I29</f>
        <v>0</v>
      </c>
      <c r="BJ29" s="272">
        <f>IF(F29="4XL",IF(SUM(M29:Z29)&gt;0,SUM(M29:Z29),0),0)*I29</f>
        <v>0</v>
      </c>
      <c r="BK29" s="272">
        <f>IF(F29="various",IF(SUM(M29:Z29)&gt;0,SUM(M29:Z29),0),0)*I29</f>
        <v>0</v>
      </c>
      <c r="BL29" s="134"/>
      <c r="BM29" s="272">
        <f>IF(E29="",IF(SUM(M29:Z29)&gt;0,SUM(M29:Z29),0),0)*I29</f>
        <v>0</v>
      </c>
      <c r="BN29" s="272">
        <f>IF(E29="Dual tex.",IF(SUM(M29:Z29)&gt;0,SUM(M29:Z29),0),0)*I29</f>
        <v>0</v>
      </c>
      <c r="BO29" s="134"/>
      <c r="BP29" s="272">
        <f>IF(H29="sloper",IF(SUM(M29:Z29)&gt;0,SUM(M29:Z29),0),0)*I29</f>
        <v>0</v>
      </c>
      <c r="BQ29" s="272">
        <f>IF(H29="footholds",IF(SUM(M29:Z29)&gt;0,SUM(M29:Z29),0),0)*I29</f>
        <v>0</v>
      </c>
      <c r="BR29" s="272">
        <f>IF(H29="micros",IF(SUM(M29:Z29)&gt;0,SUM(M29:Z29),0),0)*I29</f>
        <v>0</v>
      </c>
      <c r="BS29" s="272">
        <f>IF(H29="jug",IF(SUM(M29:Z29)&gt;0,SUM(M29:Z29),0),0)*I29</f>
        <v>0</v>
      </c>
      <c r="BT29" s="272">
        <f>IF(H29="ledge",IF(SUM(M29:Z29)&gt;0,SUM(M29:Z29),0),0)*I29</f>
        <v>0</v>
      </c>
      <c r="BU29" s="272">
        <f>IF(H29="edge",IF(SUM(M29:Z29)&gt;0,SUM(M29:Z29),0),0)*I29</f>
        <v>0</v>
      </c>
      <c r="BV29" s="272">
        <f>IF(H29="crimp",IF(SUM(M29:Z29)&gt;0,SUM(M29:Z29),0),0)*I29</f>
        <v>0</v>
      </c>
      <c r="BW29" s="272">
        <f>IF(H29="incut",IF(SUM(M29:Z29)&gt;0,SUM(M29:Z29),0),0)*I29</f>
        <v>0</v>
      </c>
      <c r="BX29" s="272">
        <f>IF(H29="dish",IF(SUM(M29:Z29)&gt;0,SUM(M29:Z29),0),0)*I29</f>
        <v>0</v>
      </c>
      <c r="BY29" s="272">
        <f>IF(H29="pinch",IF(SUM(M29:Z29)&gt;0,SUM(M29:Z29),0),0)*I29</f>
        <v>0</v>
      </c>
      <c r="BZ29" s="272">
        <f>IF(H29="pocket",IF(SUM(M29:Z29)&gt;0,SUM(M29:Z29),0),0)*I29</f>
        <v>0</v>
      </c>
      <c r="CA29" s="272">
        <f>IF(H29="insert",IF(SUM(M29:Z29)&gt;0,SUM(M29:Z29),0),0)*I29</f>
        <v>0</v>
      </c>
      <c r="CB29" s="272">
        <f>IF(H29="feature",IF(SUM(M29:Z29)&gt;0,SUM(M29:Z29),0),0)*I29</f>
        <v>0</v>
      </c>
      <c r="CC29" s="272">
        <f>IF(H29="scoop",IF(SUM(M29:Z29)&gt;0,SUM(M29:Z29),0),0)*I29</f>
        <v>0</v>
      </c>
      <c r="CD29" s="272">
        <f>IF(H29="arete",IF(SUM(M29:Z29)&gt;0,SUM(M29:Z29),0),0)*I29</f>
        <v>0</v>
      </c>
      <c r="CE29" s="272">
        <f>IF(H29="square",IF(SUM(M29:Z29)&gt;0,SUM(M29:Z29),0),0)*I29</f>
        <v>0</v>
      </c>
      <c r="CF29" s="272">
        <f>IF(H29="positive",IF(SUM(M29:Z29)&gt;0,SUM(M29:Z29),0),0)*I29</f>
        <v>0</v>
      </c>
      <c r="CG29" s="272">
        <f>IF(H29="pyramid",IF(SUM(M29:Z29)&gt;0,SUM(M29:Z29),0),0)*I29</f>
        <v>0</v>
      </c>
      <c r="CH29" s="272">
        <f>IF(H29="high profile",IF(SUM(M29:Z29)&gt;0,SUM(M29:Z29),0),0)*I29</f>
        <v>0</v>
      </c>
      <c r="CI29" s="272">
        <f>IF(H29="rectangle",IF(SUM(M29:Z29)&gt;0,SUM(M29:Z29),0),0)*I29</f>
        <v>0</v>
      </c>
      <c r="CJ29" s="272">
        <f>IF(H29="various",IF(SUM(M29:Z29)&gt;0,SUM(M29:Z29),0),0)*I29</f>
        <v>0</v>
      </c>
      <c r="CK29" s="222"/>
    </row>
    <row r="30" ht="50.25" customHeight="1">
      <c r="A30" s="5"/>
      <c r="B30" s="236"/>
      <c r="C30" s="237"/>
      <c r="D30" s="238"/>
      <c r="E30" s="322"/>
      <c r="F30" s="238"/>
      <c r="G30" s="224"/>
      <c r="H30" s="224"/>
      <c r="I30" s="238"/>
      <c r="J30" s="239"/>
      <c r="K30" s="239"/>
      <c r="L30" t="s" s="240">
        <v>170</v>
      </c>
      <c r="M30" s="343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2"/>
      <c r="AB30" s="242"/>
      <c r="AC30" s="344"/>
      <c r="AD30" s="6"/>
      <c r="AE30" s="244"/>
      <c r="AF30" s="244"/>
      <c r="AG30" s="345"/>
      <c r="AH30" s="346"/>
      <c r="AI30" s="247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347"/>
      <c r="AY30" s="348"/>
      <c r="AZ30" s="348"/>
      <c r="BA30" s="348"/>
      <c r="BB30" s="6"/>
      <c r="BC30" s="349">
        <f>IF(F30="XS",IF(SUM(M30:Z30)&gt;0,SUM(M30:Z30),0),0)*I30</f>
        <v>0</v>
      </c>
      <c r="BD30" s="349">
        <f>IF(F30="S",IF(SUM(M30:Z30)&gt;0,SUM(M30:Z30),0),0)*I30</f>
        <v>0</v>
      </c>
      <c r="BE30" s="349">
        <f>IF(F30="M",IF(SUM(M30:Z30)&gt;0,SUM(M30:Z30),0),0)*I30</f>
        <v>0</v>
      </c>
      <c r="BF30" s="349">
        <f>IF(F30="L",IF(SUM(M30:Z30)&gt;0,SUM(M30:Z30),0),0)*I30</f>
        <v>0</v>
      </c>
      <c r="BG30" s="349">
        <f>IF(F30="XL",IF(SUM(M30:Z30)&gt;0,SUM(M30:Z30),0),0)*I30</f>
        <v>0</v>
      </c>
      <c r="BH30" s="349">
        <f>IF(F30="2XL",IF(SUM(M30:Z30)&gt;0,SUM(M30:Z30),0),0)*I30</f>
        <v>0</v>
      </c>
      <c r="BI30" s="349">
        <f>IF(F30="3XL",IF(SUM(M30:Z30)&gt;0,SUM(M30:Z30),0),0)*I30</f>
        <v>0</v>
      </c>
      <c r="BJ30" s="349">
        <f>IF(F30="4XL",IF(SUM(M30:Z30)&gt;0,SUM(M30:Z30),0),0)*I30</f>
        <v>0</v>
      </c>
      <c r="BK30" s="349">
        <f>IF(F30="various",IF(SUM(M30:Z30)&gt;0,SUM(M30:Z30),0),0)*I30</f>
        <v>0</v>
      </c>
      <c r="BL30" s="6"/>
      <c r="BM30" s="349">
        <f>IF(E30="",IF(SUM(M30:Z30)&gt;0,SUM(M30:Z30),0),0)*I30</f>
        <v>0</v>
      </c>
      <c r="BN30" s="349">
        <f>IF(E30="Dual tex.",IF(SUM(M30:Z30)&gt;0,SUM(M30:Z30),0),0)*I30</f>
        <v>0</v>
      </c>
      <c r="BO30" s="6"/>
      <c r="BP30" s="349">
        <f>IF(H30="sloper",IF(SUM(M30:Z30)&gt;0,SUM(M30:Z30),0),0)*I30</f>
        <v>0</v>
      </c>
      <c r="BQ30" s="349">
        <f>IF(H30="footholds",IF(SUM(M30:Z30)&gt;0,SUM(M30:Z30),0),0)*I30</f>
        <v>0</v>
      </c>
      <c r="BR30" s="349">
        <f>IF(H30="micros",IF(SUM(M30:Z30)&gt;0,SUM(M30:Z30),0),0)*I30</f>
        <v>0</v>
      </c>
      <c r="BS30" s="349">
        <f>IF(H30="jug",IF(SUM(M30:Z30)&gt;0,SUM(M30:Z30),0),0)*I30</f>
        <v>0</v>
      </c>
      <c r="BT30" s="349">
        <f>IF(H30="ledge",IF(SUM(M30:Z30)&gt;0,SUM(M30:Z30),0),0)*I30</f>
        <v>0</v>
      </c>
      <c r="BU30" s="349">
        <f>IF(H30="edge",IF(SUM(M30:Z30)&gt;0,SUM(M30:Z30),0),0)*I30</f>
        <v>0</v>
      </c>
      <c r="BV30" s="349">
        <f>IF(H30="crimp",IF(SUM(M30:Z30)&gt;0,SUM(M30:Z30),0),0)*I30</f>
        <v>0</v>
      </c>
      <c r="BW30" s="349">
        <f>IF(H30="incut",IF(SUM(M30:Z30)&gt;0,SUM(M30:Z30),0),0)*I30</f>
        <v>0</v>
      </c>
      <c r="BX30" s="349">
        <f>IF(H30="dish",IF(SUM(M30:Z30)&gt;0,SUM(M30:Z30),0),0)*I30</f>
        <v>0</v>
      </c>
      <c r="BY30" s="349">
        <f>IF(H30="pinch",IF(SUM(M30:Z30)&gt;0,SUM(M30:Z30),0),0)*I30</f>
        <v>0</v>
      </c>
      <c r="BZ30" s="349">
        <f>IF(H30="pocket",IF(SUM(M30:Z30)&gt;0,SUM(M30:Z30),0),0)*I30</f>
        <v>0</v>
      </c>
      <c r="CA30" s="349">
        <f>IF(H30="insert",IF(SUM(M30:Z30)&gt;0,SUM(M30:Z30),0),0)*I30</f>
        <v>0</v>
      </c>
      <c r="CB30" s="349">
        <f>IF(H30="feature",IF(SUM(M30:Z30)&gt;0,SUM(M30:Z30),0),0)*I30</f>
        <v>0</v>
      </c>
      <c r="CC30" s="349">
        <f>IF(H30="scoop",IF(SUM(M30:Z30)&gt;0,SUM(M30:Z30),0),0)*I30</f>
        <v>0</v>
      </c>
      <c r="CD30" s="349">
        <f>IF(H30="arete",IF(SUM(M30:Z30)&gt;0,SUM(M30:Z30),0),0)*I30</f>
        <v>0</v>
      </c>
      <c r="CE30" s="349">
        <f>IF(H30="square",IF(SUM(M30:Z30)&gt;0,SUM(M30:Z30),0),0)*I30</f>
        <v>0</v>
      </c>
      <c r="CF30" s="349">
        <f>IF(H30="positive",IF(SUM(M30:Z30)&gt;0,SUM(M30:Z30),0),0)*I30</f>
        <v>0</v>
      </c>
      <c r="CG30" s="349">
        <f>IF(H30="pyramid",IF(SUM(M30:Z30)&gt;0,SUM(M30:Z30),0),0)*I30</f>
        <v>0</v>
      </c>
      <c r="CH30" s="349">
        <f>IF(H30="high profile",IF(SUM(M30:Z30)&gt;0,SUM(M30:Z30),0),0)*I30</f>
        <v>0</v>
      </c>
      <c r="CI30" s="349">
        <f>IF(H30="rectangle",IF(SUM(M30:Z30)&gt;0,SUM(M30:Z30),0),0)*I30</f>
        <v>0</v>
      </c>
      <c r="CJ30" s="349">
        <f>IF(H30="various",IF(SUM(M30:Z30)&gt;0,SUM(M30:Z30),0),0)*I30</f>
        <v>0</v>
      </c>
      <c r="CK30" s="9"/>
    </row>
    <row r="31" ht="90" customHeight="1">
      <c r="A31" s="50"/>
      <c r="B31" s="251"/>
      <c r="C31" s="22"/>
      <c r="D31" t="s" s="253">
        <v>171</v>
      </c>
      <c r="E31" t="s" s="254">
        <v>126</v>
      </c>
      <c r="F31" t="s" s="255">
        <v>34</v>
      </c>
      <c r="G31" t="s" s="256">
        <v>172</v>
      </c>
      <c r="H31" t="s" s="256">
        <v>60</v>
      </c>
      <c r="I31" s="257">
        <v>5</v>
      </c>
      <c r="J31" s="257">
        <v>5</v>
      </c>
      <c r="K31" t="s" s="255">
        <v>128</v>
      </c>
      <c r="L31" s="259">
        <v>219.261</v>
      </c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  <c r="AA31" s="261">
        <f>L31*M31+L31*N31+L31*O31+L31*P31+L31*Q31+L31*R31+L31*T31+L31*V31+L31*W31+L31*X31+L31*Y31+L31*Z31+L31*U31+L31*S31</f>
        <v>0</v>
      </c>
      <c r="AB31" t="s" s="255">
        <f>IF(SUM(M31:Z31)&gt;0,"Yes","No")</f>
        <v>129</v>
      </c>
      <c r="AC31" t="s" s="262">
        <f>IF(B31="New","Yes","No")</f>
        <v>129</v>
      </c>
      <c r="AD31" s="134"/>
      <c r="AE31" s="264">
        <v>5</v>
      </c>
      <c r="AF31" s="264">
        <f>AE31*SUM(M31:Z31)</f>
        <v>0</v>
      </c>
      <c r="AG31" s="287"/>
      <c r="AH31" s="266">
        <v>3.9</v>
      </c>
      <c r="AI31" s="267">
        <f>SUM(M31:Z31)*AH31</f>
        <v>0</v>
      </c>
      <c r="AJ31" s="268">
        <f>M31*I31</f>
        <v>0</v>
      </c>
      <c r="AK31" s="268">
        <f>N31*I31</f>
        <v>0</v>
      </c>
      <c r="AL31" s="268">
        <f>O31*I31</f>
        <v>0</v>
      </c>
      <c r="AM31" s="268">
        <f>P31*I31</f>
        <v>0</v>
      </c>
      <c r="AN31" s="268">
        <f>Q31*I31</f>
        <v>0</v>
      </c>
      <c r="AO31" s="268">
        <f>R31*I31</f>
        <v>0</v>
      </c>
      <c r="AP31" s="268">
        <f>S31*I31</f>
        <v>0</v>
      </c>
      <c r="AQ31" s="268">
        <f>T31*I31</f>
        <v>0</v>
      </c>
      <c r="AR31" s="268">
        <f>U31*I31</f>
        <v>0</v>
      </c>
      <c r="AS31" s="268">
        <f>V31*I31</f>
        <v>0</v>
      </c>
      <c r="AT31" s="268">
        <f>W31*I31</f>
        <v>0</v>
      </c>
      <c r="AU31" s="268">
        <f>X31*I31</f>
        <v>0</v>
      </c>
      <c r="AV31" s="268">
        <f>Y31*I31</f>
        <v>0</v>
      </c>
      <c r="AW31" s="268">
        <f>Z31*I31</f>
        <v>0</v>
      </c>
      <c r="AX31" s="329">
        <v>5</v>
      </c>
      <c r="AY31" s="271">
        <v>20</v>
      </c>
      <c r="AZ31" s="330"/>
      <c r="BA31" s="330"/>
      <c r="BB31" s="134"/>
      <c r="BC31" s="272">
        <f>IF(F31="XS",IF(SUM(M31:Z31)&gt;0,SUM(M31:Z31),0),0)*I31</f>
        <v>0</v>
      </c>
      <c r="BD31" s="272">
        <f>IF(F31="S",IF(SUM(M31:Z31)&gt;0,SUM(M31:Z31),0),0)*I31</f>
        <v>0</v>
      </c>
      <c r="BE31" s="272">
        <f>IF(F31="M",IF(SUM(M31:Z31)&gt;0,SUM(M31:Z31),0),0)*I31</f>
        <v>0</v>
      </c>
      <c r="BF31" s="272">
        <f>IF(F31="L",IF(SUM(M31:Z31)&gt;0,SUM(M31:Z31),0),0)*I31</f>
        <v>0</v>
      </c>
      <c r="BG31" s="272">
        <f>IF(F31="XL",IF(SUM(M31:Z31)&gt;0,SUM(M31:Z31),0),0)*I31</f>
        <v>0</v>
      </c>
      <c r="BH31" s="272">
        <f>IF(F31="2XL",IF(SUM(M31:Z31)&gt;0,SUM(M31:Z31),0),0)*I31</f>
        <v>0</v>
      </c>
      <c r="BI31" s="272">
        <f>IF(F31="3XL",IF(SUM(M31:Z31)&gt;0,SUM(M31:Z31),0),0)*I31</f>
        <v>0</v>
      </c>
      <c r="BJ31" s="272">
        <f>IF(F31="4XL",IF(SUM(M31:Z31)&gt;0,SUM(M31:Z31),0),0)*I31</f>
        <v>0</v>
      </c>
      <c r="BK31" s="272">
        <f>IF(F31="various",IF(SUM(M31:Z31)&gt;0,SUM(M31:Z31),0),0)*I31</f>
        <v>0</v>
      </c>
      <c r="BL31" s="134"/>
      <c r="BM31" s="272">
        <f>IF(E31="",IF(SUM(M31:Z31)&gt;0,SUM(M31:Z31),0),0)*I31</f>
        <v>0</v>
      </c>
      <c r="BN31" s="272">
        <f>IF(E31="Dual tex.",IF(SUM(M31:Z31)&gt;0,SUM(M31:Z31),0),0)*I31</f>
        <v>0</v>
      </c>
      <c r="BO31" s="134"/>
      <c r="BP31" s="272">
        <f>IF(H31="sloper",IF(SUM(M31:Z31)&gt;0,SUM(M31:Z31),0),0)*I31</f>
        <v>0</v>
      </c>
      <c r="BQ31" s="272">
        <f>IF(H31="footholds",IF(SUM(M31:Z31)&gt;0,SUM(M31:Z31),0),0)*I31</f>
        <v>0</v>
      </c>
      <c r="BR31" s="272">
        <f>IF(H31="micros",IF(SUM(M31:Z31)&gt;0,SUM(M31:Z31),0),0)*I31</f>
        <v>0</v>
      </c>
      <c r="BS31" s="272">
        <f>IF(H31="jug",IF(SUM(M31:Z31)&gt;0,SUM(M31:Z31),0),0)*I31</f>
        <v>0</v>
      </c>
      <c r="BT31" s="272">
        <f>IF(H31="ledge",IF(SUM(M31:Z31)&gt;0,SUM(M31:Z31),0),0)*I31</f>
        <v>0</v>
      </c>
      <c r="BU31" s="272">
        <f>IF(H31="edge",IF(SUM(M31:Z31)&gt;0,SUM(M31:Z31),0),0)*I31</f>
        <v>0</v>
      </c>
      <c r="BV31" s="272">
        <f>IF(H31="crimp",IF(SUM(M31:Z31)&gt;0,SUM(M31:Z31),0),0)*I31</f>
        <v>0</v>
      </c>
      <c r="BW31" s="272">
        <f>IF(H31="incut",IF(SUM(M31:Z31)&gt;0,SUM(M31:Z31),0),0)*I31</f>
        <v>0</v>
      </c>
      <c r="BX31" s="272">
        <f>IF(H31="dish",IF(SUM(M31:Z31)&gt;0,SUM(M31:Z31),0),0)*I31</f>
        <v>0</v>
      </c>
      <c r="BY31" s="272">
        <f>IF(H31="pinch",IF(SUM(M31:Z31)&gt;0,SUM(M31:Z31),0),0)*I31</f>
        <v>0</v>
      </c>
      <c r="BZ31" s="272">
        <f>IF(H31="pocket",IF(SUM(M31:Z31)&gt;0,SUM(M31:Z31),0),0)*I31</f>
        <v>0</v>
      </c>
      <c r="CA31" s="272">
        <f>IF(H31="insert",IF(SUM(M31:Z31)&gt;0,SUM(M31:Z31),0),0)*I31</f>
        <v>0</v>
      </c>
      <c r="CB31" s="272">
        <f>IF(H31="feature",IF(SUM(M31:Z31)&gt;0,SUM(M31:Z31),0),0)*I31</f>
        <v>0</v>
      </c>
      <c r="CC31" s="272">
        <f>IF(H31="scoop",IF(SUM(M31:Z31)&gt;0,SUM(M31:Z31),0),0)*I31</f>
        <v>0</v>
      </c>
      <c r="CD31" s="272">
        <f>IF(H31="arete",IF(SUM(M31:Z31)&gt;0,SUM(M31:Z31),0),0)*I31</f>
        <v>0</v>
      </c>
      <c r="CE31" s="272">
        <f>IF(H31="square",IF(SUM(M31:Z31)&gt;0,SUM(M31:Z31),0),0)*I31</f>
        <v>0</v>
      </c>
      <c r="CF31" s="272">
        <f>IF(H31="positive",IF(SUM(M31:Z31)&gt;0,SUM(M31:Z31),0),0)*I31</f>
        <v>0</v>
      </c>
      <c r="CG31" s="272">
        <f>IF(H31="pyramid",IF(SUM(M31:Z31)&gt;0,SUM(M31:Z31),0),0)*I31</f>
        <v>0</v>
      </c>
      <c r="CH31" s="272">
        <f>IF(H31="high profile",IF(SUM(M31:Z31)&gt;0,SUM(M31:Z31),0),0)*I31</f>
        <v>0</v>
      </c>
      <c r="CI31" s="272">
        <f>IF(H31="rectangle",IF(SUM(M31:Z31)&gt;0,SUM(M31:Z31),0),0)*I31</f>
        <v>0</v>
      </c>
      <c r="CJ31" s="272">
        <f>IF(H31="various",IF(SUM(M31:Z31)&gt;0,SUM(M31:Z31),0),0)*I31</f>
        <v>0</v>
      </c>
      <c r="CK31" s="222"/>
    </row>
    <row r="32" ht="90" customHeight="1">
      <c r="A32" s="50"/>
      <c r="B32" s="273"/>
      <c r="C32" s="6"/>
      <c r="D32" t="s" s="275">
        <v>173</v>
      </c>
      <c r="E32" t="s" s="276">
        <v>126</v>
      </c>
      <c r="F32" t="s" s="277">
        <v>35</v>
      </c>
      <c r="G32" t="s" s="278">
        <v>174</v>
      </c>
      <c r="H32" t="s" s="278">
        <v>60</v>
      </c>
      <c r="I32" s="279">
        <v>4</v>
      </c>
      <c r="J32" s="331">
        <v>8</v>
      </c>
      <c r="K32" t="s" s="332">
        <v>128</v>
      </c>
      <c r="L32" s="281">
        <v>219.261</v>
      </c>
      <c r="M32" s="282"/>
      <c r="N32" s="333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3">
        <f>L32*M32+L32*N32+L32*O32+L32*P32+L32*Q32+L32*R32+L32*T32+L32*V32+L32*W32+L32*X32+L32*Y32+L32*Z32+L32*U32+L32*S32</f>
        <v>0</v>
      </c>
      <c r="AB32" t="s" s="277">
        <f>IF(SUM(M32:Z32)&gt;0,"Yes","No")</f>
        <v>129</v>
      </c>
      <c r="AC32" t="s" s="284">
        <f>IF(B32="New","Yes","No")</f>
        <v>129</v>
      </c>
      <c r="AD32" s="134"/>
      <c r="AE32" s="286">
        <v>4</v>
      </c>
      <c r="AF32" s="286">
        <f>AE32*SUM(M32:Z32)</f>
        <v>0</v>
      </c>
      <c r="AG32" s="287"/>
      <c r="AH32" s="288">
        <v>7.2</v>
      </c>
      <c r="AI32" s="267">
        <f>SUM(M32:Z32)*AH32</f>
        <v>0</v>
      </c>
      <c r="AJ32" s="268">
        <f>M32*I32</f>
        <v>0</v>
      </c>
      <c r="AK32" s="268">
        <f>N32*I32</f>
        <v>0</v>
      </c>
      <c r="AL32" s="268">
        <f>O32*I32</f>
        <v>0</v>
      </c>
      <c r="AM32" s="268">
        <f>P32*I32</f>
        <v>0</v>
      </c>
      <c r="AN32" s="268">
        <f>Q32*I32</f>
        <v>0</v>
      </c>
      <c r="AO32" s="268">
        <f>R32*I32</f>
        <v>0</v>
      </c>
      <c r="AP32" s="268">
        <f>S32*I32</f>
        <v>0</v>
      </c>
      <c r="AQ32" s="268">
        <f>T32*I32</f>
        <v>0</v>
      </c>
      <c r="AR32" s="268">
        <f>U32*I32</f>
        <v>0</v>
      </c>
      <c r="AS32" s="268">
        <f>V32*I32</f>
        <v>0</v>
      </c>
      <c r="AT32" s="268">
        <f>W32*I32</f>
        <v>0</v>
      </c>
      <c r="AU32" s="268">
        <f>X32*I32</f>
        <v>0</v>
      </c>
      <c r="AV32" s="268">
        <f>Y32*I32</f>
        <v>0</v>
      </c>
      <c r="AW32" s="268">
        <f>Z32*I32</f>
        <v>0</v>
      </c>
      <c r="AX32" s="334">
        <v>4</v>
      </c>
      <c r="AY32" s="291">
        <v>16</v>
      </c>
      <c r="AZ32" s="335"/>
      <c r="BA32" s="335"/>
      <c r="BB32" s="134"/>
      <c r="BC32" s="272">
        <f>IF(F32="XS",IF(SUM(M32:Z32)&gt;0,SUM(M32:Z32),0),0)*I32</f>
        <v>0</v>
      </c>
      <c r="BD32" s="272">
        <f>IF(F32="S",IF(SUM(M32:Z32)&gt;0,SUM(M32:Z32),0),0)*I32</f>
        <v>0</v>
      </c>
      <c r="BE32" s="272">
        <f>IF(F32="M",IF(SUM(M32:Z32)&gt;0,SUM(M32:Z32),0),0)*I32</f>
        <v>0</v>
      </c>
      <c r="BF32" s="272">
        <f>IF(F32="L",IF(SUM(M32:Z32)&gt;0,SUM(M32:Z32),0),0)*I32</f>
        <v>0</v>
      </c>
      <c r="BG32" s="272">
        <f>IF(F32="XL",IF(SUM(M32:Z32)&gt;0,SUM(M32:Z32),0),0)*I32</f>
        <v>0</v>
      </c>
      <c r="BH32" s="272">
        <f>IF(F32="2XL",IF(SUM(M32:Z32)&gt;0,SUM(M32:Z32),0),0)*I32</f>
        <v>0</v>
      </c>
      <c r="BI32" s="272">
        <f>IF(F32="3XL",IF(SUM(M32:Z32)&gt;0,SUM(M32:Z32),0),0)*I32</f>
        <v>0</v>
      </c>
      <c r="BJ32" s="272">
        <f>IF(F32="4XL",IF(SUM(M32:Z32)&gt;0,SUM(M32:Z32),0),0)*I32</f>
        <v>0</v>
      </c>
      <c r="BK32" s="272">
        <f>IF(F32="various",IF(SUM(M32:Z32)&gt;0,SUM(M32:Z32),0),0)*I32</f>
        <v>0</v>
      </c>
      <c r="BL32" s="134"/>
      <c r="BM32" s="272">
        <f>IF(E32="",IF(SUM(M32:Z32)&gt;0,SUM(M32:Z32),0),0)*I32</f>
        <v>0</v>
      </c>
      <c r="BN32" s="272">
        <f>IF(E32="Dual tex.",IF(SUM(M32:Z32)&gt;0,SUM(M32:Z32),0),0)*I32</f>
        <v>0</v>
      </c>
      <c r="BO32" s="134"/>
      <c r="BP32" s="272">
        <f>IF(H32="sloper",IF(SUM(M32:Z32)&gt;0,SUM(M32:Z32),0),0)*I32</f>
        <v>0</v>
      </c>
      <c r="BQ32" s="272">
        <f>IF(H32="footholds",IF(SUM(M32:Z32)&gt;0,SUM(M32:Z32),0),0)*I32</f>
        <v>0</v>
      </c>
      <c r="BR32" s="272">
        <f>IF(H32="micros",IF(SUM(M32:Z32)&gt;0,SUM(M32:Z32),0),0)*I32</f>
        <v>0</v>
      </c>
      <c r="BS32" s="272">
        <f>IF(H32="jug",IF(SUM(M32:Z32)&gt;0,SUM(M32:Z32),0),0)*I32</f>
        <v>0</v>
      </c>
      <c r="BT32" s="272">
        <f>IF(H32="ledge",IF(SUM(M32:Z32)&gt;0,SUM(M32:Z32),0),0)*I32</f>
        <v>0</v>
      </c>
      <c r="BU32" s="272">
        <f>IF(H32="edge",IF(SUM(M32:Z32)&gt;0,SUM(M32:Z32),0),0)*I32</f>
        <v>0</v>
      </c>
      <c r="BV32" s="272">
        <f>IF(H32="crimp",IF(SUM(M32:Z32)&gt;0,SUM(M32:Z32),0),0)*I32</f>
        <v>0</v>
      </c>
      <c r="BW32" s="272">
        <f>IF(H32="incut",IF(SUM(M32:Z32)&gt;0,SUM(M32:Z32),0),0)*I32</f>
        <v>0</v>
      </c>
      <c r="BX32" s="272">
        <f>IF(H32="dish",IF(SUM(M32:Z32)&gt;0,SUM(M32:Z32),0),0)*I32</f>
        <v>0</v>
      </c>
      <c r="BY32" s="272">
        <f>IF(H32="pinch",IF(SUM(M32:Z32)&gt;0,SUM(M32:Z32),0),0)*I32</f>
        <v>0</v>
      </c>
      <c r="BZ32" s="272">
        <f>IF(H32="pocket",IF(SUM(M32:Z32)&gt;0,SUM(M32:Z32),0),0)*I32</f>
        <v>0</v>
      </c>
      <c r="CA32" s="272">
        <f>IF(H32="insert",IF(SUM(M32:Z32)&gt;0,SUM(M32:Z32),0),0)*I32</f>
        <v>0</v>
      </c>
      <c r="CB32" s="272">
        <f>IF(H32="feature",IF(SUM(M32:Z32)&gt;0,SUM(M32:Z32),0),0)*I32</f>
        <v>0</v>
      </c>
      <c r="CC32" s="272">
        <f>IF(H32="scoop",IF(SUM(M32:Z32)&gt;0,SUM(M32:Z32),0),0)*I32</f>
        <v>0</v>
      </c>
      <c r="CD32" s="272">
        <f>IF(H32="arete",IF(SUM(M32:Z32)&gt;0,SUM(M32:Z32),0),0)*I32</f>
        <v>0</v>
      </c>
      <c r="CE32" s="272">
        <f>IF(H32="square",IF(SUM(M32:Z32)&gt;0,SUM(M32:Z32),0),0)*I32</f>
        <v>0</v>
      </c>
      <c r="CF32" s="272">
        <f>IF(H32="positive",IF(SUM(M32:Z32)&gt;0,SUM(M32:Z32),0),0)*I32</f>
        <v>0</v>
      </c>
      <c r="CG32" s="272">
        <f>IF(H32="pyramid",IF(SUM(M32:Z32)&gt;0,SUM(M32:Z32),0),0)*I32</f>
        <v>0</v>
      </c>
      <c r="CH32" s="272">
        <f>IF(H32="high profile",IF(SUM(M32:Z32)&gt;0,SUM(M32:Z32),0),0)*I32</f>
        <v>0</v>
      </c>
      <c r="CI32" s="272">
        <f>IF(H32="rectangle",IF(SUM(M32:Z32)&gt;0,SUM(M32:Z32),0),0)*I32</f>
        <v>0</v>
      </c>
      <c r="CJ32" s="272">
        <f>IF(H32="various",IF(SUM(M32:Z32)&gt;0,SUM(M32:Z32),0),0)*I32</f>
        <v>0</v>
      </c>
      <c r="CK32" s="222"/>
    </row>
    <row r="33" ht="90" customHeight="1">
      <c r="A33" s="50"/>
      <c r="B33" s="336"/>
      <c r="C33" s="6"/>
      <c r="D33" t="s" s="292">
        <v>175</v>
      </c>
      <c r="E33" t="s" s="293">
        <v>126</v>
      </c>
      <c r="F33" t="s" s="294">
        <v>36</v>
      </c>
      <c r="G33" t="s" s="295">
        <v>176</v>
      </c>
      <c r="H33" t="s" s="295">
        <v>60</v>
      </c>
      <c r="I33" s="296">
        <v>3</v>
      </c>
      <c r="J33" s="296">
        <v>18</v>
      </c>
      <c r="K33" t="s" s="294">
        <v>128</v>
      </c>
      <c r="L33" s="298">
        <v>219.261</v>
      </c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300">
        <f>L33*M33+L33*N33+L33*O33+L33*P33+L33*Q33+L33*R33+L33*T33+L33*V33+L33*W33+L33*X33+L33*Y33+L33*Z33+L33*U33+L33*S33</f>
        <v>0</v>
      </c>
      <c r="AB33" t="s" s="294">
        <f>IF(SUM(M33:Z33)&gt;0,"Yes","No")</f>
        <v>129</v>
      </c>
      <c r="AC33" t="s" s="301">
        <f>IF(B33="New","Yes","No")</f>
        <v>129</v>
      </c>
      <c r="AD33" s="134"/>
      <c r="AE33" s="286">
        <v>3</v>
      </c>
      <c r="AF33" s="286">
        <f>AE33*SUM(M33:Z33)</f>
        <v>0</v>
      </c>
      <c r="AG33" s="287"/>
      <c r="AH33" s="288">
        <v>9.300000000000001</v>
      </c>
      <c r="AI33" s="267">
        <f>SUM(M33:Z33)*AH33</f>
        <v>0</v>
      </c>
      <c r="AJ33" s="268">
        <f>M33*I33</f>
        <v>0</v>
      </c>
      <c r="AK33" s="268">
        <f>N33*I33</f>
        <v>0</v>
      </c>
      <c r="AL33" s="268">
        <f>O33*I33</f>
        <v>0</v>
      </c>
      <c r="AM33" s="268">
        <f>P33*I33</f>
        <v>0</v>
      </c>
      <c r="AN33" s="268">
        <f>Q33*I33</f>
        <v>0</v>
      </c>
      <c r="AO33" s="268">
        <f>R33*I33</f>
        <v>0</v>
      </c>
      <c r="AP33" s="268">
        <f>S33*I33</f>
        <v>0</v>
      </c>
      <c r="AQ33" s="268">
        <f>T33*I33</f>
        <v>0</v>
      </c>
      <c r="AR33" s="268">
        <f>U33*I33</f>
        <v>0</v>
      </c>
      <c r="AS33" s="268">
        <f>V33*I33</f>
        <v>0</v>
      </c>
      <c r="AT33" s="268">
        <f>W33*I33</f>
        <v>0</v>
      </c>
      <c r="AU33" s="268">
        <f>X33*I33</f>
        <v>0</v>
      </c>
      <c r="AV33" s="268">
        <f>Y33*I33</f>
        <v>0</v>
      </c>
      <c r="AW33" s="268">
        <f>Z33*I33</f>
        <v>0</v>
      </c>
      <c r="AX33" s="334">
        <v>3</v>
      </c>
      <c r="AY33" s="291">
        <v>18</v>
      </c>
      <c r="AZ33" s="335"/>
      <c r="BA33" s="335"/>
      <c r="BB33" s="134"/>
      <c r="BC33" s="272">
        <f>IF(F33="XS",IF(SUM(M33:Z33)&gt;0,SUM(M33:Z33),0),0)*I33</f>
        <v>0</v>
      </c>
      <c r="BD33" s="272">
        <f>IF(F33="S",IF(SUM(M33:Z33)&gt;0,SUM(M33:Z33),0),0)*I33</f>
        <v>0</v>
      </c>
      <c r="BE33" s="272">
        <f>IF(F33="M",IF(SUM(M33:Z33)&gt;0,SUM(M33:Z33),0),0)*I33</f>
        <v>0</v>
      </c>
      <c r="BF33" s="272">
        <f>IF(F33="L",IF(SUM(M33:Z33)&gt;0,SUM(M33:Z33),0),0)*I33</f>
        <v>0</v>
      </c>
      <c r="BG33" s="272">
        <f>IF(F33="XL",IF(SUM(M33:Z33)&gt;0,SUM(M33:Z33),0),0)*I33</f>
        <v>0</v>
      </c>
      <c r="BH33" s="272">
        <f>IF(F33="2XL",IF(SUM(M33:Z33)&gt;0,SUM(M33:Z33),0),0)*I33</f>
        <v>0</v>
      </c>
      <c r="BI33" s="272">
        <f>IF(F33="3XL",IF(SUM(M33:Z33)&gt;0,SUM(M33:Z33),0),0)*I33</f>
        <v>0</v>
      </c>
      <c r="BJ33" s="272">
        <f>IF(F33="4XL",IF(SUM(M33:Z33)&gt;0,SUM(M33:Z33),0),0)*I33</f>
        <v>0</v>
      </c>
      <c r="BK33" s="272">
        <f>IF(F33="various",IF(SUM(M33:Z33)&gt;0,SUM(M33:Z33),0),0)*I33</f>
        <v>0</v>
      </c>
      <c r="BL33" s="134"/>
      <c r="BM33" s="272">
        <f>IF(E33="",IF(SUM(M33:Z33)&gt;0,SUM(M33:Z33),0),0)*I33</f>
        <v>0</v>
      </c>
      <c r="BN33" s="272">
        <f>IF(E33="Dual tex.",IF(SUM(M33:Z33)&gt;0,SUM(M33:Z33),0),0)*I33</f>
        <v>0</v>
      </c>
      <c r="BO33" s="134"/>
      <c r="BP33" s="272">
        <f>IF(H33="sloper",IF(SUM(M33:Z33)&gt;0,SUM(M33:Z33),0),0)*I33</f>
        <v>0</v>
      </c>
      <c r="BQ33" s="272">
        <f>IF(H33="footholds",IF(SUM(M33:Z33)&gt;0,SUM(M33:Z33),0),0)*I33</f>
        <v>0</v>
      </c>
      <c r="BR33" s="272">
        <f>IF(H33="micros",IF(SUM(M33:Z33)&gt;0,SUM(M33:Z33),0),0)*I33</f>
        <v>0</v>
      </c>
      <c r="BS33" s="272">
        <f>IF(H33="jug",IF(SUM(M33:Z33)&gt;0,SUM(M33:Z33),0),0)*I33</f>
        <v>0</v>
      </c>
      <c r="BT33" s="272">
        <f>IF(H33="ledge",IF(SUM(M33:Z33)&gt;0,SUM(M33:Z33),0),0)*I33</f>
        <v>0</v>
      </c>
      <c r="BU33" s="272">
        <f>IF(H33="edge",IF(SUM(M33:Z33)&gt;0,SUM(M33:Z33),0),0)*I33</f>
        <v>0</v>
      </c>
      <c r="BV33" s="272">
        <f>IF(H33="crimp",IF(SUM(M33:Z33)&gt;0,SUM(M33:Z33),0),0)*I33</f>
        <v>0</v>
      </c>
      <c r="BW33" s="272">
        <f>IF(H33="incut",IF(SUM(M33:Z33)&gt;0,SUM(M33:Z33),0),0)*I33</f>
        <v>0</v>
      </c>
      <c r="BX33" s="272">
        <f>IF(H33="dish",IF(SUM(M33:Z33)&gt;0,SUM(M33:Z33),0),0)*I33</f>
        <v>0</v>
      </c>
      <c r="BY33" s="272">
        <f>IF(H33="pinch",IF(SUM(M33:Z33)&gt;0,SUM(M33:Z33),0),0)*I33</f>
        <v>0</v>
      </c>
      <c r="BZ33" s="272">
        <f>IF(H33="pocket",IF(SUM(M33:Z33)&gt;0,SUM(M33:Z33),0),0)*I33</f>
        <v>0</v>
      </c>
      <c r="CA33" s="272">
        <f>IF(H33="insert",IF(SUM(M33:Z33)&gt;0,SUM(M33:Z33),0),0)*I33</f>
        <v>0</v>
      </c>
      <c r="CB33" s="272">
        <f>IF(H33="feature",IF(SUM(M33:Z33)&gt;0,SUM(M33:Z33),0),0)*I33</f>
        <v>0</v>
      </c>
      <c r="CC33" s="272">
        <f>IF(H33="scoop",IF(SUM(M33:Z33)&gt;0,SUM(M33:Z33),0),0)*I33</f>
        <v>0</v>
      </c>
      <c r="CD33" s="272">
        <f>IF(H33="arete",IF(SUM(M33:Z33)&gt;0,SUM(M33:Z33),0),0)*I33</f>
        <v>0</v>
      </c>
      <c r="CE33" s="272">
        <f>IF(H33="square",IF(SUM(M33:Z33)&gt;0,SUM(M33:Z33),0),0)*I33</f>
        <v>0</v>
      </c>
      <c r="CF33" s="272">
        <f>IF(H33="positive",IF(SUM(M33:Z33)&gt;0,SUM(M33:Z33),0),0)*I33</f>
        <v>0</v>
      </c>
      <c r="CG33" s="272">
        <f>IF(H33="pyramid",IF(SUM(M33:Z33)&gt;0,SUM(M33:Z33),0),0)*I33</f>
        <v>0</v>
      </c>
      <c r="CH33" s="272">
        <f>IF(H33="high profile",IF(SUM(M33:Z33)&gt;0,SUM(M33:Z33),0),0)*I33</f>
        <v>0</v>
      </c>
      <c r="CI33" s="272">
        <f>IF(H33="rectangle",IF(SUM(M33:Z33)&gt;0,SUM(M33:Z33),0),0)*I33</f>
        <v>0</v>
      </c>
      <c r="CJ33" s="272">
        <f>IF(H33="various",IF(SUM(M33:Z33)&gt;0,SUM(M33:Z33),0),0)*I33</f>
        <v>0</v>
      </c>
      <c r="CK33" s="222"/>
    </row>
    <row r="34" ht="90" customHeight="1">
      <c r="A34" s="50"/>
      <c r="B34" s="273"/>
      <c r="C34" s="6"/>
      <c r="D34" t="s" s="275">
        <v>177</v>
      </c>
      <c r="E34" t="s" s="276">
        <v>126</v>
      </c>
      <c r="F34" t="s" s="277">
        <v>37</v>
      </c>
      <c r="G34" t="s" s="278">
        <v>178</v>
      </c>
      <c r="H34" t="s" s="278">
        <v>60</v>
      </c>
      <c r="I34" s="279">
        <v>2</v>
      </c>
      <c r="J34" s="331">
        <v>24</v>
      </c>
      <c r="K34" t="s" s="332">
        <v>128</v>
      </c>
      <c r="L34" s="281">
        <v>230.391</v>
      </c>
      <c r="M34" s="282"/>
      <c r="N34" s="333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3">
        <f>L34*M34+L34*N34+L34*O34+L34*P34+L34*Q34+L34*R34+L34*T34+L34*V34+L34*W34+L34*X34+L34*Y34+L34*Z34+L34*U34+L34*S34</f>
        <v>0</v>
      </c>
      <c r="AB34" t="s" s="277">
        <f>IF(SUM(M34:Z34)&gt;0,"Yes","No")</f>
        <v>129</v>
      </c>
      <c r="AC34" t="s" s="284">
        <f>IF(B34="New","Yes","No")</f>
        <v>129</v>
      </c>
      <c r="AD34" s="134"/>
      <c r="AE34" s="286">
        <v>2</v>
      </c>
      <c r="AF34" s="286">
        <f>AE34*SUM(M34:Z34)</f>
        <v>0</v>
      </c>
      <c r="AG34" s="287"/>
      <c r="AH34" s="288">
        <v>14.5</v>
      </c>
      <c r="AI34" s="267">
        <f>SUM(M34:Z34)*AH34</f>
        <v>0</v>
      </c>
      <c r="AJ34" s="268">
        <f>M34*I34</f>
        <v>0</v>
      </c>
      <c r="AK34" s="268">
        <f>N34*I34</f>
        <v>0</v>
      </c>
      <c r="AL34" s="268">
        <f>O34*I34</f>
        <v>0</v>
      </c>
      <c r="AM34" s="268">
        <f>P34*I34</f>
        <v>0</v>
      </c>
      <c r="AN34" s="268">
        <f>Q34*I34</f>
        <v>0</v>
      </c>
      <c r="AO34" s="268">
        <f>R34*I34</f>
        <v>0</v>
      </c>
      <c r="AP34" s="268">
        <f>S34*I34</f>
        <v>0</v>
      </c>
      <c r="AQ34" s="268">
        <f>T34*I34</f>
        <v>0</v>
      </c>
      <c r="AR34" s="268">
        <f>U34*I34</f>
        <v>0</v>
      </c>
      <c r="AS34" s="268">
        <f>V34*I34</f>
        <v>0</v>
      </c>
      <c r="AT34" s="268">
        <f>W34*I34</f>
        <v>0</v>
      </c>
      <c r="AU34" s="268">
        <f>X34*I34</f>
        <v>0</v>
      </c>
      <c r="AV34" s="268">
        <f>Y34*I34</f>
        <v>0</v>
      </c>
      <c r="AW34" s="268">
        <f>Z34*I34</f>
        <v>0</v>
      </c>
      <c r="AX34" s="334">
        <v>2</v>
      </c>
      <c r="AY34" s="291">
        <v>18</v>
      </c>
      <c r="AZ34" s="335"/>
      <c r="BA34" s="335"/>
      <c r="BB34" s="134"/>
      <c r="BC34" s="272">
        <f>IF(F34="XS",IF(SUM(M34:Z34)&gt;0,SUM(M34:Z34),0),0)*I34</f>
        <v>0</v>
      </c>
      <c r="BD34" s="272">
        <f>IF(F34="S",IF(SUM(M34:Z34)&gt;0,SUM(M34:Z34),0),0)*I34</f>
        <v>0</v>
      </c>
      <c r="BE34" s="272">
        <f>IF(F34="M",IF(SUM(M34:Z34)&gt;0,SUM(M34:Z34),0),0)*I34</f>
        <v>0</v>
      </c>
      <c r="BF34" s="272">
        <f>IF(F34="L",IF(SUM(M34:Z34)&gt;0,SUM(M34:Z34),0),0)*I34</f>
        <v>0</v>
      </c>
      <c r="BG34" s="272">
        <f>IF(F34="XL",IF(SUM(M34:Z34)&gt;0,SUM(M34:Z34),0),0)*I34</f>
        <v>0</v>
      </c>
      <c r="BH34" s="272">
        <f>IF(F34="2XL",IF(SUM(M34:Z34)&gt;0,SUM(M34:Z34),0),0)*I34</f>
        <v>0</v>
      </c>
      <c r="BI34" s="272">
        <f>IF(F34="3XL",IF(SUM(M34:Z34)&gt;0,SUM(M34:Z34),0),0)*I34</f>
        <v>0</v>
      </c>
      <c r="BJ34" s="272">
        <f>IF(F34="4XL",IF(SUM(M34:Z34)&gt;0,SUM(M34:Z34),0),0)*I34</f>
        <v>0</v>
      </c>
      <c r="BK34" s="272">
        <f>IF(F34="various",IF(SUM(M34:Z34)&gt;0,SUM(M34:Z34),0),0)*I34</f>
        <v>0</v>
      </c>
      <c r="BL34" s="134"/>
      <c r="BM34" s="272">
        <f>IF(E34="",IF(SUM(M34:Z34)&gt;0,SUM(M34:Z34),0),0)*I34</f>
        <v>0</v>
      </c>
      <c r="BN34" s="272">
        <f>IF(E34="Dual tex.",IF(SUM(M34:Z34)&gt;0,SUM(M34:Z34),0),0)*I34</f>
        <v>0</v>
      </c>
      <c r="BO34" s="134"/>
      <c r="BP34" s="272">
        <f>IF(H34="sloper",IF(SUM(M34:Z34)&gt;0,SUM(M34:Z34),0),0)*I34</f>
        <v>0</v>
      </c>
      <c r="BQ34" s="272">
        <f>IF(H34="footholds",IF(SUM(M34:Z34)&gt;0,SUM(M34:Z34),0),0)*I34</f>
        <v>0</v>
      </c>
      <c r="BR34" s="272">
        <f>IF(H34="micros",IF(SUM(M34:Z34)&gt;0,SUM(M34:Z34),0),0)*I34</f>
        <v>0</v>
      </c>
      <c r="BS34" s="272">
        <f>IF(H34="jug",IF(SUM(M34:Z34)&gt;0,SUM(M34:Z34),0),0)*I34</f>
        <v>0</v>
      </c>
      <c r="BT34" s="272">
        <f>IF(H34="ledge",IF(SUM(M34:Z34)&gt;0,SUM(M34:Z34),0),0)*I34</f>
        <v>0</v>
      </c>
      <c r="BU34" s="272">
        <f>IF(H34="edge",IF(SUM(M34:Z34)&gt;0,SUM(M34:Z34),0),0)*I34</f>
        <v>0</v>
      </c>
      <c r="BV34" s="272">
        <f>IF(H34="crimp",IF(SUM(M34:Z34)&gt;0,SUM(M34:Z34),0),0)*I34</f>
        <v>0</v>
      </c>
      <c r="BW34" s="272">
        <f>IF(H34="incut",IF(SUM(M34:Z34)&gt;0,SUM(M34:Z34),0),0)*I34</f>
        <v>0</v>
      </c>
      <c r="BX34" s="272">
        <f>IF(H34="dish",IF(SUM(M34:Z34)&gt;0,SUM(M34:Z34),0),0)*I34</f>
        <v>0</v>
      </c>
      <c r="BY34" s="272">
        <f>IF(H34="pinch",IF(SUM(M34:Z34)&gt;0,SUM(M34:Z34),0),0)*I34</f>
        <v>0</v>
      </c>
      <c r="BZ34" s="272">
        <f>IF(H34="pocket",IF(SUM(M34:Z34)&gt;0,SUM(M34:Z34),0),0)*I34</f>
        <v>0</v>
      </c>
      <c r="CA34" s="272">
        <f>IF(H34="insert",IF(SUM(M34:Z34)&gt;0,SUM(M34:Z34),0),0)*I34</f>
        <v>0</v>
      </c>
      <c r="CB34" s="272">
        <f>IF(H34="feature",IF(SUM(M34:Z34)&gt;0,SUM(M34:Z34),0),0)*I34</f>
        <v>0</v>
      </c>
      <c r="CC34" s="272">
        <f>IF(H34="scoop",IF(SUM(M34:Z34)&gt;0,SUM(M34:Z34),0),0)*I34</f>
        <v>0</v>
      </c>
      <c r="CD34" s="272">
        <f>IF(H34="arete",IF(SUM(M34:Z34)&gt;0,SUM(M34:Z34),0),0)*I34</f>
        <v>0</v>
      </c>
      <c r="CE34" s="272">
        <f>IF(H34="square",IF(SUM(M34:Z34)&gt;0,SUM(M34:Z34),0),0)*I34</f>
        <v>0</v>
      </c>
      <c r="CF34" s="272">
        <f>IF(H34="positive",IF(SUM(M34:Z34)&gt;0,SUM(M34:Z34),0),0)*I34</f>
        <v>0</v>
      </c>
      <c r="CG34" s="272">
        <f>IF(H34="pyramid",IF(SUM(M34:Z34)&gt;0,SUM(M34:Z34),0),0)*I34</f>
        <v>0</v>
      </c>
      <c r="CH34" s="272">
        <f>IF(H34="high profile",IF(SUM(M34:Z34)&gt;0,SUM(M34:Z34),0),0)*I34</f>
        <v>0</v>
      </c>
      <c r="CI34" s="272">
        <f>IF(H34="rectangle",IF(SUM(M34:Z34)&gt;0,SUM(M34:Z34),0),0)*I34</f>
        <v>0</v>
      </c>
      <c r="CJ34" s="272">
        <f>IF(H34="various",IF(SUM(M34:Z34)&gt;0,SUM(M34:Z34),0),0)*I34</f>
        <v>0</v>
      </c>
      <c r="CK34" s="222"/>
    </row>
    <row r="35" ht="90" customHeight="1">
      <c r="A35" s="50"/>
      <c r="B35" s="336"/>
      <c r="C35" s="6"/>
      <c r="D35" t="s" s="292">
        <v>179</v>
      </c>
      <c r="E35" t="s" s="293">
        <v>126</v>
      </c>
      <c r="F35" t="s" s="294">
        <v>37</v>
      </c>
      <c r="G35" t="s" s="295">
        <v>180</v>
      </c>
      <c r="H35" t="s" s="295">
        <v>60</v>
      </c>
      <c r="I35" s="296">
        <v>1</v>
      </c>
      <c r="J35" s="296">
        <v>39</v>
      </c>
      <c r="K35" t="s" s="294">
        <v>128</v>
      </c>
      <c r="L35" s="298">
        <v>222.6</v>
      </c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300">
        <f>L35*M35+L35*N35+L35*O35+L35*P35+L35*Q35+L35*R35+L35*T35+L35*V35+L35*W35+L35*X35+L35*Y35+L35*Z35+L35*U35+L35*S35</f>
        <v>0</v>
      </c>
      <c r="AB35" t="s" s="294">
        <f>IF(SUM(M35:Z35)&gt;0,"Yes","No")</f>
        <v>129</v>
      </c>
      <c r="AC35" t="s" s="301">
        <f>IF(B35="New","Yes","No")</f>
        <v>129</v>
      </c>
      <c r="AD35" s="134"/>
      <c r="AE35" s="286">
        <v>1</v>
      </c>
      <c r="AF35" s="286">
        <f>AE35*SUM(M35:Z35)</f>
        <v>0</v>
      </c>
      <c r="AG35" s="287"/>
      <c r="AH35" s="288">
        <v>11.5</v>
      </c>
      <c r="AI35" s="267">
        <f>SUM(M35:Z35)*AH35</f>
        <v>0</v>
      </c>
      <c r="AJ35" s="268">
        <f>M35*I35</f>
        <v>0</v>
      </c>
      <c r="AK35" s="268">
        <f>N35*I35</f>
        <v>0</v>
      </c>
      <c r="AL35" s="268">
        <f>O35*I35</f>
        <v>0</v>
      </c>
      <c r="AM35" s="268">
        <f>P35*I35</f>
        <v>0</v>
      </c>
      <c r="AN35" s="268">
        <f>Q35*I35</f>
        <v>0</v>
      </c>
      <c r="AO35" s="268">
        <f>R35*I35</f>
        <v>0</v>
      </c>
      <c r="AP35" s="268">
        <f>S35*I35</f>
        <v>0</v>
      </c>
      <c r="AQ35" s="268">
        <f>T35*I35</f>
        <v>0</v>
      </c>
      <c r="AR35" s="268">
        <f>U35*I35</f>
        <v>0</v>
      </c>
      <c r="AS35" s="268">
        <f>V35*I35</f>
        <v>0</v>
      </c>
      <c r="AT35" s="268">
        <f>W35*I35</f>
        <v>0</v>
      </c>
      <c r="AU35" s="268">
        <f>X35*I35</f>
        <v>0</v>
      </c>
      <c r="AV35" s="268">
        <f>Y35*I35</f>
        <v>0</v>
      </c>
      <c r="AW35" s="268">
        <f>Z35*I35</f>
        <v>0</v>
      </c>
      <c r="AX35" s="334">
        <v>1</v>
      </c>
      <c r="AY35" s="291">
        <v>15</v>
      </c>
      <c r="AZ35" s="335"/>
      <c r="BA35" s="335"/>
      <c r="BB35" s="134"/>
      <c r="BC35" s="272">
        <f>IF(F35="XS",IF(SUM(M35:Z35)&gt;0,SUM(M35:Z35),0),0)*I35</f>
        <v>0</v>
      </c>
      <c r="BD35" s="272">
        <f>IF(F35="S",IF(SUM(M35:Z35)&gt;0,SUM(M35:Z35),0),0)*I35</f>
        <v>0</v>
      </c>
      <c r="BE35" s="272">
        <f>IF(F35="M",IF(SUM(M35:Z35)&gt;0,SUM(M35:Z35),0),0)*I35</f>
        <v>0</v>
      </c>
      <c r="BF35" s="272">
        <f>IF(F35="L",IF(SUM(M35:Z35)&gt;0,SUM(M35:Z35),0),0)*I35</f>
        <v>0</v>
      </c>
      <c r="BG35" s="272">
        <f>IF(F35="XL",IF(SUM(M35:Z35)&gt;0,SUM(M35:Z35),0),0)*I35</f>
        <v>0</v>
      </c>
      <c r="BH35" s="272">
        <f>IF(F35="2XL",IF(SUM(M35:Z35)&gt;0,SUM(M35:Z35),0),0)*I35</f>
        <v>0</v>
      </c>
      <c r="BI35" s="272">
        <f>IF(F35="3XL",IF(SUM(M35:Z35)&gt;0,SUM(M35:Z35),0),0)*I35</f>
        <v>0</v>
      </c>
      <c r="BJ35" s="272">
        <f>IF(F35="4XL",IF(SUM(M35:Z35)&gt;0,SUM(M35:Z35),0),0)*I35</f>
        <v>0</v>
      </c>
      <c r="BK35" s="272">
        <f>IF(F35="various",IF(SUM(M35:Z35)&gt;0,SUM(M35:Z35),0),0)*I35</f>
        <v>0</v>
      </c>
      <c r="BL35" s="134"/>
      <c r="BM35" s="272">
        <f>IF(E35="",IF(SUM(M35:Z35)&gt;0,SUM(M35:Z35),0),0)*I35</f>
        <v>0</v>
      </c>
      <c r="BN35" s="272">
        <f>IF(E35="Dual tex.",IF(SUM(M35:Z35)&gt;0,SUM(M35:Z35),0),0)*I35</f>
        <v>0</v>
      </c>
      <c r="BO35" s="134"/>
      <c r="BP35" s="272">
        <f>IF(H35="sloper",IF(SUM(M35:Z35)&gt;0,SUM(M35:Z35),0),0)*I35</f>
        <v>0</v>
      </c>
      <c r="BQ35" s="272">
        <f>IF(H35="footholds",IF(SUM(M35:Z35)&gt;0,SUM(M35:Z35),0),0)*I35</f>
        <v>0</v>
      </c>
      <c r="BR35" s="272">
        <f>IF(H35="micros",IF(SUM(M35:Z35)&gt;0,SUM(M35:Z35),0),0)*I35</f>
        <v>0</v>
      </c>
      <c r="BS35" s="272">
        <f>IF(H35="jug",IF(SUM(M35:Z35)&gt;0,SUM(M35:Z35),0),0)*I35</f>
        <v>0</v>
      </c>
      <c r="BT35" s="272">
        <f>IF(H35="ledge",IF(SUM(M35:Z35)&gt;0,SUM(M35:Z35),0),0)*I35</f>
        <v>0</v>
      </c>
      <c r="BU35" s="272">
        <f>IF(H35="edge",IF(SUM(M35:Z35)&gt;0,SUM(M35:Z35),0),0)*I35</f>
        <v>0</v>
      </c>
      <c r="BV35" s="272">
        <f>IF(H35="crimp",IF(SUM(M35:Z35)&gt;0,SUM(M35:Z35),0),0)*I35</f>
        <v>0</v>
      </c>
      <c r="BW35" s="272">
        <f>IF(H35="incut",IF(SUM(M35:Z35)&gt;0,SUM(M35:Z35),0),0)*I35</f>
        <v>0</v>
      </c>
      <c r="BX35" s="272">
        <f>IF(H35="dish",IF(SUM(M35:Z35)&gt;0,SUM(M35:Z35),0),0)*I35</f>
        <v>0</v>
      </c>
      <c r="BY35" s="272">
        <f>IF(H35="pinch",IF(SUM(M35:Z35)&gt;0,SUM(M35:Z35),0),0)*I35</f>
        <v>0</v>
      </c>
      <c r="BZ35" s="272">
        <f>IF(H35="pocket",IF(SUM(M35:Z35)&gt;0,SUM(M35:Z35),0),0)*I35</f>
        <v>0</v>
      </c>
      <c r="CA35" s="272">
        <f>IF(H35="insert",IF(SUM(M35:Z35)&gt;0,SUM(M35:Z35),0),0)*I35</f>
        <v>0</v>
      </c>
      <c r="CB35" s="272">
        <f>IF(H35="feature",IF(SUM(M35:Z35)&gt;0,SUM(M35:Z35),0),0)*I35</f>
        <v>0</v>
      </c>
      <c r="CC35" s="272">
        <f>IF(H35="scoop",IF(SUM(M35:Z35)&gt;0,SUM(M35:Z35),0),0)*I35</f>
        <v>0</v>
      </c>
      <c r="CD35" s="272">
        <f>IF(H35="arete",IF(SUM(M35:Z35)&gt;0,SUM(M35:Z35),0),0)*I35</f>
        <v>0</v>
      </c>
      <c r="CE35" s="272">
        <f>IF(H35="square",IF(SUM(M35:Z35)&gt;0,SUM(M35:Z35),0),0)*I35</f>
        <v>0</v>
      </c>
      <c r="CF35" s="272">
        <f>IF(H35="positive",IF(SUM(M35:Z35)&gt;0,SUM(M35:Z35),0),0)*I35</f>
        <v>0</v>
      </c>
      <c r="CG35" s="272">
        <f>IF(H35="pyramid",IF(SUM(M35:Z35)&gt;0,SUM(M35:Z35),0),0)*I35</f>
        <v>0</v>
      </c>
      <c r="CH35" s="272">
        <f>IF(H35="high profile",IF(SUM(M35:Z35)&gt;0,SUM(M35:Z35),0),0)*I35</f>
        <v>0</v>
      </c>
      <c r="CI35" s="272">
        <f>IF(H35="rectangle",IF(SUM(M35:Z35)&gt;0,SUM(M35:Z35),0),0)*I35</f>
        <v>0</v>
      </c>
      <c r="CJ35" s="272">
        <f>IF(H35="various",IF(SUM(M35:Z35)&gt;0,SUM(M35:Z35),0),0)*I35</f>
        <v>0</v>
      </c>
      <c r="CK35" s="222"/>
    </row>
    <row r="36" ht="90" customHeight="1">
      <c r="A36" s="50"/>
      <c r="B36" s="273"/>
      <c r="C36" s="6"/>
      <c r="D36" t="s" s="275">
        <v>181</v>
      </c>
      <c r="E36" t="s" s="276">
        <v>126</v>
      </c>
      <c r="F36" t="s" s="277">
        <v>38</v>
      </c>
      <c r="G36" t="s" s="278">
        <v>182</v>
      </c>
      <c r="H36" t="s" s="278">
        <v>60</v>
      </c>
      <c r="I36" s="279">
        <v>1</v>
      </c>
      <c r="J36" s="331">
        <v>57</v>
      </c>
      <c r="K36" t="s" s="332">
        <v>128</v>
      </c>
      <c r="L36" s="281">
        <v>317.205</v>
      </c>
      <c r="M36" s="282"/>
      <c r="N36" s="333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3">
        <f>L36*M36+L36*N36+L36*O36+L36*P36+L36*Q36+L36*R36+L36*T36+L36*V36+L36*W36+L36*X36+L36*Y36+L36*Z36+L36*U36+L36*S36</f>
        <v>0</v>
      </c>
      <c r="AB36" t="s" s="277">
        <f>IF(SUM(M36:Z36)&gt;0,"Yes","No")</f>
        <v>129</v>
      </c>
      <c r="AC36" t="s" s="284">
        <f>IF(B36="New","Yes","No")</f>
        <v>129</v>
      </c>
      <c r="AD36" s="134"/>
      <c r="AE36" s="286">
        <v>1</v>
      </c>
      <c r="AF36" s="286">
        <f>AE36*SUM(M36:Z36)</f>
        <v>0</v>
      </c>
      <c r="AG36" s="287"/>
      <c r="AH36" s="288">
        <v>18</v>
      </c>
      <c r="AI36" s="267">
        <f>SUM(M36:Z36)*AH36</f>
        <v>0</v>
      </c>
      <c r="AJ36" s="268">
        <f>M36*I36</f>
        <v>0</v>
      </c>
      <c r="AK36" s="268">
        <f>N36*I36</f>
        <v>0</v>
      </c>
      <c r="AL36" s="268">
        <f>O36*I36</f>
        <v>0</v>
      </c>
      <c r="AM36" s="268">
        <f>P36*I36</f>
        <v>0</v>
      </c>
      <c r="AN36" s="268">
        <f>Q36*I36</f>
        <v>0</v>
      </c>
      <c r="AO36" s="268">
        <f>R36*I36</f>
        <v>0</v>
      </c>
      <c r="AP36" s="268">
        <f>S36*I36</f>
        <v>0</v>
      </c>
      <c r="AQ36" s="268">
        <f>T36*I36</f>
        <v>0</v>
      </c>
      <c r="AR36" s="268">
        <f>U36*I36</f>
        <v>0</v>
      </c>
      <c r="AS36" s="268">
        <f>V36*I36</f>
        <v>0</v>
      </c>
      <c r="AT36" s="268">
        <f>W36*I36</f>
        <v>0</v>
      </c>
      <c r="AU36" s="268">
        <f>X36*I36</f>
        <v>0</v>
      </c>
      <c r="AV36" s="268">
        <f>Y36*I36</f>
        <v>0</v>
      </c>
      <c r="AW36" s="268">
        <f>Z36*I36</f>
        <v>0</v>
      </c>
      <c r="AX36" s="334">
        <v>1</v>
      </c>
      <c r="AY36" s="291">
        <v>21</v>
      </c>
      <c r="AZ36" s="335"/>
      <c r="BA36" s="335"/>
      <c r="BB36" s="134"/>
      <c r="BC36" s="272">
        <f>IF(F36="XS",IF(SUM(M36:Z36)&gt;0,SUM(M36:Z36),0),0)*I36</f>
        <v>0</v>
      </c>
      <c r="BD36" s="272">
        <f>IF(F36="S",IF(SUM(M36:Z36)&gt;0,SUM(M36:Z36),0),0)*I36</f>
        <v>0</v>
      </c>
      <c r="BE36" s="272">
        <f>IF(F36="M",IF(SUM(M36:Z36)&gt;0,SUM(M36:Z36),0),0)*I36</f>
        <v>0</v>
      </c>
      <c r="BF36" s="272">
        <f>IF(F36="L",IF(SUM(M36:Z36)&gt;0,SUM(M36:Z36),0),0)*I36</f>
        <v>0</v>
      </c>
      <c r="BG36" s="272">
        <f>IF(F36="XL",IF(SUM(M36:Z36)&gt;0,SUM(M36:Z36),0),0)*I36</f>
        <v>0</v>
      </c>
      <c r="BH36" s="272">
        <f>IF(F36="2XL",IF(SUM(M36:Z36)&gt;0,SUM(M36:Z36),0),0)*I36</f>
        <v>0</v>
      </c>
      <c r="BI36" s="272">
        <f>IF(F36="3XL",IF(SUM(M36:Z36)&gt;0,SUM(M36:Z36),0),0)*I36</f>
        <v>0</v>
      </c>
      <c r="BJ36" s="272">
        <f>IF(F36="4XL",IF(SUM(M36:Z36)&gt;0,SUM(M36:Z36),0),0)*I36</f>
        <v>0</v>
      </c>
      <c r="BK36" s="272">
        <f>IF(F36="various",IF(SUM(M36:Z36)&gt;0,SUM(M36:Z36),0),0)*I36</f>
        <v>0</v>
      </c>
      <c r="BL36" s="134"/>
      <c r="BM36" s="272">
        <f>IF(E36="",IF(SUM(M36:Z36)&gt;0,SUM(M36:Z36),0),0)*I36</f>
        <v>0</v>
      </c>
      <c r="BN36" s="272">
        <f>IF(E36="Dual tex.",IF(SUM(M36:Z36)&gt;0,SUM(M36:Z36),0),0)*I36</f>
        <v>0</v>
      </c>
      <c r="BO36" s="134"/>
      <c r="BP36" s="272">
        <f>IF(H36="sloper",IF(SUM(M36:Z36)&gt;0,SUM(M36:Z36),0),0)*I36</f>
        <v>0</v>
      </c>
      <c r="BQ36" s="272">
        <f>IF(H36="footholds",IF(SUM(M36:Z36)&gt;0,SUM(M36:Z36),0),0)*I36</f>
        <v>0</v>
      </c>
      <c r="BR36" s="272">
        <f>IF(H36="micros",IF(SUM(M36:Z36)&gt;0,SUM(M36:Z36),0),0)*I36</f>
        <v>0</v>
      </c>
      <c r="BS36" s="272">
        <f>IF(H36="jug",IF(SUM(M36:Z36)&gt;0,SUM(M36:Z36),0),0)*I36</f>
        <v>0</v>
      </c>
      <c r="BT36" s="272">
        <f>IF(H36="ledge",IF(SUM(M36:Z36)&gt;0,SUM(M36:Z36),0),0)*I36</f>
        <v>0</v>
      </c>
      <c r="BU36" s="272">
        <f>IF(H36="edge",IF(SUM(M36:Z36)&gt;0,SUM(M36:Z36),0),0)*I36</f>
        <v>0</v>
      </c>
      <c r="BV36" s="272">
        <f>IF(H36="crimp",IF(SUM(M36:Z36)&gt;0,SUM(M36:Z36),0),0)*I36</f>
        <v>0</v>
      </c>
      <c r="BW36" s="272">
        <f>IF(H36="incut",IF(SUM(M36:Z36)&gt;0,SUM(M36:Z36),0),0)*I36</f>
        <v>0</v>
      </c>
      <c r="BX36" s="272">
        <f>IF(H36="dish",IF(SUM(M36:Z36)&gt;0,SUM(M36:Z36),0),0)*I36</f>
        <v>0</v>
      </c>
      <c r="BY36" s="272">
        <f>IF(H36="pinch",IF(SUM(M36:Z36)&gt;0,SUM(M36:Z36),0),0)*I36</f>
        <v>0</v>
      </c>
      <c r="BZ36" s="272">
        <f>IF(H36="pocket",IF(SUM(M36:Z36)&gt;0,SUM(M36:Z36),0),0)*I36</f>
        <v>0</v>
      </c>
      <c r="CA36" s="272">
        <f>IF(H36="insert",IF(SUM(M36:Z36)&gt;0,SUM(M36:Z36),0),0)*I36</f>
        <v>0</v>
      </c>
      <c r="CB36" s="272">
        <f>IF(H36="feature",IF(SUM(M36:Z36)&gt;0,SUM(M36:Z36),0),0)*I36</f>
        <v>0</v>
      </c>
      <c r="CC36" s="272">
        <f>IF(H36="scoop",IF(SUM(M36:Z36)&gt;0,SUM(M36:Z36),0),0)*I36</f>
        <v>0</v>
      </c>
      <c r="CD36" s="272">
        <f>IF(H36="arete",IF(SUM(M36:Z36)&gt;0,SUM(M36:Z36),0),0)*I36</f>
        <v>0</v>
      </c>
      <c r="CE36" s="272">
        <f>IF(H36="square",IF(SUM(M36:Z36)&gt;0,SUM(M36:Z36),0),0)*I36</f>
        <v>0</v>
      </c>
      <c r="CF36" s="272">
        <f>IF(H36="positive",IF(SUM(M36:Z36)&gt;0,SUM(M36:Z36),0),0)*I36</f>
        <v>0</v>
      </c>
      <c r="CG36" s="272">
        <f>IF(H36="pyramid",IF(SUM(M36:Z36)&gt;0,SUM(M36:Z36),0),0)*I36</f>
        <v>0</v>
      </c>
      <c r="CH36" s="272">
        <f>IF(H36="high profile",IF(SUM(M36:Z36)&gt;0,SUM(M36:Z36),0),0)*I36</f>
        <v>0</v>
      </c>
      <c r="CI36" s="272">
        <f>IF(H36="rectangle",IF(SUM(M36:Z36)&gt;0,SUM(M36:Z36),0),0)*I36</f>
        <v>0</v>
      </c>
      <c r="CJ36" s="272">
        <f>IF(H36="various",IF(SUM(M36:Z36)&gt;0,SUM(M36:Z36),0),0)*I36</f>
        <v>0</v>
      </c>
      <c r="CK36" s="222"/>
    </row>
    <row r="37" ht="90" customHeight="1">
      <c r="A37" s="50"/>
      <c r="B37" s="336"/>
      <c r="C37" s="6"/>
      <c r="D37" t="s" s="292">
        <v>183</v>
      </c>
      <c r="E37" t="s" s="293">
        <v>126</v>
      </c>
      <c r="F37" t="s" s="294">
        <v>39</v>
      </c>
      <c r="G37" t="s" s="295">
        <v>184</v>
      </c>
      <c r="H37" t="s" s="295">
        <v>60</v>
      </c>
      <c r="I37" s="296">
        <v>1</v>
      </c>
      <c r="J37" s="296">
        <v>84</v>
      </c>
      <c r="K37" t="s" s="294">
        <v>128</v>
      </c>
      <c r="L37" s="298">
        <v>428.505</v>
      </c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Y37" s="299"/>
      <c r="Z37" s="299"/>
      <c r="AA37" s="300">
        <f>L37*M37+L37*N37+L37*O37+L37*P37+L37*Q37+L37*R37+L37*T37+L37*V37+L37*W37+L37*X37+L37*Y37+L37*Z37+L37*U37+L37*S37</f>
        <v>0</v>
      </c>
      <c r="AB37" t="s" s="294">
        <f>IF(SUM(M37:Z37)&gt;0,"Yes","No")</f>
        <v>129</v>
      </c>
      <c r="AC37" t="s" s="301">
        <f>IF(B37="New","Yes","No")</f>
        <v>129</v>
      </c>
      <c r="AD37" s="134"/>
      <c r="AE37" s="286">
        <v>1</v>
      </c>
      <c r="AF37" s="286">
        <f>AE37*SUM(M37:Z37)</f>
        <v>0</v>
      </c>
      <c r="AG37" s="287"/>
      <c r="AH37" s="288">
        <v>28</v>
      </c>
      <c r="AI37" s="267">
        <f>SUM(M37:Z37)*AH37</f>
        <v>0</v>
      </c>
      <c r="AJ37" s="268">
        <f>M37*I37</f>
        <v>0</v>
      </c>
      <c r="AK37" s="268">
        <f>N37*I37</f>
        <v>0</v>
      </c>
      <c r="AL37" s="268">
        <f>O37*I37</f>
        <v>0</v>
      </c>
      <c r="AM37" s="268">
        <f>P37*I37</f>
        <v>0</v>
      </c>
      <c r="AN37" s="268">
        <f>Q37*I37</f>
        <v>0</v>
      </c>
      <c r="AO37" s="268">
        <f>R37*I37</f>
        <v>0</v>
      </c>
      <c r="AP37" s="268">
        <f>S37*I37</f>
        <v>0</v>
      </c>
      <c r="AQ37" s="268">
        <f>T37*I37</f>
        <v>0</v>
      </c>
      <c r="AR37" s="268">
        <f>U37*I37</f>
        <v>0</v>
      </c>
      <c r="AS37" s="268">
        <f>V37*I37</f>
        <v>0</v>
      </c>
      <c r="AT37" s="268">
        <f>W37*I37</f>
        <v>0</v>
      </c>
      <c r="AU37" s="268">
        <f>X37*I37</f>
        <v>0</v>
      </c>
      <c r="AV37" s="268">
        <f>Y37*I37</f>
        <v>0</v>
      </c>
      <c r="AW37" s="268">
        <f>Z37*I37</f>
        <v>0</v>
      </c>
      <c r="AX37" s="334">
        <v>1</v>
      </c>
      <c r="AY37" s="291">
        <v>21</v>
      </c>
      <c r="AZ37" s="335"/>
      <c r="BA37" s="335"/>
      <c r="BB37" s="134"/>
      <c r="BC37" s="272">
        <f>IF(F37="XS",IF(SUM(M37:Z37)&gt;0,SUM(M37:Z37),0),0)*I37</f>
        <v>0</v>
      </c>
      <c r="BD37" s="272">
        <f>IF(F37="S",IF(SUM(M37:Z37)&gt;0,SUM(M37:Z37),0),0)*I37</f>
        <v>0</v>
      </c>
      <c r="BE37" s="272">
        <f>IF(F37="M",IF(SUM(M37:Z37)&gt;0,SUM(M37:Z37),0),0)*I37</f>
        <v>0</v>
      </c>
      <c r="BF37" s="272">
        <f>IF(F37="L",IF(SUM(M37:Z37)&gt;0,SUM(M37:Z37),0),0)*I37</f>
        <v>0</v>
      </c>
      <c r="BG37" s="272">
        <f>IF(F37="XL",IF(SUM(M37:Z37)&gt;0,SUM(M37:Z37),0),0)*I37</f>
        <v>0</v>
      </c>
      <c r="BH37" s="272">
        <f>IF(F37="2XL",IF(SUM(M37:Z37)&gt;0,SUM(M37:Z37),0),0)*I37</f>
        <v>0</v>
      </c>
      <c r="BI37" s="272">
        <f>IF(F37="3XL",IF(SUM(M37:Z37)&gt;0,SUM(M37:Z37),0),0)*I37</f>
        <v>0</v>
      </c>
      <c r="BJ37" s="272">
        <f>IF(F37="4XL",IF(SUM(M37:Z37)&gt;0,SUM(M37:Z37),0),0)*I37</f>
        <v>0</v>
      </c>
      <c r="BK37" s="272">
        <f>IF(F37="various",IF(SUM(M37:Z37)&gt;0,SUM(M37:Z37),0),0)*I37</f>
        <v>0</v>
      </c>
      <c r="BL37" s="134"/>
      <c r="BM37" s="272">
        <f>IF(E37="",IF(SUM(M37:Z37)&gt;0,SUM(M37:Z37),0),0)*I37</f>
        <v>0</v>
      </c>
      <c r="BN37" s="272">
        <f>IF(E37="Dual tex.",IF(SUM(M37:Z37)&gt;0,SUM(M37:Z37),0),0)*I37</f>
        <v>0</v>
      </c>
      <c r="BO37" s="134"/>
      <c r="BP37" s="272">
        <f>IF(H37="sloper",IF(SUM(M37:Z37)&gt;0,SUM(M37:Z37),0),0)*I37</f>
        <v>0</v>
      </c>
      <c r="BQ37" s="272">
        <f>IF(H37="footholds",IF(SUM(M37:Z37)&gt;0,SUM(M37:Z37),0),0)*I37</f>
        <v>0</v>
      </c>
      <c r="BR37" s="272">
        <f>IF(H37="micros",IF(SUM(M37:Z37)&gt;0,SUM(M37:Z37),0),0)*I37</f>
        <v>0</v>
      </c>
      <c r="BS37" s="272">
        <f>IF(H37="jug",IF(SUM(M37:Z37)&gt;0,SUM(M37:Z37),0),0)*I37</f>
        <v>0</v>
      </c>
      <c r="BT37" s="272">
        <f>IF(H37="ledge",IF(SUM(M37:Z37)&gt;0,SUM(M37:Z37),0),0)*I37</f>
        <v>0</v>
      </c>
      <c r="BU37" s="272">
        <f>IF(H37="edge",IF(SUM(M37:Z37)&gt;0,SUM(M37:Z37),0),0)*I37</f>
        <v>0</v>
      </c>
      <c r="BV37" s="272">
        <f>IF(H37="crimp",IF(SUM(M37:Z37)&gt;0,SUM(M37:Z37),0),0)*I37</f>
        <v>0</v>
      </c>
      <c r="BW37" s="272">
        <f>IF(H37="incut",IF(SUM(M37:Z37)&gt;0,SUM(M37:Z37),0),0)*I37</f>
        <v>0</v>
      </c>
      <c r="BX37" s="272">
        <f>IF(H37="dish",IF(SUM(M37:Z37)&gt;0,SUM(M37:Z37),0),0)*I37</f>
        <v>0</v>
      </c>
      <c r="BY37" s="272">
        <f>IF(H37="pinch",IF(SUM(M37:Z37)&gt;0,SUM(M37:Z37),0),0)*I37</f>
        <v>0</v>
      </c>
      <c r="BZ37" s="272">
        <f>IF(H37="pocket",IF(SUM(M37:Z37)&gt;0,SUM(M37:Z37),0),0)*I37</f>
        <v>0</v>
      </c>
      <c r="CA37" s="272">
        <f>IF(H37="insert",IF(SUM(M37:Z37)&gt;0,SUM(M37:Z37),0),0)*I37</f>
        <v>0</v>
      </c>
      <c r="CB37" s="272">
        <f>IF(H37="feature",IF(SUM(M37:Z37)&gt;0,SUM(M37:Z37),0),0)*I37</f>
        <v>0</v>
      </c>
      <c r="CC37" s="272">
        <f>IF(H37="scoop",IF(SUM(M37:Z37)&gt;0,SUM(M37:Z37),0),0)*I37</f>
        <v>0</v>
      </c>
      <c r="CD37" s="272">
        <f>IF(H37="arete",IF(SUM(M37:Z37)&gt;0,SUM(M37:Z37),0),0)*I37</f>
        <v>0</v>
      </c>
      <c r="CE37" s="272">
        <f>IF(H37="square",IF(SUM(M37:Z37)&gt;0,SUM(M37:Z37),0),0)*I37</f>
        <v>0</v>
      </c>
      <c r="CF37" s="272">
        <f>IF(H37="positive",IF(SUM(M37:Z37)&gt;0,SUM(M37:Z37),0),0)*I37</f>
        <v>0</v>
      </c>
      <c r="CG37" s="272">
        <f>IF(H37="pyramid",IF(SUM(M37:Z37)&gt;0,SUM(M37:Z37),0),0)*I37</f>
        <v>0</v>
      </c>
      <c r="CH37" s="272">
        <f>IF(H37="high profile",IF(SUM(M37:Z37)&gt;0,SUM(M37:Z37),0),0)*I37</f>
        <v>0</v>
      </c>
      <c r="CI37" s="272">
        <f>IF(H37="rectangle",IF(SUM(M37:Z37)&gt;0,SUM(M37:Z37),0),0)*I37</f>
        <v>0</v>
      </c>
      <c r="CJ37" s="272">
        <f>IF(H37="various",IF(SUM(M37:Z37)&gt;0,SUM(M37:Z37),0),0)*I37</f>
        <v>0</v>
      </c>
      <c r="CK37" s="222"/>
    </row>
    <row r="38" ht="90" customHeight="1">
      <c r="A38" s="50"/>
      <c r="B38" s="337"/>
      <c r="C38" s="12"/>
      <c r="D38" t="s" s="306">
        <v>185</v>
      </c>
      <c r="E38" t="s" s="307">
        <v>126</v>
      </c>
      <c r="F38" t="s" s="308">
        <v>39</v>
      </c>
      <c r="G38" t="s" s="310">
        <v>186</v>
      </c>
      <c r="H38" t="s" s="310">
        <v>55</v>
      </c>
      <c r="I38" s="338">
        <v>3</v>
      </c>
      <c r="J38" s="339">
        <v>52</v>
      </c>
      <c r="K38" t="s" s="340">
        <v>128</v>
      </c>
      <c r="L38" s="312">
        <v>979.4400000000001</v>
      </c>
      <c r="M38" s="313"/>
      <c r="N38" s="341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4">
        <f>L38*M38+L38*N38+L38*O38+L38*P38+L38*Q38+L38*R38+L38*T38+L38*V38+L38*W38+L38*X38+L38*Y38+L38*Z38+L38*U38+L38*S38</f>
        <v>0</v>
      </c>
      <c r="AB38" t="s" s="308">
        <f>IF(SUM(M38:Z38)&gt;0,"Yes","No")</f>
        <v>129</v>
      </c>
      <c r="AC38" t="s" s="315">
        <f>IF(B38="New","Yes","No")</f>
        <v>129</v>
      </c>
      <c r="AD38" s="134"/>
      <c r="AE38" s="342">
        <v>3</v>
      </c>
      <c r="AF38" s="342">
        <f>AE38*SUM(M38:Z38)</f>
        <v>0</v>
      </c>
      <c r="AG38" s="287"/>
      <c r="AH38" s="316">
        <v>51.5</v>
      </c>
      <c r="AI38" s="267">
        <f>SUM(M38:Z38)*AH38</f>
        <v>0</v>
      </c>
      <c r="AJ38" s="268">
        <f>M38*I38</f>
        <v>0</v>
      </c>
      <c r="AK38" s="268">
        <f>N38*I38</f>
        <v>0</v>
      </c>
      <c r="AL38" s="268">
        <f>O38*I38</f>
        <v>0</v>
      </c>
      <c r="AM38" s="268">
        <f>P38*I38</f>
        <v>0</v>
      </c>
      <c r="AN38" s="268">
        <f>Q38*I38</f>
        <v>0</v>
      </c>
      <c r="AO38" s="268">
        <f>R38*I38</f>
        <v>0</v>
      </c>
      <c r="AP38" s="268">
        <f>S38*I38</f>
        <v>0</v>
      </c>
      <c r="AQ38" s="268">
        <f>T38*I38</f>
        <v>0</v>
      </c>
      <c r="AR38" s="268">
        <f>U38*I38</f>
        <v>0</v>
      </c>
      <c r="AS38" s="268">
        <f>V38*I38</f>
        <v>0</v>
      </c>
      <c r="AT38" s="268">
        <f>W38*I38</f>
        <v>0</v>
      </c>
      <c r="AU38" s="268">
        <f>X38*I38</f>
        <v>0</v>
      </c>
      <c r="AV38" s="268">
        <f>Y38*I38</f>
        <v>0</v>
      </c>
      <c r="AW38" s="268">
        <f>Z38*I38</f>
        <v>0</v>
      </c>
      <c r="AX38" s="350">
        <v>3</v>
      </c>
      <c r="AY38" s="351">
        <v>28</v>
      </c>
      <c r="AZ38" s="352"/>
      <c r="BA38" s="352"/>
      <c r="BB38" s="134"/>
      <c r="BC38" s="272">
        <f>IF(F38="XS",IF(SUM(M38:Z38)&gt;0,SUM(M38:Z38),0),0)*I38</f>
        <v>0</v>
      </c>
      <c r="BD38" s="272">
        <f>IF(F38="S",IF(SUM(M38:Z38)&gt;0,SUM(M38:Z38),0),0)*I38</f>
        <v>0</v>
      </c>
      <c r="BE38" s="272">
        <f>IF(F38="M",IF(SUM(M38:Z38)&gt;0,SUM(M38:Z38),0),0)*I38</f>
        <v>0</v>
      </c>
      <c r="BF38" s="272">
        <f>IF(F38="L",IF(SUM(M38:Z38)&gt;0,SUM(M38:Z38),0),0)*I38</f>
        <v>0</v>
      </c>
      <c r="BG38" s="272">
        <f>IF(F38="XL",IF(SUM(M38:Z38)&gt;0,SUM(M38:Z38),0),0)*I38</f>
        <v>0</v>
      </c>
      <c r="BH38" s="272">
        <f>IF(F38="2XL",IF(SUM(M38:Z38)&gt;0,SUM(M38:Z38),0),0)*I38</f>
        <v>0</v>
      </c>
      <c r="BI38" s="272">
        <f>IF(F38="3XL",IF(SUM(M38:Z38)&gt;0,SUM(M38:Z38),0),0)*I38</f>
        <v>0</v>
      </c>
      <c r="BJ38" s="272">
        <f>IF(F38="4XL",IF(SUM(M38:Z38)&gt;0,SUM(M38:Z38),0),0)*I38</f>
        <v>0</v>
      </c>
      <c r="BK38" s="272">
        <f>IF(F38="various",IF(SUM(M38:Z38)&gt;0,SUM(M38:Z38),0),0)*I38</f>
        <v>0</v>
      </c>
      <c r="BL38" s="134"/>
      <c r="BM38" s="272">
        <f>IF(E38="",IF(SUM(M38:Z38)&gt;0,SUM(M38:Z38),0),0)*I38</f>
        <v>0</v>
      </c>
      <c r="BN38" s="272">
        <f>IF(E38="Dual tex.",IF(SUM(M38:Z38)&gt;0,SUM(M38:Z38),0),0)*I38</f>
        <v>0</v>
      </c>
      <c r="BO38" s="134"/>
      <c r="BP38" s="272">
        <f>IF(H38="sloper",IF(SUM(M38:Z38)&gt;0,SUM(M38:Z38),0),0)*I38</f>
        <v>0</v>
      </c>
      <c r="BQ38" s="272">
        <f>IF(H38="footholds",IF(SUM(M38:Z38)&gt;0,SUM(M38:Z38),0),0)*I38</f>
        <v>0</v>
      </c>
      <c r="BR38" s="272">
        <f>IF(H38="micros",IF(SUM(M38:Z38)&gt;0,SUM(M38:Z38),0),0)*I38</f>
        <v>0</v>
      </c>
      <c r="BS38" s="272">
        <f>IF(H38="jug",IF(SUM(M38:Z38)&gt;0,SUM(M38:Z38),0),0)*I38</f>
        <v>0</v>
      </c>
      <c r="BT38" s="272">
        <f>IF(H38="ledge",IF(SUM(M38:Z38)&gt;0,SUM(M38:Z38),0),0)*I38</f>
        <v>0</v>
      </c>
      <c r="BU38" s="272">
        <f>IF(H38="edge",IF(SUM(M38:Z38)&gt;0,SUM(M38:Z38),0),0)*I38</f>
        <v>0</v>
      </c>
      <c r="BV38" s="272">
        <f>IF(H38="crimp",IF(SUM(M38:Z38)&gt;0,SUM(M38:Z38),0),0)*I38</f>
        <v>0</v>
      </c>
      <c r="BW38" s="272">
        <f>IF(H38="incut",IF(SUM(M38:Z38)&gt;0,SUM(M38:Z38),0),0)*I38</f>
        <v>0</v>
      </c>
      <c r="BX38" s="272">
        <f>IF(H38="dish",IF(SUM(M38:Z38)&gt;0,SUM(M38:Z38),0),0)*I38</f>
        <v>0</v>
      </c>
      <c r="BY38" s="272">
        <f>IF(H38="pinch",IF(SUM(M38:Z38)&gt;0,SUM(M38:Z38),0),0)*I38</f>
        <v>0</v>
      </c>
      <c r="BZ38" s="272">
        <f>IF(H38="pocket",IF(SUM(M38:Z38)&gt;0,SUM(M38:Z38),0),0)*I38</f>
        <v>0</v>
      </c>
      <c r="CA38" s="272">
        <f>IF(H38="insert",IF(SUM(M38:Z38)&gt;0,SUM(M38:Z38),0),0)*I38</f>
        <v>0</v>
      </c>
      <c r="CB38" s="272">
        <f>IF(H38="feature",IF(SUM(M38:Z38)&gt;0,SUM(M38:Z38),0),0)*I38</f>
        <v>0</v>
      </c>
      <c r="CC38" s="272">
        <f>IF(H38="scoop",IF(SUM(M38:Z38)&gt;0,SUM(M38:Z38),0),0)*I38</f>
        <v>0</v>
      </c>
      <c r="CD38" s="272">
        <f>IF(H38="arete",IF(SUM(M38:Z38)&gt;0,SUM(M38:Z38),0),0)*I38</f>
        <v>0</v>
      </c>
      <c r="CE38" s="272">
        <f>IF(H38="square",IF(SUM(M38:Z38)&gt;0,SUM(M38:Z38),0),0)*I38</f>
        <v>0</v>
      </c>
      <c r="CF38" s="272">
        <f>IF(H38="positive",IF(SUM(M38:Z38)&gt;0,SUM(M38:Z38),0),0)*I38</f>
        <v>0</v>
      </c>
      <c r="CG38" s="272">
        <f>IF(H38="pyramid",IF(SUM(M38:Z38)&gt;0,SUM(M38:Z38),0),0)*I38</f>
        <v>0</v>
      </c>
      <c r="CH38" s="272">
        <f>IF(H38="high profile",IF(SUM(M38:Z38)&gt;0,SUM(M38:Z38),0),0)*I38</f>
        <v>0</v>
      </c>
      <c r="CI38" s="272">
        <f>IF(H38="rectangle",IF(SUM(M38:Z38)&gt;0,SUM(M38:Z38),0),0)*I38</f>
        <v>0</v>
      </c>
      <c r="CJ38" s="272">
        <f>IF(H38="various",IF(SUM(M38:Z38)&gt;0,SUM(M38:Z38),0),0)*I38</f>
        <v>0</v>
      </c>
      <c r="CK38" s="222"/>
    </row>
    <row r="39" ht="50.25" customHeight="1">
      <c r="A39" s="5"/>
      <c r="B39" s="236"/>
      <c r="C39" s="237"/>
      <c r="D39" s="238"/>
      <c r="E39" s="322"/>
      <c r="F39" s="238"/>
      <c r="G39" s="224"/>
      <c r="H39" s="224"/>
      <c r="I39" s="238"/>
      <c r="J39" s="239"/>
      <c r="K39" s="239"/>
      <c r="L39" t="s" s="240">
        <v>187</v>
      </c>
      <c r="M39" s="343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2"/>
      <c r="AB39" s="242"/>
      <c r="AC39" s="344"/>
      <c r="AD39" s="6"/>
      <c r="AE39" s="244"/>
      <c r="AF39" s="244"/>
      <c r="AG39" s="345"/>
      <c r="AH39" s="246"/>
      <c r="AI39" s="247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9"/>
      <c r="AY39" s="328"/>
      <c r="AZ39" s="328"/>
      <c r="BA39" s="328"/>
      <c r="BB39" s="6"/>
      <c r="BC39" s="349">
        <f>IF(F39="XS",IF(SUM(M39:Z39)&gt;0,SUM(M39:Z39),0),0)*I39</f>
        <v>0</v>
      </c>
      <c r="BD39" s="349">
        <f>IF(F39="S",IF(SUM(M39:Z39)&gt;0,SUM(M39:Z39),0),0)*I39</f>
        <v>0</v>
      </c>
      <c r="BE39" s="349">
        <f>IF(F39="M",IF(SUM(M39:Z39)&gt;0,SUM(M39:Z39),0),0)*I39</f>
        <v>0</v>
      </c>
      <c r="BF39" s="349">
        <f>IF(F39="L",IF(SUM(M39:Z39)&gt;0,SUM(M39:Z39),0),0)*I39</f>
        <v>0</v>
      </c>
      <c r="BG39" s="349">
        <f>IF(F39="XL",IF(SUM(M39:Z39)&gt;0,SUM(M39:Z39),0),0)*I39</f>
        <v>0</v>
      </c>
      <c r="BH39" s="349">
        <f>IF(F39="2XL",IF(SUM(M39:Z39)&gt;0,SUM(M39:Z39),0),0)*I39</f>
        <v>0</v>
      </c>
      <c r="BI39" s="349">
        <f>IF(F39="3XL",IF(SUM(M39:Z39)&gt;0,SUM(M39:Z39),0),0)*I39</f>
        <v>0</v>
      </c>
      <c r="BJ39" s="349">
        <f>IF(F39="4XL",IF(SUM(M39:Z39)&gt;0,SUM(M39:Z39),0),0)*I39</f>
        <v>0</v>
      </c>
      <c r="BK39" s="349">
        <f>IF(F39="various",IF(SUM(M39:Z39)&gt;0,SUM(M39:Z39),0),0)*I39</f>
        <v>0</v>
      </c>
      <c r="BL39" s="6"/>
      <c r="BM39" s="349">
        <f>IF(E39="",IF(SUM(M39:Z39)&gt;0,SUM(M39:Z39),0),0)*I39</f>
        <v>0</v>
      </c>
      <c r="BN39" s="349">
        <f>IF(E39="Dual tex.",IF(SUM(M39:Z39)&gt;0,SUM(M39:Z39),0),0)*I39</f>
        <v>0</v>
      </c>
      <c r="BO39" s="6"/>
      <c r="BP39" s="349">
        <f>IF(H39="sloper",IF(SUM(M39:Z39)&gt;0,SUM(M39:Z39),0),0)*I39</f>
        <v>0</v>
      </c>
      <c r="BQ39" s="349">
        <f>IF(H39="footholds",IF(SUM(M39:Z39)&gt;0,SUM(M39:Z39),0),0)*I39</f>
        <v>0</v>
      </c>
      <c r="BR39" s="349">
        <f>IF(H39="micros",IF(SUM(M39:Z39)&gt;0,SUM(M39:Z39),0),0)*I39</f>
        <v>0</v>
      </c>
      <c r="BS39" s="349">
        <f>IF(H39="jug",IF(SUM(M39:Z39)&gt;0,SUM(M39:Z39),0),0)*I39</f>
        <v>0</v>
      </c>
      <c r="BT39" s="349">
        <f>IF(H39="ledge",IF(SUM(M39:Z39)&gt;0,SUM(M39:Z39),0),0)*I39</f>
        <v>0</v>
      </c>
      <c r="BU39" s="349">
        <f>IF(H39="edge",IF(SUM(M39:Z39)&gt;0,SUM(M39:Z39),0),0)*I39</f>
        <v>0</v>
      </c>
      <c r="BV39" s="349">
        <f>IF(H39="crimp",IF(SUM(M39:Z39)&gt;0,SUM(M39:Z39),0),0)*I39</f>
        <v>0</v>
      </c>
      <c r="BW39" s="349">
        <f>IF(H39="incut",IF(SUM(M39:Z39)&gt;0,SUM(M39:Z39),0),0)*I39</f>
        <v>0</v>
      </c>
      <c r="BX39" s="349">
        <f>IF(H39="dish",IF(SUM(M39:Z39)&gt;0,SUM(M39:Z39),0),0)*I39</f>
        <v>0</v>
      </c>
      <c r="BY39" s="349">
        <f>IF(H39="pinch",IF(SUM(M39:Z39)&gt;0,SUM(M39:Z39),0),0)*I39</f>
        <v>0</v>
      </c>
      <c r="BZ39" s="349">
        <f>IF(H39="pocket",IF(SUM(M39:Z39)&gt;0,SUM(M39:Z39),0),0)*I39</f>
        <v>0</v>
      </c>
      <c r="CA39" s="349">
        <f>IF(H39="insert",IF(SUM(M39:Z39)&gt;0,SUM(M39:Z39),0),0)*I39</f>
        <v>0</v>
      </c>
      <c r="CB39" s="349">
        <f>IF(H39="feature",IF(SUM(M39:Z39)&gt;0,SUM(M39:Z39),0),0)*I39</f>
        <v>0</v>
      </c>
      <c r="CC39" s="349">
        <f>IF(H39="scoop",IF(SUM(M39:Z39)&gt;0,SUM(M39:Z39),0),0)*I39</f>
        <v>0</v>
      </c>
      <c r="CD39" s="349">
        <f>IF(H39="arete",IF(SUM(M39:Z39)&gt;0,SUM(M39:Z39),0),0)*I39</f>
        <v>0</v>
      </c>
      <c r="CE39" s="349">
        <f>IF(H39="square",IF(SUM(M39:Z39)&gt;0,SUM(M39:Z39),0),0)*I39</f>
        <v>0</v>
      </c>
      <c r="CF39" s="349">
        <f>IF(H39="positive",IF(SUM(M39:Z39)&gt;0,SUM(M39:Z39),0),0)*I39</f>
        <v>0</v>
      </c>
      <c r="CG39" s="349">
        <f>IF(H39="pyramid",IF(SUM(M39:Z39)&gt;0,SUM(M39:Z39),0),0)*I39</f>
        <v>0</v>
      </c>
      <c r="CH39" s="349">
        <f>IF(H39="high profile",IF(SUM(M39:Z39)&gt;0,SUM(M39:Z39),0),0)*I39</f>
        <v>0</v>
      </c>
      <c r="CI39" s="349">
        <f>IF(H39="rectangle",IF(SUM(M39:Z39)&gt;0,SUM(M39:Z39),0),0)*I39</f>
        <v>0</v>
      </c>
      <c r="CJ39" s="349">
        <f>IF(H39="various",IF(SUM(M39:Z39)&gt;0,SUM(M39:Z39),0),0)*I39</f>
        <v>0</v>
      </c>
      <c r="CK39" s="9"/>
    </row>
    <row r="40" ht="90" customHeight="1">
      <c r="A40" s="50"/>
      <c r="B40" s="251"/>
      <c r="C40" s="22"/>
      <c r="D40" t="s" s="253">
        <v>188</v>
      </c>
      <c r="E40" t="s" s="254">
        <v>126</v>
      </c>
      <c r="F40" t="s" s="255">
        <v>36</v>
      </c>
      <c r="G40" t="s" s="256">
        <v>189</v>
      </c>
      <c r="H40" t="s" s="256">
        <v>52</v>
      </c>
      <c r="I40" s="257">
        <v>3</v>
      </c>
      <c r="J40" s="257">
        <v>0</v>
      </c>
      <c r="K40" t="s" s="255">
        <v>128</v>
      </c>
      <c r="L40" s="259">
        <v>342.804</v>
      </c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1">
        <f>L40*M40+L40*N40+L40*O40+L40*P40+L40*Q40+L40*R40+L40*T40+L40*V40+L40*W40+L40*X40+L40*Y40+L40*Z40+L40*U40+L40*S40</f>
        <v>0</v>
      </c>
      <c r="AB40" t="s" s="255">
        <f>IF(SUM(M40:Z40)&gt;0,"Yes","No")</f>
        <v>129</v>
      </c>
      <c r="AC40" t="s" s="262">
        <f>IF(B40="New","Yes","No")</f>
        <v>129</v>
      </c>
      <c r="AD40" s="134"/>
      <c r="AE40" s="264">
        <v>3</v>
      </c>
      <c r="AF40" s="264">
        <f>AE40*SUM(M40:Z40)</f>
        <v>0</v>
      </c>
      <c r="AG40" s="287"/>
      <c r="AH40" s="266">
        <v>6.4</v>
      </c>
      <c r="AI40" s="267">
        <f>SUM(M40:Z40)*AH40</f>
        <v>0</v>
      </c>
      <c r="AJ40" s="268">
        <f>M40*I40</f>
        <v>0</v>
      </c>
      <c r="AK40" s="268">
        <f>N40*I40</f>
        <v>0</v>
      </c>
      <c r="AL40" s="268">
        <f>O40*I40</f>
        <v>0</v>
      </c>
      <c r="AM40" s="268">
        <f>P40*I40</f>
        <v>0</v>
      </c>
      <c r="AN40" s="268">
        <f>Q40*I40</f>
        <v>0</v>
      </c>
      <c r="AO40" s="268">
        <f>R40*I40</f>
        <v>0</v>
      </c>
      <c r="AP40" s="268">
        <f>S40*I40</f>
        <v>0</v>
      </c>
      <c r="AQ40" s="268">
        <f>T40*I40</f>
        <v>0</v>
      </c>
      <c r="AR40" s="268">
        <f>U40*I40</f>
        <v>0</v>
      </c>
      <c r="AS40" s="268">
        <f>V40*I40</f>
        <v>0</v>
      </c>
      <c r="AT40" s="268">
        <f>W40*I40</f>
        <v>0</v>
      </c>
      <c r="AU40" s="268">
        <f>X40*I40</f>
        <v>0</v>
      </c>
      <c r="AV40" s="268">
        <f>Y40*I40</f>
        <v>0</v>
      </c>
      <c r="AW40" s="268">
        <f>Z40*I40</f>
        <v>0</v>
      </c>
      <c r="AX40" s="329">
        <v>3</v>
      </c>
      <c r="AY40" s="271">
        <v>22</v>
      </c>
      <c r="AZ40" s="330"/>
      <c r="BA40" s="330"/>
      <c r="BB40" s="134"/>
      <c r="BC40" s="272">
        <f>IF(F40="XS",IF(SUM(M40:Z40)&gt;0,SUM(M40:Z40),0),0)*I40</f>
        <v>0</v>
      </c>
      <c r="BD40" s="272">
        <f>IF(F40="S",IF(SUM(M40:Z40)&gt;0,SUM(M40:Z40),0),0)*I40</f>
        <v>0</v>
      </c>
      <c r="BE40" s="272">
        <f>IF(F40="M",IF(SUM(M40:Z40)&gt;0,SUM(M40:Z40),0),0)*I40</f>
        <v>0</v>
      </c>
      <c r="BF40" s="272">
        <f>IF(F40="L",IF(SUM(M40:Z40)&gt;0,SUM(M40:Z40),0),0)*I40</f>
        <v>0</v>
      </c>
      <c r="BG40" s="272">
        <f>IF(F40="XL",IF(SUM(M40:Z40)&gt;0,SUM(M40:Z40),0),0)*I40</f>
        <v>0</v>
      </c>
      <c r="BH40" s="272">
        <f>IF(F40="2XL",IF(SUM(M40:Z40)&gt;0,SUM(M40:Z40),0),0)*I40</f>
        <v>0</v>
      </c>
      <c r="BI40" s="272">
        <f>IF(F40="3XL",IF(SUM(M40:Z40)&gt;0,SUM(M40:Z40),0),0)*I40</f>
        <v>0</v>
      </c>
      <c r="BJ40" s="272">
        <f>IF(F40="4XL",IF(SUM(M40:Z40)&gt;0,SUM(M40:Z40),0),0)*I40</f>
        <v>0</v>
      </c>
      <c r="BK40" s="272">
        <f>IF(F40="various",IF(SUM(M40:Z40)&gt;0,SUM(M40:Z40),0),0)*I40</f>
        <v>0</v>
      </c>
      <c r="BL40" s="134"/>
      <c r="BM40" s="272">
        <f>IF(E40="",IF(SUM(M40:Z40)&gt;0,SUM(M40:Z40),0),0)*I40</f>
        <v>0</v>
      </c>
      <c r="BN40" s="272">
        <f>IF(E40="Dual tex.",IF(SUM(M40:Z40)&gt;0,SUM(M40:Z40),0),0)*I40</f>
        <v>0</v>
      </c>
      <c r="BO40" s="134"/>
      <c r="BP40" s="272">
        <f>IF(H40="sloper",IF(SUM(M40:Z40)&gt;0,SUM(M40:Z40),0),0)*I40</f>
        <v>0</v>
      </c>
      <c r="BQ40" s="272">
        <f>IF(H40="footholds",IF(SUM(M40:Z40)&gt;0,SUM(M40:Z40),0),0)*I40</f>
        <v>0</v>
      </c>
      <c r="BR40" s="272">
        <f>IF(H40="micros",IF(SUM(M40:Z40)&gt;0,SUM(M40:Z40),0),0)*I40</f>
        <v>0</v>
      </c>
      <c r="BS40" s="272">
        <f>IF(H40="jug",IF(SUM(M40:Z40)&gt;0,SUM(M40:Z40),0),0)*I40</f>
        <v>0</v>
      </c>
      <c r="BT40" s="272">
        <f>IF(H40="ledge",IF(SUM(M40:Z40)&gt;0,SUM(M40:Z40),0),0)*I40</f>
        <v>0</v>
      </c>
      <c r="BU40" s="272">
        <f>IF(H40="edge",IF(SUM(M40:Z40)&gt;0,SUM(M40:Z40),0),0)*I40</f>
        <v>0</v>
      </c>
      <c r="BV40" s="272">
        <f>IF(H40="crimp",IF(SUM(M40:Z40)&gt;0,SUM(M40:Z40),0),0)*I40</f>
        <v>0</v>
      </c>
      <c r="BW40" s="272">
        <f>IF(H40="incut",IF(SUM(M40:Z40)&gt;0,SUM(M40:Z40),0),0)*I40</f>
        <v>0</v>
      </c>
      <c r="BX40" s="272">
        <f>IF(H40="dish",IF(SUM(M40:Z40)&gt;0,SUM(M40:Z40),0),0)*I40</f>
        <v>0</v>
      </c>
      <c r="BY40" s="272">
        <f>IF(H40="pinch",IF(SUM(M40:Z40)&gt;0,SUM(M40:Z40),0),0)*I40</f>
        <v>0</v>
      </c>
      <c r="BZ40" s="272">
        <f>IF(H40="pocket",IF(SUM(M40:Z40)&gt;0,SUM(M40:Z40),0),0)*I40</f>
        <v>0</v>
      </c>
      <c r="CA40" s="272">
        <f>IF(H40="insert",IF(SUM(M40:Z40)&gt;0,SUM(M40:Z40),0),0)*I40</f>
        <v>0</v>
      </c>
      <c r="CB40" s="272">
        <f>IF(H40="feature",IF(SUM(M40:Z40)&gt;0,SUM(M40:Z40),0),0)*I40</f>
        <v>0</v>
      </c>
      <c r="CC40" s="272">
        <f>IF(H40="scoop",IF(SUM(M40:Z40)&gt;0,SUM(M40:Z40),0),0)*I40</f>
        <v>0</v>
      </c>
      <c r="CD40" s="272">
        <f>IF(H40="arete",IF(SUM(M40:Z40)&gt;0,SUM(M40:Z40),0),0)*I40</f>
        <v>0</v>
      </c>
      <c r="CE40" s="272">
        <f>IF(H40="square",IF(SUM(M40:Z40)&gt;0,SUM(M40:Z40),0),0)*I40</f>
        <v>0</v>
      </c>
      <c r="CF40" s="272">
        <f>IF(H40="positive",IF(SUM(M40:Z40)&gt;0,SUM(M40:Z40),0),0)*I40</f>
        <v>0</v>
      </c>
      <c r="CG40" s="272">
        <f>IF(H40="pyramid",IF(SUM(M40:Z40)&gt;0,SUM(M40:Z40),0),0)*I40</f>
        <v>0</v>
      </c>
      <c r="CH40" s="272">
        <f>IF(H40="high profile",IF(SUM(M40:Z40)&gt;0,SUM(M40:Z40),0),0)*I40</f>
        <v>0</v>
      </c>
      <c r="CI40" s="272">
        <f>IF(H40="rectangle",IF(SUM(M40:Z40)&gt;0,SUM(M40:Z40),0),0)*I40</f>
        <v>0</v>
      </c>
      <c r="CJ40" s="272">
        <f>IF(H40="various",IF(SUM(M40:Z40)&gt;0,SUM(M40:Z40),0),0)*I40</f>
        <v>0</v>
      </c>
      <c r="CK40" s="222"/>
    </row>
    <row r="41" ht="90" customHeight="1">
      <c r="A41" s="50"/>
      <c r="B41" s="273"/>
      <c r="C41" s="6"/>
      <c r="D41" t="s" s="275">
        <v>190</v>
      </c>
      <c r="E41" t="s" s="276">
        <v>126</v>
      </c>
      <c r="F41" t="s" s="277">
        <v>36</v>
      </c>
      <c r="G41" t="s" s="278">
        <v>191</v>
      </c>
      <c r="H41" t="s" s="278">
        <v>52</v>
      </c>
      <c r="I41" s="279">
        <v>2</v>
      </c>
      <c r="J41" s="331">
        <v>0</v>
      </c>
      <c r="K41" t="s" s="332">
        <v>128</v>
      </c>
      <c r="L41" s="281">
        <v>238.182</v>
      </c>
      <c r="M41" s="282"/>
      <c r="N41" s="333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3">
        <f>L41*M41+L41*N41+L41*O41+L41*P41+L41*Q41+L41*R41+L41*T41+L41*V41+L41*W41+L41*X41+L41*Y41+L41*Z41+L41*U41+L41*S41</f>
        <v>0</v>
      </c>
      <c r="AB41" t="s" s="277">
        <f>IF(SUM(M41:Z41)&gt;0,"Yes","No")</f>
        <v>129</v>
      </c>
      <c r="AC41" t="s" s="284">
        <f>IF(B41="New","Yes","No")</f>
        <v>129</v>
      </c>
      <c r="AD41" s="134"/>
      <c r="AE41" s="286">
        <v>2</v>
      </c>
      <c r="AF41" s="286">
        <f>AE41*SUM(M41:Z41)</f>
        <v>0</v>
      </c>
      <c r="AG41" s="287"/>
      <c r="AH41" s="288">
        <v>6.6</v>
      </c>
      <c r="AI41" s="267">
        <f>SUM(M41:Z41)*AH41</f>
        <v>0</v>
      </c>
      <c r="AJ41" s="268">
        <f>M41*I41</f>
        <v>0</v>
      </c>
      <c r="AK41" s="268">
        <f>N41*I41</f>
        <v>0</v>
      </c>
      <c r="AL41" s="268">
        <f>O41*I41</f>
        <v>0</v>
      </c>
      <c r="AM41" s="268">
        <f>P41*I41</f>
        <v>0</v>
      </c>
      <c r="AN41" s="268">
        <f>Q41*I41</f>
        <v>0</v>
      </c>
      <c r="AO41" s="268">
        <f>R41*I41</f>
        <v>0</v>
      </c>
      <c r="AP41" s="268">
        <f>S41*I41</f>
        <v>0</v>
      </c>
      <c r="AQ41" s="268">
        <f>T41*I41</f>
        <v>0</v>
      </c>
      <c r="AR41" s="268">
        <f>U41*I41</f>
        <v>0</v>
      </c>
      <c r="AS41" s="268">
        <f>V41*I41</f>
        <v>0</v>
      </c>
      <c r="AT41" s="268">
        <f>W41*I41</f>
        <v>0</v>
      </c>
      <c r="AU41" s="268">
        <f>X41*I41</f>
        <v>0</v>
      </c>
      <c r="AV41" s="268">
        <f>Y41*I41</f>
        <v>0</v>
      </c>
      <c r="AW41" s="268">
        <f>Z41*I41</f>
        <v>0</v>
      </c>
      <c r="AX41" s="334">
        <v>2</v>
      </c>
      <c r="AY41" s="291">
        <v>10</v>
      </c>
      <c r="AZ41" s="335"/>
      <c r="BA41" s="335"/>
      <c r="BB41" s="134"/>
      <c r="BC41" s="272">
        <f>IF(F41="XS",IF(SUM(M41:Z41)&gt;0,SUM(M41:Z41),0),0)*I41</f>
        <v>0</v>
      </c>
      <c r="BD41" s="272">
        <f>IF(F41="S",IF(SUM(M41:Z41)&gt;0,SUM(M41:Z41),0),0)*I41</f>
        <v>0</v>
      </c>
      <c r="BE41" s="272">
        <f>IF(F41="M",IF(SUM(M41:Z41)&gt;0,SUM(M41:Z41),0),0)*I41</f>
        <v>0</v>
      </c>
      <c r="BF41" s="272">
        <f>IF(F41="L",IF(SUM(M41:Z41)&gt;0,SUM(M41:Z41),0),0)*I41</f>
        <v>0</v>
      </c>
      <c r="BG41" s="272">
        <f>IF(F41="XL",IF(SUM(M41:Z41)&gt;0,SUM(M41:Z41),0),0)*I41</f>
        <v>0</v>
      </c>
      <c r="BH41" s="272">
        <f>IF(F41="2XL",IF(SUM(M41:Z41)&gt;0,SUM(M41:Z41),0),0)*I41</f>
        <v>0</v>
      </c>
      <c r="BI41" s="272">
        <f>IF(F41="3XL",IF(SUM(M41:Z41)&gt;0,SUM(M41:Z41),0),0)*I41</f>
        <v>0</v>
      </c>
      <c r="BJ41" s="272">
        <f>IF(F41="4XL",IF(SUM(M41:Z41)&gt;0,SUM(M41:Z41),0),0)*I41</f>
        <v>0</v>
      </c>
      <c r="BK41" s="272">
        <f>IF(F41="various",IF(SUM(M41:Z41)&gt;0,SUM(M41:Z41),0),0)*I41</f>
        <v>0</v>
      </c>
      <c r="BL41" s="134"/>
      <c r="BM41" s="272">
        <f>IF(E41="",IF(SUM(M41:Z41)&gt;0,SUM(M41:Z41),0),0)*I41</f>
        <v>0</v>
      </c>
      <c r="BN41" s="272">
        <f>IF(E41="Dual tex.",IF(SUM(M41:Z41)&gt;0,SUM(M41:Z41),0),0)*I41</f>
        <v>0</v>
      </c>
      <c r="BO41" s="134"/>
      <c r="BP41" s="272">
        <f>IF(H41="sloper",IF(SUM(M41:Z41)&gt;0,SUM(M41:Z41),0),0)*I41</f>
        <v>0</v>
      </c>
      <c r="BQ41" s="272">
        <f>IF(H41="footholds",IF(SUM(M41:Z41)&gt;0,SUM(M41:Z41),0),0)*I41</f>
        <v>0</v>
      </c>
      <c r="BR41" s="272">
        <f>IF(H41="micros",IF(SUM(M41:Z41)&gt;0,SUM(M41:Z41),0),0)*I41</f>
        <v>0</v>
      </c>
      <c r="BS41" s="272">
        <f>IF(H41="jug",IF(SUM(M41:Z41)&gt;0,SUM(M41:Z41),0),0)*I41</f>
        <v>0</v>
      </c>
      <c r="BT41" s="272">
        <f>IF(H41="ledge",IF(SUM(M41:Z41)&gt;0,SUM(M41:Z41),0),0)*I41</f>
        <v>0</v>
      </c>
      <c r="BU41" s="272">
        <f>IF(H41="edge",IF(SUM(M41:Z41)&gt;0,SUM(M41:Z41),0),0)*I41</f>
        <v>0</v>
      </c>
      <c r="BV41" s="272">
        <f>IF(H41="crimp",IF(SUM(M41:Z41)&gt;0,SUM(M41:Z41),0),0)*I41</f>
        <v>0</v>
      </c>
      <c r="BW41" s="272">
        <f>IF(H41="incut",IF(SUM(M41:Z41)&gt;0,SUM(M41:Z41),0),0)*I41</f>
        <v>0</v>
      </c>
      <c r="BX41" s="272">
        <f>IF(H41="dish",IF(SUM(M41:Z41)&gt;0,SUM(M41:Z41),0),0)*I41</f>
        <v>0</v>
      </c>
      <c r="BY41" s="272">
        <f>IF(H41="pinch",IF(SUM(M41:Z41)&gt;0,SUM(M41:Z41),0),0)*I41</f>
        <v>0</v>
      </c>
      <c r="BZ41" s="272">
        <f>IF(H41="pocket",IF(SUM(M41:Z41)&gt;0,SUM(M41:Z41),0),0)*I41</f>
        <v>0</v>
      </c>
      <c r="CA41" s="272">
        <f>IF(H41="insert",IF(SUM(M41:Z41)&gt;0,SUM(M41:Z41),0),0)*I41</f>
        <v>0</v>
      </c>
      <c r="CB41" s="272">
        <f>IF(H41="feature",IF(SUM(M41:Z41)&gt;0,SUM(M41:Z41),0),0)*I41</f>
        <v>0</v>
      </c>
      <c r="CC41" s="272">
        <f>IF(H41="scoop",IF(SUM(M41:Z41)&gt;0,SUM(M41:Z41),0),0)*I41</f>
        <v>0</v>
      </c>
      <c r="CD41" s="272">
        <f>IF(H41="arete",IF(SUM(M41:Z41)&gt;0,SUM(M41:Z41),0),0)*I41</f>
        <v>0</v>
      </c>
      <c r="CE41" s="272">
        <f>IF(H41="square",IF(SUM(M41:Z41)&gt;0,SUM(M41:Z41),0),0)*I41</f>
        <v>0</v>
      </c>
      <c r="CF41" s="272">
        <f>IF(H41="positive",IF(SUM(M41:Z41)&gt;0,SUM(M41:Z41),0),0)*I41</f>
        <v>0</v>
      </c>
      <c r="CG41" s="272">
        <f>IF(H41="pyramid",IF(SUM(M41:Z41)&gt;0,SUM(M41:Z41),0),0)*I41</f>
        <v>0</v>
      </c>
      <c r="CH41" s="272">
        <f>IF(H41="high profile",IF(SUM(M41:Z41)&gt;0,SUM(M41:Z41),0),0)*I41</f>
        <v>0</v>
      </c>
      <c r="CI41" s="272">
        <f>IF(H41="rectangle",IF(SUM(M41:Z41)&gt;0,SUM(M41:Z41),0),0)*I41</f>
        <v>0</v>
      </c>
      <c r="CJ41" s="272">
        <f>IF(H41="various",IF(SUM(M41:Z41)&gt;0,SUM(M41:Z41),0),0)*I41</f>
        <v>0</v>
      </c>
      <c r="CK41" s="222"/>
    </row>
    <row r="42" ht="90" customHeight="1">
      <c r="A42" s="50"/>
      <c r="B42" s="336"/>
      <c r="C42" s="6"/>
      <c r="D42" t="s" s="292">
        <v>192</v>
      </c>
      <c r="E42" t="s" s="293">
        <v>126</v>
      </c>
      <c r="F42" t="s" s="294">
        <v>36</v>
      </c>
      <c r="G42" t="s" s="295">
        <v>193</v>
      </c>
      <c r="H42" t="s" s="295">
        <v>52</v>
      </c>
      <c r="I42" s="296">
        <v>1</v>
      </c>
      <c r="J42" s="296">
        <v>0</v>
      </c>
      <c r="K42" t="s" s="294">
        <v>128</v>
      </c>
      <c r="L42" s="298">
        <v>166.95</v>
      </c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300">
        <f>L42*M42+L42*N42+L42*O42+L42*P42+L42*Q42+L42*R42+L42*T42+L42*V42+L42*W42+L42*X42+L42*Y42+L42*Z42+L42*U42+L42*S42</f>
        <v>0</v>
      </c>
      <c r="AB42" t="s" s="294">
        <f>IF(SUM(M42:Z42)&gt;0,"Yes","No")</f>
        <v>129</v>
      </c>
      <c r="AC42" t="s" s="301">
        <f>IF(B42="New","Yes","No")</f>
        <v>129</v>
      </c>
      <c r="AD42" s="134"/>
      <c r="AE42" s="286">
        <v>1</v>
      </c>
      <c r="AF42" s="286">
        <f>AE42*SUM(M42:Z42)</f>
        <v>0</v>
      </c>
      <c r="AG42" s="287"/>
      <c r="AH42" s="288">
        <v>4.76</v>
      </c>
      <c r="AI42" s="267">
        <f>SUM(M42:Z42)*AH42</f>
        <v>0</v>
      </c>
      <c r="AJ42" s="268">
        <f>M42*I42</f>
        <v>0</v>
      </c>
      <c r="AK42" s="268">
        <f>N42*I42</f>
        <v>0</v>
      </c>
      <c r="AL42" s="268">
        <f>O42*I42</f>
        <v>0</v>
      </c>
      <c r="AM42" s="268">
        <f>P42*I42</f>
        <v>0</v>
      </c>
      <c r="AN42" s="268">
        <f>Q42*I42</f>
        <v>0</v>
      </c>
      <c r="AO42" s="268">
        <f>R42*I42</f>
        <v>0</v>
      </c>
      <c r="AP42" s="268">
        <f>S42*I42</f>
        <v>0</v>
      </c>
      <c r="AQ42" s="268">
        <f>T42*I42</f>
        <v>0</v>
      </c>
      <c r="AR42" s="268">
        <f>U42*I42</f>
        <v>0</v>
      </c>
      <c r="AS42" s="268">
        <f>V42*I42</f>
        <v>0</v>
      </c>
      <c r="AT42" s="268">
        <f>W42*I42</f>
        <v>0</v>
      </c>
      <c r="AU42" s="268">
        <f>X42*I42</f>
        <v>0</v>
      </c>
      <c r="AV42" s="268">
        <f>Y42*I42</f>
        <v>0</v>
      </c>
      <c r="AW42" s="268">
        <f>Z42*I42</f>
        <v>0</v>
      </c>
      <c r="AX42" s="334">
        <v>1</v>
      </c>
      <c r="AY42" s="291">
        <v>9</v>
      </c>
      <c r="AZ42" s="335"/>
      <c r="BA42" s="335"/>
      <c r="BB42" s="134"/>
      <c r="BC42" s="272">
        <f>IF(F42="XS",IF(SUM(M42:Z42)&gt;0,SUM(M42:Z42),0),0)*I42</f>
        <v>0</v>
      </c>
      <c r="BD42" s="272">
        <f>IF(F42="S",IF(SUM(M42:Z42)&gt;0,SUM(M42:Z42),0),0)*I42</f>
        <v>0</v>
      </c>
      <c r="BE42" s="272">
        <f>IF(F42="M",IF(SUM(M42:Z42)&gt;0,SUM(M42:Z42),0),0)*I42</f>
        <v>0</v>
      </c>
      <c r="BF42" s="272">
        <f>IF(F42="L",IF(SUM(M42:Z42)&gt;0,SUM(M42:Z42),0),0)*I42</f>
        <v>0</v>
      </c>
      <c r="BG42" s="272">
        <f>IF(F42="XL",IF(SUM(M42:Z42)&gt;0,SUM(M42:Z42),0),0)*I42</f>
        <v>0</v>
      </c>
      <c r="BH42" s="272">
        <f>IF(F42="2XL",IF(SUM(M42:Z42)&gt;0,SUM(M42:Z42),0),0)*I42</f>
        <v>0</v>
      </c>
      <c r="BI42" s="272">
        <f>IF(F42="3XL",IF(SUM(M42:Z42)&gt;0,SUM(M42:Z42),0),0)*I42</f>
        <v>0</v>
      </c>
      <c r="BJ42" s="272">
        <f>IF(F42="4XL",IF(SUM(M42:Z42)&gt;0,SUM(M42:Z42),0),0)*I42</f>
        <v>0</v>
      </c>
      <c r="BK42" s="272">
        <f>IF(F42="various",IF(SUM(M42:Z42)&gt;0,SUM(M42:Z42),0),0)*I42</f>
        <v>0</v>
      </c>
      <c r="BL42" s="134"/>
      <c r="BM42" s="272">
        <f>IF(E42="",IF(SUM(M42:Z42)&gt;0,SUM(M42:Z42),0),0)*I42</f>
        <v>0</v>
      </c>
      <c r="BN42" s="272">
        <f>IF(E42="Dual tex.",IF(SUM(M42:Z42)&gt;0,SUM(M42:Z42),0),0)*I42</f>
        <v>0</v>
      </c>
      <c r="BO42" s="134"/>
      <c r="BP42" s="272">
        <f>IF(H42="sloper",IF(SUM(M42:Z42)&gt;0,SUM(M42:Z42),0),0)*I42</f>
        <v>0</v>
      </c>
      <c r="BQ42" s="272">
        <f>IF(H42="footholds",IF(SUM(M42:Z42)&gt;0,SUM(M42:Z42),0),0)*I42</f>
        <v>0</v>
      </c>
      <c r="BR42" s="272">
        <f>IF(H42="micros",IF(SUM(M42:Z42)&gt;0,SUM(M42:Z42),0),0)*I42</f>
        <v>0</v>
      </c>
      <c r="BS42" s="272">
        <f>IF(H42="jug",IF(SUM(M42:Z42)&gt;0,SUM(M42:Z42),0),0)*I42</f>
        <v>0</v>
      </c>
      <c r="BT42" s="272">
        <f>IF(H42="ledge",IF(SUM(M42:Z42)&gt;0,SUM(M42:Z42),0),0)*I42</f>
        <v>0</v>
      </c>
      <c r="BU42" s="272">
        <f>IF(H42="edge",IF(SUM(M42:Z42)&gt;0,SUM(M42:Z42),0),0)*I42</f>
        <v>0</v>
      </c>
      <c r="BV42" s="272">
        <f>IF(H42="crimp",IF(SUM(M42:Z42)&gt;0,SUM(M42:Z42),0),0)*I42</f>
        <v>0</v>
      </c>
      <c r="BW42" s="272">
        <f>IF(H42="incut",IF(SUM(M42:Z42)&gt;0,SUM(M42:Z42),0),0)*I42</f>
        <v>0</v>
      </c>
      <c r="BX42" s="272">
        <f>IF(H42="dish",IF(SUM(M42:Z42)&gt;0,SUM(M42:Z42),0),0)*I42</f>
        <v>0</v>
      </c>
      <c r="BY42" s="272">
        <f>IF(H42="pinch",IF(SUM(M42:Z42)&gt;0,SUM(M42:Z42),0),0)*I42</f>
        <v>0</v>
      </c>
      <c r="BZ42" s="272">
        <f>IF(H42="pocket",IF(SUM(M42:Z42)&gt;0,SUM(M42:Z42),0),0)*I42</f>
        <v>0</v>
      </c>
      <c r="CA42" s="272">
        <f>IF(H42="insert",IF(SUM(M42:Z42)&gt;0,SUM(M42:Z42),0),0)*I42</f>
        <v>0</v>
      </c>
      <c r="CB42" s="272">
        <f>IF(H42="feature",IF(SUM(M42:Z42)&gt;0,SUM(M42:Z42),0),0)*I42</f>
        <v>0</v>
      </c>
      <c r="CC42" s="272">
        <f>IF(H42="scoop",IF(SUM(M42:Z42)&gt;0,SUM(M42:Z42),0),0)*I42</f>
        <v>0</v>
      </c>
      <c r="CD42" s="272">
        <f>IF(H42="arete",IF(SUM(M42:Z42)&gt;0,SUM(M42:Z42),0),0)*I42</f>
        <v>0</v>
      </c>
      <c r="CE42" s="272">
        <f>IF(H42="square",IF(SUM(M42:Z42)&gt;0,SUM(M42:Z42),0),0)*I42</f>
        <v>0</v>
      </c>
      <c r="CF42" s="272">
        <f>IF(H42="positive",IF(SUM(M42:Z42)&gt;0,SUM(M42:Z42),0),0)*I42</f>
        <v>0</v>
      </c>
      <c r="CG42" s="272">
        <f>IF(H42="pyramid",IF(SUM(M42:Z42)&gt;0,SUM(M42:Z42),0),0)*I42</f>
        <v>0</v>
      </c>
      <c r="CH42" s="272">
        <f>IF(H42="high profile",IF(SUM(M42:Z42)&gt;0,SUM(M42:Z42),0),0)*I42</f>
        <v>0</v>
      </c>
      <c r="CI42" s="272">
        <f>IF(H42="rectangle",IF(SUM(M42:Z42)&gt;0,SUM(M42:Z42),0),0)*I42</f>
        <v>0</v>
      </c>
      <c r="CJ42" s="272">
        <f>IF(H42="various",IF(SUM(M42:Z42)&gt;0,SUM(M42:Z42),0),0)*I42</f>
        <v>0</v>
      </c>
      <c r="CK42" s="222"/>
    </row>
    <row r="43" ht="90" customHeight="1">
      <c r="A43" s="50"/>
      <c r="B43" s="273"/>
      <c r="C43" s="6"/>
      <c r="D43" t="s" s="275">
        <v>194</v>
      </c>
      <c r="E43" t="s" s="276">
        <v>126</v>
      </c>
      <c r="F43" t="s" s="277">
        <v>37</v>
      </c>
      <c r="G43" t="s" s="278">
        <v>195</v>
      </c>
      <c r="H43" t="s" s="278">
        <v>52</v>
      </c>
      <c r="I43" s="279">
        <v>1</v>
      </c>
      <c r="J43" s="331">
        <v>0</v>
      </c>
      <c r="K43" t="s" s="332">
        <v>128</v>
      </c>
      <c r="L43" s="281">
        <v>189.21</v>
      </c>
      <c r="M43" s="282"/>
      <c r="N43" s="333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3">
        <f>L43*M43+L43*N43+L43*O43+L43*P43+L43*Q43+L43*R43+L43*T43+L43*V43+L43*W43+L43*X43+L43*Y43+L43*Z43+L43*U43+L43*S43</f>
        <v>0</v>
      </c>
      <c r="AB43" t="s" s="277">
        <f>IF(SUM(M43:Z43)&gt;0,"Yes","No")</f>
        <v>129</v>
      </c>
      <c r="AC43" t="s" s="284">
        <f>IF(B43="New","Yes","No")</f>
        <v>129</v>
      </c>
      <c r="AD43" s="134"/>
      <c r="AE43" s="286">
        <v>1</v>
      </c>
      <c r="AF43" s="286">
        <f>AE43*SUM(M43:Z43)</f>
        <v>0</v>
      </c>
      <c r="AG43" s="287"/>
      <c r="AH43" s="288">
        <v>6.5</v>
      </c>
      <c r="AI43" s="267">
        <f>SUM(M43:Z43)*AH43</f>
        <v>0</v>
      </c>
      <c r="AJ43" s="268">
        <f>M43*I43</f>
        <v>0</v>
      </c>
      <c r="AK43" s="268">
        <f>N43*I43</f>
        <v>0</v>
      </c>
      <c r="AL43" s="268">
        <f>O43*I43</f>
        <v>0</v>
      </c>
      <c r="AM43" s="268">
        <f>P43*I43</f>
        <v>0</v>
      </c>
      <c r="AN43" s="268">
        <f>Q43*I43</f>
        <v>0</v>
      </c>
      <c r="AO43" s="268">
        <f>R43*I43</f>
        <v>0</v>
      </c>
      <c r="AP43" s="268">
        <f>S43*I43</f>
        <v>0</v>
      </c>
      <c r="AQ43" s="268">
        <f>T43*I43</f>
        <v>0</v>
      </c>
      <c r="AR43" s="268">
        <f>U43*I43</f>
        <v>0</v>
      </c>
      <c r="AS43" s="268">
        <f>V43*I43</f>
        <v>0</v>
      </c>
      <c r="AT43" s="268">
        <f>W43*I43</f>
        <v>0</v>
      </c>
      <c r="AU43" s="268">
        <f>X43*I43</f>
        <v>0</v>
      </c>
      <c r="AV43" s="268">
        <f>Y43*I43</f>
        <v>0</v>
      </c>
      <c r="AW43" s="268">
        <f>Z43*I43</f>
        <v>0</v>
      </c>
      <c r="AX43" s="334">
        <v>1</v>
      </c>
      <c r="AY43" s="291">
        <v>11</v>
      </c>
      <c r="AZ43" s="335"/>
      <c r="BA43" s="335"/>
      <c r="BB43" s="134"/>
      <c r="BC43" s="272">
        <f>IF(F43="XS",IF(SUM(M43:Z43)&gt;0,SUM(M43:Z43),0),0)*I43</f>
        <v>0</v>
      </c>
      <c r="BD43" s="272">
        <f>IF(F43="S",IF(SUM(M43:Z43)&gt;0,SUM(M43:Z43),0),0)*I43</f>
        <v>0</v>
      </c>
      <c r="BE43" s="272">
        <f>IF(F43="M",IF(SUM(M43:Z43)&gt;0,SUM(M43:Z43),0),0)*I43</f>
        <v>0</v>
      </c>
      <c r="BF43" s="272">
        <f>IF(F43="L",IF(SUM(M43:Z43)&gt;0,SUM(M43:Z43),0),0)*I43</f>
        <v>0</v>
      </c>
      <c r="BG43" s="272">
        <f>IF(F43="XL",IF(SUM(M43:Z43)&gt;0,SUM(M43:Z43),0),0)*I43</f>
        <v>0</v>
      </c>
      <c r="BH43" s="272">
        <f>IF(F43="2XL",IF(SUM(M43:Z43)&gt;0,SUM(M43:Z43),0),0)*I43</f>
        <v>0</v>
      </c>
      <c r="BI43" s="272">
        <f>IF(F43="3XL",IF(SUM(M43:Z43)&gt;0,SUM(M43:Z43),0),0)*I43</f>
        <v>0</v>
      </c>
      <c r="BJ43" s="272">
        <f>IF(F43="4XL",IF(SUM(M43:Z43)&gt;0,SUM(M43:Z43),0),0)*I43</f>
        <v>0</v>
      </c>
      <c r="BK43" s="272">
        <f>IF(F43="various",IF(SUM(M43:Z43)&gt;0,SUM(M43:Z43),0),0)*I43</f>
        <v>0</v>
      </c>
      <c r="BL43" s="134"/>
      <c r="BM43" s="272">
        <f>IF(E43="",IF(SUM(M43:Z43)&gt;0,SUM(M43:Z43),0),0)*I43</f>
        <v>0</v>
      </c>
      <c r="BN43" s="272">
        <f>IF(E43="Dual tex.",IF(SUM(M43:Z43)&gt;0,SUM(M43:Z43),0),0)*I43</f>
        <v>0</v>
      </c>
      <c r="BO43" s="134"/>
      <c r="BP43" s="272">
        <f>IF(H43="sloper",IF(SUM(M43:Z43)&gt;0,SUM(M43:Z43),0),0)*I43</f>
        <v>0</v>
      </c>
      <c r="BQ43" s="272">
        <f>IF(H43="footholds",IF(SUM(M43:Z43)&gt;0,SUM(M43:Z43),0),0)*I43</f>
        <v>0</v>
      </c>
      <c r="BR43" s="272">
        <f>IF(H43="micros",IF(SUM(M43:Z43)&gt;0,SUM(M43:Z43),0),0)*I43</f>
        <v>0</v>
      </c>
      <c r="BS43" s="272">
        <f>IF(H43="jug",IF(SUM(M43:Z43)&gt;0,SUM(M43:Z43),0),0)*I43</f>
        <v>0</v>
      </c>
      <c r="BT43" s="272">
        <f>IF(H43="ledge",IF(SUM(M43:Z43)&gt;0,SUM(M43:Z43),0),0)*I43</f>
        <v>0</v>
      </c>
      <c r="BU43" s="272">
        <f>IF(H43="edge",IF(SUM(M43:Z43)&gt;0,SUM(M43:Z43),0),0)*I43</f>
        <v>0</v>
      </c>
      <c r="BV43" s="272">
        <f>IF(H43="crimp",IF(SUM(M43:Z43)&gt;0,SUM(M43:Z43),0),0)*I43</f>
        <v>0</v>
      </c>
      <c r="BW43" s="272">
        <f>IF(H43="incut",IF(SUM(M43:Z43)&gt;0,SUM(M43:Z43),0),0)*I43</f>
        <v>0</v>
      </c>
      <c r="BX43" s="272">
        <f>IF(H43="dish",IF(SUM(M43:Z43)&gt;0,SUM(M43:Z43),0),0)*I43</f>
        <v>0</v>
      </c>
      <c r="BY43" s="272">
        <f>IF(H43="pinch",IF(SUM(M43:Z43)&gt;0,SUM(M43:Z43),0),0)*I43</f>
        <v>0</v>
      </c>
      <c r="BZ43" s="272">
        <f>IF(H43="pocket",IF(SUM(M43:Z43)&gt;0,SUM(M43:Z43),0),0)*I43</f>
        <v>0</v>
      </c>
      <c r="CA43" s="272">
        <f>IF(H43="insert",IF(SUM(M43:Z43)&gt;0,SUM(M43:Z43),0),0)*I43</f>
        <v>0</v>
      </c>
      <c r="CB43" s="272">
        <f>IF(H43="feature",IF(SUM(M43:Z43)&gt;0,SUM(M43:Z43),0),0)*I43</f>
        <v>0</v>
      </c>
      <c r="CC43" s="272">
        <f>IF(H43="scoop",IF(SUM(M43:Z43)&gt;0,SUM(M43:Z43),0),0)*I43</f>
        <v>0</v>
      </c>
      <c r="CD43" s="272">
        <f>IF(H43="arete",IF(SUM(M43:Z43)&gt;0,SUM(M43:Z43),0),0)*I43</f>
        <v>0</v>
      </c>
      <c r="CE43" s="272">
        <f>IF(H43="square",IF(SUM(M43:Z43)&gt;0,SUM(M43:Z43),0),0)*I43</f>
        <v>0</v>
      </c>
      <c r="CF43" s="272">
        <f>IF(H43="positive",IF(SUM(M43:Z43)&gt;0,SUM(M43:Z43),0),0)*I43</f>
        <v>0</v>
      </c>
      <c r="CG43" s="272">
        <f>IF(H43="pyramid",IF(SUM(M43:Z43)&gt;0,SUM(M43:Z43),0),0)*I43</f>
        <v>0</v>
      </c>
      <c r="CH43" s="272">
        <f>IF(H43="high profile",IF(SUM(M43:Z43)&gt;0,SUM(M43:Z43),0),0)*I43</f>
        <v>0</v>
      </c>
      <c r="CI43" s="272">
        <f>IF(H43="rectangle",IF(SUM(M43:Z43)&gt;0,SUM(M43:Z43),0),0)*I43</f>
        <v>0</v>
      </c>
      <c r="CJ43" s="272">
        <f>IF(H43="various",IF(SUM(M43:Z43)&gt;0,SUM(M43:Z43),0),0)*I43</f>
        <v>0</v>
      </c>
      <c r="CK43" s="222"/>
    </row>
    <row r="44" ht="90" customHeight="1">
      <c r="A44" s="50"/>
      <c r="B44" s="336"/>
      <c r="C44" s="6"/>
      <c r="D44" t="s" s="292">
        <v>196</v>
      </c>
      <c r="E44" t="s" s="293">
        <v>126</v>
      </c>
      <c r="F44" t="s" s="294">
        <v>37</v>
      </c>
      <c r="G44" t="s" s="295">
        <v>197</v>
      </c>
      <c r="H44" t="s" s="295">
        <v>52</v>
      </c>
      <c r="I44" s="296">
        <v>1</v>
      </c>
      <c r="J44" s="296">
        <v>0</v>
      </c>
      <c r="K44" t="s" s="294">
        <v>128</v>
      </c>
      <c r="L44" s="298">
        <v>267.12</v>
      </c>
      <c r="M44" s="299"/>
      <c r="N44" s="299"/>
      <c r="O44" s="299"/>
      <c r="P44" s="299"/>
      <c r="Q44" s="299"/>
      <c r="R44" s="299"/>
      <c r="S44" s="299"/>
      <c r="T44" s="299"/>
      <c r="U44" s="299"/>
      <c r="V44" s="299"/>
      <c r="W44" s="299"/>
      <c r="X44" s="299"/>
      <c r="Y44" s="299"/>
      <c r="Z44" s="299"/>
      <c r="AA44" s="300">
        <f>L44*M44+L44*N44+L44*O44+L44*P44+L44*Q44+L44*R44+L44*T44+L44*V44+L44*W44+L44*X44+L44*Y44+L44*Z44+L44*U44+L44*S44</f>
        <v>0</v>
      </c>
      <c r="AB44" t="s" s="294">
        <f>IF(SUM(M44:Z44)&gt;0,"Yes","No")</f>
        <v>129</v>
      </c>
      <c r="AC44" t="s" s="301">
        <f>IF(B44="New","Yes","No")</f>
        <v>129</v>
      </c>
      <c r="AD44" s="134"/>
      <c r="AE44" s="286">
        <v>1</v>
      </c>
      <c r="AF44" s="286">
        <f>AE44*SUM(M44:Z44)</f>
        <v>0</v>
      </c>
      <c r="AG44" s="287"/>
      <c r="AH44" s="288">
        <v>8.35</v>
      </c>
      <c r="AI44" s="267">
        <f>SUM(M44:Z44)*AH44</f>
        <v>0</v>
      </c>
      <c r="AJ44" s="268">
        <f>M44*I44</f>
        <v>0</v>
      </c>
      <c r="AK44" s="268">
        <f>N44*I44</f>
        <v>0</v>
      </c>
      <c r="AL44" s="268">
        <f>O44*I44</f>
        <v>0</v>
      </c>
      <c r="AM44" s="268">
        <f>P44*I44</f>
        <v>0</v>
      </c>
      <c r="AN44" s="268">
        <f>Q44*I44</f>
        <v>0</v>
      </c>
      <c r="AO44" s="268">
        <f>R44*I44</f>
        <v>0</v>
      </c>
      <c r="AP44" s="268">
        <f>S44*I44</f>
        <v>0</v>
      </c>
      <c r="AQ44" s="268">
        <f>T44*I44</f>
        <v>0</v>
      </c>
      <c r="AR44" s="268">
        <f>U44*I44</f>
        <v>0</v>
      </c>
      <c r="AS44" s="268">
        <f>V44*I44</f>
        <v>0</v>
      </c>
      <c r="AT44" s="268">
        <f>W44*I44</f>
        <v>0</v>
      </c>
      <c r="AU44" s="268">
        <f>X44*I44</f>
        <v>0</v>
      </c>
      <c r="AV44" s="268">
        <f>Y44*I44</f>
        <v>0</v>
      </c>
      <c r="AW44" s="268">
        <f>Z44*I44</f>
        <v>0</v>
      </c>
      <c r="AX44" s="334">
        <v>1</v>
      </c>
      <c r="AY44" s="291">
        <v>11</v>
      </c>
      <c r="AZ44" s="335"/>
      <c r="BA44" s="335"/>
      <c r="BB44" s="134"/>
      <c r="BC44" s="272">
        <f>IF(F44="XS",IF(SUM(M44:Z44)&gt;0,SUM(M44:Z44),0),0)*I44</f>
        <v>0</v>
      </c>
      <c r="BD44" s="272">
        <f>IF(F44="S",IF(SUM(M44:Z44)&gt;0,SUM(M44:Z44),0),0)*I44</f>
        <v>0</v>
      </c>
      <c r="BE44" s="272">
        <f>IF(F44="M",IF(SUM(M44:Z44)&gt;0,SUM(M44:Z44),0),0)*I44</f>
        <v>0</v>
      </c>
      <c r="BF44" s="272">
        <f>IF(F44="L",IF(SUM(M44:Z44)&gt;0,SUM(M44:Z44),0),0)*I44</f>
        <v>0</v>
      </c>
      <c r="BG44" s="272">
        <f>IF(F44="XL",IF(SUM(M44:Z44)&gt;0,SUM(M44:Z44),0),0)*I44</f>
        <v>0</v>
      </c>
      <c r="BH44" s="272">
        <f>IF(F44="2XL",IF(SUM(M44:Z44)&gt;0,SUM(M44:Z44),0),0)*I44</f>
        <v>0</v>
      </c>
      <c r="BI44" s="272">
        <f>IF(F44="3XL",IF(SUM(M44:Z44)&gt;0,SUM(M44:Z44),0),0)*I44</f>
        <v>0</v>
      </c>
      <c r="BJ44" s="272">
        <f>IF(F44="4XL",IF(SUM(M44:Z44)&gt;0,SUM(M44:Z44),0),0)*I44</f>
        <v>0</v>
      </c>
      <c r="BK44" s="272">
        <f>IF(F44="various",IF(SUM(M44:Z44)&gt;0,SUM(M44:Z44),0),0)*I44</f>
        <v>0</v>
      </c>
      <c r="BL44" s="134"/>
      <c r="BM44" s="272">
        <f>IF(E44="",IF(SUM(M44:Z44)&gt;0,SUM(M44:Z44),0),0)*I44</f>
        <v>0</v>
      </c>
      <c r="BN44" s="272">
        <f>IF(E44="Dual tex.",IF(SUM(M44:Z44)&gt;0,SUM(M44:Z44),0),0)*I44</f>
        <v>0</v>
      </c>
      <c r="BO44" s="134"/>
      <c r="BP44" s="272">
        <f>IF(H44="sloper",IF(SUM(M44:Z44)&gt;0,SUM(M44:Z44),0),0)*I44</f>
        <v>0</v>
      </c>
      <c r="BQ44" s="272">
        <f>IF(H44="footholds",IF(SUM(M44:Z44)&gt;0,SUM(M44:Z44),0),0)*I44</f>
        <v>0</v>
      </c>
      <c r="BR44" s="272">
        <f>IF(H44="micros",IF(SUM(M44:Z44)&gt;0,SUM(M44:Z44),0),0)*I44</f>
        <v>0</v>
      </c>
      <c r="BS44" s="272">
        <f>IF(H44="jug",IF(SUM(M44:Z44)&gt;0,SUM(M44:Z44),0),0)*I44</f>
        <v>0</v>
      </c>
      <c r="BT44" s="272">
        <f>IF(H44="ledge",IF(SUM(M44:Z44)&gt;0,SUM(M44:Z44),0),0)*I44</f>
        <v>0</v>
      </c>
      <c r="BU44" s="272">
        <f>IF(H44="edge",IF(SUM(M44:Z44)&gt;0,SUM(M44:Z44),0),0)*I44</f>
        <v>0</v>
      </c>
      <c r="BV44" s="272">
        <f>IF(H44="crimp",IF(SUM(M44:Z44)&gt;0,SUM(M44:Z44),0),0)*I44</f>
        <v>0</v>
      </c>
      <c r="BW44" s="272">
        <f>IF(H44="incut",IF(SUM(M44:Z44)&gt;0,SUM(M44:Z44),0),0)*I44</f>
        <v>0</v>
      </c>
      <c r="BX44" s="272">
        <f>IF(H44="dish",IF(SUM(M44:Z44)&gt;0,SUM(M44:Z44),0),0)*I44</f>
        <v>0</v>
      </c>
      <c r="BY44" s="272">
        <f>IF(H44="pinch",IF(SUM(M44:Z44)&gt;0,SUM(M44:Z44),0),0)*I44</f>
        <v>0</v>
      </c>
      <c r="BZ44" s="272">
        <f>IF(H44="pocket",IF(SUM(M44:Z44)&gt;0,SUM(M44:Z44),0),0)*I44</f>
        <v>0</v>
      </c>
      <c r="CA44" s="272">
        <f>IF(H44="insert",IF(SUM(M44:Z44)&gt;0,SUM(M44:Z44),0),0)*I44</f>
        <v>0</v>
      </c>
      <c r="CB44" s="272">
        <f>IF(H44="feature",IF(SUM(M44:Z44)&gt;0,SUM(M44:Z44),0),0)*I44</f>
        <v>0</v>
      </c>
      <c r="CC44" s="272">
        <f>IF(H44="scoop",IF(SUM(M44:Z44)&gt;0,SUM(M44:Z44),0),0)*I44</f>
        <v>0</v>
      </c>
      <c r="CD44" s="272">
        <f>IF(H44="arete",IF(SUM(M44:Z44)&gt;0,SUM(M44:Z44),0),0)*I44</f>
        <v>0</v>
      </c>
      <c r="CE44" s="272">
        <f>IF(H44="square",IF(SUM(M44:Z44)&gt;0,SUM(M44:Z44),0),0)*I44</f>
        <v>0</v>
      </c>
      <c r="CF44" s="272">
        <f>IF(H44="positive",IF(SUM(M44:Z44)&gt;0,SUM(M44:Z44),0),0)*I44</f>
        <v>0</v>
      </c>
      <c r="CG44" s="272">
        <f>IF(H44="pyramid",IF(SUM(M44:Z44)&gt;0,SUM(M44:Z44),0),0)*I44</f>
        <v>0</v>
      </c>
      <c r="CH44" s="272">
        <f>IF(H44="high profile",IF(SUM(M44:Z44)&gt;0,SUM(M44:Z44),0),0)*I44</f>
        <v>0</v>
      </c>
      <c r="CI44" s="272">
        <f>IF(H44="rectangle",IF(SUM(M44:Z44)&gt;0,SUM(M44:Z44),0),0)*I44</f>
        <v>0</v>
      </c>
      <c r="CJ44" s="272">
        <f>IF(H44="various",IF(SUM(M44:Z44)&gt;0,SUM(M44:Z44),0),0)*I44</f>
        <v>0</v>
      </c>
      <c r="CK44" s="222"/>
    </row>
    <row r="45" ht="90" customHeight="1">
      <c r="A45" s="50"/>
      <c r="B45" s="273"/>
      <c r="C45" s="6"/>
      <c r="D45" t="s" s="275">
        <v>198</v>
      </c>
      <c r="E45" t="s" s="276">
        <v>126</v>
      </c>
      <c r="F45" t="s" s="277">
        <v>37</v>
      </c>
      <c r="G45" t="s" s="278">
        <v>199</v>
      </c>
      <c r="H45" t="s" s="278">
        <v>52</v>
      </c>
      <c r="I45" s="279">
        <v>1</v>
      </c>
      <c r="J45" s="331">
        <v>0</v>
      </c>
      <c r="K45" t="s" s="332">
        <v>128</v>
      </c>
      <c r="L45" s="281">
        <v>286.041</v>
      </c>
      <c r="M45" s="282"/>
      <c r="N45" s="333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3">
        <f>L45*M45+L45*N45+L45*O45+L45*P45+L45*Q45+L45*R45+L45*T45+L45*V45+L45*W45+L45*X45+L45*Y45+L45*Z45+L45*U45+L45*S45</f>
        <v>0</v>
      </c>
      <c r="AB45" t="s" s="277">
        <f>IF(SUM(M45:Z45)&gt;0,"Yes","No")</f>
        <v>129</v>
      </c>
      <c r="AC45" t="s" s="284">
        <f>IF(B45="New","Yes","No")</f>
        <v>129</v>
      </c>
      <c r="AD45" s="134"/>
      <c r="AE45" s="286">
        <v>1</v>
      </c>
      <c r="AF45" s="286">
        <f>AE45*SUM(M45:Z45)</f>
        <v>0</v>
      </c>
      <c r="AG45" s="287"/>
      <c r="AH45" s="288">
        <v>11.1</v>
      </c>
      <c r="AI45" s="267">
        <f>SUM(M45:Z45)*AH45</f>
        <v>0</v>
      </c>
      <c r="AJ45" s="268">
        <f>M45*I45</f>
        <v>0</v>
      </c>
      <c r="AK45" s="268">
        <f>N45*I45</f>
        <v>0</v>
      </c>
      <c r="AL45" s="268">
        <f>O45*I45</f>
        <v>0</v>
      </c>
      <c r="AM45" s="268">
        <f>P45*I45</f>
        <v>0</v>
      </c>
      <c r="AN45" s="268">
        <f>Q45*I45</f>
        <v>0</v>
      </c>
      <c r="AO45" s="268">
        <f>R45*I45</f>
        <v>0</v>
      </c>
      <c r="AP45" s="268">
        <f>S45*I45</f>
        <v>0</v>
      </c>
      <c r="AQ45" s="268">
        <f>T45*I45</f>
        <v>0</v>
      </c>
      <c r="AR45" s="268">
        <f>U45*I45</f>
        <v>0</v>
      </c>
      <c r="AS45" s="268">
        <f>V45*I45</f>
        <v>0</v>
      </c>
      <c r="AT45" s="268">
        <f>W45*I45</f>
        <v>0</v>
      </c>
      <c r="AU45" s="268">
        <f>X45*I45</f>
        <v>0</v>
      </c>
      <c r="AV45" s="268">
        <f>Y45*I45</f>
        <v>0</v>
      </c>
      <c r="AW45" s="268">
        <f>Z45*I45</f>
        <v>0</v>
      </c>
      <c r="AX45" s="334">
        <v>1</v>
      </c>
      <c r="AY45" s="291">
        <v>11</v>
      </c>
      <c r="AZ45" s="335"/>
      <c r="BA45" s="335"/>
      <c r="BB45" s="134"/>
      <c r="BC45" s="272">
        <f>IF(F45="XS",IF(SUM(M45:Z45)&gt;0,SUM(M45:Z45),0),0)*I45</f>
        <v>0</v>
      </c>
      <c r="BD45" s="272">
        <f>IF(F45="S",IF(SUM(M45:Z45)&gt;0,SUM(M45:Z45),0),0)*I45</f>
        <v>0</v>
      </c>
      <c r="BE45" s="272">
        <f>IF(F45="M",IF(SUM(M45:Z45)&gt;0,SUM(M45:Z45),0),0)*I45</f>
        <v>0</v>
      </c>
      <c r="BF45" s="272">
        <f>IF(F45="L",IF(SUM(M45:Z45)&gt;0,SUM(M45:Z45),0),0)*I45</f>
        <v>0</v>
      </c>
      <c r="BG45" s="272">
        <f>IF(F45="XL",IF(SUM(M45:Z45)&gt;0,SUM(M45:Z45),0),0)*I45</f>
        <v>0</v>
      </c>
      <c r="BH45" s="272">
        <f>IF(F45="2XL",IF(SUM(M45:Z45)&gt;0,SUM(M45:Z45),0),0)*I45</f>
        <v>0</v>
      </c>
      <c r="BI45" s="272">
        <f>IF(F45="3XL",IF(SUM(M45:Z45)&gt;0,SUM(M45:Z45),0),0)*I45</f>
        <v>0</v>
      </c>
      <c r="BJ45" s="272">
        <f>IF(F45="4XL",IF(SUM(M45:Z45)&gt;0,SUM(M45:Z45),0),0)*I45</f>
        <v>0</v>
      </c>
      <c r="BK45" s="272">
        <f>IF(F45="various",IF(SUM(M45:Z45)&gt;0,SUM(M45:Z45),0),0)*I45</f>
        <v>0</v>
      </c>
      <c r="BL45" s="134"/>
      <c r="BM45" s="272">
        <f>IF(E45="",IF(SUM(M45:Z45)&gt;0,SUM(M45:Z45),0),0)*I45</f>
        <v>0</v>
      </c>
      <c r="BN45" s="272">
        <f>IF(E45="Dual tex.",IF(SUM(M45:Z45)&gt;0,SUM(M45:Z45),0),0)*I45</f>
        <v>0</v>
      </c>
      <c r="BO45" s="134"/>
      <c r="BP45" s="272">
        <f>IF(H45="sloper",IF(SUM(M45:Z45)&gt;0,SUM(M45:Z45),0),0)*I45</f>
        <v>0</v>
      </c>
      <c r="BQ45" s="272">
        <f>IF(H45="footholds",IF(SUM(M45:Z45)&gt;0,SUM(M45:Z45),0),0)*I45</f>
        <v>0</v>
      </c>
      <c r="BR45" s="272">
        <f>IF(H45="micros",IF(SUM(M45:Z45)&gt;0,SUM(M45:Z45),0),0)*I45</f>
        <v>0</v>
      </c>
      <c r="BS45" s="272">
        <f>IF(H45="jug",IF(SUM(M45:Z45)&gt;0,SUM(M45:Z45),0),0)*I45</f>
        <v>0</v>
      </c>
      <c r="BT45" s="272">
        <f>IF(H45="ledge",IF(SUM(M45:Z45)&gt;0,SUM(M45:Z45),0),0)*I45</f>
        <v>0</v>
      </c>
      <c r="BU45" s="272">
        <f>IF(H45="edge",IF(SUM(M45:Z45)&gt;0,SUM(M45:Z45),0),0)*I45</f>
        <v>0</v>
      </c>
      <c r="BV45" s="272">
        <f>IF(H45="crimp",IF(SUM(M45:Z45)&gt;0,SUM(M45:Z45),0),0)*I45</f>
        <v>0</v>
      </c>
      <c r="BW45" s="272">
        <f>IF(H45="incut",IF(SUM(M45:Z45)&gt;0,SUM(M45:Z45),0),0)*I45</f>
        <v>0</v>
      </c>
      <c r="BX45" s="272">
        <f>IF(H45="dish",IF(SUM(M45:Z45)&gt;0,SUM(M45:Z45),0),0)*I45</f>
        <v>0</v>
      </c>
      <c r="BY45" s="272">
        <f>IF(H45="pinch",IF(SUM(M45:Z45)&gt;0,SUM(M45:Z45),0),0)*I45</f>
        <v>0</v>
      </c>
      <c r="BZ45" s="272">
        <f>IF(H45="pocket",IF(SUM(M45:Z45)&gt;0,SUM(M45:Z45),0),0)*I45</f>
        <v>0</v>
      </c>
      <c r="CA45" s="272">
        <f>IF(H45="insert",IF(SUM(M45:Z45)&gt;0,SUM(M45:Z45),0),0)*I45</f>
        <v>0</v>
      </c>
      <c r="CB45" s="272">
        <f>IF(H45="feature",IF(SUM(M45:Z45)&gt;0,SUM(M45:Z45),0),0)*I45</f>
        <v>0</v>
      </c>
      <c r="CC45" s="272">
        <f>IF(H45="scoop",IF(SUM(M45:Z45)&gt;0,SUM(M45:Z45),0),0)*I45</f>
        <v>0</v>
      </c>
      <c r="CD45" s="272">
        <f>IF(H45="arete",IF(SUM(M45:Z45)&gt;0,SUM(M45:Z45),0),0)*I45</f>
        <v>0</v>
      </c>
      <c r="CE45" s="272">
        <f>IF(H45="square",IF(SUM(M45:Z45)&gt;0,SUM(M45:Z45),0),0)*I45</f>
        <v>0</v>
      </c>
      <c r="CF45" s="272">
        <f>IF(H45="positive",IF(SUM(M45:Z45)&gt;0,SUM(M45:Z45),0),0)*I45</f>
        <v>0</v>
      </c>
      <c r="CG45" s="272">
        <f>IF(H45="pyramid",IF(SUM(M45:Z45)&gt;0,SUM(M45:Z45),0),0)*I45</f>
        <v>0</v>
      </c>
      <c r="CH45" s="272">
        <f>IF(H45="high profile",IF(SUM(M45:Z45)&gt;0,SUM(M45:Z45),0),0)*I45</f>
        <v>0</v>
      </c>
      <c r="CI45" s="272">
        <f>IF(H45="rectangle",IF(SUM(M45:Z45)&gt;0,SUM(M45:Z45),0),0)*I45</f>
        <v>0</v>
      </c>
      <c r="CJ45" s="272">
        <f>IF(H45="various",IF(SUM(M45:Z45)&gt;0,SUM(M45:Z45),0),0)*I45</f>
        <v>0</v>
      </c>
      <c r="CK45" s="222"/>
    </row>
    <row r="46" ht="90" customHeight="1">
      <c r="A46" s="50"/>
      <c r="B46" s="336"/>
      <c r="C46" s="6"/>
      <c r="D46" t="s" s="292">
        <v>200</v>
      </c>
      <c r="E46" t="s" s="293">
        <v>126</v>
      </c>
      <c r="F46" t="s" s="294">
        <v>37</v>
      </c>
      <c r="G46" t="s" s="295">
        <v>201</v>
      </c>
      <c r="H46" t="s" s="295">
        <v>52</v>
      </c>
      <c r="I46" s="296">
        <v>1</v>
      </c>
      <c r="J46" s="296">
        <v>0</v>
      </c>
      <c r="K46" t="s" s="294">
        <v>128</v>
      </c>
      <c r="L46" s="298">
        <v>309.414</v>
      </c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300">
        <f>L46*M46+L46*N46+L46*O46+L46*P46+L46*Q46+L46*R46+L46*T46+L46*V46+L46*W46+L46*X46+L46*Y46+L46*Z46+L46*U46+L46*S46</f>
        <v>0</v>
      </c>
      <c r="AB46" t="s" s="294">
        <f>IF(SUM(M46:Z46)&gt;0,"Yes","No")</f>
        <v>129</v>
      </c>
      <c r="AC46" t="s" s="301">
        <f>IF(B46="New","Yes","No")</f>
        <v>129</v>
      </c>
      <c r="AD46" s="134"/>
      <c r="AE46" s="286">
        <v>1</v>
      </c>
      <c r="AF46" s="286">
        <f>AE46*SUM(M46:Z46)</f>
        <v>0</v>
      </c>
      <c r="AG46" s="287"/>
      <c r="AH46" s="288">
        <v>13</v>
      </c>
      <c r="AI46" s="267">
        <f>SUM(M46:Z46)*AH46</f>
        <v>0</v>
      </c>
      <c r="AJ46" s="268">
        <f>M46*I46</f>
        <v>0</v>
      </c>
      <c r="AK46" s="268">
        <f>N46*I46</f>
        <v>0</v>
      </c>
      <c r="AL46" s="268">
        <f>O46*I46</f>
        <v>0</v>
      </c>
      <c r="AM46" s="268">
        <f>P46*I46</f>
        <v>0</v>
      </c>
      <c r="AN46" s="268">
        <f>Q46*I46</f>
        <v>0</v>
      </c>
      <c r="AO46" s="268">
        <f>R46*I46</f>
        <v>0</v>
      </c>
      <c r="AP46" s="268">
        <f>S46*I46</f>
        <v>0</v>
      </c>
      <c r="AQ46" s="268">
        <f>T46*I46</f>
        <v>0</v>
      </c>
      <c r="AR46" s="268">
        <f>U46*I46</f>
        <v>0</v>
      </c>
      <c r="AS46" s="268">
        <f>V46*I46</f>
        <v>0</v>
      </c>
      <c r="AT46" s="268">
        <f>W46*I46</f>
        <v>0</v>
      </c>
      <c r="AU46" s="268">
        <f>X46*I46</f>
        <v>0</v>
      </c>
      <c r="AV46" s="268">
        <f>Y46*I46</f>
        <v>0</v>
      </c>
      <c r="AW46" s="268">
        <f>Z46*I46</f>
        <v>0</v>
      </c>
      <c r="AX46" s="334">
        <v>1</v>
      </c>
      <c r="AY46" s="291">
        <v>12</v>
      </c>
      <c r="AZ46" s="335"/>
      <c r="BA46" s="335"/>
      <c r="BB46" s="134"/>
      <c r="BC46" s="272">
        <f>IF(F46="XS",IF(SUM(M46:Z46)&gt;0,SUM(M46:Z46),0),0)*I46</f>
        <v>0</v>
      </c>
      <c r="BD46" s="272">
        <f>IF(F46="S",IF(SUM(M46:Z46)&gt;0,SUM(M46:Z46),0),0)*I46</f>
        <v>0</v>
      </c>
      <c r="BE46" s="272">
        <f>IF(F46="M",IF(SUM(M46:Z46)&gt;0,SUM(M46:Z46),0),0)*I46</f>
        <v>0</v>
      </c>
      <c r="BF46" s="272">
        <f>IF(F46="L",IF(SUM(M46:Z46)&gt;0,SUM(M46:Z46),0),0)*I46</f>
        <v>0</v>
      </c>
      <c r="BG46" s="272">
        <f>IF(F46="XL",IF(SUM(M46:Z46)&gt;0,SUM(M46:Z46),0),0)*I46</f>
        <v>0</v>
      </c>
      <c r="BH46" s="272">
        <f>IF(F46="2XL",IF(SUM(M46:Z46)&gt;0,SUM(M46:Z46),0),0)*I46</f>
        <v>0</v>
      </c>
      <c r="BI46" s="272">
        <f>IF(F46="3XL",IF(SUM(M46:Z46)&gt;0,SUM(M46:Z46),0),0)*I46</f>
        <v>0</v>
      </c>
      <c r="BJ46" s="272">
        <f>IF(F46="4XL",IF(SUM(M46:Z46)&gt;0,SUM(M46:Z46),0),0)*I46</f>
        <v>0</v>
      </c>
      <c r="BK46" s="272">
        <f>IF(F46="various",IF(SUM(M46:Z46)&gt;0,SUM(M46:Z46),0),0)*I46</f>
        <v>0</v>
      </c>
      <c r="BL46" s="134"/>
      <c r="BM46" s="272">
        <f>IF(E46="",IF(SUM(M46:Z46)&gt;0,SUM(M46:Z46),0),0)*I46</f>
        <v>0</v>
      </c>
      <c r="BN46" s="272">
        <f>IF(E46="Dual tex.",IF(SUM(M46:Z46)&gt;0,SUM(M46:Z46),0),0)*I46</f>
        <v>0</v>
      </c>
      <c r="BO46" s="134"/>
      <c r="BP46" s="272">
        <f>IF(H46="sloper",IF(SUM(M46:Z46)&gt;0,SUM(M46:Z46),0),0)*I46</f>
        <v>0</v>
      </c>
      <c r="BQ46" s="272">
        <f>IF(H46="footholds",IF(SUM(M46:Z46)&gt;0,SUM(M46:Z46),0),0)*I46</f>
        <v>0</v>
      </c>
      <c r="BR46" s="272">
        <f>IF(H46="micros",IF(SUM(M46:Z46)&gt;0,SUM(M46:Z46),0),0)*I46</f>
        <v>0</v>
      </c>
      <c r="BS46" s="272">
        <f>IF(H46="jug",IF(SUM(M46:Z46)&gt;0,SUM(M46:Z46),0),0)*I46</f>
        <v>0</v>
      </c>
      <c r="BT46" s="272">
        <f>IF(H46="ledge",IF(SUM(M46:Z46)&gt;0,SUM(M46:Z46),0),0)*I46</f>
        <v>0</v>
      </c>
      <c r="BU46" s="272">
        <f>IF(H46="edge",IF(SUM(M46:Z46)&gt;0,SUM(M46:Z46),0),0)*I46</f>
        <v>0</v>
      </c>
      <c r="BV46" s="272">
        <f>IF(H46="crimp",IF(SUM(M46:Z46)&gt;0,SUM(M46:Z46),0),0)*I46</f>
        <v>0</v>
      </c>
      <c r="BW46" s="272">
        <f>IF(H46="incut",IF(SUM(M46:Z46)&gt;0,SUM(M46:Z46),0),0)*I46</f>
        <v>0</v>
      </c>
      <c r="BX46" s="272">
        <f>IF(H46="dish",IF(SUM(M46:Z46)&gt;0,SUM(M46:Z46),0),0)*I46</f>
        <v>0</v>
      </c>
      <c r="BY46" s="272">
        <f>IF(H46="pinch",IF(SUM(M46:Z46)&gt;0,SUM(M46:Z46),0),0)*I46</f>
        <v>0</v>
      </c>
      <c r="BZ46" s="272">
        <f>IF(H46="pocket",IF(SUM(M46:Z46)&gt;0,SUM(M46:Z46),0),0)*I46</f>
        <v>0</v>
      </c>
      <c r="CA46" s="272">
        <f>IF(H46="insert",IF(SUM(M46:Z46)&gt;0,SUM(M46:Z46),0),0)*I46</f>
        <v>0</v>
      </c>
      <c r="CB46" s="272">
        <f>IF(H46="feature",IF(SUM(M46:Z46)&gt;0,SUM(M46:Z46),0),0)*I46</f>
        <v>0</v>
      </c>
      <c r="CC46" s="272">
        <f>IF(H46="scoop",IF(SUM(M46:Z46)&gt;0,SUM(M46:Z46),0),0)*I46</f>
        <v>0</v>
      </c>
      <c r="CD46" s="272">
        <f>IF(H46="arete",IF(SUM(M46:Z46)&gt;0,SUM(M46:Z46),0),0)*I46</f>
        <v>0</v>
      </c>
      <c r="CE46" s="272">
        <f>IF(H46="square",IF(SUM(M46:Z46)&gt;0,SUM(M46:Z46),0),0)*I46</f>
        <v>0</v>
      </c>
      <c r="CF46" s="272">
        <f>IF(H46="positive",IF(SUM(M46:Z46)&gt;0,SUM(M46:Z46),0),0)*I46</f>
        <v>0</v>
      </c>
      <c r="CG46" s="272">
        <f>IF(H46="pyramid",IF(SUM(M46:Z46)&gt;0,SUM(M46:Z46),0),0)*I46</f>
        <v>0</v>
      </c>
      <c r="CH46" s="272">
        <f>IF(H46="high profile",IF(SUM(M46:Z46)&gt;0,SUM(M46:Z46),0),0)*I46</f>
        <v>0</v>
      </c>
      <c r="CI46" s="272">
        <f>IF(H46="rectangle",IF(SUM(M46:Z46)&gt;0,SUM(M46:Z46),0),0)*I46</f>
        <v>0</v>
      </c>
      <c r="CJ46" s="272">
        <f>IF(H46="various",IF(SUM(M46:Z46)&gt;0,SUM(M46:Z46),0),0)*I46</f>
        <v>0</v>
      </c>
      <c r="CK46" s="222"/>
    </row>
    <row r="47" ht="90" customHeight="1">
      <c r="A47" s="50"/>
      <c r="B47" s="273"/>
      <c r="C47" s="6"/>
      <c r="D47" t="s" s="275">
        <v>202</v>
      </c>
      <c r="E47" t="s" s="276">
        <v>126</v>
      </c>
      <c r="F47" t="s" s="277">
        <v>36</v>
      </c>
      <c r="G47" t="s" s="278">
        <v>203</v>
      </c>
      <c r="H47" t="s" s="278">
        <v>52</v>
      </c>
      <c r="I47" s="279">
        <v>4</v>
      </c>
      <c r="J47" s="331">
        <v>0</v>
      </c>
      <c r="K47" t="s" s="332">
        <v>128</v>
      </c>
      <c r="L47" s="281">
        <v>572.082</v>
      </c>
      <c r="M47" s="282"/>
      <c r="N47" s="333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3">
        <f>L47*M47+L47*N47+L47*O47+L47*P47+L47*Q47+L47*R47+L47*T47+L47*V47+L47*W47+L47*X47+L47*Y47+L47*Z47+L47*U47+L47*S47</f>
        <v>0</v>
      </c>
      <c r="AB47" t="s" s="277">
        <f>IF(SUM(M47:Z47)&gt;0,"Yes","No")</f>
        <v>129</v>
      </c>
      <c r="AC47" t="s" s="284">
        <f>IF(B47="New","Yes","No")</f>
        <v>129</v>
      </c>
      <c r="AD47" s="134"/>
      <c r="AE47" s="286">
        <v>4</v>
      </c>
      <c r="AF47" s="286">
        <f>AE47*SUM(M47:Z47)</f>
        <v>0</v>
      </c>
      <c r="AG47" s="287"/>
      <c r="AH47" s="288">
        <v>16.7</v>
      </c>
      <c r="AI47" s="267">
        <f>SUM(M47:Z47)*AH47</f>
        <v>0</v>
      </c>
      <c r="AJ47" s="268">
        <f>M47*I47</f>
        <v>0</v>
      </c>
      <c r="AK47" s="268">
        <f>N47*I47</f>
        <v>0</v>
      </c>
      <c r="AL47" s="268">
        <f>O47*I47</f>
        <v>0</v>
      </c>
      <c r="AM47" s="268">
        <f>P47*I47</f>
        <v>0</v>
      </c>
      <c r="AN47" s="268">
        <f>Q47*I47</f>
        <v>0</v>
      </c>
      <c r="AO47" s="268">
        <f>R47*I47</f>
        <v>0</v>
      </c>
      <c r="AP47" s="268">
        <f>S47*I47</f>
        <v>0</v>
      </c>
      <c r="AQ47" s="268">
        <f>T47*I47</f>
        <v>0</v>
      </c>
      <c r="AR47" s="268">
        <f>U47*I47</f>
        <v>0</v>
      </c>
      <c r="AS47" s="268">
        <f>V47*I47</f>
        <v>0</v>
      </c>
      <c r="AT47" s="268">
        <f>W47*I47</f>
        <v>0</v>
      </c>
      <c r="AU47" s="268">
        <f>X47*I47</f>
        <v>0</v>
      </c>
      <c r="AV47" s="268">
        <f>Y47*I47</f>
        <v>0</v>
      </c>
      <c r="AW47" s="268">
        <f>Z47*I47</f>
        <v>0</v>
      </c>
      <c r="AX47" s="334">
        <v>4</v>
      </c>
      <c r="AY47" s="291">
        <v>52</v>
      </c>
      <c r="AZ47" s="335"/>
      <c r="BA47" s="335"/>
      <c r="BB47" s="134"/>
      <c r="BC47" s="272">
        <f>IF(F47="XS",IF(SUM(M47:Z47)&gt;0,SUM(M47:Z47),0),0)*I47</f>
        <v>0</v>
      </c>
      <c r="BD47" s="272">
        <f>IF(F47="S",IF(SUM(M47:Z47)&gt;0,SUM(M47:Z47),0),0)*I47</f>
        <v>0</v>
      </c>
      <c r="BE47" s="272">
        <f>IF(F47="M",IF(SUM(M47:Z47)&gt;0,SUM(M47:Z47),0),0)*I47</f>
        <v>0</v>
      </c>
      <c r="BF47" s="272">
        <f>IF(F47="L",IF(SUM(M47:Z47)&gt;0,SUM(M47:Z47),0),0)*I47</f>
        <v>0</v>
      </c>
      <c r="BG47" s="272">
        <f>IF(F47="XL",IF(SUM(M47:Z47)&gt;0,SUM(M47:Z47),0),0)*I47</f>
        <v>0</v>
      </c>
      <c r="BH47" s="272">
        <f>IF(F47="2XL",IF(SUM(M47:Z47)&gt;0,SUM(M47:Z47),0),0)*I47</f>
        <v>0</v>
      </c>
      <c r="BI47" s="272">
        <f>IF(F47="3XL",IF(SUM(M47:Z47)&gt;0,SUM(M47:Z47),0),0)*I47</f>
        <v>0</v>
      </c>
      <c r="BJ47" s="272">
        <f>IF(F47="4XL",IF(SUM(M47:Z47)&gt;0,SUM(M47:Z47),0),0)*I47</f>
        <v>0</v>
      </c>
      <c r="BK47" s="272">
        <f>IF(F47="various",IF(SUM(M47:Z47)&gt;0,SUM(M47:Z47),0),0)*I47</f>
        <v>0</v>
      </c>
      <c r="BL47" s="134"/>
      <c r="BM47" s="272">
        <f>IF(E47="",IF(SUM(M47:Z47)&gt;0,SUM(M47:Z47),0),0)*I47</f>
        <v>0</v>
      </c>
      <c r="BN47" s="272">
        <f>IF(E47="Dual tex.",IF(SUM(M47:Z47)&gt;0,SUM(M47:Z47),0),0)*I47</f>
        <v>0</v>
      </c>
      <c r="BO47" s="134"/>
      <c r="BP47" s="272">
        <f>IF(H47="sloper",IF(SUM(M47:Z47)&gt;0,SUM(M47:Z47),0),0)*I47</f>
        <v>0</v>
      </c>
      <c r="BQ47" s="272">
        <f>IF(H47="footholds",IF(SUM(M47:Z47)&gt;0,SUM(M47:Z47),0),0)*I47</f>
        <v>0</v>
      </c>
      <c r="BR47" s="272">
        <f>IF(H47="micros",IF(SUM(M47:Z47)&gt;0,SUM(M47:Z47),0),0)*I47</f>
        <v>0</v>
      </c>
      <c r="BS47" s="272">
        <f>IF(H47="jug",IF(SUM(M47:Z47)&gt;0,SUM(M47:Z47),0),0)*I47</f>
        <v>0</v>
      </c>
      <c r="BT47" s="272">
        <f>IF(H47="ledge",IF(SUM(M47:Z47)&gt;0,SUM(M47:Z47),0),0)*I47</f>
        <v>0</v>
      </c>
      <c r="BU47" s="272">
        <f>IF(H47="edge",IF(SUM(M47:Z47)&gt;0,SUM(M47:Z47),0),0)*I47</f>
        <v>0</v>
      </c>
      <c r="BV47" s="272">
        <f>IF(H47="crimp",IF(SUM(M47:Z47)&gt;0,SUM(M47:Z47),0),0)*I47</f>
        <v>0</v>
      </c>
      <c r="BW47" s="272">
        <f>IF(H47="incut",IF(SUM(M47:Z47)&gt;0,SUM(M47:Z47),0),0)*I47</f>
        <v>0</v>
      </c>
      <c r="BX47" s="272">
        <f>IF(H47="dish",IF(SUM(M47:Z47)&gt;0,SUM(M47:Z47),0),0)*I47</f>
        <v>0</v>
      </c>
      <c r="BY47" s="272">
        <f>IF(H47="pinch",IF(SUM(M47:Z47)&gt;0,SUM(M47:Z47),0),0)*I47</f>
        <v>0</v>
      </c>
      <c r="BZ47" s="272">
        <f>IF(H47="pocket",IF(SUM(M47:Z47)&gt;0,SUM(M47:Z47),0),0)*I47</f>
        <v>0</v>
      </c>
      <c r="CA47" s="272">
        <f>IF(H47="insert",IF(SUM(M47:Z47)&gt;0,SUM(M47:Z47),0),0)*I47</f>
        <v>0</v>
      </c>
      <c r="CB47" s="272">
        <f>IF(H47="feature",IF(SUM(M47:Z47)&gt;0,SUM(M47:Z47),0),0)*I47</f>
        <v>0</v>
      </c>
      <c r="CC47" s="272">
        <f>IF(H47="scoop",IF(SUM(M47:Z47)&gt;0,SUM(M47:Z47),0),0)*I47</f>
        <v>0</v>
      </c>
      <c r="CD47" s="272">
        <f>IF(H47="arete",IF(SUM(M47:Z47)&gt;0,SUM(M47:Z47),0),0)*I47</f>
        <v>0</v>
      </c>
      <c r="CE47" s="272">
        <f>IF(H47="square",IF(SUM(M47:Z47)&gt;0,SUM(M47:Z47),0),0)*I47</f>
        <v>0</v>
      </c>
      <c r="CF47" s="272">
        <f>IF(H47="positive",IF(SUM(M47:Z47)&gt;0,SUM(M47:Z47),0),0)*I47</f>
        <v>0</v>
      </c>
      <c r="CG47" s="272">
        <f>IF(H47="pyramid",IF(SUM(M47:Z47)&gt;0,SUM(M47:Z47),0),0)*I47</f>
        <v>0</v>
      </c>
      <c r="CH47" s="272">
        <f>IF(H47="high profile",IF(SUM(M47:Z47)&gt;0,SUM(M47:Z47),0),0)*I47</f>
        <v>0</v>
      </c>
      <c r="CI47" s="272">
        <f>IF(H47="rectangle",IF(SUM(M47:Z47)&gt;0,SUM(M47:Z47),0),0)*I47</f>
        <v>0</v>
      </c>
      <c r="CJ47" s="272">
        <f>IF(H47="various",IF(SUM(M47:Z47)&gt;0,SUM(M47:Z47),0),0)*I47</f>
        <v>0</v>
      </c>
      <c r="CK47" s="222"/>
    </row>
    <row r="48" ht="90" customHeight="1">
      <c r="A48" s="50"/>
      <c r="B48" s="336"/>
      <c r="C48" s="6"/>
      <c r="D48" t="s" s="292">
        <v>204</v>
      </c>
      <c r="E48" t="s" s="293">
        <v>126</v>
      </c>
      <c r="F48" t="s" s="294">
        <v>41</v>
      </c>
      <c r="G48" t="s" s="295">
        <v>205</v>
      </c>
      <c r="H48" t="s" s="295">
        <v>52</v>
      </c>
      <c r="I48" s="296">
        <v>2</v>
      </c>
      <c r="J48" s="296">
        <v>0</v>
      </c>
      <c r="K48" t="s" s="294">
        <v>128</v>
      </c>
      <c r="L48" s="298">
        <v>478.59</v>
      </c>
      <c r="M48" s="299"/>
      <c r="N48" s="299"/>
      <c r="O48" s="299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300">
        <f>L48*M48+L48*N48+L48*O48+L48*P48+L48*Q48+L48*R48+L48*T48+L48*V48+L48*W48+L48*X48+L48*Y48+L48*Z48+L48*U48+L48*S48</f>
        <v>0</v>
      </c>
      <c r="AB48" t="s" s="294">
        <f>IF(SUM(M48:Z48)&gt;0,"Yes","No")</f>
        <v>129</v>
      </c>
      <c r="AC48" t="s" s="301">
        <f>IF(B48="New","Yes","No")</f>
        <v>129</v>
      </c>
      <c r="AD48" s="134"/>
      <c r="AE48" s="286">
        <v>2</v>
      </c>
      <c r="AF48" s="286">
        <f>AE48*SUM(M48:Z48)</f>
        <v>0</v>
      </c>
      <c r="AG48" s="287"/>
      <c r="AH48" s="288">
        <v>16</v>
      </c>
      <c r="AI48" s="267">
        <f>SUM(M48:Z48)*AH48</f>
        <v>0</v>
      </c>
      <c r="AJ48" s="268">
        <f>M48*I48</f>
        <v>0</v>
      </c>
      <c r="AK48" s="268">
        <f>N48*I48</f>
        <v>0</v>
      </c>
      <c r="AL48" s="268">
        <f>O48*I48</f>
        <v>0</v>
      </c>
      <c r="AM48" s="268">
        <f>P48*I48</f>
        <v>0</v>
      </c>
      <c r="AN48" s="268">
        <f>Q48*I48</f>
        <v>0</v>
      </c>
      <c r="AO48" s="268">
        <f>R48*I48</f>
        <v>0</v>
      </c>
      <c r="AP48" s="268">
        <f>S48*I48</f>
        <v>0</v>
      </c>
      <c r="AQ48" s="268">
        <f>T48*I48</f>
        <v>0</v>
      </c>
      <c r="AR48" s="268">
        <f>U48*I48</f>
        <v>0</v>
      </c>
      <c r="AS48" s="268">
        <f>V48*I48</f>
        <v>0</v>
      </c>
      <c r="AT48" s="268">
        <f>W48*I48</f>
        <v>0</v>
      </c>
      <c r="AU48" s="268">
        <f>X48*I48</f>
        <v>0</v>
      </c>
      <c r="AV48" s="268">
        <f>Y48*I48</f>
        <v>0</v>
      </c>
      <c r="AW48" s="268">
        <f>Z48*I48</f>
        <v>0</v>
      </c>
      <c r="AX48" s="334">
        <v>2</v>
      </c>
      <c r="AY48" s="291">
        <v>22</v>
      </c>
      <c r="AZ48" s="335"/>
      <c r="BA48" s="335"/>
      <c r="BB48" s="134"/>
      <c r="BC48" s="272">
        <f>IF(F48="XS",IF(SUM(M48:Z48)&gt;0,SUM(M48:Z48),0),0)*I48</f>
        <v>0</v>
      </c>
      <c r="BD48" s="272">
        <f>IF(F48="S",IF(SUM(M48:Z48)&gt;0,SUM(M48:Z48),0),0)*I48</f>
        <v>0</v>
      </c>
      <c r="BE48" s="272">
        <f>IF(F48="M",IF(SUM(M48:Z48)&gt;0,SUM(M48:Z48),0),0)*I48</f>
        <v>0</v>
      </c>
      <c r="BF48" s="272">
        <f>IF(F48="L",IF(SUM(M48:Z48)&gt;0,SUM(M48:Z48),0),0)*I48</f>
        <v>0</v>
      </c>
      <c r="BG48" s="272">
        <f>IF(F48="XL",IF(SUM(M48:Z48)&gt;0,SUM(M48:Z48),0),0)*I48</f>
        <v>0</v>
      </c>
      <c r="BH48" s="272">
        <f>IF(F48="2XL",IF(SUM(M48:Z48)&gt;0,SUM(M48:Z48),0),0)*I48</f>
        <v>0</v>
      </c>
      <c r="BI48" s="272">
        <f>IF(F48="3XL",IF(SUM(M48:Z48)&gt;0,SUM(M48:Z48),0),0)*I48</f>
        <v>0</v>
      </c>
      <c r="BJ48" s="272">
        <f>IF(F48="4XL",IF(SUM(M48:Z48)&gt;0,SUM(M48:Z48),0),0)*I48</f>
        <v>0</v>
      </c>
      <c r="BK48" s="272">
        <f>IF(F48="various",IF(SUM(M48:Z48)&gt;0,SUM(M48:Z48),0),0)*I48</f>
        <v>0</v>
      </c>
      <c r="BL48" s="134"/>
      <c r="BM48" s="272">
        <f>IF(E48="",IF(SUM(M48:Z48)&gt;0,SUM(M48:Z48),0),0)*I48</f>
        <v>0</v>
      </c>
      <c r="BN48" s="272">
        <f>IF(E48="Dual tex.",IF(SUM(M48:Z48)&gt;0,SUM(M48:Z48),0),0)*I48</f>
        <v>0</v>
      </c>
      <c r="BO48" s="134"/>
      <c r="BP48" s="272">
        <f>IF(H48="sloper",IF(SUM(M48:Z48)&gt;0,SUM(M48:Z48),0),0)*I48</f>
        <v>0</v>
      </c>
      <c r="BQ48" s="272">
        <f>IF(H48="footholds",IF(SUM(M48:Z48)&gt;0,SUM(M48:Z48),0),0)*I48</f>
        <v>0</v>
      </c>
      <c r="BR48" s="272">
        <f>IF(H48="micros",IF(SUM(M48:Z48)&gt;0,SUM(M48:Z48),0),0)*I48</f>
        <v>0</v>
      </c>
      <c r="BS48" s="272">
        <f>IF(H48="jug",IF(SUM(M48:Z48)&gt;0,SUM(M48:Z48),0),0)*I48</f>
        <v>0</v>
      </c>
      <c r="BT48" s="272">
        <f>IF(H48="ledge",IF(SUM(M48:Z48)&gt;0,SUM(M48:Z48),0),0)*I48</f>
        <v>0</v>
      </c>
      <c r="BU48" s="272">
        <f>IF(H48="edge",IF(SUM(M48:Z48)&gt;0,SUM(M48:Z48),0),0)*I48</f>
        <v>0</v>
      </c>
      <c r="BV48" s="272">
        <f>IF(H48="crimp",IF(SUM(M48:Z48)&gt;0,SUM(M48:Z48),0),0)*I48</f>
        <v>0</v>
      </c>
      <c r="BW48" s="272">
        <f>IF(H48="incut",IF(SUM(M48:Z48)&gt;0,SUM(M48:Z48),0),0)*I48</f>
        <v>0</v>
      </c>
      <c r="BX48" s="272">
        <f>IF(H48="dish",IF(SUM(M48:Z48)&gt;0,SUM(M48:Z48),0),0)*I48</f>
        <v>0</v>
      </c>
      <c r="BY48" s="272">
        <f>IF(H48="pinch",IF(SUM(M48:Z48)&gt;0,SUM(M48:Z48),0),0)*I48</f>
        <v>0</v>
      </c>
      <c r="BZ48" s="272">
        <f>IF(H48="pocket",IF(SUM(M48:Z48)&gt;0,SUM(M48:Z48),0),0)*I48</f>
        <v>0</v>
      </c>
      <c r="CA48" s="272">
        <f>IF(H48="insert",IF(SUM(M48:Z48)&gt;0,SUM(M48:Z48),0),0)*I48</f>
        <v>0</v>
      </c>
      <c r="CB48" s="272">
        <f>IF(H48="feature",IF(SUM(M48:Z48)&gt;0,SUM(M48:Z48),0),0)*I48</f>
        <v>0</v>
      </c>
      <c r="CC48" s="272">
        <f>IF(H48="scoop",IF(SUM(M48:Z48)&gt;0,SUM(M48:Z48),0),0)*I48</f>
        <v>0</v>
      </c>
      <c r="CD48" s="272">
        <f>IF(H48="arete",IF(SUM(M48:Z48)&gt;0,SUM(M48:Z48),0),0)*I48</f>
        <v>0</v>
      </c>
      <c r="CE48" s="272">
        <f>IF(H48="square",IF(SUM(M48:Z48)&gt;0,SUM(M48:Z48),0),0)*I48</f>
        <v>0</v>
      </c>
      <c r="CF48" s="272">
        <f>IF(H48="positive",IF(SUM(M48:Z48)&gt;0,SUM(M48:Z48),0),0)*I48</f>
        <v>0</v>
      </c>
      <c r="CG48" s="272">
        <f>IF(H48="pyramid",IF(SUM(M48:Z48)&gt;0,SUM(M48:Z48),0),0)*I48</f>
        <v>0</v>
      </c>
      <c r="CH48" s="272">
        <f>IF(H48="high profile",IF(SUM(M48:Z48)&gt;0,SUM(M48:Z48),0),0)*I48</f>
        <v>0</v>
      </c>
      <c r="CI48" s="272">
        <f>IF(H48="rectangle",IF(SUM(M48:Z48)&gt;0,SUM(M48:Z48),0),0)*I48</f>
        <v>0</v>
      </c>
      <c r="CJ48" s="272">
        <f>IF(H48="various",IF(SUM(M48:Z48)&gt;0,SUM(M48:Z48),0),0)*I48</f>
        <v>0</v>
      </c>
      <c r="CK48" s="222"/>
    </row>
    <row r="49" ht="90" customHeight="1">
      <c r="A49" s="50"/>
      <c r="B49" s="273"/>
      <c r="C49" s="6"/>
      <c r="D49" t="s" s="275">
        <v>206</v>
      </c>
      <c r="E49" t="s" s="276">
        <v>126</v>
      </c>
      <c r="F49" t="s" s="277">
        <v>41</v>
      </c>
      <c r="G49" t="s" s="278">
        <v>207</v>
      </c>
      <c r="H49" t="s" s="278">
        <v>52</v>
      </c>
      <c r="I49" s="279">
        <v>2</v>
      </c>
      <c r="J49" s="331">
        <v>0</v>
      </c>
      <c r="K49" t="s" s="332">
        <v>128</v>
      </c>
      <c r="L49" s="281">
        <v>511.98</v>
      </c>
      <c r="M49" s="282"/>
      <c r="N49" s="333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3">
        <f>L49*M49+L49*N49+L49*O49+L49*P49+L49*Q49+L49*R49+L49*T49+L49*V49+L49*W49+L49*X49+L49*Y49+L49*Z49+L49*U49+L49*S49</f>
        <v>0</v>
      </c>
      <c r="AB49" t="s" s="277">
        <f>IF(SUM(M49:Z49)&gt;0,"Yes","No")</f>
        <v>129</v>
      </c>
      <c r="AC49" t="s" s="284">
        <f>IF(B49="New","Yes","No")</f>
        <v>129</v>
      </c>
      <c r="AD49" s="134"/>
      <c r="AE49" s="286">
        <v>2</v>
      </c>
      <c r="AF49" s="286">
        <f>AE49*SUM(M49:Z49)</f>
        <v>0</v>
      </c>
      <c r="AG49" s="287"/>
      <c r="AH49" s="288">
        <v>19</v>
      </c>
      <c r="AI49" s="267">
        <f>SUM(M49:Z49)*AH49</f>
        <v>0</v>
      </c>
      <c r="AJ49" s="268">
        <f>M49*I49</f>
        <v>0</v>
      </c>
      <c r="AK49" s="268">
        <f>N49*I49</f>
        <v>0</v>
      </c>
      <c r="AL49" s="268">
        <f>O49*I49</f>
        <v>0</v>
      </c>
      <c r="AM49" s="268">
        <f>P49*I49</f>
        <v>0</v>
      </c>
      <c r="AN49" s="268">
        <f>Q49*I49</f>
        <v>0</v>
      </c>
      <c r="AO49" s="268">
        <f>R49*I49</f>
        <v>0</v>
      </c>
      <c r="AP49" s="268">
        <f>S49*I49</f>
        <v>0</v>
      </c>
      <c r="AQ49" s="268">
        <f>T49*I49</f>
        <v>0</v>
      </c>
      <c r="AR49" s="268">
        <f>U49*I49</f>
        <v>0</v>
      </c>
      <c r="AS49" s="268">
        <f>V49*I49</f>
        <v>0</v>
      </c>
      <c r="AT49" s="268">
        <f>W49*I49</f>
        <v>0</v>
      </c>
      <c r="AU49" s="268">
        <f>X49*I49</f>
        <v>0</v>
      </c>
      <c r="AV49" s="268">
        <f>Y49*I49</f>
        <v>0</v>
      </c>
      <c r="AW49" s="268">
        <f>Z49*I49</f>
        <v>0</v>
      </c>
      <c r="AX49" s="334">
        <v>2</v>
      </c>
      <c r="AY49" s="291">
        <v>24</v>
      </c>
      <c r="AZ49" s="335"/>
      <c r="BA49" s="335"/>
      <c r="BB49" s="134"/>
      <c r="BC49" s="272">
        <f>IF(F49="XS",IF(SUM(M49:Z49)&gt;0,SUM(M49:Z49),0),0)*I49</f>
        <v>0</v>
      </c>
      <c r="BD49" s="272">
        <f>IF(F49="S",IF(SUM(M49:Z49)&gt;0,SUM(M49:Z49),0),0)*I49</f>
        <v>0</v>
      </c>
      <c r="BE49" s="272">
        <f>IF(F49="M",IF(SUM(M49:Z49)&gt;0,SUM(M49:Z49),0),0)*I49</f>
        <v>0</v>
      </c>
      <c r="BF49" s="272">
        <f>IF(F49="L",IF(SUM(M49:Z49)&gt;0,SUM(M49:Z49),0),0)*I49</f>
        <v>0</v>
      </c>
      <c r="BG49" s="272">
        <f>IF(F49="XL",IF(SUM(M49:Z49)&gt;0,SUM(M49:Z49),0),0)*I49</f>
        <v>0</v>
      </c>
      <c r="BH49" s="272">
        <f>IF(F49="2XL",IF(SUM(M49:Z49)&gt;0,SUM(M49:Z49),0),0)*I49</f>
        <v>0</v>
      </c>
      <c r="BI49" s="272">
        <f>IF(F49="3XL",IF(SUM(M49:Z49)&gt;0,SUM(M49:Z49),0),0)*I49</f>
        <v>0</v>
      </c>
      <c r="BJ49" s="272">
        <f>IF(F49="4XL",IF(SUM(M49:Z49)&gt;0,SUM(M49:Z49),0),0)*I49</f>
        <v>0</v>
      </c>
      <c r="BK49" s="272">
        <f>IF(F49="various",IF(SUM(M49:Z49)&gt;0,SUM(M49:Z49),0),0)*I49</f>
        <v>0</v>
      </c>
      <c r="BL49" s="134"/>
      <c r="BM49" s="272">
        <f>IF(E49="",IF(SUM(M49:Z49)&gt;0,SUM(M49:Z49),0),0)*I49</f>
        <v>0</v>
      </c>
      <c r="BN49" s="272">
        <f>IF(E49="Dual tex.",IF(SUM(M49:Z49)&gt;0,SUM(M49:Z49),0),0)*I49</f>
        <v>0</v>
      </c>
      <c r="BO49" s="134"/>
      <c r="BP49" s="272">
        <f>IF(H49="sloper",IF(SUM(M49:Z49)&gt;0,SUM(M49:Z49),0),0)*I49</f>
        <v>0</v>
      </c>
      <c r="BQ49" s="272">
        <f>IF(H49="footholds",IF(SUM(M49:Z49)&gt;0,SUM(M49:Z49),0),0)*I49</f>
        <v>0</v>
      </c>
      <c r="BR49" s="272">
        <f>IF(H49="micros",IF(SUM(M49:Z49)&gt;0,SUM(M49:Z49),0),0)*I49</f>
        <v>0</v>
      </c>
      <c r="BS49" s="272">
        <f>IF(H49="jug",IF(SUM(M49:Z49)&gt;0,SUM(M49:Z49),0),0)*I49</f>
        <v>0</v>
      </c>
      <c r="BT49" s="272">
        <f>IF(H49="ledge",IF(SUM(M49:Z49)&gt;0,SUM(M49:Z49),0),0)*I49</f>
        <v>0</v>
      </c>
      <c r="BU49" s="272">
        <f>IF(H49="edge",IF(SUM(M49:Z49)&gt;0,SUM(M49:Z49),0),0)*I49</f>
        <v>0</v>
      </c>
      <c r="BV49" s="272">
        <f>IF(H49="crimp",IF(SUM(M49:Z49)&gt;0,SUM(M49:Z49),0),0)*I49</f>
        <v>0</v>
      </c>
      <c r="BW49" s="272">
        <f>IF(H49="incut",IF(SUM(M49:Z49)&gt;0,SUM(M49:Z49),0),0)*I49</f>
        <v>0</v>
      </c>
      <c r="BX49" s="272">
        <f>IF(H49="dish",IF(SUM(M49:Z49)&gt;0,SUM(M49:Z49),0),0)*I49</f>
        <v>0</v>
      </c>
      <c r="BY49" s="272">
        <f>IF(H49="pinch",IF(SUM(M49:Z49)&gt;0,SUM(M49:Z49),0),0)*I49</f>
        <v>0</v>
      </c>
      <c r="BZ49" s="272">
        <f>IF(H49="pocket",IF(SUM(M49:Z49)&gt;0,SUM(M49:Z49),0),0)*I49</f>
        <v>0</v>
      </c>
      <c r="CA49" s="272">
        <f>IF(H49="insert",IF(SUM(M49:Z49)&gt;0,SUM(M49:Z49),0),0)*I49</f>
        <v>0</v>
      </c>
      <c r="CB49" s="272">
        <f>IF(H49="feature",IF(SUM(M49:Z49)&gt;0,SUM(M49:Z49),0),0)*I49</f>
        <v>0</v>
      </c>
      <c r="CC49" s="272">
        <f>IF(H49="scoop",IF(SUM(M49:Z49)&gt;0,SUM(M49:Z49),0),0)*I49</f>
        <v>0</v>
      </c>
      <c r="CD49" s="272">
        <f>IF(H49="arete",IF(SUM(M49:Z49)&gt;0,SUM(M49:Z49),0),0)*I49</f>
        <v>0</v>
      </c>
      <c r="CE49" s="272">
        <f>IF(H49="square",IF(SUM(M49:Z49)&gt;0,SUM(M49:Z49),0),0)*I49</f>
        <v>0</v>
      </c>
      <c r="CF49" s="272">
        <f>IF(H49="positive",IF(SUM(M49:Z49)&gt;0,SUM(M49:Z49),0),0)*I49</f>
        <v>0</v>
      </c>
      <c r="CG49" s="272">
        <f>IF(H49="pyramid",IF(SUM(M49:Z49)&gt;0,SUM(M49:Z49),0),0)*I49</f>
        <v>0</v>
      </c>
      <c r="CH49" s="272">
        <f>IF(H49="high profile",IF(SUM(M49:Z49)&gt;0,SUM(M49:Z49),0),0)*I49</f>
        <v>0</v>
      </c>
      <c r="CI49" s="272">
        <f>IF(H49="rectangle",IF(SUM(M49:Z49)&gt;0,SUM(M49:Z49),0),0)*I49</f>
        <v>0</v>
      </c>
      <c r="CJ49" s="272">
        <f>IF(H49="various",IF(SUM(M49:Z49)&gt;0,SUM(M49:Z49),0),0)*I49</f>
        <v>0</v>
      </c>
      <c r="CK49" s="222"/>
    </row>
    <row r="50" ht="90" customHeight="1">
      <c r="A50" s="50"/>
      <c r="B50" s="336"/>
      <c r="C50" s="6"/>
      <c r="D50" t="s" s="292">
        <v>208</v>
      </c>
      <c r="E50" t="s" s="293">
        <v>126</v>
      </c>
      <c r="F50" t="s" s="294">
        <v>41</v>
      </c>
      <c r="G50" t="s" s="295">
        <v>205</v>
      </c>
      <c r="H50" t="s" s="295">
        <v>52</v>
      </c>
      <c r="I50" s="296">
        <v>2</v>
      </c>
      <c r="J50" s="296">
        <v>0</v>
      </c>
      <c r="K50" t="s" s="294">
        <v>128</v>
      </c>
      <c r="L50" s="298">
        <v>500.85</v>
      </c>
      <c r="M50" s="29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300">
        <f>L50*M50+L50*N50+L50*O50+L50*P50+L50*Q50+L50*R50+L50*T50+L50*V50+L50*W50+L50*X50+L50*Y50+L50*Z50+L50*U50+L50*S50</f>
        <v>0</v>
      </c>
      <c r="AB50" t="s" s="294">
        <f>IF(SUM(M50:Z50)&gt;0,"Yes","No")</f>
        <v>129</v>
      </c>
      <c r="AC50" t="s" s="301">
        <f>IF(B50="New","Yes","No")</f>
        <v>129</v>
      </c>
      <c r="AD50" s="134"/>
      <c r="AE50" s="286">
        <v>2</v>
      </c>
      <c r="AF50" s="286">
        <f>AE50*SUM(M50:Z50)</f>
        <v>0</v>
      </c>
      <c r="AG50" s="287"/>
      <c r="AH50" s="288">
        <v>17</v>
      </c>
      <c r="AI50" s="267">
        <f>SUM(M50:Z50)*AH50</f>
        <v>0</v>
      </c>
      <c r="AJ50" s="268">
        <f>M50*I50</f>
        <v>0</v>
      </c>
      <c r="AK50" s="268">
        <f>N50*I50</f>
        <v>0</v>
      </c>
      <c r="AL50" s="268">
        <f>O50*I50</f>
        <v>0</v>
      </c>
      <c r="AM50" s="268">
        <f>P50*I50</f>
        <v>0</v>
      </c>
      <c r="AN50" s="268">
        <f>Q50*I50</f>
        <v>0</v>
      </c>
      <c r="AO50" s="268">
        <f>R50*I50</f>
        <v>0</v>
      </c>
      <c r="AP50" s="268">
        <f>S50*I50</f>
        <v>0</v>
      </c>
      <c r="AQ50" s="268">
        <f>T50*I50</f>
        <v>0</v>
      </c>
      <c r="AR50" s="268">
        <f>U50*I50</f>
        <v>0</v>
      </c>
      <c r="AS50" s="268">
        <f>V50*I50</f>
        <v>0</v>
      </c>
      <c r="AT50" s="268">
        <f>W50*I50</f>
        <v>0</v>
      </c>
      <c r="AU50" s="268">
        <f>X50*I50</f>
        <v>0</v>
      </c>
      <c r="AV50" s="268">
        <f>Y50*I50</f>
        <v>0</v>
      </c>
      <c r="AW50" s="268">
        <f>Z50*I50</f>
        <v>0</v>
      </c>
      <c r="AX50" s="334">
        <v>2</v>
      </c>
      <c r="AY50" s="291">
        <v>20</v>
      </c>
      <c r="AZ50" s="335"/>
      <c r="BA50" s="335"/>
      <c r="BB50" s="134"/>
      <c r="BC50" s="272">
        <f>IF(F50="XS",IF(SUM(M50:Z50)&gt;0,SUM(M50:Z50),0),0)*I50</f>
        <v>0</v>
      </c>
      <c r="BD50" s="272">
        <f>IF(F50="S",IF(SUM(M50:Z50)&gt;0,SUM(M50:Z50),0),0)*I50</f>
        <v>0</v>
      </c>
      <c r="BE50" s="272">
        <f>IF(F50="M",IF(SUM(M50:Z50)&gt;0,SUM(M50:Z50),0),0)*I50</f>
        <v>0</v>
      </c>
      <c r="BF50" s="272">
        <f>IF(F50="L",IF(SUM(M50:Z50)&gt;0,SUM(M50:Z50),0),0)*I50</f>
        <v>0</v>
      </c>
      <c r="BG50" s="272">
        <f>IF(F50="XL",IF(SUM(M50:Z50)&gt;0,SUM(M50:Z50),0),0)*I50</f>
        <v>0</v>
      </c>
      <c r="BH50" s="272">
        <f>IF(F50="2XL",IF(SUM(M50:Z50)&gt;0,SUM(M50:Z50),0),0)*I50</f>
        <v>0</v>
      </c>
      <c r="BI50" s="272">
        <f>IF(F50="3XL",IF(SUM(M50:Z50)&gt;0,SUM(M50:Z50),0),0)*I50</f>
        <v>0</v>
      </c>
      <c r="BJ50" s="272">
        <f>IF(F50="4XL",IF(SUM(M50:Z50)&gt;0,SUM(M50:Z50),0),0)*I50</f>
        <v>0</v>
      </c>
      <c r="BK50" s="272">
        <f>IF(F50="various",IF(SUM(M50:Z50)&gt;0,SUM(M50:Z50),0),0)*I50</f>
        <v>0</v>
      </c>
      <c r="BL50" s="134"/>
      <c r="BM50" s="272">
        <f>IF(E50="",IF(SUM(M50:Z50)&gt;0,SUM(M50:Z50),0),0)*I50</f>
        <v>0</v>
      </c>
      <c r="BN50" s="272">
        <f>IF(E50="Dual tex.",IF(SUM(M50:Z50)&gt;0,SUM(M50:Z50),0),0)*I50</f>
        <v>0</v>
      </c>
      <c r="BO50" s="134"/>
      <c r="BP50" s="272">
        <f>IF(H50="sloper",IF(SUM(M50:Z50)&gt;0,SUM(M50:Z50),0),0)*I50</f>
        <v>0</v>
      </c>
      <c r="BQ50" s="272">
        <f>IF(H50="footholds",IF(SUM(M50:Z50)&gt;0,SUM(M50:Z50),0),0)*I50</f>
        <v>0</v>
      </c>
      <c r="BR50" s="272">
        <f>IF(H50="micros",IF(SUM(M50:Z50)&gt;0,SUM(M50:Z50),0),0)*I50</f>
        <v>0</v>
      </c>
      <c r="BS50" s="272">
        <f>IF(H50="jug",IF(SUM(M50:Z50)&gt;0,SUM(M50:Z50),0),0)*I50</f>
        <v>0</v>
      </c>
      <c r="BT50" s="272">
        <f>IF(H50="ledge",IF(SUM(M50:Z50)&gt;0,SUM(M50:Z50),0),0)*I50</f>
        <v>0</v>
      </c>
      <c r="BU50" s="272">
        <f>IF(H50="edge",IF(SUM(M50:Z50)&gt;0,SUM(M50:Z50),0),0)*I50</f>
        <v>0</v>
      </c>
      <c r="BV50" s="272">
        <f>IF(H50="crimp",IF(SUM(M50:Z50)&gt;0,SUM(M50:Z50),0),0)*I50</f>
        <v>0</v>
      </c>
      <c r="BW50" s="272">
        <f>IF(H50="incut",IF(SUM(M50:Z50)&gt;0,SUM(M50:Z50),0),0)*I50</f>
        <v>0</v>
      </c>
      <c r="BX50" s="272">
        <f>IF(H50="dish",IF(SUM(M50:Z50)&gt;0,SUM(M50:Z50),0),0)*I50</f>
        <v>0</v>
      </c>
      <c r="BY50" s="272">
        <f>IF(H50="pinch",IF(SUM(M50:Z50)&gt;0,SUM(M50:Z50),0),0)*I50</f>
        <v>0</v>
      </c>
      <c r="BZ50" s="272">
        <f>IF(H50="pocket",IF(SUM(M50:Z50)&gt;0,SUM(M50:Z50),0),0)*I50</f>
        <v>0</v>
      </c>
      <c r="CA50" s="272">
        <f>IF(H50="insert",IF(SUM(M50:Z50)&gt;0,SUM(M50:Z50),0),0)*I50</f>
        <v>0</v>
      </c>
      <c r="CB50" s="272">
        <f>IF(H50="feature",IF(SUM(M50:Z50)&gt;0,SUM(M50:Z50),0),0)*I50</f>
        <v>0</v>
      </c>
      <c r="CC50" s="272">
        <f>IF(H50="scoop",IF(SUM(M50:Z50)&gt;0,SUM(M50:Z50),0),0)*I50</f>
        <v>0</v>
      </c>
      <c r="CD50" s="272">
        <f>IF(H50="arete",IF(SUM(M50:Z50)&gt;0,SUM(M50:Z50),0),0)*I50</f>
        <v>0</v>
      </c>
      <c r="CE50" s="272">
        <f>IF(H50="square",IF(SUM(M50:Z50)&gt;0,SUM(M50:Z50),0),0)*I50</f>
        <v>0</v>
      </c>
      <c r="CF50" s="272">
        <f>IF(H50="positive",IF(SUM(M50:Z50)&gt;0,SUM(M50:Z50),0),0)*I50</f>
        <v>0</v>
      </c>
      <c r="CG50" s="272">
        <f>IF(H50="pyramid",IF(SUM(M50:Z50)&gt;0,SUM(M50:Z50),0),0)*I50</f>
        <v>0</v>
      </c>
      <c r="CH50" s="272">
        <f>IF(H50="high profile",IF(SUM(M50:Z50)&gt;0,SUM(M50:Z50),0),0)*I50</f>
        <v>0</v>
      </c>
      <c r="CI50" s="272">
        <f>IF(H50="rectangle",IF(SUM(M50:Z50)&gt;0,SUM(M50:Z50),0),0)*I50</f>
        <v>0</v>
      </c>
      <c r="CJ50" s="272">
        <f>IF(H50="various",IF(SUM(M50:Z50)&gt;0,SUM(M50:Z50),0),0)*I50</f>
        <v>0</v>
      </c>
      <c r="CK50" s="222"/>
    </row>
    <row r="51" ht="90" customHeight="1">
      <c r="A51" s="50"/>
      <c r="B51" s="273"/>
      <c r="C51" s="6"/>
      <c r="D51" t="s" s="275">
        <v>209</v>
      </c>
      <c r="E51" t="s" s="276">
        <v>126</v>
      </c>
      <c r="F51" t="s" s="277">
        <v>36</v>
      </c>
      <c r="G51" t="s" s="278">
        <v>210</v>
      </c>
      <c r="H51" t="s" s="278">
        <v>52</v>
      </c>
      <c r="I51" s="279">
        <v>2</v>
      </c>
      <c r="J51" s="331">
        <v>0</v>
      </c>
      <c r="K51" t="s" s="332">
        <v>128</v>
      </c>
      <c r="L51" s="281">
        <v>261.555</v>
      </c>
      <c r="M51" s="282"/>
      <c r="N51" s="333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3">
        <f>L51*M51+L51*N51+L51*O51+L51*P51+L51*Q51+L51*R51+L51*T51+L51*V51+L51*W51+L51*X51+L51*Y51+L51*Z51+L51*U51+L51*S51</f>
        <v>0</v>
      </c>
      <c r="AB51" t="s" s="277">
        <f>IF(SUM(M51:Z51)&gt;0,"Yes","No")</f>
        <v>129</v>
      </c>
      <c r="AC51" t="s" s="284">
        <f>IF(B51="New","Yes","No")</f>
        <v>129</v>
      </c>
      <c r="AD51" s="134"/>
      <c r="AE51" s="286">
        <v>2</v>
      </c>
      <c r="AF51" s="286">
        <f>AE51*SUM(M51:Z51)</f>
        <v>0</v>
      </c>
      <c r="AG51" s="287"/>
      <c r="AH51" s="288">
        <v>5.5</v>
      </c>
      <c r="AI51" s="267">
        <f>SUM(M51:Z51)*AH51</f>
        <v>0</v>
      </c>
      <c r="AJ51" s="268">
        <f>M51*I51</f>
        <v>0</v>
      </c>
      <c r="AK51" s="268">
        <f>N51*I51</f>
        <v>0</v>
      </c>
      <c r="AL51" s="268">
        <f>O51*I51</f>
        <v>0</v>
      </c>
      <c r="AM51" s="268">
        <f>P51*I51</f>
        <v>0</v>
      </c>
      <c r="AN51" s="268">
        <f>Q51*I51</f>
        <v>0</v>
      </c>
      <c r="AO51" s="268">
        <f>R51*I51</f>
        <v>0</v>
      </c>
      <c r="AP51" s="268">
        <f>S51*I51</f>
        <v>0</v>
      </c>
      <c r="AQ51" s="268">
        <f>T51*I51</f>
        <v>0</v>
      </c>
      <c r="AR51" s="268">
        <f>U51*I51</f>
        <v>0</v>
      </c>
      <c r="AS51" s="268">
        <f>V51*I51</f>
        <v>0</v>
      </c>
      <c r="AT51" s="268">
        <f>W51*I51</f>
        <v>0</v>
      </c>
      <c r="AU51" s="268">
        <f>X51*I51</f>
        <v>0</v>
      </c>
      <c r="AV51" s="268">
        <f>Y51*I51</f>
        <v>0</v>
      </c>
      <c r="AW51" s="268">
        <f>Z51*I51</f>
        <v>0</v>
      </c>
      <c r="AX51" s="334">
        <v>2</v>
      </c>
      <c r="AY51" s="291">
        <v>12</v>
      </c>
      <c r="AZ51" s="335"/>
      <c r="BA51" s="335"/>
      <c r="BB51" s="134"/>
      <c r="BC51" s="272">
        <f>IF(F51="XS",IF(SUM(M51:Z51)&gt;0,SUM(M51:Z51),0),0)*I51</f>
        <v>0</v>
      </c>
      <c r="BD51" s="272">
        <f>IF(F51="S",IF(SUM(M51:Z51)&gt;0,SUM(M51:Z51),0),0)*I51</f>
        <v>0</v>
      </c>
      <c r="BE51" s="272">
        <f>IF(F51="M",IF(SUM(M51:Z51)&gt;0,SUM(M51:Z51),0),0)*I51</f>
        <v>0</v>
      </c>
      <c r="BF51" s="272">
        <f>IF(F51="L",IF(SUM(M51:Z51)&gt;0,SUM(M51:Z51),0),0)*I51</f>
        <v>0</v>
      </c>
      <c r="BG51" s="272">
        <f>IF(F51="XL",IF(SUM(M51:Z51)&gt;0,SUM(M51:Z51),0),0)*I51</f>
        <v>0</v>
      </c>
      <c r="BH51" s="272">
        <f>IF(F51="2XL",IF(SUM(M51:Z51)&gt;0,SUM(M51:Z51),0),0)*I51</f>
        <v>0</v>
      </c>
      <c r="BI51" s="272">
        <f>IF(F51="3XL",IF(SUM(M51:Z51)&gt;0,SUM(M51:Z51),0),0)*I51</f>
        <v>0</v>
      </c>
      <c r="BJ51" s="272">
        <f>IF(F51="4XL",IF(SUM(M51:Z51)&gt;0,SUM(M51:Z51),0),0)*I51</f>
        <v>0</v>
      </c>
      <c r="BK51" s="272">
        <f>IF(F51="various",IF(SUM(M51:Z51)&gt;0,SUM(M51:Z51),0),0)*I51</f>
        <v>0</v>
      </c>
      <c r="BL51" s="134"/>
      <c r="BM51" s="272">
        <f>IF(E51="",IF(SUM(M51:Z51)&gt;0,SUM(M51:Z51),0),0)*I51</f>
        <v>0</v>
      </c>
      <c r="BN51" s="272">
        <f>IF(E51="Dual tex.",IF(SUM(M51:Z51)&gt;0,SUM(M51:Z51),0),0)*I51</f>
        <v>0</v>
      </c>
      <c r="BO51" s="134"/>
      <c r="BP51" s="272">
        <f>IF(H51="sloper",IF(SUM(M51:Z51)&gt;0,SUM(M51:Z51),0),0)*I51</f>
        <v>0</v>
      </c>
      <c r="BQ51" s="272">
        <f>IF(H51="footholds",IF(SUM(M51:Z51)&gt;0,SUM(M51:Z51),0),0)*I51</f>
        <v>0</v>
      </c>
      <c r="BR51" s="272">
        <f>IF(H51="micros",IF(SUM(M51:Z51)&gt;0,SUM(M51:Z51),0),0)*I51</f>
        <v>0</v>
      </c>
      <c r="BS51" s="272">
        <f>IF(H51="jug",IF(SUM(M51:Z51)&gt;0,SUM(M51:Z51),0),0)*I51</f>
        <v>0</v>
      </c>
      <c r="BT51" s="272">
        <f>IF(H51="ledge",IF(SUM(M51:Z51)&gt;0,SUM(M51:Z51),0),0)*I51</f>
        <v>0</v>
      </c>
      <c r="BU51" s="272">
        <f>IF(H51="edge",IF(SUM(M51:Z51)&gt;0,SUM(M51:Z51),0),0)*I51</f>
        <v>0</v>
      </c>
      <c r="BV51" s="272">
        <f>IF(H51="crimp",IF(SUM(M51:Z51)&gt;0,SUM(M51:Z51),0),0)*I51</f>
        <v>0</v>
      </c>
      <c r="BW51" s="272">
        <f>IF(H51="incut",IF(SUM(M51:Z51)&gt;0,SUM(M51:Z51),0),0)*I51</f>
        <v>0</v>
      </c>
      <c r="BX51" s="272">
        <f>IF(H51="dish",IF(SUM(M51:Z51)&gt;0,SUM(M51:Z51),0),0)*I51</f>
        <v>0</v>
      </c>
      <c r="BY51" s="272">
        <f>IF(H51="pinch",IF(SUM(M51:Z51)&gt;0,SUM(M51:Z51),0),0)*I51</f>
        <v>0</v>
      </c>
      <c r="BZ51" s="272">
        <f>IF(H51="pocket",IF(SUM(M51:Z51)&gt;0,SUM(M51:Z51),0),0)*I51</f>
        <v>0</v>
      </c>
      <c r="CA51" s="272">
        <f>IF(H51="insert",IF(SUM(M51:Z51)&gt;0,SUM(M51:Z51),0),0)*I51</f>
        <v>0</v>
      </c>
      <c r="CB51" s="272">
        <f>IF(H51="feature",IF(SUM(M51:Z51)&gt;0,SUM(M51:Z51),0),0)*I51</f>
        <v>0</v>
      </c>
      <c r="CC51" s="272">
        <f>IF(H51="scoop",IF(SUM(M51:Z51)&gt;0,SUM(M51:Z51),0),0)*I51</f>
        <v>0</v>
      </c>
      <c r="CD51" s="272">
        <f>IF(H51="arete",IF(SUM(M51:Z51)&gt;0,SUM(M51:Z51),0),0)*I51</f>
        <v>0</v>
      </c>
      <c r="CE51" s="272">
        <f>IF(H51="square",IF(SUM(M51:Z51)&gt;0,SUM(M51:Z51),0),0)*I51</f>
        <v>0</v>
      </c>
      <c r="CF51" s="272">
        <f>IF(H51="positive",IF(SUM(M51:Z51)&gt;0,SUM(M51:Z51),0),0)*I51</f>
        <v>0</v>
      </c>
      <c r="CG51" s="272">
        <f>IF(H51="pyramid",IF(SUM(M51:Z51)&gt;0,SUM(M51:Z51),0),0)*I51</f>
        <v>0</v>
      </c>
      <c r="CH51" s="272">
        <f>IF(H51="high profile",IF(SUM(M51:Z51)&gt;0,SUM(M51:Z51),0),0)*I51</f>
        <v>0</v>
      </c>
      <c r="CI51" s="272">
        <f>IF(H51="rectangle",IF(SUM(M51:Z51)&gt;0,SUM(M51:Z51),0),0)*I51</f>
        <v>0</v>
      </c>
      <c r="CJ51" s="272">
        <f>IF(H51="various",IF(SUM(M51:Z51)&gt;0,SUM(M51:Z51),0),0)*I51</f>
        <v>0</v>
      </c>
      <c r="CK51" s="222"/>
    </row>
    <row r="52" ht="90" customHeight="1">
      <c r="A52" s="50"/>
      <c r="B52" s="336"/>
      <c r="C52" s="6"/>
      <c r="D52" t="s" s="292">
        <v>211</v>
      </c>
      <c r="E52" t="s" s="293">
        <v>126</v>
      </c>
      <c r="F52" t="s" s="294">
        <v>36</v>
      </c>
      <c r="G52" t="s" s="295">
        <v>212</v>
      </c>
      <c r="H52" t="s" s="295">
        <v>52</v>
      </c>
      <c r="I52" s="296">
        <v>2</v>
      </c>
      <c r="J52" s="296">
        <v>0</v>
      </c>
      <c r="K52" t="s" s="294">
        <v>128</v>
      </c>
      <c r="L52" s="298">
        <v>333.9</v>
      </c>
      <c r="M52" s="299"/>
      <c r="N52" s="299"/>
      <c r="O52" s="299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299"/>
      <c r="AA52" s="300">
        <f>L52*M52+L52*N52+L52*O52+L52*P52+L52*Q52+L52*R52+L52*T52+L52*V52+L52*W52+L52*X52+L52*Y52+L52*Z52+L52*U52+L52*S52</f>
        <v>0</v>
      </c>
      <c r="AB52" t="s" s="294">
        <f>IF(SUM(M52:Z52)&gt;0,"Yes","No")</f>
        <v>129</v>
      </c>
      <c r="AC52" t="s" s="301">
        <f>IF(B52="New","Yes","No")</f>
        <v>129</v>
      </c>
      <c r="AD52" s="134"/>
      <c r="AE52" s="286">
        <v>2</v>
      </c>
      <c r="AF52" s="286">
        <f>AE52*SUM(M52:Z52)</f>
        <v>0</v>
      </c>
      <c r="AG52" s="287"/>
      <c r="AH52" s="288">
        <v>7.5</v>
      </c>
      <c r="AI52" s="267">
        <f>SUM(M52:Z52)*AH52</f>
        <v>0</v>
      </c>
      <c r="AJ52" s="268">
        <f>M52*I52</f>
        <v>0</v>
      </c>
      <c r="AK52" s="268">
        <f>N52*I52</f>
        <v>0</v>
      </c>
      <c r="AL52" s="268">
        <f>O52*I52</f>
        <v>0</v>
      </c>
      <c r="AM52" s="268">
        <f>P52*I52</f>
        <v>0</v>
      </c>
      <c r="AN52" s="268">
        <f>Q52*I52</f>
        <v>0</v>
      </c>
      <c r="AO52" s="268">
        <f>R52*I52</f>
        <v>0</v>
      </c>
      <c r="AP52" s="268">
        <f>S52*I52</f>
        <v>0</v>
      </c>
      <c r="AQ52" s="268">
        <f>T52*I52</f>
        <v>0</v>
      </c>
      <c r="AR52" s="268">
        <f>U52*I52</f>
        <v>0</v>
      </c>
      <c r="AS52" s="268">
        <f>V52*I52</f>
        <v>0</v>
      </c>
      <c r="AT52" s="268">
        <f>W52*I52</f>
        <v>0</v>
      </c>
      <c r="AU52" s="268">
        <f>X52*I52</f>
        <v>0</v>
      </c>
      <c r="AV52" s="268">
        <f>Y52*I52</f>
        <v>0</v>
      </c>
      <c r="AW52" s="268">
        <f>Z52*I52</f>
        <v>0</v>
      </c>
      <c r="AX52" s="334">
        <v>2</v>
      </c>
      <c r="AY52" s="291">
        <v>14</v>
      </c>
      <c r="AZ52" s="335"/>
      <c r="BA52" s="335"/>
      <c r="BB52" s="134"/>
      <c r="BC52" s="272">
        <f>IF(F52="XS",IF(SUM(M52:Z52)&gt;0,SUM(M52:Z52),0),0)*I52</f>
        <v>0</v>
      </c>
      <c r="BD52" s="272">
        <f>IF(F52="S",IF(SUM(M52:Z52)&gt;0,SUM(M52:Z52),0),0)*I52</f>
        <v>0</v>
      </c>
      <c r="BE52" s="272">
        <f>IF(F52="M",IF(SUM(M52:Z52)&gt;0,SUM(M52:Z52),0),0)*I52</f>
        <v>0</v>
      </c>
      <c r="BF52" s="272">
        <f>IF(F52="L",IF(SUM(M52:Z52)&gt;0,SUM(M52:Z52),0),0)*I52</f>
        <v>0</v>
      </c>
      <c r="BG52" s="272">
        <f>IF(F52="XL",IF(SUM(M52:Z52)&gt;0,SUM(M52:Z52),0),0)*I52</f>
        <v>0</v>
      </c>
      <c r="BH52" s="272">
        <f>IF(F52="2XL",IF(SUM(M52:Z52)&gt;0,SUM(M52:Z52),0),0)*I52</f>
        <v>0</v>
      </c>
      <c r="BI52" s="272">
        <f>IF(F52="3XL",IF(SUM(M52:Z52)&gt;0,SUM(M52:Z52),0),0)*I52</f>
        <v>0</v>
      </c>
      <c r="BJ52" s="272">
        <f>IF(F52="4XL",IF(SUM(M52:Z52)&gt;0,SUM(M52:Z52),0),0)*I52</f>
        <v>0</v>
      </c>
      <c r="BK52" s="272">
        <f>IF(F52="various",IF(SUM(M52:Z52)&gt;0,SUM(M52:Z52),0),0)*I52</f>
        <v>0</v>
      </c>
      <c r="BL52" s="134"/>
      <c r="BM52" s="272">
        <f>IF(E52="",IF(SUM(M52:Z52)&gt;0,SUM(M52:Z52),0),0)*I52</f>
        <v>0</v>
      </c>
      <c r="BN52" s="272">
        <f>IF(E52="Dual tex.",IF(SUM(M52:Z52)&gt;0,SUM(M52:Z52),0),0)*I52</f>
        <v>0</v>
      </c>
      <c r="BO52" s="134"/>
      <c r="BP52" s="272">
        <f>IF(H52="sloper",IF(SUM(M52:Z52)&gt;0,SUM(M52:Z52),0),0)*I52</f>
        <v>0</v>
      </c>
      <c r="BQ52" s="272">
        <f>IF(H52="footholds",IF(SUM(M52:Z52)&gt;0,SUM(M52:Z52),0),0)*I52</f>
        <v>0</v>
      </c>
      <c r="BR52" s="272">
        <f>IF(H52="micros",IF(SUM(M52:Z52)&gt;0,SUM(M52:Z52),0),0)*I52</f>
        <v>0</v>
      </c>
      <c r="BS52" s="272">
        <f>IF(H52="jug",IF(SUM(M52:Z52)&gt;0,SUM(M52:Z52),0),0)*I52</f>
        <v>0</v>
      </c>
      <c r="BT52" s="272">
        <f>IF(H52="ledge",IF(SUM(M52:Z52)&gt;0,SUM(M52:Z52),0),0)*I52</f>
        <v>0</v>
      </c>
      <c r="BU52" s="272">
        <f>IF(H52="edge",IF(SUM(M52:Z52)&gt;0,SUM(M52:Z52),0),0)*I52</f>
        <v>0</v>
      </c>
      <c r="BV52" s="272">
        <f>IF(H52="crimp",IF(SUM(M52:Z52)&gt;0,SUM(M52:Z52),0),0)*I52</f>
        <v>0</v>
      </c>
      <c r="BW52" s="272">
        <f>IF(H52="incut",IF(SUM(M52:Z52)&gt;0,SUM(M52:Z52),0),0)*I52</f>
        <v>0</v>
      </c>
      <c r="BX52" s="272">
        <f>IF(H52="dish",IF(SUM(M52:Z52)&gt;0,SUM(M52:Z52),0),0)*I52</f>
        <v>0</v>
      </c>
      <c r="BY52" s="272">
        <f>IF(H52="pinch",IF(SUM(M52:Z52)&gt;0,SUM(M52:Z52),0),0)*I52</f>
        <v>0</v>
      </c>
      <c r="BZ52" s="272">
        <f>IF(H52="pocket",IF(SUM(M52:Z52)&gt;0,SUM(M52:Z52),0),0)*I52</f>
        <v>0</v>
      </c>
      <c r="CA52" s="272">
        <f>IF(H52="insert",IF(SUM(M52:Z52)&gt;0,SUM(M52:Z52),0),0)*I52</f>
        <v>0</v>
      </c>
      <c r="CB52" s="272">
        <f>IF(H52="feature",IF(SUM(M52:Z52)&gt;0,SUM(M52:Z52),0),0)*I52</f>
        <v>0</v>
      </c>
      <c r="CC52" s="272">
        <f>IF(H52="scoop",IF(SUM(M52:Z52)&gt;0,SUM(M52:Z52),0),0)*I52</f>
        <v>0</v>
      </c>
      <c r="CD52" s="272">
        <f>IF(H52="arete",IF(SUM(M52:Z52)&gt;0,SUM(M52:Z52),0),0)*I52</f>
        <v>0</v>
      </c>
      <c r="CE52" s="272">
        <f>IF(H52="square",IF(SUM(M52:Z52)&gt;0,SUM(M52:Z52),0),0)*I52</f>
        <v>0</v>
      </c>
      <c r="CF52" s="272">
        <f>IF(H52="positive",IF(SUM(M52:Z52)&gt;0,SUM(M52:Z52),0),0)*I52</f>
        <v>0</v>
      </c>
      <c r="CG52" s="272">
        <f>IF(H52="pyramid",IF(SUM(M52:Z52)&gt;0,SUM(M52:Z52),0),0)*I52</f>
        <v>0</v>
      </c>
      <c r="CH52" s="272">
        <f>IF(H52="high profile",IF(SUM(M52:Z52)&gt;0,SUM(M52:Z52),0),0)*I52</f>
        <v>0</v>
      </c>
      <c r="CI52" s="272">
        <f>IF(H52="rectangle",IF(SUM(M52:Z52)&gt;0,SUM(M52:Z52),0),0)*I52</f>
        <v>0</v>
      </c>
      <c r="CJ52" s="272">
        <f>IF(H52="various",IF(SUM(M52:Z52)&gt;0,SUM(M52:Z52),0),0)*I52</f>
        <v>0</v>
      </c>
      <c r="CK52" s="222"/>
    </row>
    <row r="53" ht="90" customHeight="1">
      <c r="A53" s="50"/>
      <c r="B53" s="273"/>
      <c r="C53" s="6"/>
      <c r="D53" t="s" s="275">
        <v>213</v>
      </c>
      <c r="E53" t="s" s="276">
        <v>126</v>
      </c>
      <c r="F53" t="s" s="277">
        <v>37</v>
      </c>
      <c r="G53" t="s" s="278">
        <v>214</v>
      </c>
      <c r="H53" t="s" s="278">
        <v>52</v>
      </c>
      <c r="I53" s="279">
        <v>2</v>
      </c>
      <c r="J53" s="331">
        <v>0</v>
      </c>
      <c r="K53" t="s" s="332">
        <v>128</v>
      </c>
      <c r="L53" s="281">
        <v>389.55</v>
      </c>
      <c r="M53" s="282"/>
      <c r="N53" s="333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3">
        <f>L53*M53+L53*N53+L53*O53+L53*P53+L53*Q53+L53*R53+L53*T53+L53*V53+L53*W53+L53*X53+L53*Y53+L53*Z53+L53*U53+L53*S53</f>
        <v>0</v>
      </c>
      <c r="AB53" t="s" s="277">
        <f>IF(SUM(M53:Z53)&gt;0,"Yes","No")</f>
        <v>129</v>
      </c>
      <c r="AC53" t="s" s="284">
        <f>IF(B53="New","Yes","No")</f>
        <v>129</v>
      </c>
      <c r="AD53" s="134"/>
      <c r="AE53" s="286">
        <v>2</v>
      </c>
      <c r="AF53" s="286">
        <f>AE53*SUM(M53:Z53)</f>
        <v>0</v>
      </c>
      <c r="AG53" s="287"/>
      <c r="AH53" s="288">
        <v>10</v>
      </c>
      <c r="AI53" s="267">
        <f>SUM(M53:Z53)*AH53</f>
        <v>0</v>
      </c>
      <c r="AJ53" s="268">
        <f>M53*I53</f>
        <v>0</v>
      </c>
      <c r="AK53" s="268">
        <f>N53*I53</f>
        <v>0</v>
      </c>
      <c r="AL53" s="268">
        <f>O53*I53</f>
        <v>0</v>
      </c>
      <c r="AM53" s="268">
        <f>P53*I53</f>
        <v>0</v>
      </c>
      <c r="AN53" s="268">
        <f>Q53*I53</f>
        <v>0</v>
      </c>
      <c r="AO53" s="268">
        <f>R53*I53</f>
        <v>0</v>
      </c>
      <c r="AP53" s="268">
        <f>S53*I53</f>
        <v>0</v>
      </c>
      <c r="AQ53" s="268">
        <f>T53*I53</f>
        <v>0</v>
      </c>
      <c r="AR53" s="268">
        <f>U53*I53</f>
        <v>0</v>
      </c>
      <c r="AS53" s="268">
        <f>V53*I53</f>
        <v>0</v>
      </c>
      <c r="AT53" s="268">
        <f>W53*I53</f>
        <v>0</v>
      </c>
      <c r="AU53" s="268">
        <f>X53*I53</f>
        <v>0</v>
      </c>
      <c r="AV53" s="268">
        <f>Y53*I53</f>
        <v>0</v>
      </c>
      <c r="AW53" s="268">
        <f>Z53*I53</f>
        <v>0</v>
      </c>
      <c r="AX53" s="334">
        <v>2</v>
      </c>
      <c r="AY53" s="291">
        <v>20</v>
      </c>
      <c r="AZ53" s="335"/>
      <c r="BA53" s="335"/>
      <c r="BB53" s="134"/>
      <c r="BC53" s="272">
        <f>IF(F53="XS",IF(SUM(M53:Z53)&gt;0,SUM(M53:Z53),0),0)*I53</f>
        <v>0</v>
      </c>
      <c r="BD53" s="272">
        <f>IF(F53="S",IF(SUM(M53:Z53)&gt;0,SUM(M53:Z53),0),0)*I53</f>
        <v>0</v>
      </c>
      <c r="BE53" s="272">
        <f>IF(F53="M",IF(SUM(M53:Z53)&gt;0,SUM(M53:Z53),0),0)*I53</f>
        <v>0</v>
      </c>
      <c r="BF53" s="272">
        <f>IF(F53="L",IF(SUM(M53:Z53)&gt;0,SUM(M53:Z53),0),0)*I53</f>
        <v>0</v>
      </c>
      <c r="BG53" s="272">
        <f>IF(F53="XL",IF(SUM(M53:Z53)&gt;0,SUM(M53:Z53),0),0)*I53</f>
        <v>0</v>
      </c>
      <c r="BH53" s="272">
        <f>IF(F53="2XL",IF(SUM(M53:Z53)&gt;0,SUM(M53:Z53),0),0)*I53</f>
        <v>0</v>
      </c>
      <c r="BI53" s="272">
        <f>IF(F53="3XL",IF(SUM(M53:Z53)&gt;0,SUM(M53:Z53),0),0)*I53</f>
        <v>0</v>
      </c>
      <c r="BJ53" s="272">
        <f>IF(F53="4XL",IF(SUM(M53:Z53)&gt;0,SUM(M53:Z53),0),0)*I53</f>
        <v>0</v>
      </c>
      <c r="BK53" s="272">
        <f>IF(F53="various",IF(SUM(M53:Z53)&gt;0,SUM(M53:Z53),0),0)*I53</f>
        <v>0</v>
      </c>
      <c r="BL53" s="134"/>
      <c r="BM53" s="272">
        <f>IF(E53="",IF(SUM(M53:Z53)&gt;0,SUM(M53:Z53),0),0)*I53</f>
        <v>0</v>
      </c>
      <c r="BN53" s="272">
        <f>IF(E53="Dual tex.",IF(SUM(M53:Z53)&gt;0,SUM(M53:Z53),0),0)*I53</f>
        <v>0</v>
      </c>
      <c r="BO53" s="134"/>
      <c r="BP53" s="272">
        <f>IF(H53="sloper",IF(SUM(M53:Z53)&gt;0,SUM(M53:Z53),0),0)*I53</f>
        <v>0</v>
      </c>
      <c r="BQ53" s="272">
        <f>IF(H53="footholds",IF(SUM(M53:Z53)&gt;0,SUM(M53:Z53),0),0)*I53</f>
        <v>0</v>
      </c>
      <c r="BR53" s="272">
        <f>IF(H53="micros",IF(SUM(M53:Z53)&gt;0,SUM(M53:Z53),0),0)*I53</f>
        <v>0</v>
      </c>
      <c r="BS53" s="272">
        <f>IF(H53="jug",IF(SUM(M53:Z53)&gt;0,SUM(M53:Z53),0),0)*I53</f>
        <v>0</v>
      </c>
      <c r="BT53" s="272">
        <f>IF(H53="ledge",IF(SUM(M53:Z53)&gt;0,SUM(M53:Z53),0),0)*I53</f>
        <v>0</v>
      </c>
      <c r="BU53" s="272">
        <f>IF(H53="edge",IF(SUM(M53:Z53)&gt;0,SUM(M53:Z53),0),0)*I53</f>
        <v>0</v>
      </c>
      <c r="BV53" s="272">
        <f>IF(H53="crimp",IF(SUM(M53:Z53)&gt;0,SUM(M53:Z53),0),0)*I53</f>
        <v>0</v>
      </c>
      <c r="BW53" s="272">
        <f>IF(H53="incut",IF(SUM(M53:Z53)&gt;0,SUM(M53:Z53),0),0)*I53</f>
        <v>0</v>
      </c>
      <c r="BX53" s="272">
        <f>IF(H53="dish",IF(SUM(M53:Z53)&gt;0,SUM(M53:Z53),0),0)*I53</f>
        <v>0</v>
      </c>
      <c r="BY53" s="272">
        <f>IF(H53="pinch",IF(SUM(M53:Z53)&gt;0,SUM(M53:Z53),0),0)*I53</f>
        <v>0</v>
      </c>
      <c r="BZ53" s="272">
        <f>IF(H53="pocket",IF(SUM(M53:Z53)&gt;0,SUM(M53:Z53),0),0)*I53</f>
        <v>0</v>
      </c>
      <c r="CA53" s="272">
        <f>IF(H53="insert",IF(SUM(M53:Z53)&gt;0,SUM(M53:Z53),0),0)*I53</f>
        <v>0</v>
      </c>
      <c r="CB53" s="272">
        <f>IF(H53="feature",IF(SUM(M53:Z53)&gt;0,SUM(M53:Z53),0),0)*I53</f>
        <v>0</v>
      </c>
      <c r="CC53" s="272">
        <f>IF(H53="scoop",IF(SUM(M53:Z53)&gt;0,SUM(M53:Z53),0),0)*I53</f>
        <v>0</v>
      </c>
      <c r="CD53" s="272">
        <f>IF(H53="arete",IF(SUM(M53:Z53)&gt;0,SUM(M53:Z53),0),0)*I53</f>
        <v>0</v>
      </c>
      <c r="CE53" s="272">
        <f>IF(H53="square",IF(SUM(M53:Z53)&gt;0,SUM(M53:Z53),0),0)*I53</f>
        <v>0</v>
      </c>
      <c r="CF53" s="272">
        <f>IF(H53="positive",IF(SUM(M53:Z53)&gt;0,SUM(M53:Z53),0),0)*I53</f>
        <v>0</v>
      </c>
      <c r="CG53" s="272">
        <f>IF(H53="pyramid",IF(SUM(M53:Z53)&gt;0,SUM(M53:Z53),0),0)*I53</f>
        <v>0</v>
      </c>
      <c r="CH53" s="272">
        <f>IF(H53="high profile",IF(SUM(M53:Z53)&gt;0,SUM(M53:Z53),0),0)*I53</f>
        <v>0</v>
      </c>
      <c r="CI53" s="272">
        <f>IF(H53="rectangle",IF(SUM(M53:Z53)&gt;0,SUM(M53:Z53),0),0)*I53</f>
        <v>0</v>
      </c>
      <c r="CJ53" s="272">
        <f>IF(H53="various",IF(SUM(M53:Z53)&gt;0,SUM(M53:Z53),0),0)*I53</f>
        <v>0</v>
      </c>
      <c r="CK53" s="222"/>
    </row>
    <row r="54" ht="90" customHeight="1">
      <c r="A54" s="50"/>
      <c r="B54" s="336"/>
      <c r="C54" s="6"/>
      <c r="D54" t="s" s="292">
        <v>215</v>
      </c>
      <c r="E54" t="s" s="293">
        <v>126</v>
      </c>
      <c r="F54" t="s" s="294">
        <v>37</v>
      </c>
      <c r="G54" t="s" s="295">
        <v>216</v>
      </c>
      <c r="H54" t="s" s="295">
        <v>52</v>
      </c>
      <c r="I54" s="296">
        <v>2</v>
      </c>
      <c r="J54" s="296">
        <v>0</v>
      </c>
      <c r="K54" t="s" s="294">
        <v>128</v>
      </c>
      <c r="L54" s="298">
        <v>523.11</v>
      </c>
      <c r="M54" s="299"/>
      <c r="N54" s="299"/>
      <c r="O54" s="299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300">
        <f>L54*M54+L54*N54+L54*O54+L54*P54+L54*Q54+L54*R54+L54*T54+L54*V54+L54*W54+L54*X54+L54*Y54+L54*Z54+L54*U54+L54*S54</f>
        <v>0</v>
      </c>
      <c r="AB54" t="s" s="294">
        <f>IF(SUM(M54:Z54)&gt;0,"Yes","No")</f>
        <v>129</v>
      </c>
      <c r="AC54" t="s" s="301">
        <f>IF(B54="New","Yes","No")</f>
        <v>129</v>
      </c>
      <c r="AD54" s="134"/>
      <c r="AE54" s="286">
        <v>2</v>
      </c>
      <c r="AF54" s="286">
        <f>AE54*SUM(M54:Z54)</f>
        <v>0</v>
      </c>
      <c r="AG54" s="287"/>
      <c r="AH54" s="288">
        <v>13.5</v>
      </c>
      <c r="AI54" s="267">
        <f>SUM(M54:Z54)*AH54</f>
        <v>0</v>
      </c>
      <c r="AJ54" s="268">
        <f>M54*I54</f>
        <v>0</v>
      </c>
      <c r="AK54" s="268">
        <f>N54*I54</f>
        <v>0</v>
      </c>
      <c r="AL54" s="268">
        <f>O54*I54</f>
        <v>0</v>
      </c>
      <c r="AM54" s="268">
        <f>P54*I54</f>
        <v>0</v>
      </c>
      <c r="AN54" s="268">
        <f>Q54*I54</f>
        <v>0</v>
      </c>
      <c r="AO54" s="268">
        <f>R54*I54</f>
        <v>0</v>
      </c>
      <c r="AP54" s="268">
        <f>S54*I54</f>
        <v>0</v>
      </c>
      <c r="AQ54" s="268">
        <f>T54*I54</f>
        <v>0</v>
      </c>
      <c r="AR54" s="268">
        <f>U54*I54</f>
        <v>0</v>
      </c>
      <c r="AS54" s="268">
        <f>V54*I54</f>
        <v>0</v>
      </c>
      <c r="AT54" s="268">
        <f>W54*I54</f>
        <v>0</v>
      </c>
      <c r="AU54" s="268">
        <f>X54*I54</f>
        <v>0</v>
      </c>
      <c r="AV54" s="268">
        <f>Y54*I54</f>
        <v>0</v>
      </c>
      <c r="AW54" s="268">
        <f>Z54*I54</f>
        <v>0</v>
      </c>
      <c r="AX54" s="334">
        <v>2</v>
      </c>
      <c r="AY54" s="291">
        <v>14</v>
      </c>
      <c r="AZ54" s="335"/>
      <c r="BA54" s="335"/>
      <c r="BB54" s="134"/>
      <c r="BC54" s="272">
        <f>IF(F54="XS",IF(SUM(M54:Z54)&gt;0,SUM(M54:Z54),0),0)*I54</f>
        <v>0</v>
      </c>
      <c r="BD54" s="272">
        <f>IF(F54="S",IF(SUM(M54:Z54)&gt;0,SUM(M54:Z54),0),0)*I54</f>
        <v>0</v>
      </c>
      <c r="BE54" s="272">
        <f>IF(F54="M",IF(SUM(M54:Z54)&gt;0,SUM(M54:Z54),0),0)*I54</f>
        <v>0</v>
      </c>
      <c r="BF54" s="272">
        <f>IF(F54="L",IF(SUM(M54:Z54)&gt;0,SUM(M54:Z54),0),0)*I54</f>
        <v>0</v>
      </c>
      <c r="BG54" s="272">
        <f>IF(F54="XL",IF(SUM(M54:Z54)&gt;0,SUM(M54:Z54),0),0)*I54</f>
        <v>0</v>
      </c>
      <c r="BH54" s="272">
        <f>IF(F54="2XL",IF(SUM(M54:Z54)&gt;0,SUM(M54:Z54),0),0)*I54</f>
        <v>0</v>
      </c>
      <c r="BI54" s="272">
        <f>IF(F54="3XL",IF(SUM(M54:Z54)&gt;0,SUM(M54:Z54),0),0)*I54</f>
        <v>0</v>
      </c>
      <c r="BJ54" s="272">
        <f>IF(F54="4XL",IF(SUM(M54:Z54)&gt;0,SUM(M54:Z54),0),0)*I54</f>
        <v>0</v>
      </c>
      <c r="BK54" s="272">
        <f>IF(F54="various",IF(SUM(M54:Z54)&gt;0,SUM(M54:Z54),0),0)*I54</f>
        <v>0</v>
      </c>
      <c r="BL54" s="134"/>
      <c r="BM54" s="272">
        <f>IF(E54="",IF(SUM(M54:Z54)&gt;0,SUM(M54:Z54),0),0)*I54</f>
        <v>0</v>
      </c>
      <c r="BN54" s="272">
        <f>IF(E54="Dual tex.",IF(SUM(M54:Z54)&gt;0,SUM(M54:Z54),0),0)*I54</f>
        <v>0</v>
      </c>
      <c r="BO54" s="134"/>
      <c r="BP54" s="272">
        <f>IF(H54="sloper",IF(SUM(M54:Z54)&gt;0,SUM(M54:Z54),0),0)*I54</f>
        <v>0</v>
      </c>
      <c r="BQ54" s="272">
        <f>IF(H54="footholds",IF(SUM(M54:Z54)&gt;0,SUM(M54:Z54),0),0)*I54</f>
        <v>0</v>
      </c>
      <c r="BR54" s="272">
        <f>IF(H54="micros",IF(SUM(M54:Z54)&gt;0,SUM(M54:Z54),0),0)*I54</f>
        <v>0</v>
      </c>
      <c r="BS54" s="272">
        <f>IF(H54="jug",IF(SUM(M54:Z54)&gt;0,SUM(M54:Z54),0),0)*I54</f>
        <v>0</v>
      </c>
      <c r="BT54" s="272">
        <f>IF(H54="ledge",IF(SUM(M54:Z54)&gt;0,SUM(M54:Z54),0),0)*I54</f>
        <v>0</v>
      </c>
      <c r="BU54" s="272">
        <f>IF(H54="edge",IF(SUM(M54:Z54)&gt;0,SUM(M54:Z54),0),0)*I54</f>
        <v>0</v>
      </c>
      <c r="BV54" s="272">
        <f>IF(H54="crimp",IF(SUM(M54:Z54)&gt;0,SUM(M54:Z54),0),0)*I54</f>
        <v>0</v>
      </c>
      <c r="BW54" s="272">
        <f>IF(H54="incut",IF(SUM(M54:Z54)&gt;0,SUM(M54:Z54),0),0)*I54</f>
        <v>0</v>
      </c>
      <c r="BX54" s="272">
        <f>IF(H54="dish",IF(SUM(M54:Z54)&gt;0,SUM(M54:Z54),0),0)*I54</f>
        <v>0</v>
      </c>
      <c r="BY54" s="272">
        <f>IF(H54="pinch",IF(SUM(M54:Z54)&gt;0,SUM(M54:Z54),0),0)*I54</f>
        <v>0</v>
      </c>
      <c r="BZ54" s="272">
        <f>IF(H54="pocket",IF(SUM(M54:Z54)&gt;0,SUM(M54:Z54),0),0)*I54</f>
        <v>0</v>
      </c>
      <c r="CA54" s="272">
        <f>IF(H54="insert",IF(SUM(M54:Z54)&gt;0,SUM(M54:Z54),0),0)*I54</f>
        <v>0</v>
      </c>
      <c r="CB54" s="272">
        <f>IF(H54="feature",IF(SUM(M54:Z54)&gt;0,SUM(M54:Z54),0),0)*I54</f>
        <v>0</v>
      </c>
      <c r="CC54" s="272">
        <f>IF(H54="scoop",IF(SUM(M54:Z54)&gt;0,SUM(M54:Z54),0),0)*I54</f>
        <v>0</v>
      </c>
      <c r="CD54" s="272">
        <f>IF(H54="arete",IF(SUM(M54:Z54)&gt;0,SUM(M54:Z54),0),0)*I54</f>
        <v>0</v>
      </c>
      <c r="CE54" s="272">
        <f>IF(H54="square",IF(SUM(M54:Z54)&gt;0,SUM(M54:Z54),0),0)*I54</f>
        <v>0</v>
      </c>
      <c r="CF54" s="272">
        <f>IF(H54="positive",IF(SUM(M54:Z54)&gt;0,SUM(M54:Z54),0),0)*I54</f>
        <v>0</v>
      </c>
      <c r="CG54" s="272">
        <f>IF(H54="pyramid",IF(SUM(M54:Z54)&gt;0,SUM(M54:Z54),0),0)*I54</f>
        <v>0</v>
      </c>
      <c r="CH54" s="272">
        <f>IF(H54="high profile",IF(SUM(M54:Z54)&gt;0,SUM(M54:Z54),0),0)*I54</f>
        <v>0</v>
      </c>
      <c r="CI54" s="272">
        <f>IF(H54="rectangle",IF(SUM(M54:Z54)&gt;0,SUM(M54:Z54),0),0)*I54</f>
        <v>0</v>
      </c>
      <c r="CJ54" s="272">
        <f>IF(H54="various",IF(SUM(M54:Z54)&gt;0,SUM(M54:Z54),0),0)*I54</f>
        <v>0</v>
      </c>
      <c r="CK54" s="222"/>
    </row>
    <row r="55" ht="90" customHeight="1">
      <c r="A55" s="50"/>
      <c r="B55" s="273"/>
      <c r="C55" s="6"/>
      <c r="D55" t="s" s="275">
        <v>217</v>
      </c>
      <c r="E55" t="s" s="276">
        <v>126</v>
      </c>
      <c r="F55" t="s" s="277">
        <v>37</v>
      </c>
      <c r="G55" t="s" s="278">
        <v>218</v>
      </c>
      <c r="H55" t="s" s="278">
        <v>52</v>
      </c>
      <c r="I55" s="279">
        <v>2</v>
      </c>
      <c r="J55" s="331">
        <v>0</v>
      </c>
      <c r="K55" t="s" s="332">
        <v>128</v>
      </c>
      <c r="L55" s="281">
        <v>562.0650000000001</v>
      </c>
      <c r="M55" s="282"/>
      <c r="N55" s="333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3">
        <f>L55*M55+L55*N55+L55*O55+L55*P55+L55*Q55+L55*R55+L55*T55+L55*V55+L55*W55+L55*X55+L55*Y55+L55*Z55+L55*U55+L55*S55</f>
        <v>0</v>
      </c>
      <c r="AB55" t="s" s="277">
        <f>IF(SUM(M55:Z55)&gt;0,"Yes","No")</f>
        <v>129</v>
      </c>
      <c r="AC55" t="s" s="284">
        <f>IF(B55="New","Yes","No")</f>
        <v>129</v>
      </c>
      <c r="AD55" s="134"/>
      <c r="AE55" s="286">
        <v>2</v>
      </c>
      <c r="AF55" s="286">
        <f>AE55*SUM(M55:Z55)</f>
        <v>0</v>
      </c>
      <c r="AG55" s="287"/>
      <c r="AH55" s="288">
        <v>17</v>
      </c>
      <c r="AI55" s="267">
        <f>SUM(M55:Z55)*AH55</f>
        <v>0</v>
      </c>
      <c r="AJ55" s="268">
        <f>M55*I55</f>
        <v>0</v>
      </c>
      <c r="AK55" s="268">
        <f>N55*I55</f>
        <v>0</v>
      </c>
      <c r="AL55" s="268">
        <f>O55*I55</f>
        <v>0</v>
      </c>
      <c r="AM55" s="268">
        <f>P55*I55</f>
        <v>0</v>
      </c>
      <c r="AN55" s="268">
        <f>Q55*I55</f>
        <v>0</v>
      </c>
      <c r="AO55" s="268">
        <f>R55*I55</f>
        <v>0</v>
      </c>
      <c r="AP55" s="268">
        <f>S55*I55</f>
        <v>0</v>
      </c>
      <c r="AQ55" s="268">
        <f>T55*I55</f>
        <v>0</v>
      </c>
      <c r="AR55" s="268">
        <f>U55*I55</f>
        <v>0</v>
      </c>
      <c r="AS55" s="268">
        <f>V55*I55</f>
        <v>0</v>
      </c>
      <c r="AT55" s="268">
        <f>W55*I55</f>
        <v>0</v>
      </c>
      <c r="AU55" s="268">
        <f>X55*I55</f>
        <v>0</v>
      </c>
      <c r="AV55" s="268">
        <f>Y55*I55</f>
        <v>0</v>
      </c>
      <c r="AW55" s="268">
        <f>Z55*I55</f>
        <v>0</v>
      </c>
      <c r="AX55" s="334">
        <v>2</v>
      </c>
      <c r="AY55" s="291">
        <v>18</v>
      </c>
      <c r="AZ55" s="335"/>
      <c r="BA55" s="335"/>
      <c r="BB55" s="134"/>
      <c r="BC55" s="272">
        <f>IF(F55="XS",IF(SUM(M55:Z55)&gt;0,SUM(M55:Z55),0),0)*I55</f>
        <v>0</v>
      </c>
      <c r="BD55" s="272">
        <f>IF(F55="S",IF(SUM(M55:Z55)&gt;0,SUM(M55:Z55),0),0)*I55</f>
        <v>0</v>
      </c>
      <c r="BE55" s="272">
        <f>IF(F55="M",IF(SUM(M55:Z55)&gt;0,SUM(M55:Z55),0),0)*I55</f>
        <v>0</v>
      </c>
      <c r="BF55" s="272">
        <f>IF(F55="L",IF(SUM(M55:Z55)&gt;0,SUM(M55:Z55),0),0)*I55</f>
        <v>0</v>
      </c>
      <c r="BG55" s="272">
        <f>IF(F55="XL",IF(SUM(M55:Z55)&gt;0,SUM(M55:Z55),0),0)*I55</f>
        <v>0</v>
      </c>
      <c r="BH55" s="272">
        <f>IF(F55="2XL",IF(SUM(M55:Z55)&gt;0,SUM(M55:Z55),0),0)*I55</f>
        <v>0</v>
      </c>
      <c r="BI55" s="272">
        <f>IF(F55="3XL",IF(SUM(M55:Z55)&gt;0,SUM(M55:Z55),0),0)*I55</f>
        <v>0</v>
      </c>
      <c r="BJ55" s="272">
        <f>IF(F55="4XL",IF(SUM(M55:Z55)&gt;0,SUM(M55:Z55),0),0)*I55</f>
        <v>0</v>
      </c>
      <c r="BK55" s="272">
        <f>IF(F55="various",IF(SUM(M55:Z55)&gt;0,SUM(M55:Z55),0),0)*I55</f>
        <v>0</v>
      </c>
      <c r="BL55" s="134"/>
      <c r="BM55" s="272">
        <f>IF(E55="",IF(SUM(M55:Z55)&gt;0,SUM(M55:Z55),0),0)*I55</f>
        <v>0</v>
      </c>
      <c r="BN55" s="272">
        <f>IF(E55="Dual tex.",IF(SUM(M55:Z55)&gt;0,SUM(M55:Z55),0),0)*I55</f>
        <v>0</v>
      </c>
      <c r="BO55" s="134"/>
      <c r="BP55" s="272">
        <f>IF(H55="sloper",IF(SUM(M55:Z55)&gt;0,SUM(M55:Z55),0),0)*I55</f>
        <v>0</v>
      </c>
      <c r="BQ55" s="272">
        <f>IF(H55="footholds",IF(SUM(M55:Z55)&gt;0,SUM(M55:Z55),0),0)*I55</f>
        <v>0</v>
      </c>
      <c r="BR55" s="272">
        <f>IF(H55="micros",IF(SUM(M55:Z55)&gt;0,SUM(M55:Z55),0),0)*I55</f>
        <v>0</v>
      </c>
      <c r="BS55" s="272">
        <f>IF(H55="jug",IF(SUM(M55:Z55)&gt;0,SUM(M55:Z55),0),0)*I55</f>
        <v>0</v>
      </c>
      <c r="BT55" s="272">
        <f>IF(H55="ledge",IF(SUM(M55:Z55)&gt;0,SUM(M55:Z55),0),0)*I55</f>
        <v>0</v>
      </c>
      <c r="BU55" s="272">
        <f>IF(H55="edge",IF(SUM(M55:Z55)&gt;0,SUM(M55:Z55),0),0)*I55</f>
        <v>0</v>
      </c>
      <c r="BV55" s="272">
        <f>IF(H55="crimp",IF(SUM(M55:Z55)&gt;0,SUM(M55:Z55),0),0)*I55</f>
        <v>0</v>
      </c>
      <c r="BW55" s="272">
        <f>IF(H55="incut",IF(SUM(M55:Z55)&gt;0,SUM(M55:Z55),0),0)*I55</f>
        <v>0</v>
      </c>
      <c r="BX55" s="272">
        <f>IF(H55="dish",IF(SUM(M55:Z55)&gt;0,SUM(M55:Z55),0),0)*I55</f>
        <v>0</v>
      </c>
      <c r="BY55" s="272">
        <f>IF(H55="pinch",IF(SUM(M55:Z55)&gt;0,SUM(M55:Z55),0),0)*I55</f>
        <v>0</v>
      </c>
      <c r="BZ55" s="272">
        <f>IF(H55="pocket",IF(SUM(M55:Z55)&gt;0,SUM(M55:Z55),0),0)*I55</f>
        <v>0</v>
      </c>
      <c r="CA55" s="272">
        <f>IF(H55="insert",IF(SUM(M55:Z55)&gt;0,SUM(M55:Z55),0),0)*I55</f>
        <v>0</v>
      </c>
      <c r="CB55" s="272">
        <f>IF(H55="feature",IF(SUM(M55:Z55)&gt;0,SUM(M55:Z55),0),0)*I55</f>
        <v>0</v>
      </c>
      <c r="CC55" s="272">
        <f>IF(H55="scoop",IF(SUM(M55:Z55)&gt;0,SUM(M55:Z55),0),0)*I55</f>
        <v>0</v>
      </c>
      <c r="CD55" s="272">
        <f>IF(H55="arete",IF(SUM(M55:Z55)&gt;0,SUM(M55:Z55),0),0)*I55</f>
        <v>0</v>
      </c>
      <c r="CE55" s="272">
        <f>IF(H55="square",IF(SUM(M55:Z55)&gt;0,SUM(M55:Z55),0),0)*I55</f>
        <v>0</v>
      </c>
      <c r="CF55" s="272">
        <f>IF(H55="positive",IF(SUM(M55:Z55)&gt;0,SUM(M55:Z55),0),0)*I55</f>
        <v>0</v>
      </c>
      <c r="CG55" s="272">
        <f>IF(H55="pyramid",IF(SUM(M55:Z55)&gt;0,SUM(M55:Z55),0),0)*I55</f>
        <v>0</v>
      </c>
      <c r="CH55" s="272">
        <f>IF(H55="high profile",IF(SUM(M55:Z55)&gt;0,SUM(M55:Z55),0),0)*I55</f>
        <v>0</v>
      </c>
      <c r="CI55" s="272">
        <f>IF(H55="rectangle",IF(SUM(M55:Z55)&gt;0,SUM(M55:Z55),0),0)*I55</f>
        <v>0</v>
      </c>
      <c r="CJ55" s="272">
        <f>IF(H55="various",IF(SUM(M55:Z55)&gt;0,SUM(M55:Z55),0),0)*I55</f>
        <v>0</v>
      </c>
      <c r="CK55" s="222"/>
    </row>
    <row r="56" ht="90" customHeight="1">
      <c r="A56" s="50"/>
      <c r="B56" s="353"/>
      <c r="C56" s="12"/>
      <c r="D56" t="s" s="354">
        <v>219</v>
      </c>
      <c r="E56" t="s" s="355">
        <v>126</v>
      </c>
      <c r="F56" t="s" s="356">
        <v>39</v>
      </c>
      <c r="G56" t="s" s="357">
        <v>220</v>
      </c>
      <c r="H56" t="s" s="357">
        <v>52</v>
      </c>
      <c r="I56" s="358">
        <v>2</v>
      </c>
      <c r="J56" s="358">
        <v>0</v>
      </c>
      <c r="K56" t="s" s="356">
        <v>128</v>
      </c>
      <c r="L56" s="359">
        <v>779.1</v>
      </c>
      <c r="M56" s="360"/>
      <c r="N56" s="360"/>
      <c r="O56" s="360"/>
      <c r="P56" s="360"/>
      <c r="Q56" s="360"/>
      <c r="R56" s="360"/>
      <c r="S56" s="360"/>
      <c r="T56" s="360"/>
      <c r="U56" s="360"/>
      <c r="V56" s="360"/>
      <c r="W56" s="360"/>
      <c r="X56" s="360"/>
      <c r="Y56" s="360"/>
      <c r="Z56" s="360"/>
      <c r="AA56" s="361">
        <f>L56*M56+L56*N56+L56*O56+L56*P56+L56*Q56+L56*R56+L56*T56+L56*V56+L56*W56+L56*X56+L56*Y56+L56*Z56+L56*U56+L56*S56</f>
        <v>0</v>
      </c>
      <c r="AB56" t="s" s="356">
        <f>IF(SUM(M56:Z56)&gt;0,"Yes","No")</f>
        <v>129</v>
      </c>
      <c r="AC56" t="s" s="362">
        <f>IF(B56="New","Yes","No")</f>
        <v>129</v>
      </c>
      <c r="AD56" s="134"/>
      <c r="AE56" s="342">
        <v>2</v>
      </c>
      <c r="AF56" s="342">
        <f>AE56*SUM(M56:Z56)</f>
        <v>0</v>
      </c>
      <c r="AG56" s="287"/>
      <c r="AH56" s="316">
        <v>52</v>
      </c>
      <c r="AI56" s="267">
        <f>SUM(M56:Z56)*AH56</f>
        <v>0</v>
      </c>
      <c r="AJ56" s="268">
        <f>M56*I56</f>
        <v>0</v>
      </c>
      <c r="AK56" s="268">
        <f>N56*I56</f>
        <v>0</v>
      </c>
      <c r="AL56" s="268">
        <f>O56*I56</f>
        <v>0</v>
      </c>
      <c r="AM56" s="268">
        <f>P56*I56</f>
        <v>0</v>
      </c>
      <c r="AN56" s="268">
        <f>Q56*I56</f>
        <v>0</v>
      </c>
      <c r="AO56" s="268">
        <f>R56*I56</f>
        <v>0</v>
      </c>
      <c r="AP56" s="268">
        <f>S56*I56</f>
        <v>0</v>
      </c>
      <c r="AQ56" s="268">
        <f>T56*I56</f>
        <v>0</v>
      </c>
      <c r="AR56" s="268">
        <f>U56*I56</f>
        <v>0</v>
      </c>
      <c r="AS56" s="268">
        <f>V56*I56</f>
        <v>0</v>
      </c>
      <c r="AT56" s="268">
        <f>W56*I56</f>
        <v>0</v>
      </c>
      <c r="AU56" s="268">
        <f>X56*I56</f>
        <v>0</v>
      </c>
      <c r="AV56" s="268">
        <f>Y56*I56</f>
        <v>0</v>
      </c>
      <c r="AW56" s="268">
        <f>Z56*I56</f>
        <v>0</v>
      </c>
      <c r="AX56" s="350">
        <v>2</v>
      </c>
      <c r="AY56" s="351">
        <v>14</v>
      </c>
      <c r="AZ56" s="352"/>
      <c r="BA56" s="352"/>
      <c r="BB56" s="134"/>
      <c r="BC56" s="272">
        <f>IF(F56="XS",IF(SUM(M56:Z56)&gt;0,SUM(M56:Z56),0),0)*I56</f>
        <v>0</v>
      </c>
      <c r="BD56" s="272">
        <f>IF(F56="S",IF(SUM(M56:Z56)&gt;0,SUM(M56:Z56),0),0)*I56</f>
        <v>0</v>
      </c>
      <c r="BE56" s="272">
        <f>IF(F56="M",IF(SUM(M56:Z56)&gt;0,SUM(M56:Z56),0),0)*I56</f>
        <v>0</v>
      </c>
      <c r="BF56" s="272">
        <f>IF(F56="L",IF(SUM(M56:Z56)&gt;0,SUM(M56:Z56),0),0)*I56</f>
        <v>0</v>
      </c>
      <c r="BG56" s="272">
        <f>IF(F56="XL",IF(SUM(M56:Z56)&gt;0,SUM(M56:Z56),0),0)*I56</f>
        <v>0</v>
      </c>
      <c r="BH56" s="272">
        <f>IF(F56="2XL",IF(SUM(M56:Z56)&gt;0,SUM(M56:Z56),0),0)*I56</f>
        <v>0</v>
      </c>
      <c r="BI56" s="272">
        <f>IF(F56="3XL",IF(SUM(M56:Z56)&gt;0,SUM(M56:Z56),0),0)*I56</f>
        <v>0</v>
      </c>
      <c r="BJ56" s="272">
        <f>IF(F56="4XL",IF(SUM(M56:Z56)&gt;0,SUM(M56:Z56),0),0)*I56</f>
        <v>0</v>
      </c>
      <c r="BK56" s="272">
        <f>IF(F56="various",IF(SUM(M56:Z56)&gt;0,SUM(M56:Z56),0),0)*I56</f>
        <v>0</v>
      </c>
      <c r="BL56" s="134"/>
      <c r="BM56" s="272">
        <f>IF(E56="",IF(SUM(M56:Z56)&gt;0,SUM(M56:Z56),0),0)*I56</f>
        <v>0</v>
      </c>
      <c r="BN56" s="272">
        <f>IF(E56="Dual tex.",IF(SUM(M56:Z56)&gt;0,SUM(M56:Z56),0),0)*I56</f>
        <v>0</v>
      </c>
      <c r="BO56" s="134"/>
      <c r="BP56" s="272">
        <f>IF(H56="sloper",IF(SUM(M56:Z56)&gt;0,SUM(M56:Z56),0),0)*I56</f>
        <v>0</v>
      </c>
      <c r="BQ56" s="272">
        <f>IF(H56="footholds",IF(SUM(M56:Z56)&gt;0,SUM(M56:Z56),0),0)*I56</f>
        <v>0</v>
      </c>
      <c r="BR56" s="272">
        <f>IF(H56="micros",IF(SUM(M56:Z56)&gt;0,SUM(M56:Z56),0),0)*I56</f>
        <v>0</v>
      </c>
      <c r="BS56" s="272">
        <f>IF(H56="jug",IF(SUM(M56:Z56)&gt;0,SUM(M56:Z56),0),0)*I56</f>
        <v>0</v>
      </c>
      <c r="BT56" s="272">
        <f>IF(H56="ledge",IF(SUM(M56:Z56)&gt;0,SUM(M56:Z56),0),0)*I56</f>
        <v>0</v>
      </c>
      <c r="BU56" s="272">
        <f>IF(H56="edge",IF(SUM(M56:Z56)&gt;0,SUM(M56:Z56),0),0)*I56</f>
        <v>0</v>
      </c>
      <c r="BV56" s="272">
        <f>IF(H56="crimp",IF(SUM(M56:Z56)&gt;0,SUM(M56:Z56),0),0)*I56</f>
        <v>0</v>
      </c>
      <c r="BW56" s="272">
        <f>IF(H56="incut",IF(SUM(M56:Z56)&gt;0,SUM(M56:Z56),0),0)*I56</f>
        <v>0</v>
      </c>
      <c r="BX56" s="272">
        <f>IF(H56="dish",IF(SUM(M56:Z56)&gt;0,SUM(M56:Z56),0),0)*I56</f>
        <v>0</v>
      </c>
      <c r="BY56" s="272">
        <f>IF(H56="pinch",IF(SUM(M56:Z56)&gt;0,SUM(M56:Z56),0),0)*I56</f>
        <v>0</v>
      </c>
      <c r="BZ56" s="272">
        <f>IF(H56="pocket",IF(SUM(M56:Z56)&gt;0,SUM(M56:Z56),0),0)*I56</f>
        <v>0</v>
      </c>
      <c r="CA56" s="272">
        <f>IF(H56="insert",IF(SUM(M56:Z56)&gt;0,SUM(M56:Z56),0),0)*I56</f>
        <v>0</v>
      </c>
      <c r="CB56" s="272">
        <f>IF(H56="feature",IF(SUM(M56:Z56)&gt;0,SUM(M56:Z56),0),0)*I56</f>
        <v>0</v>
      </c>
      <c r="CC56" s="272">
        <f>IF(H56="scoop",IF(SUM(M56:Z56)&gt;0,SUM(M56:Z56),0),0)*I56</f>
        <v>0</v>
      </c>
      <c r="CD56" s="272">
        <f>IF(H56="arete",IF(SUM(M56:Z56)&gt;0,SUM(M56:Z56),0),0)*I56</f>
        <v>0</v>
      </c>
      <c r="CE56" s="272">
        <f>IF(H56="square",IF(SUM(M56:Z56)&gt;0,SUM(M56:Z56),0),0)*I56</f>
        <v>0</v>
      </c>
      <c r="CF56" s="272">
        <f>IF(H56="positive",IF(SUM(M56:Z56)&gt;0,SUM(M56:Z56),0),0)*I56</f>
        <v>0</v>
      </c>
      <c r="CG56" s="272">
        <f>IF(H56="pyramid",IF(SUM(M56:Z56)&gt;0,SUM(M56:Z56),0),0)*I56</f>
        <v>0</v>
      </c>
      <c r="CH56" s="272">
        <f>IF(H56="high profile",IF(SUM(M56:Z56)&gt;0,SUM(M56:Z56),0),0)*I56</f>
        <v>0</v>
      </c>
      <c r="CI56" s="272">
        <f>IF(H56="rectangle",IF(SUM(M56:Z56)&gt;0,SUM(M56:Z56),0),0)*I56</f>
        <v>0</v>
      </c>
      <c r="CJ56" s="272">
        <f>IF(H56="various",IF(SUM(M56:Z56)&gt;0,SUM(M56:Z56),0),0)*I56</f>
        <v>0</v>
      </c>
      <c r="CK56" s="222"/>
    </row>
    <row r="57" ht="50.25" customHeight="1">
      <c r="A57" s="5"/>
      <c r="B57" s="236"/>
      <c r="C57" s="237"/>
      <c r="D57" s="238"/>
      <c r="E57" s="322"/>
      <c r="F57" s="238"/>
      <c r="G57" s="224"/>
      <c r="H57" s="224"/>
      <c r="I57" s="238"/>
      <c r="J57" s="239"/>
      <c r="K57" s="239"/>
      <c r="L57" t="s" s="240">
        <v>221</v>
      </c>
      <c r="M57" s="343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2"/>
      <c r="AB57" s="242"/>
      <c r="AC57" s="344"/>
      <c r="AD57" s="6"/>
      <c r="AE57" s="244"/>
      <c r="AF57" s="244"/>
      <c r="AG57" s="345"/>
      <c r="AH57" s="246"/>
      <c r="AI57" s="247"/>
      <c r="AJ57" s="248"/>
      <c r="AK57" s="248"/>
      <c r="AL57" s="248"/>
      <c r="AM57" s="248"/>
      <c r="AN57" s="248"/>
      <c r="AO57" s="248"/>
      <c r="AP57" s="248"/>
      <c r="AQ57" s="248"/>
      <c r="AR57" s="248"/>
      <c r="AS57" s="248"/>
      <c r="AT57" s="248"/>
      <c r="AU57" s="248"/>
      <c r="AV57" s="248"/>
      <c r="AW57" s="248"/>
      <c r="AX57" s="249"/>
      <c r="AY57" s="328"/>
      <c r="AZ57" s="328"/>
      <c r="BA57" s="328"/>
      <c r="BB57" s="6"/>
      <c r="BC57" s="349">
        <f>IF(F57="XS",IF(SUM(M57:Z57)&gt;0,SUM(M57:Z57),0),0)*I57</f>
        <v>0</v>
      </c>
      <c r="BD57" s="349">
        <f>IF(F57="S",IF(SUM(M57:Z57)&gt;0,SUM(M57:Z57),0),0)*I57</f>
        <v>0</v>
      </c>
      <c r="BE57" s="349">
        <f>IF(F57="M",IF(SUM(M57:Z57)&gt;0,SUM(M57:Z57),0),0)*I57</f>
        <v>0</v>
      </c>
      <c r="BF57" s="349">
        <f>IF(F57="L",IF(SUM(M57:Z57)&gt;0,SUM(M57:Z57),0),0)*I57</f>
        <v>0</v>
      </c>
      <c r="BG57" s="349">
        <f>IF(F57="XL",IF(SUM(M57:Z57)&gt;0,SUM(M57:Z57),0),0)*I57</f>
        <v>0</v>
      </c>
      <c r="BH57" s="349">
        <f>IF(F57="2XL",IF(SUM(M57:Z57)&gt;0,SUM(M57:Z57),0),0)*I57</f>
        <v>0</v>
      </c>
      <c r="BI57" s="349">
        <f>IF(F57="3XL",IF(SUM(M57:Z57)&gt;0,SUM(M57:Z57),0),0)*I57</f>
        <v>0</v>
      </c>
      <c r="BJ57" s="349">
        <f>IF(F57="4XL",IF(SUM(M57:Z57)&gt;0,SUM(M57:Z57),0),0)*I57</f>
        <v>0</v>
      </c>
      <c r="BK57" s="349">
        <f>IF(F57="various",IF(SUM(M57:Z57)&gt;0,SUM(M57:Z57),0),0)*I57</f>
        <v>0</v>
      </c>
      <c r="BL57" s="6"/>
      <c r="BM57" s="349">
        <f>IF(E57="",IF(SUM(M57:Z57)&gt;0,SUM(M57:Z57),0),0)*I57</f>
        <v>0</v>
      </c>
      <c r="BN57" s="349">
        <f>IF(E57="Dual tex.",IF(SUM(M57:Z57)&gt;0,SUM(M57:Z57),0),0)*I57</f>
        <v>0</v>
      </c>
      <c r="BO57" s="6"/>
      <c r="BP57" s="349">
        <f>IF(H57="sloper",IF(SUM(M57:Z57)&gt;0,SUM(M57:Z57),0),0)*I57</f>
        <v>0</v>
      </c>
      <c r="BQ57" s="349">
        <f>IF(H57="footholds",IF(SUM(M57:Z57)&gt;0,SUM(M57:Z57),0),0)*I57</f>
        <v>0</v>
      </c>
      <c r="BR57" s="349">
        <f>IF(H57="micros",IF(SUM(M57:Z57)&gt;0,SUM(M57:Z57),0),0)*I57</f>
        <v>0</v>
      </c>
      <c r="BS57" s="349">
        <f>IF(H57="jug",IF(SUM(M57:Z57)&gt;0,SUM(M57:Z57),0),0)*I57</f>
        <v>0</v>
      </c>
      <c r="BT57" s="349">
        <f>IF(H57="ledge",IF(SUM(M57:Z57)&gt;0,SUM(M57:Z57),0),0)*I57</f>
        <v>0</v>
      </c>
      <c r="BU57" s="349">
        <f>IF(H57="edge",IF(SUM(M57:Z57)&gt;0,SUM(M57:Z57),0),0)*I57</f>
        <v>0</v>
      </c>
      <c r="BV57" s="349">
        <f>IF(H57="crimp",IF(SUM(M57:Z57)&gt;0,SUM(M57:Z57),0),0)*I57</f>
        <v>0</v>
      </c>
      <c r="BW57" s="349">
        <f>IF(H57="incut",IF(SUM(M57:Z57)&gt;0,SUM(M57:Z57),0),0)*I57</f>
        <v>0</v>
      </c>
      <c r="BX57" s="349">
        <f>IF(H57="dish",IF(SUM(M57:Z57)&gt;0,SUM(M57:Z57),0),0)*I57</f>
        <v>0</v>
      </c>
      <c r="BY57" s="349">
        <f>IF(H57="pinch",IF(SUM(M57:Z57)&gt;0,SUM(M57:Z57),0),0)*I57</f>
        <v>0</v>
      </c>
      <c r="BZ57" s="349">
        <f>IF(H57="pocket",IF(SUM(M57:Z57)&gt;0,SUM(M57:Z57),0),0)*I57</f>
        <v>0</v>
      </c>
      <c r="CA57" s="349">
        <f>IF(H57="insert",IF(SUM(M57:Z57)&gt;0,SUM(M57:Z57),0),0)*I57</f>
        <v>0</v>
      </c>
      <c r="CB57" s="349">
        <f>IF(H57="feature",IF(SUM(M57:Z57)&gt;0,SUM(M57:Z57),0),0)*I57</f>
        <v>0</v>
      </c>
      <c r="CC57" s="349">
        <f>IF(H57="scoop",IF(SUM(M57:Z57)&gt;0,SUM(M57:Z57),0),0)*I57</f>
        <v>0</v>
      </c>
      <c r="CD57" s="349">
        <f>IF(H57="arete",IF(SUM(M57:Z57)&gt;0,SUM(M57:Z57),0),0)*I57</f>
        <v>0</v>
      </c>
      <c r="CE57" s="349">
        <f>IF(H57="square",IF(SUM(M57:Z57)&gt;0,SUM(M57:Z57),0),0)*I57</f>
        <v>0</v>
      </c>
      <c r="CF57" s="349">
        <f>IF(H57="positive",IF(SUM(M57:Z57)&gt;0,SUM(M57:Z57),0),0)*I57</f>
        <v>0</v>
      </c>
      <c r="CG57" s="349">
        <f>IF(H57="pyramid",IF(SUM(M57:Z57)&gt;0,SUM(M57:Z57),0),0)*I57</f>
        <v>0</v>
      </c>
      <c r="CH57" s="349">
        <f>IF(H57="high profile",IF(SUM(M57:Z57)&gt;0,SUM(M57:Z57),0),0)*I57</f>
        <v>0</v>
      </c>
      <c r="CI57" s="349">
        <f>IF(H57="rectangle",IF(SUM(M57:Z57)&gt;0,SUM(M57:Z57),0),0)*I57</f>
        <v>0</v>
      </c>
      <c r="CJ57" s="349">
        <f>IF(H57="various",IF(SUM(M57:Z57)&gt;0,SUM(M57:Z57),0),0)*I57</f>
        <v>0</v>
      </c>
      <c r="CK57" s="9"/>
    </row>
    <row r="58" ht="90" customHeight="1">
      <c r="A58" s="50"/>
      <c r="B58" s="363"/>
      <c r="C58" s="22"/>
      <c r="D58" t="s" s="253">
        <v>222</v>
      </c>
      <c r="E58" t="s" s="254">
        <v>126</v>
      </c>
      <c r="F58" t="s" s="255">
        <v>37</v>
      </c>
      <c r="G58" t="s" s="256">
        <v>223</v>
      </c>
      <c r="H58" t="s" s="256">
        <v>47</v>
      </c>
      <c r="I58" s="257">
        <v>1</v>
      </c>
      <c r="J58" s="257">
        <v>22</v>
      </c>
      <c r="K58" t="s" s="255">
        <v>128</v>
      </c>
      <c r="L58" s="259">
        <v>286.041</v>
      </c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1">
        <f>L58*M58+L58*N58+L58*O58+L58*P58+L58*Q58+L58*R58+L58*T58+L58*V58+L58*W58+L58*X58+L58*Y58+L58*Z58+L58*U58+L58*S58</f>
        <v>0</v>
      </c>
      <c r="AB58" t="s" s="255">
        <f>IF(SUM(M58:Z58)&gt;0,"Yes","No")</f>
        <v>129</v>
      </c>
      <c r="AC58" t="s" s="262">
        <f>IF(B58="New","Yes","No")</f>
        <v>129</v>
      </c>
      <c r="AD58" s="134"/>
      <c r="AE58" s="264">
        <v>1</v>
      </c>
      <c r="AF58" s="264">
        <f>AE58*SUM(M58:Z58)</f>
        <v>0</v>
      </c>
      <c r="AG58" s="287"/>
      <c r="AH58" s="266">
        <v>9.4</v>
      </c>
      <c r="AI58" s="267">
        <f>SUM(M58:Z58)*AH58</f>
        <v>0</v>
      </c>
      <c r="AJ58" s="268">
        <f>M58*I58</f>
        <v>0</v>
      </c>
      <c r="AK58" s="268">
        <f>N58*I58</f>
        <v>0</v>
      </c>
      <c r="AL58" s="268">
        <f>O58*I58</f>
        <v>0</v>
      </c>
      <c r="AM58" s="268">
        <f>P58*I58</f>
        <v>0</v>
      </c>
      <c r="AN58" s="268">
        <f>Q58*I58</f>
        <v>0</v>
      </c>
      <c r="AO58" s="268">
        <f>R58*I58</f>
        <v>0</v>
      </c>
      <c r="AP58" s="268">
        <f>S58*I58</f>
        <v>0</v>
      </c>
      <c r="AQ58" s="268">
        <f>T58*I58</f>
        <v>0</v>
      </c>
      <c r="AR58" s="268">
        <f>U58*I58</f>
        <v>0</v>
      </c>
      <c r="AS58" s="268">
        <f>V58*I58</f>
        <v>0</v>
      </c>
      <c r="AT58" s="268">
        <f>W58*I58</f>
        <v>0</v>
      </c>
      <c r="AU58" s="268">
        <f>X58*I58</f>
        <v>0</v>
      </c>
      <c r="AV58" s="268">
        <f>Y58*I58</f>
        <v>0</v>
      </c>
      <c r="AW58" s="268">
        <f>Z58*I58</f>
        <v>0</v>
      </c>
      <c r="AX58" s="329">
        <v>1</v>
      </c>
      <c r="AY58" s="271">
        <v>14</v>
      </c>
      <c r="AZ58" s="330"/>
      <c r="BA58" s="330"/>
      <c r="BB58" s="134"/>
      <c r="BC58" s="272">
        <f>IF(F58="XS",IF(SUM(M58:Z58)&gt;0,SUM(M58:Z58),0),0)*I58</f>
        <v>0</v>
      </c>
      <c r="BD58" s="272">
        <f>IF(F58="S",IF(SUM(M58:Z58)&gt;0,SUM(M58:Z58),0),0)*I58</f>
        <v>0</v>
      </c>
      <c r="BE58" s="272">
        <f>IF(F58="M",IF(SUM(M58:Z58)&gt;0,SUM(M58:Z58),0),0)*I58</f>
        <v>0</v>
      </c>
      <c r="BF58" s="272">
        <f>IF(F58="L",IF(SUM(M58:Z58)&gt;0,SUM(M58:Z58),0),0)*I58</f>
        <v>0</v>
      </c>
      <c r="BG58" s="272">
        <f>IF(F58="XL",IF(SUM(M58:Z58)&gt;0,SUM(M58:Z58),0),0)*I58</f>
        <v>0</v>
      </c>
      <c r="BH58" s="272">
        <f>IF(F58="2XL",IF(SUM(M58:Z58)&gt;0,SUM(M58:Z58),0),0)*I58</f>
        <v>0</v>
      </c>
      <c r="BI58" s="272">
        <f>IF(F58="3XL",IF(SUM(M58:Z58)&gt;0,SUM(M58:Z58),0),0)*I58</f>
        <v>0</v>
      </c>
      <c r="BJ58" s="272">
        <f>IF(F58="4XL",IF(SUM(M58:Z58)&gt;0,SUM(M58:Z58),0),0)*I58</f>
        <v>0</v>
      </c>
      <c r="BK58" s="272">
        <f>IF(F58="various",IF(SUM(M58:Z58)&gt;0,SUM(M58:Z58),0),0)*I58</f>
        <v>0</v>
      </c>
      <c r="BL58" s="134"/>
      <c r="BM58" s="272">
        <f>IF(E58="",IF(SUM(M58:Z58)&gt;0,SUM(M58:Z58),0),0)*I58</f>
        <v>0</v>
      </c>
      <c r="BN58" s="272">
        <f>IF(E58="Dual tex.",IF(SUM(M58:Z58)&gt;0,SUM(M58:Z58),0),0)*I58</f>
        <v>0</v>
      </c>
      <c r="BO58" s="134"/>
      <c r="BP58" s="272">
        <f>IF(H58="sloper",IF(SUM(M58:Z58)&gt;0,SUM(M58:Z58),0),0)*I58</f>
        <v>0</v>
      </c>
      <c r="BQ58" s="272">
        <f>IF(H58="footholds",IF(SUM(M58:Z58)&gt;0,SUM(M58:Z58),0),0)*I58</f>
        <v>0</v>
      </c>
      <c r="BR58" s="272">
        <f>IF(H58="micros",IF(SUM(M58:Z58)&gt;0,SUM(M58:Z58),0),0)*I58</f>
        <v>0</v>
      </c>
      <c r="BS58" s="272">
        <f>IF(H58="jug",IF(SUM(M58:Z58)&gt;0,SUM(M58:Z58),0),0)*I58</f>
        <v>0</v>
      </c>
      <c r="BT58" s="272">
        <f>IF(H58="ledge",IF(SUM(M58:Z58)&gt;0,SUM(M58:Z58),0),0)*I58</f>
        <v>0</v>
      </c>
      <c r="BU58" s="272">
        <f>IF(H58="edge",IF(SUM(M58:Z58)&gt;0,SUM(M58:Z58),0),0)*I58</f>
        <v>0</v>
      </c>
      <c r="BV58" s="272">
        <f>IF(H58="crimp",IF(SUM(M58:Z58)&gt;0,SUM(M58:Z58),0),0)*I58</f>
        <v>0</v>
      </c>
      <c r="BW58" s="272">
        <f>IF(H58="incut",IF(SUM(M58:Z58)&gt;0,SUM(M58:Z58),0),0)*I58</f>
        <v>0</v>
      </c>
      <c r="BX58" s="272">
        <f>IF(H58="dish",IF(SUM(M58:Z58)&gt;0,SUM(M58:Z58),0),0)*I58</f>
        <v>0</v>
      </c>
      <c r="BY58" s="272">
        <f>IF(H58="pinch",IF(SUM(M58:Z58)&gt;0,SUM(M58:Z58),0),0)*I58</f>
        <v>0</v>
      </c>
      <c r="BZ58" s="272">
        <f>IF(H58="pocket",IF(SUM(M58:Z58)&gt;0,SUM(M58:Z58),0),0)*I58</f>
        <v>0</v>
      </c>
      <c r="CA58" s="272">
        <f>IF(H58="insert",IF(SUM(M58:Z58)&gt;0,SUM(M58:Z58),0),0)*I58</f>
        <v>0</v>
      </c>
      <c r="CB58" s="272">
        <f>IF(H58="feature",IF(SUM(M58:Z58)&gt;0,SUM(M58:Z58),0),0)*I58</f>
        <v>0</v>
      </c>
      <c r="CC58" s="272">
        <f>IF(H58="scoop",IF(SUM(M58:Z58)&gt;0,SUM(M58:Z58),0),0)*I58</f>
        <v>0</v>
      </c>
      <c r="CD58" s="272">
        <f>IF(H58="arete",IF(SUM(M58:Z58)&gt;0,SUM(M58:Z58),0),0)*I58</f>
        <v>0</v>
      </c>
      <c r="CE58" s="272">
        <f>IF(H58="square",IF(SUM(M58:Z58)&gt;0,SUM(M58:Z58),0),0)*I58</f>
        <v>0</v>
      </c>
      <c r="CF58" s="272">
        <f>IF(H58="positive",IF(SUM(M58:Z58)&gt;0,SUM(M58:Z58),0),0)*I58</f>
        <v>0</v>
      </c>
      <c r="CG58" s="272">
        <f>IF(H58="pyramid",IF(SUM(M58:Z58)&gt;0,SUM(M58:Z58),0),0)*I58</f>
        <v>0</v>
      </c>
      <c r="CH58" s="272">
        <f>IF(H58="high profile",IF(SUM(M58:Z58)&gt;0,SUM(M58:Z58),0),0)*I58</f>
        <v>0</v>
      </c>
      <c r="CI58" s="272">
        <f>IF(H58="rectangle",IF(SUM(M58:Z58)&gt;0,SUM(M58:Z58),0),0)*I58</f>
        <v>0</v>
      </c>
      <c r="CJ58" s="272">
        <f>IF(H58="various",IF(SUM(M58:Z58)&gt;0,SUM(M58:Z58),0),0)*I58</f>
        <v>0</v>
      </c>
      <c r="CK58" s="222"/>
    </row>
    <row r="59" ht="90" customHeight="1">
      <c r="A59" s="50"/>
      <c r="B59" s="273"/>
      <c r="C59" s="6"/>
      <c r="D59" t="s" s="275">
        <v>224</v>
      </c>
      <c r="E59" t="s" s="276">
        <v>126</v>
      </c>
      <c r="F59" t="s" s="277">
        <v>37</v>
      </c>
      <c r="G59" t="s" s="278">
        <v>223</v>
      </c>
      <c r="H59" t="s" s="278">
        <v>47</v>
      </c>
      <c r="I59" s="279">
        <v>1</v>
      </c>
      <c r="J59" s="331">
        <v>28</v>
      </c>
      <c r="K59" t="s" s="332">
        <v>128</v>
      </c>
      <c r="L59" s="281">
        <v>286.041</v>
      </c>
      <c r="M59" s="282"/>
      <c r="N59" s="333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3">
        <f>L59*M59+L59*N59+L59*O59+L59*P59+L59*Q59+L59*R59+L59*T59+L59*V59+L59*W59+L59*X59+L59*Y59+L59*Z59+L59*U59+L59*S59</f>
        <v>0</v>
      </c>
      <c r="AB59" t="s" s="277">
        <f>IF(SUM(M59:Z59)&gt;0,"Yes","No")</f>
        <v>129</v>
      </c>
      <c r="AC59" t="s" s="284">
        <f>IF(B59="New","Yes","No")</f>
        <v>129</v>
      </c>
      <c r="AD59" s="134"/>
      <c r="AE59" s="286">
        <v>1</v>
      </c>
      <c r="AF59" s="286">
        <f>AE59*SUM(M59:Z59)</f>
        <v>0</v>
      </c>
      <c r="AG59" s="287"/>
      <c r="AH59" s="288">
        <v>11.3</v>
      </c>
      <c r="AI59" s="267">
        <f>SUM(M59:Z59)*AH59</f>
        <v>0</v>
      </c>
      <c r="AJ59" s="268">
        <f>M59*I59</f>
        <v>0</v>
      </c>
      <c r="AK59" s="268">
        <f>N59*I59</f>
        <v>0</v>
      </c>
      <c r="AL59" s="268">
        <f>O59*I59</f>
        <v>0</v>
      </c>
      <c r="AM59" s="268">
        <f>P59*I59</f>
        <v>0</v>
      </c>
      <c r="AN59" s="268">
        <f>Q59*I59</f>
        <v>0</v>
      </c>
      <c r="AO59" s="268">
        <f>R59*I59</f>
        <v>0</v>
      </c>
      <c r="AP59" s="268">
        <f>S59*I59</f>
        <v>0</v>
      </c>
      <c r="AQ59" s="268">
        <f>T59*I59</f>
        <v>0</v>
      </c>
      <c r="AR59" s="268">
        <f>U59*I59</f>
        <v>0</v>
      </c>
      <c r="AS59" s="268">
        <f>V59*I59</f>
        <v>0</v>
      </c>
      <c r="AT59" s="268">
        <f>W59*I59</f>
        <v>0</v>
      </c>
      <c r="AU59" s="268">
        <f>X59*I59</f>
        <v>0</v>
      </c>
      <c r="AV59" s="268">
        <f>Y59*I59</f>
        <v>0</v>
      </c>
      <c r="AW59" s="268">
        <f>Z59*I59</f>
        <v>0</v>
      </c>
      <c r="AX59" s="334">
        <v>1</v>
      </c>
      <c r="AY59" s="291">
        <v>10</v>
      </c>
      <c r="AZ59" s="335"/>
      <c r="BA59" s="335"/>
      <c r="BB59" s="134"/>
      <c r="BC59" s="272">
        <f>IF(F59="XS",IF(SUM(M59:Z59)&gt;0,SUM(M59:Z59),0),0)*I59</f>
        <v>0</v>
      </c>
      <c r="BD59" s="272">
        <f>IF(F59="S",IF(SUM(M59:Z59)&gt;0,SUM(M59:Z59),0),0)*I59</f>
        <v>0</v>
      </c>
      <c r="BE59" s="272">
        <f>IF(F59="M",IF(SUM(M59:Z59)&gt;0,SUM(M59:Z59),0),0)*I59</f>
        <v>0</v>
      </c>
      <c r="BF59" s="272">
        <f>IF(F59="L",IF(SUM(M59:Z59)&gt;0,SUM(M59:Z59),0),0)*I59</f>
        <v>0</v>
      </c>
      <c r="BG59" s="272">
        <f>IF(F59="XL",IF(SUM(M59:Z59)&gt;0,SUM(M59:Z59),0),0)*I59</f>
        <v>0</v>
      </c>
      <c r="BH59" s="272">
        <f>IF(F59="2XL",IF(SUM(M59:Z59)&gt;0,SUM(M59:Z59),0),0)*I59</f>
        <v>0</v>
      </c>
      <c r="BI59" s="272">
        <f>IF(F59="3XL",IF(SUM(M59:Z59)&gt;0,SUM(M59:Z59),0),0)*I59</f>
        <v>0</v>
      </c>
      <c r="BJ59" s="272">
        <f>IF(F59="4XL",IF(SUM(M59:Z59)&gt;0,SUM(M59:Z59),0),0)*I59</f>
        <v>0</v>
      </c>
      <c r="BK59" s="272">
        <f>IF(F59="various",IF(SUM(M59:Z59)&gt;0,SUM(M59:Z59),0),0)*I59</f>
        <v>0</v>
      </c>
      <c r="BL59" s="134"/>
      <c r="BM59" s="272">
        <f>IF(E59="",IF(SUM(M59:Z59)&gt;0,SUM(M59:Z59),0),0)*I59</f>
        <v>0</v>
      </c>
      <c r="BN59" s="272">
        <f>IF(E59="Dual tex.",IF(SUM(M59:Z59)&gt;0,SUM(M59:Z59),0),0)*I59</f>
        <v>0</v>
      </c>
      <c r="BO59" s="134"/>
      <c r="BP59" s="272">
        <f>IF(H59="sloper",IF(SUM(M59:Z59)&gt;0,SUM(M59:Z59),0),0)*I59</f>
        <v>0</v>
      </c>
      <c r="BQ59" s="272">
        <f>IF(H59="footholds",IF(SUM(M59:Z59)&gt;0,SUM(M59:Z59),0),0)*I59</f>
        <v>0</v>
      </c>
      <c r="BR59" s="272">
        <f>IF(H59="micros",IF(SUM(M59:Z59)&gt;0,SUM(M59:Z59),0),0)*I59</f>
        <v>0</v>
      </c>
      <c r="BS59" s="272">
        <f>IF(H59="jug",IF(SUM(M59:Z59)&gt;0,SUM(M59:Z59),0),0)*I59</f>
        <v>0</v>
      </c>
      <c r="BT59" s="272">
        <f>IF(H59="ledge",IF(SUM(M59:Z59)&gt;0,SUM(M59:Z59),0),0)*I59</f>
        <v>0</v>
      </c>
      <c r="BU59" s="272">
        <f>IF(H59="edge",IF(SUM(M59:Z59)&gt;0,SUM(M59:Z59),0),0)*I59</f>
        <v>0</v>
      </c>
      <c r="BV59" s="272">
        <f>IF(H59="crimp",IF(SUM(M59:Z59)&gt;0,SUM(M59:Z59),0),0)*I59</f>
        <v>0</v>
      </c>
      <c r="BW59" s="272">
        <f>IF(H59="incut",IF(SUM(M59:Z59)&gt;0,SUM(M59:Z59),0),0)*I59</f>
        <v>0</v>
      </c>
      <c r="BX59" s="272">
        <f>IF(H59="dish",IF(SUM(M59:Z59)&gt;0,SUM(M59:Z59),0),0)*I59</f>
        <v>0</v>
      </c>
      <c r="BY59" s="272">
        <f>IF(H59="pinch",IF(SUM(M59:Z59)&gt;0,SUM(M59:Z59),0),0)*I59</f>
        <v>0</v>
      </c>
      <c r="BZ59" s="272">
        <f>IF(H59="pocket",IF(SUM(M59:Z59)&gt;0,SUM(M59:Z59),0),0)*I59</f>
        <v>0</v>
      </c>
      <c r="CA59" s="272">
        <f>IF(H59="insert",IF(SUM(M59:Z59)&gt;0,SUM(M59:Z59),0),0)*I59</f>
        <v>0</v>
      </c>
      <c r="CB59" s="272">
        <f>IF(H59="feature",IF(SUM(M59:Z59)&gt;0,SUM(M59:Z59),0),0)*I59</f>
        <v>0</v>
      </c>
      <c r="CC59" s="272">
        <f>IF(H59="scoop",IF(SUM(M59:Z59)&gt;0,SUM(M59:Z59),0),0)*I59</f>
        <v>0</v>
      </c>
      <c r="CD59" s="272">
        <f>IF(H59="arete",IF(SUM(M59:Z59)&gt;0,SUM(M59:Z59),0),0)*I59</f>
        <v>0</v>
      </c>
      <c r="CE59" s="272">
        <f>IF(H59="square",IF(SUM(M59:Z59)&gt;0,SUM(M59:Z59),0),0)*I59</f>
        <v>0</v>
      </c>
      <c r="CF59" s="272">
        <f>IF(H59="positive",IF(SUM(M59:Z59)&gt;0,SUM(M59:Z59),0),0)*I59</f>
        <v>0</v>
      </c>
      <c r="CG59" s="272">
        <f>IF(H59="pyramid",IF(SUM(M59:Z59)&gt;0,SUM(M59:Z59),0),0)*I59</f>
        <v>0</v>
      </c>
      <c r="CH59" s="272">
        <f>IF(H59="high profile",IF(SUM(M59:Z59)&gt;0,SUM(M59:Z59),0),0)*I59</f>
        <v>0</v>
      </c>
      <c r="CI59" s="272">
        <f>IF(H59="rectangle",IF(SUM(M59:Z59)&gt;0,SUM(M59:Z59),0),0)*I59</f>
        <v>0</v>
      </c>
      <c r="CJ59" s="272">
        <f>IF(H59="various",IF(SUM(M59:Z59)&gt;0,SUM(M59:Z59),0),0)*I59</f>
        <v>0</v>
      </c>
      <c r="CK59" s="222"/>
    </row>
    <row r="60" ht="90" customHeight="1">
      <c r="A60" s="50"/>
      <c r="B60" s="336"/>
      <c r="C60" s="6"/>
      <c r="D60" t="s" s="292">
        <v>225</v>
      </c>
      <c r="E60" t="s" s="293">
        <v>126</v>
      </c>
      <c r="F60" t="s" s="294">
        <v>36</v>
      </c>
      <c r="G60" t="s" s="295">
        <v>226</v>
      </c>
      <c r="H60" t="s" s="295">
        <v>47</v>
      </c>
      <c r="I60" s="296">
        <v>2</v>
      </c>
      <c r="J60" s="296">
        <v>14</v>
      </c>
      <c r="K60" t="s" s="294">
        <v>128</v>
      </c>
      <c r="L60" s="298">
        <v>333.9</v>
      </c>
      <c r="M60" s="299"/>
      <c r="N60" s="299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  <c r="AA60" s="300">
        <f>L60*M60+L60*N60+L60*O60+L60*P60+L60*Q60+L60*R60+L60*T60+L60*V60+L60*W60+L60*X60+L60*Y60+L60*Z60+L60*U60+L60*S60</f>
        <v>0</v>
      </c>
      <c r="AB60" t="s" s="294">
        <f>IF(SUM(M60:Z60)&gt;0,"Yes","No")</f>
        <v>129</v>
      </c>
      <c r="AC60" t="s" s="301">
        <f>IF(B60="New","Yes","No")</f>
        <v>129</v>
      </c>
      <c r="AD60" s="134"/>
      <c r="AE60" s="286">
        <v>2</v>
      </c>
      <c r="AF60" s="286">
        <f>AE60*SUM(M60:Z60)</f>
        <v>0</v>
      </c>
      <c r="AG60" s="287"/>
      <c r="AH60" s="288">
        <v>12</v>
      </c>
      <c r="AI60" s="267">
        <f>SUM(M60:Z60)*AH60</f>
        <v>0</v>
      </c>
      <c r="AJ60" s="268">
        <f>M60*I60</f>
        <v>0</v>
      </c>
      <c r="AK60" s="268">
        <f>N60*I60</f>
        <v>0</v>
      </c>
      <c r="AL60" s="268">
        <f>O60*I60</f>
        <v>0</v>
      </c>
      <c r="AM60" s="268">
        <f>P60*I60</f>
        <v>0</v>
      </c>
      <c r="AN60" s="268">
        <f>Q60*I60</f>
        <v>0</v>
      </c>
      <c r="AO60" s="268">
        <f>R60*I60</f>
        <v>0</v>
      </c>
      <c r="AP60" s="268">
        <f>S60*I60</f>
        <v>0</v>
      </c>
      <c r="AQ60" s="268">
        <f>T60*I60</f>
        <v>0</v>
      </c>
      <c r="AR60" s="268">
        <f>U60*I60</f>
        <v>0</v>
      </c>
      <c r="AS60" s="268">
        <f>V60*I60</f>
        <v>0</v>
      </c>
      <c r="AT60" s="268">
        <f>W60*I60</f>
        <v>0</v>
      </c>
      <c r="AU60" s="268">
        <f>X60*I60</f>
        <v>0</v>
      </c>
      <c r="AV60" s="268">
        <f>Y60*I60</f>
        <v>0</v>
      </c>
      <c r="AW60" s="268">
        <f>Z60*I60</f>
        <v>0</v>
      </c>
      <c r="AX60" s="334">
        <v>2</v>
      </c>
      <c r="AY60" s="291">
        <v>12</v>
      </c>
      <c r="AZ60" s="335"/>
      <c r="BA60" s="335"/>
      <c r="BB60" s="134"/>
      <c r="BC60" s="272">
        <f>IF(F60="XS",IF(SUM(M60:Z60)&gt;0,SUM(M60:Z60),0),0)*I60</f>
        <v>0</v>
      </c>
      <c r="BD60" s="272">
        <f>IF(F60="S",IF(SUM(M60:Z60)&gt;0,SUM(M60:Z60),0),0)*I60</f>
        <v>0</v>
      </c>
      <c r="BE60" s="272">
        <f>IF(F60="M",IF(SUM(M60:Z60)&gt;0,SUM(M60:Z60),0),0)*I60</f>
        <v>0</v>
      </c>
      <c r="BF60" s="272">
        <f>IF(F60="L",IF(SUM(M60:Z60)&gt;0,SUM(M60:Z60),0),0)*I60</f>
        <v>0</v>
      </c>
      <c r="BG60" s="272">
        <f>IF(F60="XL",IF(SUM(M60:Z60)&gt;0,SUM(M60:Z60),0),0)*I60</f>
        <v>0</v>
      </c>
      <c r="BH60" s="272">
        <f>IF(F60="2XL",IF(SUM(M60:Z60)&gt;0,SUM(M60:Z60),0),0)*I60</f>
        <v>0</v>
      </c>
      <c r="BI60" s="272">
        <f>IF(F60="3XL",IF(SUM(M60:Z60)&gt;0,SUM(M60:Z60),0),0)*I60</f>
        <v>0</v>
      </c>
      <c r="BJ60" s="272">
        <f>IF(F60="4XL",IF(SUM(M60:Z60)&gt;0,SUM(M60:Z60),0),0)*I60</f>
        <v>0</v>
      </c>
      <c r="BK60" s="272">
        <f>IF(F60="various",IF(SUM(M60:Z60)&gt;0,SUM(M60:Z60),0),0)*I60</f>
        <v>0</v>
      </c>
      <c r="BL60" s="134"/>
      <c r="BM60" s="272">
        <f>IF(E60="",IF(SUM(M60:Z60)&gt;0,SUM(M60:Z60),0),0)*I60</f>
        <v>0</v>
      </c>
      <c r="BN60" s="272">
        <f>IF(E60="Dual tex.",IF(SUM(M60:Z60)&gt;0,SUM(M60:Z60),0),0)*I60</f>
        <v>0</v>
      </c>
      <c r="BO60" s="134"/>
      <c r="BP60" s="272">
        <f>IF(H60="sloper",IF(SUM(M60:Z60)&gt;0,SUM(M60:Z60),0),0)*I60</f>
        <v>0</v>
      </c>
      <c r="BQ60" s="272">
        <f>IF(H60="footholds",IF(SUM(M60:Z60)&gt;0,SUM(M60:Z60),0),0)*I60</f>
        <v>0</v>
      </c>
      <c r="BR60" s="272">
        <f>IF(H60="micros",IF(SUM(M60:Z60)&gt;0,SUM(M60:Z60),0),0)*I60</f>
        <v>0</v>
      </c>
      <c r="BS60" s="272">
        <f>IF(H60="jug",IF(SUM(M60:Z60)&gt;0,SUM(M60:Z60),0),0)*I60</f>
        <v>0</v>
      </c>
      <c r="BT60" s="272">
        <f>IF(H60="ledge",IF(SUM(M60:Z60)&gt;0,SUM(M60:Z60),0),0)*I60</f>
        <v>0</v>
      </c>
      <c r="BU60" s="272">
        <f>IF(H60="edge",IF(SUM(M60:Z60)&gt;0,SUM(M60:Z60),0),0)*I60</f>
        <v>0</v>
      </c>
      <c r="BV60" s="272">
        <f>IF(H60="crimp",IF(SUM(M60:Z60)&gt;0,SUM(M60:Z60),0),0)*I60</f>
        <v>0</v>
      </c>
      <c r="BW60" s="272">
        <f>IF(H60="incut",IF(SUM(M60:Z60)&gt;0,SUM(M60:Z60),0),0)*I60</f>
        <v>0</v>
      </c>
      <c r="BX60" s="272">
        <f>IF(H60="dish",IF(SUM(M60:Z60)&gt;0,SUM(M60:Z60),0),0)*I60</f>
        <v>0</v>
      </c>
      <c r="BY60" s="272">
        <f>IF(H60="pinch",IF(SUM(M60:Z60)&gt;0,SUM(M60:Z60),0),0)*I60</f>
        <v>0</v>
      </c>
      <c r="BZ60" s="272">
        <f>IF(H60="pocket",IF(SUM(M60:Z60)&gt;0,SUM(M60:Z60),0),0)*I60</f>
        <v>0</v>
      </c>
      <c r="CA60" s="272">
        <f>IF(H60="insert",IF(SUM(M60:Z60)&gt;0,SUM(M60:Z60),0),0)*I60</f>
        <v>0</v>
      </c>
      <c r="CB60" s="272">
        <f>IF(H60="feature",IF(SUM(M60:Z60)&gt;0,SUM(M60:Z60),0),0)*I60</f>
        <v>0</v>
      </c>
      <c r="CC60" s="272">
        <f>IF(H60="scoop",IF(SUM(M60:Z60)&gt;0,SUM(M60:Z60),0),0)*I60</f>
        <v>0</v>
      </c>
      <c r="CD60" s="272">
        <f>IF(H60="arete",IF(SUM(M60:Z60)&gt;0,SUM(M60:Z60),0),0)*I60</f>
        <v>0</v>
      </c>
      <c r="CE60" s="272">
        <f>IF(H60="square",IF(SUM(M60:Z60)&gt;0,SUM(M60:Z60),0),0)*I60</f>
        <v>0</v>
      </c>
      <c r="CF60" s="272">
        <f>IF(H60="positive",IF(SUM(M60:Z60)&gt;0,SUM(M60:Z60),0),0)*I60</f>
        <v>0</v>
      </c>
      <c r="CG60" s="272">
        <f>IF(H60="pyramid",IF(SUM(M60:Z60)&gt;0,SUM(M60:Z60),0),0)*I60</f>
        <v>0</v>
      </c>
      <c r="CH60" s="272">
        <f>IF(H60="high profile",IF(SUM(M60:Z60)&gt;0,SUM(M60:Z60),0),0)*I60</f>
        <v>0</v>
      </c>
      <c r="CI60" s="272">
        <f>IF(H60="rectangle",IF(SUM(M60:Z60)&gt;0,SUM(M60:Z60),0),0)*I60</f>
        <v>0</v>
      </c>
      <c r="CJ60" s="272">
        <f>IF(H60="various",IF(SUM(M60:Z60)&gt;0,SUM(M60:Z60),0),0)*I60</f>
        <v>0</v>
      </c>
      <c r="CK60" s="222"/>
    </row>
    <row r="61" ht="90" customHeight="1">
      <c r="A61" s="50"/>
      <c r="B61" s="273"/>
      <c r="C61" s="6"/>
      <c r="D61" t="s" s="275">
        <v>227</v>
      </c>
      <c r="E61" t="s" s="276">
        <v>126</v>
      </c>
      <c r="F61" t="s" s="277">
        <v>37</v>
      </c>
      <c r="G61" t="s" s="278">
        <v>228</v>
      </c>
      <c r="H61" t="s" s="278">
        <v>47</v>
      </c>
      <c r="I61" s="279">
        <v>2</v>
      </c>
      <c r="J61" s="331">
        <v>44</v>
      </c>
      <c r="K61" t="s" s="332">
        <v>128</v>
      </c>
      <c r="L61" s="281">
        <v>556.5</v>
      </c>
      <c r="M61" s="282"/>
      <c r="N61" s="333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3">
        <f>L61*M61+L61*N61+L61*O61+L61*P61+L61*Q61+L61*R61+L61*T61+L61*V61+L61*W61+L61*X61+L61*Y61+L61*Z61+L61*U61+L61*S61</f>
        <v>0</v>
      </c>
      <c r="AB61" t="s" s="277">
        <f>IF(SUM(M61:Z61)&gt;0,"Yes","No")</f>
        <v>129</v>
      </c>
      <c r="AC61" t="s" s="284">
        <f>IF(B61="New","Yes","No")</f>
        <v>129</v>
      </c>
      <c r="AD61" s="134"/>
      <c r="AE61" s="286">
        <v>2</v>
      </c>
      <c r="AF61" s="286">
        <f>AE61*SUM(M61:Z61)</f>
        <v>0</v>
      </c>
      <c r="AG61" s="287"/>
      <c r="AH61" s="288">
        <v>21</v>
      </c>
      <c r="AI61" s="267">
        <f>SUM(M61:Z61)*AH61</f>
        <v>0</v>
      </c>
      <c r="AJ61" s="268">
        <f>M61*I61</f>
        <v>0</v>
      </c>
      <c r="AK61" s="268">
        <f>N61*I61</f>
        <v>0</v>
      </c>
      <c r="AL61" s="268">
        <f>O61*I61</f>
        <v>0</v>
      </c>
      <c r="AM61" s="268">
        <f>P61*I61</f>
        <v>0</v>
      </c>
      <c r="AN61" s="268">
        <f>Q61*I61</f>
        <v>0</v>
      </c>
      <c r="AO61" s="268">
        <f>R61*I61</f>
        <v>0</v>
      </c>
      <c r="AP61" s="268">
        <f>S61*I61</f>
        <v>0</v>
      </c>
      <c r="AQ61" s="268">
        <f>T61*I61</f>
        <v>0</v>
      </c>
      <c r="AR61" s="268">
        <f>U61*I61</f>
        <v>0</v>
      </c>
      <c r="AS61" s="268">
        <f>V61*I61</f>
        <v>0</v>
      </c>
      <c r="AT61" s="268">
        <f>W61*I61</f>
        <v>0</v>
      </c>
      <c r="AU61" s="268">
        <f>X61*I61</f>
        <v>0</v>
      </c>
      <c r="AV61" s="268">
        <f>Y61*I61</f>
        <v>0</v>
      </c>
      <c r="AW61" s="268">
        <f>Z61*I61</f>
        <v>0</v>
      </c>
      <c r="AX61" s="334">
        <v>2</v>
      </c>
      <c r="AY61" s="291">
        <v>26</v>
      </c>
      <c r="AZ61" s="335"/>
      <c r="BA61" s="335"/>
      <c r="BB61" s="134"/>
      <c r="BC61" s="272">
        <f>IF(F61="XS",IF(SUM(M61:Z61)&gt;0,SUM(M61:Z61),0),0)*I61</f>
        <v>0</v>
      </c>
      <c r="BD61" s="272">
        <f>IF(F61="S",IF(SUM(M61:Z61)&gt;0,SUM(M61:Z61),0),0)*I61</f>
        <v>0</v>
      </c>
      <c r="BE61" s="272">
        <f>IF(F61="M",IF(SUM(M61:Z61)&gt;0,SUM(M61:Z61),0),0)*I61</f>
        <v>0</v>
      </c>
      <c r="BF61" s="272">
        <f>IF(F61="L",IF(SUM(M61:Z61)&gt;0,SUM(M61:Z61),0),0)*I61</f>
        <v>0</v>
      </c>
      <c r="BG61" s="272">
        <f>IF(F61="XL",IF(SUM(M61:Z61)&gt;0,SUM(M61:Z61),0),0)*I61</f>
        <v>0</v>
      </c>
      <c r="BH61" s="272">
        <f>IF(F61="2XL",IF(SUM(M61:Z61)&gt;0,SUM(M61:Z61),0),0)*I61</f>
        <v>0</v>
      </c>
      <c r="BI61" s="272">
        <f>IF(F61="3XL",IF(SUM(M61:Z61)&gt;0,SUM(M61:Z61),0),0)*I61</f>
        <v>0</v>
      </c>
      <c r="BJ61" s="272">
        <f>IF(F61="4XL",IF(SUM(M61:Z61)&gt;0,SUM(M61:Z61),0),0)*I61</f>
        <v>0</v>
      </c>
      <c r="BK61" s="272">
        <f>IF(F61="various",IF(SUM(M61:Z61)&gt;0,SUM(M61:Z61),0),0)*I61</f>
        <v>0</v>
      </c>
      <c r="BL61" s="134"/>
      <c r="BM61" s="272">
        <f>IF(E61="",IF(SUM(M61:Z61)&gt;0,SUM(M61:Z61),0),0)*I61</f>
        <v>0</v>
      </c>
      <c r="BN61" s="272">
        <f>IF(E61="Dual tex.",IF(SUM(M61:Z61)&gt;0,SUM(M61:Z61),0),0)*I61</f>
        <v>0</v>
      </c>
      <c r="BO61" s="134"/>
      <c r="BP61" s="272">
        <f>IF(H61="sloper",IF(SUM(M61:Z61)&gt;0,SUM(M61:Z61),0),0)*I61</f>
        <v>0</v>
      </c>
      <c r="BQ61" s="272">
        <f>IF(H61="footholds",IF(SUM(M61:Z61)&gt;0,SUM(M61:Z61),0),0)*I61</f>
        <v>0</v>
      </c>
      <c r="BR61" s="272">
        <f>IF(H61="micros",IF(SUM(M61:Z61)&gt;0,SUM(M61:Z61),0),0)*I61</f>
        <v>0</v>
      </c>
      <c r="BS61" s="272">
        <f>IF(H61="jug",IF(SUM(M61:Z61)&gt;0,SUM(M61:Z61),0),0)*I61</f>
        <v>0</v>
      </c>
      <c r="BT61" s="272">
        <f>IF(H61="ledge",IF(SUM(M61:Z61)&gt;0,SUM(M61:Z61),0),0)*I61</f>
        <v>0</v>
      </c>
      <c r="BU61" s="272">
        <f>IF(H61="edge",IF(SUM(M61:Z61)&gt;0,SUM(M61:Z61),0),0)*I61</f>
        <v>0</v>
      </c>
      <c r="BV61" s="272">
        <f>IF(H61="crimp",IF(SUM(M61:Z61)&gt;0,SUM(M61:Z61),0),0)*I61</f>
        <v>0</v>
      </c>
      <c r="BW61" s="272">
        <f>IF(H61="incut",IF(SUM(M61:Z61)&gt;0,SUM(M61:Z61),0),0)*I61</f>
        <v>0</v>
      </c>
      <c r="BX61" s="272">
        <f>IF(H61="dish",IF(SUM(M61:Z61)&gt;0,SUM(M61:Z61),0),0)*I61</f>
        <v>0</v>
      </c>
      <c r="BY61" s="272">
        <f>IF(H61="pinch",IF(SUM(M61:Z61)&gt;0,SUM(M61:Z61),0),0)*I61</f>
        <v>0</v>
      </c>
      <c r="BZ61" s="272">
        <f>IF(H61="pocket",IF(SUM(M61:Z61)&gt;0,SUM(M61:Z61),0),0)*I61</f>
        <v>0</v>
      </c>
      <c r="CA61" s="272">
        <f>IF(H61="insert",IF(SUM(M61:Z61)&gt;0,SUM(M61:Z61),0),0)*I61</f>
        <v>0</v>
      </c>
      <c r="CB61" s="272">
        <f>IF(H61="feature",IF(SUM(M61:Z61)&gt;0,SUM(M61:Z61),0),0)*I61</f>
        <v>0</v>
      </c>
      <c r="CC61" s="272">
        <f>IF(H61="scoop",IF(SUM(M61:Z61)&gt;0,SUM(M61:Z61),0),0)*I61</f>
        <v>0</v>
      </c>
      <c r="CD61" s="272">
        <f>IF(H61="arete",IF(SUM(M61:Z61)&gt;0,SUM(M61:Z61),0),0)*I61</f>
        <v>0</v>
      </c>
      <c r="CE61" s="272">
        <f>IF(H61="square",IF(SUM(M61:Z61)&gt;0,SUM(M61:Z61),0),0)*I61</f>
        <v>0</v>
      </c>
      <c r="CF61" s="272">
        <f>IF(H61="positive",IF(SUM(M61:Z61)&gt;0,SUM(M61:Z61),0),0)*I61</f>
        <v>0</v>
      </c>
      <c r="CG61" s="272">
        <f>IF(H61="pyramid",IF(SUM(M61:Z61)&gt;0,SUM(M61:Z61),0),0)*I61</f>
        <v>0</v>
      </c>
      <c r="CH61" s="272">
        <f>IF(H61="high profile",IF(SUM(M61:Z61)&gt;0,SUM(M61:Z61),0),0)*I61</f>
        <v>0</v>
      </c>
      <c r="CI61" s="272">
        <f>IF(H61="rectangle",IF(SUM(M61:Z61)&gt;0,SUM(M61:Z61),0),0)*I61</f>
        <v>0</v>
      </c>
      <c r="CJ61" s="272">
        <f>IF(H61="various",IF(SUM(M61:Z61)&gt;0,SUM(M61:Z61),0),0)*I61</f>
        <v>0</v>
      </c>
      <c r="CK61" s="222"/>
    </row>
    <row r="62" ht="90" customHeight="1">
      <c r="A62" s="50"/>
      <c r="B62" s="336"/>
      <c r="C62" s="6"/>
      <c r="D62" t="s" s="292">
        <v>229</v>
      </c>
      <c r="E62" t="s" s="293">
        <v>126</v>
      </c>
      <c r="F62" t="s" s="294">
        <v>37</v>
      </c>
      <c r="G62" t="s" s="295">
        <v>230</v>
      </c>
      <c r="H62" t="s" s="295">
        <v>47</v>
      </c>
      <c r="I62" s="296">
        <v>3</v>
      </c>
      <c r="J62" s="296">
        <v>72</v>
      </c>
      <c r="K62" t="s" s="294">
        <v>128</v>
      </c>
      <c r="L62" s="298">
        <v>834.75</v>
      </c>
      <c r="M62" s="299"/>
      <c r="N62" s="299"/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300">
        <f>L62*M62+L62*N62+L62*O62+L62*P62+L62*Q62+L62*R62+L62*T62+L62*V62+L62*W62+L62*X62+L62*Y62+L62*Z62+L62*U62+L62*S62</f>
        <v>0</v>
      </c>
      <c r="AB62" t="s" s="294">
        <f>IF(SUM(M62:Z62)&gt;0,"Yes","No")</f>
        <v>129</v>
      </c>
      <c r="AC62" t="s" s="301">
        <f>IF(B62="New","Yes","No")</f>
        <v>129</v>
      </c>
      <c r="AD62" s="134"/>
      <c r="AE62" s="286">
        <v>3</v>
      </c>
      <c r="AF62" s="286">
        <f>AE62*SUM(M62:Z62)</f>
        <v>0</v>
      </c>
      <c r="AG62" s="287"/>
      <c r="AH62" s="288">
        <v>32.3</v>
      </c>
      <c r="AI62" s="267">
        <f>SUM(M62:Z62)*AH62</f>
        <v>0</v>
      </c>
      <c r="AJ62" s="268">
        <f>M62*I62</f>
        <v>0</v>
      </c>
      <c r="AK62" s="268">
        <f>N62*I62</f>
        <v>0</v>
      </c>
      <c r="AL62" s="268">
        <f>O62*I62</f>
        <v>0</v>
      </c>
      <c r="AM62" s="268">
        <f>P62*I62</f>
        <v>0</v>
      </c>
      <c r="AN62" s="268">
        <f>Q62*I62</f>
        <v>0</v>
      </c>
      <c r="AO62" s="268">
        <f>R62*I62</f>
        <v>0</v>
      </c>
      <c r="AP62" s="268">
        <f>S62*I62</f>
        <v>0</v>
      </c>
      <c r="AQ62" s="268">
        <f>T62*I62</f>
        <v>0</v>
      </c>
      <c r="AR62" s="268">
        <f>U62*I62</f>
        <v>0</v>
      </c>
      <c r="AS62" s="268">
        <f>V62*I62</f>
        <v>0</v>
      </c>
      <c r="AT62" s="268">
        <f>W62*I62</f>
        <v>0</v>
      </c>
      <c r="AU62" s="268">
        <f>X62*I62</f>
        <v>0</v>
      </c>
      <c r="AV62" s="268">
        <f>Y62*I62</f>
        <v>0</v>
      </c>
      <c r="AW62" s="268">
        <f>Z62*I62</f>
        <v>0</v>
      </c>
      <c r="AX62" s="334">
        <v>3</v>
      </c>
      <c r="AY62" s="291">
        <v>36</v>
      </c>
      <c r="AZ62" s="335"/>
      <c r="BA62" s="335"/>
      <c r="BB62" s="134"/>
      <c r="BC62" s="272">
        <f>IF(F62="XS",IF(SUM(M62:Z62)&gt;0,SUM(M62:Z62),0),0)*I62</f>
        <v>0</v>
      </c>
      <c r="BD62" s="272">
        <f>IF(F62="S",IF(SUM(M62:Z62)&gt;0,SUM(M62:Z62),0),0)*I62</f>
        <v>0</v>
      </c>
      <c r="BE62" s="272">
        <f>IF(F62="M",IF(SUM(M62:Z62)&gt;0,SUM(M62:Z62),0),0)*I62</f>
        <v>0</v>
      </c>
      <c r="BF62" s="272">
        <f>IF(F62="L",IF(SUM(M62:Z62)&gt;0,SUM(M62:Z62),0),0)*I62</f>
        <v>0</v>
      </c>
      <c r="BG62" s="272">
        <f>IF(F62="XL",IF(SUM(M62:Z62)&gt;0,SUM(M62:Z62),0),0)*I62</f>
        <v>0</v>
      </c>
      <c r="BH62" s="272">
        <f>IF(F62="2XL",IF(SUM(M62:Z62)&gt;0,SUM(M62:Z62),0),0)*I62</f>
        <v>0</v>
      </c>
      <c r="BI62" s="272">
        <f>IF(F62="3XL",IF(SUM(M62:Z62)&gt;0,SUM(M62:Z62),0),0)*I62</f>
        <v>0</v>
      </c>
      <c r="BJ62" s="272">
        <f>IF(F62="4XL",IF(SUM(M62:Z62)&gt;0,SUM(M62:Z62),0),0)*I62</f>
        <v>0</v>
      </c>
      <c r="BK62" s="272">
        <f>IF(F62="various",IF(SUM(M62:Z62)&gt;0,SUM(M62:Z62),0),0)*I62</f>
        <v>0</v>
      </c>
      <c r="BL62" s="134"/>
      <c r="BM62" s="272">
        <f>IF(E62="",IF(SUM(M62:Z62)&gt;0,SUM(M62:Z62),0),0)*I62</f>
        <v>0</v>
      </c>
      <c r="BN62" s="272">
        <f>IF(E62="Dual tex.",IF(SUM(M62:Z62)&gt;0,SUM(M62:Z62),0),0)*I62</f>
        <v>0</v>
      </c>
      <c r="BO62" s="134"/>
      <c r="BP62" s="272">
        <f>IF(H62="sloper",IF(SUM(M62:Z62)&gt;0,SUM(M62:Z62),0),0)*I62</f>
        <v>0</v>
      </c>
      <c r="BQ62" s="272">
        <f>IF(H62="footholds",IF(SUM(M62:Z62)&gt;0,SUM(M62:Z62),0),0)*I62</f>
        <v>0</v>
      </c>
      <c r="BR62" s="272">
        <f>IF(H62="micros",IF(SUM(M62:Z62)&gt;0,SUM(M62:Z62),0),0)*I62</f>
        <v>0</v>
      </c>
      <c r="BS62" s="272">
        <f>IF(H62="jug",IF(SUM(M62:Z62)&gt;0,SUM(M62:Z62),0),0)*I62</f>
        <v>0</v>
      </c>
      <c r="BT62" s="272">
        <f>IF(H62="ledge",IF(SUM(M62:Z62)&gt;0,SUM(M62:Z62),0),0)*I62</f>
        <v>0</v>
      </c>
      <c r="BU62" s="272">
        <f>IF(H62="edge",IF(SUM(M62:Z62)&gt;0,SUM(M62:Z62),0),0)*I62</f>
        <v>0</v>
      </c>
      <c r="BV62" s="272">
        <f>IF(H62="crimp",IF(SUM(M62:Z62)&gt;0,SUM(M62:Z62),0),0)*I62</f>
        <v>0</v>
      </c>
      <c r="BW62" s="272">
        <f>IF(H62="incut",IF(SUM(M62:Z62)&gt;0,SUM(M62:Z62),0),0)*I62</f>
        <v>0</v>
      </c>
      <c r="BX62" s="272">
        <f>IF(H62="dish",IF(SUM(M62:Z62)&gt;0,SUM(M62:Z62),0),0)*I62</f>
        <v>0</v>
      </c>
      <c r="BY62" s="272">
        <f>IF(H62="pinch",IF(SUM(M62:Z62)&gt;0,SUM(M62:Z62),0),0)*I62</f>
        <v>0</v>
      </c>
      <c r="BZ62" s="272">
        <f>IF(H62="pocket",IF(SUM(M62:Z62)&gt;0,SUM(M62:Z62),0),0)*I62</f>
        <v>0</v>
      </c>
      <c r="CA62" s="272">
        <f>IF(H62="insert",IF(SUM(M62:Z62)&gt;0,SUM(M62:Z62),0),0)*I62</f>
        <v>0</v>
      </c>
      <c r="CB62" s="272">
        <f>IF(H62="feature",IF(SUM(M62:Z62)&gt;0,SUM(M62:Z62),0),0)*I62</f>
        <v>0</v>
      </c>
      <c r="CC62" s="272">
        <f>IF(H62="scoop",IF(SUM(M62:Z62)&gt;0,SUM(M62:Z62),0),0)*I62</f>
        <v>0</v>
      </c>
      <c r="CD62" s="272">
        <f>IF(H62="arete",IF(SUM(M62:Z62)&gt;0,SUM(M62:Z62),0),0)*I62</f>
        <v>0</v>
      </c>
      <c r="CE62" s="272">
        <f>IF(H62="square",IF(SUM(M62:Z62)&gt;0,SUM(M62:Z62),0),0)*I62</f>
        <v>0</v>
      </c>
      <c r="CF62" s="272">
        <f>IF(H62="positive",IF(SUM(M62:Z62)&gt;0,SUM(M62:Z62),0),0)*I62</f>
        <v>0</v>
      </c>
      <c r="CG62" s="272">
        <f>IF(H62="pyramid",IF(SUM(M62:Z62)&gt;0,SUM(M62:Z62),0),0)*I62</f>
        <v>0</v>
      </c>
      <c r="CH62" s="272">
        <f>IF(H62="high profile",IF(SUM(M62:Z62)&gt;0,SUM(M62:Z62),0),0)*I62</f>
        <v>0</v>
      </c>
      <c r="CI62" s="272">
        <f>IF(H62="rectangle",IF(SUM(M62:Z62)&gt;0,SUM(M62:Z62),0),0)*I62</f>
        <v>0</v>
      </c>
      <c r="CJ62" s="272">
        <f>IF(H62="various",IF(SUM(M62:Z62)&gt;0,SUM(M62:Z62),0),0)*I62</f>
        <v>0</v>
      </c>
      <c r="CK62" s="222"/>
    </row>
    <row r="63" ht="90" customHeight="1">
      <c r="A63" s="50"/>
      <c r="B63" s="273"/>
      <c r="C63" s="6"/>
      <c r="D63" t="s" s="275">
        <v>231</v>
      </c>
      <c r="E63" t="s" s="276">
        <v>126</v>
      </c>
      <c r="F63" t="s" s="277">
        <v>36</v>
      </c>
      <c r="G63" t="s" s="278">
        <v>232</v>
      </c>
      <c r="H63" t="s" s="278">
        <v>62</v>
      </c>
      <c r="I63" s="279">
        <v>3</v>
      </c>
      <c r="J63" s="331">
        <v>0</v>
      </c>
      <c r="K63" t="s" s="332">
        <v>128</v>
      </c>
      <c r="L63" s="281">
        <v>317.205</v>
      </c>
      <c r="M63" s="282"/>
      <c r="N63" s="333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3">
        <f>L63*M63+L63*N63+L63*O63+L63*P63+L63*Q63+L63*R63+L63*T63+L63*V63+L63*W63+L63*X63+L63*Y63+L63*Z63+L63*U63+L63*S63</f>
        <v>0</v>
      </c>
      <c r="AB63" t="s" s="277">
        <f>IF(SUM(M63:Z63)&gt;0,"Yes","No")</f>
        <v>129</v>
      </c>
      <c r="AC63" t="s" s="284">
        <f>IF(B63="New","Yes","No")</f>
        <v>129</v>
      </c>
      <c r="AD63" s="134"/>
      <c r="AE63" s="286">
        <v>3</v>
      </c>
      <c r="AF63" s="286">
        <f>AE63*SUM(M63:Z63)</f>
        <v>0</v>
      </c>
      <c r="AG63" s="287"/>
      <c r="AH63" s="288">
        <v>4.5</v>
      </c>
      <c r="AI63" s="267">
        <f>SUM(M63:Z63)*AH63</f>
        <v>0</v>
      </c>
      <c r="AJ63" s="268">
        <f>M63*I63</f>
        <v>0</v>
      </c>
      <c r="AK63" s="268">
        <f>N63*I63</f>
        <v>0</v>
      </c>
      <c r="AL63" s="268">
        <f>O63*I63</f>
        <v>0</v>
      </c>
      <c r="AM63" s="268">
        <f>P63*I63</f>
        <v>0</v>
      </c>
      <c r="AN63" s="268">
        <f>Q63*I63</f>
        <v>0</v>
      </c>
      <c r="AO63" s="268">
        <f>R63*I63</f>
        <v>0</v>
      </c>
      <c r="AP63" s="268">
        <f>S63*I63</f>
        <v>0</v>
      </c>
      <c r="AQ63" s="268">
        <f>T63*I63</f>
        <v>0</v>
      </c>
      <c r="AR63" s="268">
        <f>U63*I63</f>
        <v>0</v>
      </c>
      <c r="AS63" s="268">
        <f>V63*I63</f>
        <v>0</v>
      </c>
      <c r="AT63" s="268">
        <f>W63*I63</f>
        <v>0</v>
      </c>
      <c r="AU63" s="268">
        <f>X63*I63</f>
        <v>0</v>
      </c>
      <c r="AV63" s="268">
        <f>Y63*I63</f>
        <v>0</v>
      </c>
      <c r="AW63" s="268">
        <f>Z63*I63</f>
        <v>0</v>
      </c>
      <c r="AX63" s="334">
        <v>3</v>
      </c>
      <c r="AY63" s="291">
        <v>18</v>
      </c>
      <c r="AZ63" s="335"/>
      <c r="BA63" s="335"/>
      <c r="BB63" s="134"/>
      <c r="BC63" s="272">
        <f>IF(F63="XS",IF(SUM(M63:Z63)&gt;0,SUM(M63:Z63),0),0)*I63</f>
        <v>0</v>
      </c>
      <c r="BD63" s="272">
        <f>IF(F63="S",IF(SUM(M63:Z63)&gt;0,SUM(M63:Z63),0),0)*I63</f>
        <v>0</v>
      </c>
      <c r="BE63" s="272">
        <f>IF(F63="M",IF(SUM(M63:Z63)&gt;0,SUM(M63:Z63),0),0)*I63</f>
        <v>0</v>
      </c>
      <c r="BF63" s="272">
        <f>IF(F63="L",IF(SUM(M63:Z63)&gt;0,SUM(M63:Z63),0),0)*I63</f>
        <v>0</v>
      </c>
      <c r="BG63" s="272">
        <f>IF(F63="XL",IF(SUM(M63:Z63)&gt;0,SUM(M63:Z63),0),0)*I63</f>
        <v>0</v>
      </c>
      <c r="BH63" s="272">
        <f>IF(F63="2XL",IF(SUM(M63:Z63)&gt;0,SUM(M63:Z63),0),0)*I63</f>
        <v>0</v>
      </c>
      <c r="BI63" s="272">
        <f>IF(F63="3XL",IF(SUM(M63:Z63)&gt;0,SUM(M63:Z63),0),0)*I63</f>
        <v>0</v>
      </c>
      <c r="BJ63" s="272">
        <f>IF(F63="4XL",IF(SUM(M63:Z63)&gt;0,SUM(M63:Z63),0),0)*I63</f>
        <v>0</v>
      </c>
      <c r="BK63" s="272">
        <f>IF(F63="various",IF(SUM(M63:Z63)&gt;0,SUM(M63:Z63),0),0)*I63</f>
        <v>0</v>
      </c>
      <c r="BL63" s="134"/>
      <c r="BM63" s="272">
        <f>IF(E63="",IF(SUM(M63:Z63)&gt;0,SUM(M63:Z63),0),0)*I63</f>
        <v>0</v>
      </c>
      <c r="BN63" s="272">
        <f>IF(E63="Dual tex.",IF(SUM(M63:Z63)&gt;0,SUM(M63:Z63),0),0)*I63</f>
        <v>0</v>
      </c>
      <c r="BO63" s="134"/>
      <c r="BP63" s="272">
        <f>IF(H63="sloper",IF(SUM(M63:Z63)&gt;0,SUM(M63:Z63),0),0)*I63</f>
        <v>0</v>
      </c>
      <c r="BQ63" s="272">
        <f>IF(H63="footholds",IF(SUM(M63:Z63)&gt;0,SUM(M63:Z63),0),0)*I63</f>
        <v>0</v>
      </c>
      <c r="BR63" s="272">
        <f>IF(H63="micros",IF(SUM(M63:Z63)&gt;0,SUM(M63:Z63),0),0)*I63</f>
        <v>0</v>
      </c>
      <c r="BS63" s="272">
        <f>IF(H63="jug",IF(SUM(M63:Z63)&gt;0,SUM(M63:Z63),0),0)*I63</f>
        <v>0</v>
      </c>
      <c r="BT63" s="272">
        <f>IF(H63="ledge",IF(SUM(M63:Z63)&gt;0,SUM(M63:Z63),0),0)*I63</f>
        <v>0</v>
      </c>
      <c r="BU63" s="272">
        <f>IF(H63="edge",IF(SUM(M63:Z63)&gt;0,SUM(M63:Z63),0),0)*I63</f>
        <v>0</v>
      </c>
      <c r="BV63" s="272">
        <f>IF(H63="crimp",IF(SUM(M63:Z63)&gt;0,SUM(M63:Z63),0),0)*I63</f>
        <v>0</v>
      </c>
      <c r="BW63" s="272">
        <f>IF(H63="incut",IF(SUM(M63:Z63)&gt;0,SUM(M63:Z63),0),0)*I63</f>
        <v>0</v>
      </c>
      <c r="BX63" s="272">
        <f>IF(H63="dish",IF(SUM(M63:Z63)&gt;0,SUM(M63:Z63),0),0)*I63</f>
        <v>0</v>
      </c>
      <c r="BY63" s="272">
        <f>IF(H63="pinch",IF(SUM(M63:Z63)&gt;0,SUM(M63:Z63),0),0)*I63</f>
        <v>0</v>
      </c>
      <c r="BZ63" s="272">
        <f>IF(H63="pocket",IF(SUM(M63:Z63)&gt;0,SUM(M63:Z63),0),0)*I63</f>
        <v>0</v>
      </c>
      <c r="CA63" s="272">
        <f>IF(H63="insert",IF(SUM(M63:Z63)&gt;0,SUM(M63:Z63),0),0)*I63</f>
        <v>0</v>
      </c>
      <c r="CB63" s="272">
        <f>IF(H63="feature",IF(SUM(M63:Z63)&gt;0,SUM(M63:Z63),0),0)*I63</f>
        <v>0</v>
      </c>
      <c r="CC63" s="272">
        <f>IF(H63="scoop",IF(SUM(M63:Z63)&gt;0,SUM(M63:Z63),0),0)*I63</f>
        <v>0</v>
      </c>
      <c r="CD63" s="272">
        <f>IF(H63="arete",IF(SUM(M63:Z63)&gt;0,SUM(M63:Z63),0),0)*I63</f>
        <v>0</v>
      </c>
      <c r="CE63" s="272">
        <f>IF(H63="square",IF(SUM(M63:Z63)&gt;0,SUM(M63:Z63),0),0)*I63</f>
        <v>0</v>
      </c>
      <c r="CF63" s="272">
        <f>IF(H63="positive",IF(SUM(M63:Z63)&gt;0,SUM(M63:Z63),0),0)*I63</f>
        <v>0</v>
      </c>
      <c r="CG63" s="272">
        <f>IF(H63="pyramid",IF(SUM(M63:Z63)&gt;0,SUM(M63:Z63),0),0)*I63</f>
        <v>0</v>
      </c>
      <c r="CH63" s="272">
        <f>IF(H63="high profile",IF(SUM(M63:Z63)&gt;0,SUM(M63:Z63),0),0)*I63</f>
        <v>0</v>
      </c>
      <c r="CI63" s="272">
        <f>IF(H63="rectangle",IF(SUM(M63:Z63)&gt;0,SUM(M63:Z63),0),0)*I63</f>
        <v>0</v>
      </c>
      <c r="CJ63" s="272">
        <f>IF(H63="various",IF(SUM(M63:Z63)&gt;0,SUM(M63:Z63),0),0)*I63</f>
        <v>0</v>
      </c>
      <c r="CK63" s="222"/>
    </row>
    <row r="64" ht="90" customHeight="1">
      <c r="A64" s="50"/>
      <c r="B64" s="336"/>
      <c r="C64" s="6"/>
      <c r="D64" t="s" s="292">
        <v>233</v>
      </c>
      <c r="E64" t="s" s="293">
        <v>126</v>
      </c>
      <c r="F64" t="s" s="294">
        <v>38</v>
      </c>
      <c r="G64" t="s" s="295">
        <v>234</v>
      </c>
      <c r="H64" t="s" s="295">
        <v>62</v>
      </c>
      <c r="I64" s="296">
        <v>1</v>
      </c>
      <c r="J64" s="296">
        <v>0</v>
      </c>
      <c r="K64" t="s" s="294">
        <v>128</v>
      </c>
      <c r="L64" s="298">
        <v>395.115</v>
      </c>
      <c r="M64" s="299"/>
      <c r="N64" s="299"/>
      <c r="O64" s="299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  <c r="AA64" s="300">
        <f>L64*M64+L64*N64+L64*O64+L64*P64+L64*Q64+L64*R64+L64*T64+L64*V64+L64*W64+L64*X64+L64*Y64+L64*Z64+L64*U64+L64*S64</f>
        <v>0</v>
      </c>
      <c r="AB64" t="s" s="294">
        <f>IF(SUM(M64:Z64)&gt;0,"Yes","No")</f>
        <v>129</v>
      </c>
      <c r="AC64" t="s" s="301">
        <f>IF(B64="New","Yes","No")</f>
        <v>129</v>
      </c>
      <c r="AD64" s="134"/>
      <c r="AE64" s="286">
        <v>1</v>
      </c>
      <c r="AF64" s="286">
        <f>AE64*SUM(M64:Z64)</f>
        <v>0</v>
      </c>
      <c r="AG64" s="287"/>
      <c r="AH64" s="288">
        <v>16</v>
      </c>
      <c r="AI64" s="267">
        <f>SUM(M64:Z64)*AH64</f>
        <v>0</v>
      </c>
      <c r="AJ64" s="268">
        <f>M64*I64</f>
        <v>0</v>
      </c>
      <c r="AK64" s="268">
        <f>N64*I64</f>
        <v>0</v>
      </c>
      <c r="AL64" s="268">
        <f>O64*I64</f>
        <v>0</v>
      </c>
      <c r="AM64" s="268">
        <f>P64*I64</f>
        <v>0</v>
      </c>
      <c r="AN64" s="268">
        <f>Q64*I64</f>
        <v>0</v>
      </c>
      <c r="AO64" s="268">
        <f>R64*I64</f>
        <v>0</v>
      </c>
      <c r="AP64" s="268">
        <f>S64*I64</f>
        <v>0</v>
      </c>
      <c r="AQ64" s="268">
        <f>T64*I64</f>
        <v>0</v>
      </c>
      <c r="AR64" s="268">
        <f>U64*I64</f>
        <v>0</v>
      </c>
      <c r="AS64" s="268">
        <f>V64*I64</f>
        <v>0</v>
      </c>
      <c r="AT64" s="268">
        <f>W64*I64</f>
        <v>0</v>
      </c>
      <c r="AU64" s="268">
        <f>X64*I64</f>
        <v>0</v>
      </c>
      <c r="AV64" s="268">
        <f>Y64*I64</f>
        <v>0</v>
      </c>
      <c r="AW64" s="268">
        <f>Z64*I64</f>
        <v>0</v>
      </c>
      <c r="AX64" s="334">
        <v>1</v>
      </c>
      <c r="AY64" s="291">
        <v>20</v>
      </c>
      <c r="AZ64" s="335"/>
      <c r="BA64" s="335"/>
      <c r="BB64" s="134"/>
      <c r="BC64" s="272">
        <f>IF(F64="XS",IF(SUM(M64:Z64)&gt;0,SUM(M64:Z64),0),0)*I64</f>
        <v>0</v>
      </c>
      <c r="BD64" s="272">
        <f>IF(F64="S",IF(SUM(M64:Z64)&gt;0,SUM(M64:Z64),0),0)*I64</f>
        <v>0</v>
      </c>
      <c r="BE64" s="272">
        <f>IF(F64="M",IF(SUM(M64:Z64)&gt;0,SUM(M64:Z64),0),0)*I64</f>
        <v>0</v>
      </c>
      <c r="BF64" s="272">
        <f>IF(F64="L",IF(SUM(M64:Z64)&gt;0,SUM(M64:Z64),0),0)*I64</f>
        <v>0</v>
      </c>
      <c r="BG64" s="272">
        <f>IF(F64="XL",IF(SUM(M64:Z64)&gt;0,SUM(M64:Z64),0),0)*I64</f>
        <v>0</v>
      </c>
      <c r="BH64" s="272">
        <f>IF(F64="2XL",IF(SUM(M64:Z64)&gt;0,SUM(M64:Z64),0),0)*I64</f>
        <v>0</v>
      </c>
      <c r="BI64" s="272">
        <f>IF(F64="3XL",IF(SUM(M64:Z64)&gt;0,SUM(M64:Z64),0),0)*I64</f>
        <v>0</v>
      </c>
      <c r="BJ64" s="272">
        <f>IF(F64="4XL",IF(SUM(M64:Z64)&gt;0,SUM(M64:Z64),0),0)*I64</f>
        <v>0</v>
      </c>
      <c r="BK64" s="272">
        <f>IF(F64="various",IF(SUM(M64:Z64)&gt;0,SUM(M64:Z64),0),0)*I64</f>
        <v>0</v>
      </c>
      <c r="BL64" s="134"/>
      <c r="BM64" s="272">
        <f>IF(E64="",IF(SUM(M64:Z64)&gt;0,SUM(M64:Z64),0),0)*I64</f>
        <v>0</v>
      </c>
      <c r="BN64" s="272">
        <f>IF(E64="Dual tex.",IF(SUM(M64:Z64)&gt;0,SUM(M64:Z64),0),0)*I64</f>
        <v>0</v>
      </c>
      <c r="BO64" s="134"/>
      <c r="BP64" s="272">
        <f>IF(H64="sloper",IF(SUM(M64:Z64)&gt;0,SUM(M64:Z64),0),0)*I64</f>
        <v>0</v>
      </c>
      <c r="BQ64" s="272">
        <f>IF(H64="footholds",IF(SUM(M64:Z64)&gt;0,SUM(M64:Z64),0),0)*I64</f>
        <v>0</v>
      </c>
      <c r="BR64" s="272">
        <f>IF(H64="micros",IF(SUM(M64:Z64)&gt;0,SUM(M64:Z64),0),0)*I64</f>
        <v>0</v>
      </c>
      <c r="BS64" s="272">
        <f>IF(H64="jug",IF(SUM(M64:Z64)&gt;0,SUM(M64:Z64),0),0)*I64</f>
        <v>0</v>
      </c>
      <c r="BT64" s="272">
        <f>IF(H64="ledge",IF(SUM(M64:Z64)&gt;0,SUM(M64:Z64),0),0)*I64</f>
        <v>0</v>
      </c>
      <c r="BU64" s="272">
        <f>IF(H64="edge",IF(SUM(M64:Z64)&gt;0,SUM(M64:Z64),0),0)*I64</f>
        <v>0</v>
      </c>
      <c r="BV64" s="272">
        <f>IF(H64="crimp",IF(SUM(M64:Z64)&gt;0,SUM(M64:Z64),0),0)*I64</f>
        <v>0</v>
      </c>
      <c r="BW64" s="272">
        <f>IF(H64="incut",IF(SUM(M64:Z64)&gt;0,SUM(M64:Z64),0),0)*I64</f>
        <v>0</v>
      </c>
      <c r="BX64" s="272">
        <f>IF(H64="dish",IF(SUM(M64:Z64)&gt;0,SUM(M64:Z64),0),0)*I64</f>
        <v>0</v>
      </c>
      <c r="BY64" s="272">
        <f>IF(H64="pinch",IF(SUM(M64:Z64)&gt;0,SUM(M64:Z64),0),0)*I64</f>
        <v>0</v>
      </c>
      <c r="BZ64" s="272">
        <f>IF(H64="pocket",IF(SUM(M64:Z64)&gt;0,SUM(M64:Z64),0),0)*I64</f>
        <v>0</v>
      </c>
      <c r="CA64" s="272">
        <f>IF(H64="insert",IF(SUM(M64:Z64)&gt;0,SUM(M64:Z64),0),0)*I64</f>
        <v>0</v>
      </c>
      <c r="CB64" s="272">
        <f>IF(H64="feature",IF(SUM(M64:Z64)&gt;0,SUM(M64:Z64),0),0)*I64</f>
        <v>0</v>
      </c>
      <c r="CC64" s="272">
        <f>IF(H64="scoop",IF(SUM(M64:Z64)&gt;0,SUM(M64:Z64),0),0)*I64</f>
        <v>0</v>
      </c>
      <c r="CD64" s="272">
        <f>IF(H64="arete",IF(SUM(M64:Z64)&gt;0,SUM(M64:Z64),0),0)*I64</f>
        <v>0</v>
      </c>
      <c r="CE64" s="272">
        <f>IF(H64="square",IF(SUM(M64:Z64)&gt;0,SUM(M64:Z64),0),0)*I64</f>
        <v>0</v>
      </c>
      <c r="CF64" s="272">
        <f>IF(H64="positive",IF(SUM(M64:Z64)&gt;0,SUM(M64:Z64),0),0)*I64</f>
        <v>0</v>
      </c>
      <c r="CG64" s="272">
        <f>IF(H64="pyramid",IF(SUM(M64:Z64)&gt;0,SUM(M64:Z64),0),0)*I64</f>
        <v>0</v>
      </c>
      <c r="CH64" s="272">
        <f>IF(H64="high profile",IF(SUM(M64:Z64)&gt;0,SUM(M64:Z64),0),0)*I64</f>
        <v>0</v>
      </c>
      <c r="CI64" s="272">
        <f>IF(H64="rectangle",IF(SUM(M64:Z64)&gt;0,SUM(M64:Z64),0),0)*I64</f>
        <v>0</v>
      </c>
      <c r="CJ64" s="272">
        <f>IF(H64="various",IF(SUM(M64:Z64)&gt;0,SUM(M64:Z64),0),0)*I64</f>
        <v>0</v>
      </c>
      <c r="CK64" s="222"/>
    </row>
    <row r="65" ht="90" customHeight="1">
      <c r="A65" s="50"/>
      <c r="B65" s="337"/>
      <c r="C65" s="12"/>
      <c r="D65" t="s" s="306">
        <v>235</v>
      </c>
      <c r="E65" t="s" s="307">
        <v>126</v>
      </c>
      <c r="F65" t="s" s="308">
        <v>35</v>
      </c>
      <c r="G65" t="s" s="310">
        <v>236</v>
      </c>
      <c r="H65" t="s" s="310">
        <v>47</v>
      </c>
      <c r="I65" s="338">
        <v>2</v>
      </c>
      <c r="J65" s="339">
        <v>3</v>
      </c>
      <c r="K65" t="s" s="340">
        <v>128</v>
      </c>
      <c r="L65" s="312">
        <v>367.29</v>
      </c>
      <c r="M65" s="313"/>
      <c r="N65" s="341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4">
        <f>L65*M65+L65*N65+L65*O65+L65*P65+L65*Q65+L65*R65+L65*T65+L65*V65+L65*W65+L65*X65+L65*Y65+L65*Z65+L65*U65+L65*S65</f>
        <v>0</v>
      </c>
      <c r="AB65" t="s" s="308">
        <f>IF(SUM(M65:Z65)&gt;0,"Yes","No")</f>
        <v>129</v>
      </c>
      <c r="AC65" t="s" s="315">
        <f>IF(B65="New","Yes","No")</f>
        <v>129</v>
      </c>
      <c r="AD65" s="134"/>
      <c r="AE65" s="342">
        <v>2</v>
      </c>
      <c r="AF65" s="342">
        <f>AE65*SUM(M65:Z65)</f>
        <v>0</v>
      </c>
      <c r="AG65" s="287"/>
      <c r="AH65" s="316">
        <v>3.5</v>
      </c>
      <c r="AI65" s="267">
        <f>SUM(M65:Z65)*AH65</f>
        <v>0</v>
      </c>
      <c r="AJ65" s="268">
        <f>M65*I65</f>
        <v>0</v>
      </c>
      <c r="AK65" s="268">
        <f>N65*I65</f>
        <v>0</v>
      </c>
      <c r="AL65" s="268">
        <f>O65*I65</f>
        <v>0</v>
      </c>
      <c r="AM65" s="268">
        <f>P65*I65</f>
        <v>0</v>
      </c>
      <c r="AN65" s="268">
        <f>Q65*I65</f>
        <v>0</v>
      </c>
      <c r="AO65" s="268">
        <f>R65*I65</f>
        <v>0</v>
      </c>
      <c r="AP65" s="268">
        <f>S65*I65</f>
        <v>0</v>
      </c>
      <c r="AQ65" s="268">
        <f>T65*I65</f>
        <v>0</v>
      </c>
      <c r="AR65" s="268">
        <f>U65*I65</f>
        <v>0</v>
      </c>
      <c r="AS65" s="268">
        <f>V65*I65</f>
        <v>0</v>
      </c>
      <c r="AT65" s="268">
        <f>W65*I65</f>
        <v>0</v>
      </c>
      <c r="AU65" s="268">
        <f>X65*I65</f>
        <v>0</v>
      </c>
      <c r="AV65" s="268">
        <f>Y65*I65</f>
        <v>0</v>
      </c>
      <c r="AW65" s="268">
        <f>Z65*I65</f>
        <v>0</v>
      </c>
      <c r="AX65" s="350">
        <v>2</v>
      </c>
      <c r="AY65" s="351">
        <v>8</v>
      </c>
      <c r="AZ65" s="352"/>
      <c r="BA65" s="352"/>
      <c r="BB65" s="134"/>
      <c r="BC65" s="272">
        <f>IF(F65="XS",IF(SUM(M65:Z65)&gt;0,SUM(M65:Z65),0),0)*I65</f>
        <v>0</v>
      </c>
      <c r="BD65" s="272">
        <f>IF(F65="S",IF(SUM(M65:Z65)&gt;0,SUM(M65:Z65),0),0)*I65</f>
        <v>0</v>
      </c>
      <c r="BE65" s="272">
        <f>IF(F65="M",IF(SUM(M65:Z65)&gt;0,SUM(M65:Z65),0),0)*I65</f>
        <v>0</v>
      </c>
      <c r="BF65" s="272">
        <f>IF(F65="L",IF(SUM(M65:Z65)&gt;0,SUM(M65:Z65),0),0)*I65</f>
        <v>0</v>
      </c>
      <c r="BG65" s="272">
        <f>IF(F65="XL",IF(SUM(M65:Z65)&gt;0,SUM(M65:Z65),0),0)*I65</f>
        <v>0</v>
      </c>
      <c r="BH65" s="272">
        <f>IF(F65="2XL",IF(SUM(M65:Z65)&gt;0,SUM(M65:Z65),0),0)*I65</f>
        <v>0</v>
      </c>
      <c r="BI65" s="272">
        <f>IF(F65="3XL",IF(SUM(M65:Z65)&gt;0,SUM(M65:Z65),0),0)*I65</f>
        <v>0</v>
      </c>
      <c r="BJ65" s="272">
        <f>IF(F65="4XL",IF(SUM(M65:Z65)&gt;0,SUM(M65:Z65),0),0)*I65</f>
        <v>0</v>
      </c>
      <c r="BK65" s="272">
        <f>IF(F65="various",IF(SUM(M65:Z65)&gt;0,SUM(M65:Z65),0),0)*I65</f>
        <v>0</v>
      </c>
      <c r="BL65" s="134"/>
      <c r="BM65" s="272">
        <f>IF(E65="",IF(SUM(M65:Z65)&gt;0,SUM(M65:Z65),0),0)*I65</f>
        <v>0</v>
      </c>
      <c r="BN65" s="272">
        <f>IF(E65="Dual tex.",IF(SUM(M65:Z65)&gt;0,SUM(M65:Z65),0),0)*I65</f>
        <v>0</v>
      </c>
      <c r="BO65" s="134"/>
      <c r="BP65" s="272">
        <f>IF(H65="sloper",IF(SUM(M65:Z65)&gt;0,SUM(M65:Z65),0),0)*I65</f>
        <v>0</v>
      </c>
      <c r="BQ65" s="272">
        <f>IF(H65="footholds",IF(SUM(M65:Z65)&gt;0,SUM(M65:Z65),0),0)*I65</f>
        <v>0</v>
      </c>
      <c r="BR65" s="272">
        <f>IF(H65="micros",IF(SUM(M65:Z65)&gt;0,SUM(M65:Z65),0),0)*I65</f>
        <v>0</v>
      </c>
      <c r="BS65" s="272">
        <f>IF(H65="jug",IF(SUM(M65:Z65)&gt;0,SUM(M65:Z65),0),0)*I65</f>
        <v>0</v>
      </c>
      <c r="BT65" s="272">
        <f>IF(H65="ledge",IF(SUM(M65:Z65)&gt;0,SUM(M65:Z65),0),0)*I65</f>
        <v>0</v>
      </c>
      <c r="BU65" s="272">
        <f>IF(H65="edge",IF(SUM(M65:Z65)&gt;0,SUM(M65:Z65),0),0)*I65</f>
        <v>0</v>
      </c>
      <c r="BV65" s="272">
        <f>IF(H65="crimp",IF(SUM(M65:Z65)&gt;0,SUM(M65:Z65),0),0)*I65</f>
        <v>0</v>
      </c>
      <c r="BW65" s="272">
        <f>IF(H65="incut",IF(SUM(M65:Z65)&gt;0,SUM(M65:Z65),0),0)*I65</f>
        <v>0</v>
      </c>
      <c r="BX65" s="272">
        <f>IF(H65="dish",IF(SUM(M65:Z65)&gt;0,SUM(M65:Z65),0),0)*I65</f>
        <v>0</v>
      </c>
      <c r="BY65" s="272">
        <f>IF(H65="pinch",IF(SUM(M65:Z65)&gt;0,SUM(M65:Z65),0),0)*I65</f>
        <v>0</v>
      </c>
      <c r="BZ65" s="272">
        <f>IF(H65="pocket",IF(SUM(M65:Z65)&gt;0,SUM(M65:Z65),0),0)*I65</f>
        <v>0</v>
      </c>
      <c r="CA65" s="272">
        <f>IF(H65="insert",IF(SUM(M65:Z65)&gt;0,SUM(M65:Z65),0),0)*I65</f>
        <v>0</v>
      </c>
      <c r="CB65" s="272">
        <f>IF(H65="feature",IF(SUM(M65:Z65)&gt;0,SUM(M65:Z65),0),0)*I65</f>
        <v>0</v>
      </c>
      <c r="CC65" s="272">
        <f>IF(H65="scoop",IF(SUM(M65:Z65)&gt;0,SUM(M65:Z65),0),0)*I65</f>
        <v>0</v>
      </c>
      <c r="CD65" s="272">
        <f>IF(H65="arete",IF(SUM(M65:Z65)&gt;0,SUM(M65:Z65),0),0)*I65</f>
        <v>0</v>
      </c>
      <c r="CE65" s="272">
        <f>IF(H65="square",IF(SUM(M65:Z65)&gt;0,SUM(M65:Z65),0),0)*I65</f>
        <v>0</v>
      </c>
      <c r="CF65" s="272">
        <f>IF(H65="positive",IF(SUM(M65:Z65)&gt;0,SUM(M65:Z65),0),0)*I65</f>
        <v>0</v>
      </c>
      <c r="CG65" s="272">
        <f>IF(H65="pyramid",IF(SUM(M65:Z65)&gt;0,SUM(M65:Z65),0),0)*I65</f>
        <v>0</v>
      </c>
      <c r="CH65" s="272">
        <f>IF(H65="high profile",IF(SUM(M65:Z65)&gt;0,SUM(M65:Z65),0),0)*I65</f>
        <v>0</v>
      </c>
      <c r="CI65" s="272">
        <f>IF(H65="rectangle",IF(SUM(M65:Z65)&gt;0,SUM(M65:Z65),0),0)*I65</f>
        <v>0</v>
      </c>
      <c r="CJ65" s="272">
        <f>IF(H65="various",IF(SUM(M65:Z65)&gt;0,SUM(M65:Z65),0),0)*I65</f>
        <v>0</v>
      </c>
      <c r="CK65" s="222"/>
    </row>
    <row r="66" ht="50.25" customHeight="1">
      <c r="A66" s="5"/>
      <c r="B66" s="236"/>
      <c r="C66" s="237"/>
      <c r="D66" s="238"/>
      <c r="E66" s="322"/>
      <c r="F66" s="238"/>
      <c r="G66" s="224"/>
      <c r="H66" s="224"/>
      <c r="I66" s="238"/>
      <c r="J66" s="239"/>
      <c r="K66" s="239"/>
      <c r="L66" t="s" s="240">
        <v>237</v>
      </c>
      <c r="M66" s="343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2"/>
      <c r="AB66" s="242"/>
      <c r="AC66" s="344"/>
      <c r="AD66" s="6"/>
      <c r="AE66" s="244"/>
      <c r="AF66" s="244"/>
      <c r="AG66" s="345"/>
      <c r="AH66" s="246"/>
      <c r="AI66" s="247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48"/>
      <c r="AV66" s="248"/>
      <c r="AW66" s="248"/>
      <c r="AX66" s="249"/>
      <c r="AY66" s="328"/>
      <c r="AZ66" s="328"/>
      <c r="BA66" s="328"/>
      <c r="BB66" s="6"/>
      <c r="BC66" s="349">
        <f>IF(F66="XS",IF(SUM(M66:Z66)&gt;0,SUM(M66:Z66),0),0)*I66</f>
        <v>0</v>
      </c>
      <c r="BD66" s="349">
        <f>IF(F66="S",IF(SUM(M66:Z66)&gt;0,SUM(M66:Z66),0),0)*I66</f>
        <v>0</v>
      </c>
      <c r="BE66" s="349">
        <f>IF(F66="M",IF(SUM(M66:Z66)&gt;0,SUM(M66:Z66),0),0)*I66</f>
        <v>0</v>
      </c>
      <c r="BF66" s="349">
        <f>IF(F66="L",IF(SUM(M66:Z66)&gt;0,SUM(M66:Z66),0),0)*I66</f>
        <v>0</v>
      </c>
      <c r="BG66" s="349">
        <f>IF(F66="XL",IF(SUM(M66:Z66)&gt;0,SUM(M66:Z66),0),0)*I66</f>
        <v>0</v>
      </c>
      <c r="BH66" s="349">
        <f>IF(F66="2XL",IF(SUM(M66:Z66)&gt;0,SUM(M66:Z66),0),0)*I66</f>
        <v>0</v>
      </c>
      <c r="BI66" s="349">
        <f>IF(F66="3XL",IF(SUM(M66:Z66)&gt;0,SUM(M66:Z66),0),0)*I66</f>
        <v>0</v>
      </c>
      <c r="BJ66" s="349">
        <f>IF(F66="4XL",IF(SUM(M66:Z66)&gt;0,SUM(M66:Z66),0),0)*I66</f>
        <v>0</v>
      </c>
      <c r="BK66" s="349">
        <f>IF(F66="various",IF(SUM(M66:Z66)&gt;0,SUM(M66:Z66),0),0)*I66</f>
        <v>0</v>
      </c>
      <c r="BL66" s="6"/>
      <c r="BM66" s="349">
        <f>IF(E66="",IF(SUM(M66:Z66)&gt;0,SUM(M66:Z66),0),0)*I66</f>
        <v>0</v>
      </c>
      <c r="BN66" s="349">
        <f>IF(E66="Dual tex.",IF(SUM(M66:Z66)&gt;0,SUM(M66:Z66),0),0)*I66</f>
        <v>0</v>
      </c>
      <c r="BO66" s="6"/>
      <c r="BP66" s="349">
        <f>IF(H66="sloper",IF(SUM(M66:Z66)&gt;0,SUM(M66:Z66),0),0)*I66</f>
        <v>0</v>
      </c>
      <c r="BQ66" s="349">
        <f>IF(H66="footholds",IF(SUM(M66:Z66)&gt;0,SUM(M66:Z66),0),0)*I66</f>
        <v>0</v>
      </c>
      <c r="BR66" s="349">
        <f>IF(H66="micros",IF(SUM(M66:Z66)&gt;0,SUM(M66:Z66),0),0)*I66</f>
        <v>0</v>
      </c>
      <c r="BS66" s="349">
        <f>IF(H66="jug",IF(SUM(M66:Z66)&gt;0,SUM(M66:Z66),0),0)*I66</f>
        <v>0</v>
      </c>
      <c r="BT66" s="349">
        <f>IF(H66="ledge",IF(SUM(M66:Z66)&gt;0,SUM(M66:Z66),0),0)*I66</f>
        <v>0</v>
      </c>
      <c r="BU66" s="349">
        <f>IF(H66="edge",IF(SUM(M66:Z66)&gt;0,SUM(M66:Z66),0),0)*I66</f>
        <v>0</v>
      </c>
      <c r="BV66" s="349">
        <f>IF(H66="crimp",IF(SUM(M66:Z66)&gt;0,SUM(M66:Z66),0),0)*I66</f>
        <v>0</v>
      </c>
      <c r="BW66" s="349">
        <f>IF(H66="incut",IF(SUM(M66:Z66)&gt;0,SUM(M66:Z66),0),0)*I66</f>
        <v>0</v>
      </c>
      <c r="BX66" s="349">
        <f>IF(H66="dish",IF(SUM(M66:Z66)&gt;0,SUM(M66:Z66),0),0)*I66</f>
        <v>0</v>
      </c>
      <c r="BY66" s="349">
        <f>IF(H66="pinch",IF(SUM(M66:Z66)&gt;0,SUM(M66:Z66),0),0)*I66</f>
        <v>0</v>
      </c>
      <c r="BZ66" s="349">
        <f>IF(H66="pocket",IF(SUM(M66:Z66)&gt;0,SUM(M66:Z66),0),0)*I66</f>
        <v>0</v>
      </c>
      <c r="CA66" s="349">
        <f>IF(H66="insert",IF(SUM(M66:Z66)&gt;0,SUM(M66:Z66),0),0)*I66</f>
        <v>0</v>
      </c>
      <c r="CB66" s="349">
        <f>IF(H66="feature",IF(SUM(M66:Z66)&gt;0,SUM(M66:Z66),0),0)*I66</f>
        <v>0</v>
      </c>
      <c r="CC66" s="349">
        <f>IF(H66="scoop",IF(SUM(M66:Z66)&gt;0,SUM(M66:Z66),0),0)*I66</f>
        <v>0</v>
      </c>
      <c r="CD66" s="349">
        <f>IF(H66="arete",IF(SUM(M66:Z66)&gt;0,SUM(M66:Z66),0),0)*I66</f>
        <v>0</v>
      </c>
      <c r="CE66" s="349">
        <f>IF(H66="square",IF(SUM(M66:Z66)&gt;0,SUM(M66:Z66),0),0)*I66</f>
        <v>0</v>
      </c>
      <c r="CF66" s="349">
        <f>IF(H66="positive",IF(SUM(M66:Z66)&gt;0,SUM(M66:Z66),0),0)*I66</f>
        <v>0</v>
      </c>
      <c r="CG66" s="349">
        <f>IF(H66="pyramid",IF(SUM(M66:Z66)&gt;0,SUM(M66:Z66),0),0)*I66</f>
        <v>0</v>
      </c>
      <c r="CH66" s="349">
        <f>IF(H66="high profile",IF(SUM(M66:Z66)&gt;0,SUM(M66:Z66),0),0)*I66</f>
        <v>0</v>
      </c>
      <c r="CI66" s="349">
        <f>IF(H66="rectangle",IF(SUM(M66:Z66)&gt;0,SUM(M66:Z66),0),0)*I66</f>
        <v>0</v>
      </c>
      <c r="CJ66" s="349">
        <f>IF(H66="various",IF(SUM(M66:Z66)&gt;0,SUM(M66:Z66),0),0)*I66</f>
        <v>0</v>
      </c>
      <c r="CK66" s="9"/>
    </row>
    <row r="67" ht="90" customHeight="1">
      <c r="A67" s="50"/>
      <c r="B67" s="251"/>
      <c r="C67" s="22"/>
      <c r="D67" t="s" s="364">
        <v>238</v>
      </c>
      <c r="E67" t="s" s="365">
        <v>126</v>
      </c>
      <c r="F67" t="s" s="366">
        <v>36</v>
      </c>
      <c r="G67" t="s" s="367">
        <v>239</v>
      </c>
      <c r="H67" t="s" s="367">
        <v>50</v>
      </c>
      <c r="I67" s="368">
        <v>1</v>
      </c>
      <c r="J67" s="369">
        <v>0</v>
      </c>
      <c r="K67" t="s" s="370">
        <v>128</v>
      </c>
      <c r="L67" s="371">
        <v>111.3</v>
      </c>
      <c r="M67" s="372"/>
      <c r="N67" s="373"/>
      <c r="O67" s="372"/>
      <c r="P67" s="372"/>
      <c r="Q67" s="372"/>
      <c r="R67" s="372"/>
      <c r="S67" s="372"/>
      <c r="T67" s="372"/>
      <c r="U67" s="372"/>
      <c r="V67" s="372"/>
      <c r="W67" s="372"/>
      <c r="X67" s="372"/>
      <c r="Y67" s="372"/>
      <c r="Z67" s="372"/>
      <c r="AA67" s="374">
        <f>L67*M67+L67*N67+L67*O67+L67*P67+L67*Q67+L67*R67+L67*T67+L67*V67+L67*W67+L67*X67+L67*Y67+L67*Z67+L67*U67+L67*S67</f>
        <v>0</v>
      </c>
      <c r="AB67" t="s" s="366">
        <f>IF(SUM(M67:Z67)&gt;0,"Yes","No")</f>
        <v>129</v>
      </c>
      <c r="AC67" t="s" s="375">
        <f>IF(B67="New","Yes","No")</f>
        <v>129</v>
      </c>
      <c r="AD67" s="134"/>
      <c r="AE67" s="264">
        <v>1</v>
      </c>
      <c r="AF67" s="264">
        <f>AE67*SUM(M67:Z67)</f>
        <v>0</v>
      </c>
      <c r="AG67" s="287"/>
      <c r="AH67" s="266">
        <v>2.17</v>
      </c>
      <c r="AI67" s="267">
        <f>SUM(M67:Z67)*AH67</f>
        <v>0</v>
      </c>
      <c r="AJ67" s="268">
        <f>M67*I67</f>
        <v>0</v>
      </c>
      <c r="AK67" s="268">
        <f>N67*I67</f>
        <v>0</v>
      </c>
      <c r="AL67" s="268">
        <f>O67*I67</f>
        <v>0</v>
      </c>
      <c r="AM67" s="268">
        <f>P67*I67</f>
        <v>0</v>
      </c>
      <c r="AN67" s="268">
        <f>Q67*I67</f>
        <v>0</v>
      </c>
      <c r="AO67" s="268">
        <f>R67*I67</f>
        <v>0</v>
      </c>
      <c r="AP67" s="268">
        <f>S67*I67</f>
        <v>0</v>
      </c>
      <c r="AQ67" s="268">
        <f>T67*I67</f>
        <v>0</v>
      </c>
      <c r="AR67" s="268">
        <f>U67*I67</f>
        <v>0</v>
      </c>
      <c r="AS67" s="268">
        <f>V67*I67</f>
        <v>0</v>
      </c>
      <c r="AT67" s="268">
        <f>W67*I67</f>
        <v>0</v>
      </c>
      <c r="AU67" s="268">
        <f>X67*I67</f>
        <v>0</v>
      </c>
      <c r="AV67" s="268">
        <f>Y67*I67</f>
        <v>0</v>
      </c>
      <c r="AW67" s="268">
        <f>Z67*I67</f>
        <v>0</v>
      </c>
      <c r="AX67" s="329">
        <v>1</v>
      </c>
      <c r="AY67" s="271">
        <v>9</v>
      </c>
      <c r="AZ67" s="330"/>
      <c r="BA67" s="330"/>
      <c r="BB67" s="134"/>
      <c r="BC67" s="272">
        <f>IF(F67="XS",IF(SUM(M67:Z67)&gt;0,SUM(M67:Z67),0),0)*I67</f>
        <v>0</v>
      </c>
      <c r="BD67" s="272">
        <f>IF(F67="S",IF(SUM(M67:Z67)&gt;0,SUM(M67:Z67),0),0)*I67</f>
        <v>0</v>
      </c>
      <c r="BE67" s="272">
        <f>IF(F67="M",IF(SUM(M67:Z67)&gt;0,SUM(M67:Z67),0),0)*I67</f>
        <v>0</v>
      </c>
      <c r="BF67" s="272">
        <f>IF(F67="L",IF(SUM(M67:Z67)&gt;0,SUM(M67:Z67),0),0)*I67</f>
        <v>0</v>
      </c>
      <c r="BG67" s="272">
        <f>IF(F67="XL",IF(SUM(M67:Z67)&gt;0,SUM(M67:Z67),0),0)*I67</f>
        <v>0</v>
      </c>
      <c r="BH67" s="272">
        <f>IF(F67="2XL",IF(SUM(M67:Z67)&gt;0,SUM(M67:Z67),0),0)*I67</f>
        <v>0</v>
      </c>
      <c r="BI67" s="272">
        <f>IF(F67="3XL",IF(SUM(M67:Z67)&gt;0,SUM(M67:Z67),0),0)*I67</f>
        <v>0</v>
      </c>
      <c r="BJ67" s="272">
        <f>IF(F67="4XL",IF(SUM(M67:Z67)&gt;0,SUM(M67:Z67),0),0)*I67</f>
        <v>0</v>
      </c>
      <c r="BK67" s="272">
        <f>IF(F67="various",IF(SUM(M67:Z67)&gt;0,SUM(M67:Z67),0),0)*I67</f>
        <v>0</v>
      </c>
      <c r="BL67" s="134"/>
      <c r="BM67" s="272">
        <f>IF(E67="",IF(SUM(M67:Z67)&gt;0,SUM(M67:Z67),0),0)*I67</f>
        <v>0</v>
      </c>
      <c r="BN67" s="272">
        <f>IF(E67="Dual tex.",IF(SUM(M67:Z67)&gt;0,SUM(M67:Z67),0),0)*I67</f>
        <v>0</v>
      </c>
      <c r="BO67" s="134"/>
      <c r="BP67" s="272">
        <f>IF(H67="sloper",IF(SUM(M67:Z67)&gt;0,SUM(M67:Z67),0),0)*I67</f>
        <v>0</v>
      </c>
      <c r="BQ67" s="272">
        <f>IF(H67="footholds",IF(SUM(M67:Z67)&gt;0,SUM(M67:Z67),0),0)*I67</f>
        <v>0</v>
      </c>
      <c r="BR67" s="272">
        <f>IF(H67="micros",IF(SUM(M67:Z67)&gt;0,SUM(M67:Z67),0),0)*I67</f>
        <v>0</v>
      </c>
      <c r="BS67" s="272">
        <f>IF(H67="jug",IF(SUM(M67:Z67)&gt;0,SUM(M67:Z67),0),0)*I67</f>
        <v>0</v>
      </c>
      <c r="BT67" s="272">
        <f>IF(H67="ledge",IF(SUM(M67:Z67)&gt;0,SUM(M67:Z67),0),0)*I67</f>
        <v>0</v>
      </c>
      <c r="BU67" s="272">
        <f>IF(H67="edge",IF(SUM(M67:Z67)&gt;0,SUM(M67:Z67),0),0)*I67</f>
        <v>0</v>
      </c>
      <c r="BV67" s="272">
        <f>IF(H67="crimp",IF(SUM(M67:Z67)&gt;0,SUM(M67:Z67),0),0)*I67</f>
        <v>0</v>
      </c>
      <c r="BW67" s="272">
        <f>IF(H67="incut",IF(SUM(M67:Z67)&gt;0,SUM(M67:Z67),0),0)*I67</f>
        <v>0</v>
      </c>
      <c r="BX67" s="272">
        <f>IF(H67="dish",IF(SUM(M67:Z67)&gt;0,SUM(M67:Z67),0),0)*I67</f>
        <v>0</v>
      </c>
      <c r="BY67" s="272">
        <f>IF(H67="pinch",IF(SUM(M67:Z67)&gt;0,SUM(M67:Z67),0),0)*I67</f>
        <v>0</v>
      </c>
      <c r="BZ67" s="272">
        <f>IF(H67="pocket",IF(SUM(M67:Z67)&gt;0,SUM(M67:Z67),0),0)*I67</f>
        <v>0</v>
      </c>
      <c r="CA67" s="272">
        <f>IF(H67="insert",IF(SUM(M67:Z67)&gt;0,SUM(M67:Z67),0),0)*I67</f>
        <v>0</v>
      </c>
      <c r="CB67" s="272">
        <f>IF(H67="feature",IF(SUM(M67:Z67)&gt;0,SUM(M67:Z67),0),0)*I67</f>
        <v>0</v>
      </c>
      <c r="CC67" s="272">
        <f>IF(H67="scoop",IF(SUM(M67:Z67)&gt;0,SUM(M67:Z67),0),0)*I67</f>
        <v>0</v>
      </c>
      <c r="CD67" s="272">
        <f>IF(H67="arete",IF(SUM(M67:Z67)&gt;0,SUM(M67:Z67),0),0)*I67</f>
        <v>0</v>
      </c>
      <c r="CE67" s="272">
        <f>IF(H67="square",IF(SUM(M67:Z67)&gt;0,SUM(M67:Z67),0),0)*I67</f>
        <v>0</v>
      </c>
      <c r="CF67" s="272">
        <f>IF(H67="positive",IF(SUM(M67:Z67)&gt;0,SUM(M67:Z67),0),0)*I67</f>
        <v>0</v>
      </c>
      <c r="CG67" s="272">
        <f>IF(H67="pyramid",IF(SUM(M67:Z67)&gt;0,SUM(M67:Z67),0),0)*I67</f>
        <v>0</v>
      </c>
      <c r="CH67" s="272">
        <f>IF(H67="high profile",IF(SUM(M67:Z67)&gt;0,SUM(M67:Z67),0),0)*I67</f>
        <v>0</v>
      </c>
      <c r="CI67" s="272">
        <f>IF(H67="rectangle",IF(SUM(M67:Z67)&gt;0,SUM(M67:Z67),0),0)*I67</f>
        <v>0</v>
      </c>
      <c r="CJ67" s="272">
        <f>IF(H67="various",IF(SUM(M67:Z67)&gt;0,SUM(M67:Z67),0),0)*I67</f>
        <v>0</v>
      </c>
      <c r="CK67" s="222"/>
    </row>
    <row r="68" ht="90" customHeight="1">
      <c r="A68" s="50"/>
      <c r="B68" s="336"/>
      <c r="C68" s="6"/>
      <c r="D68" t="s" s="292">
        <v>240</v>
      </c>
      <c r="E68" t="s" s="293">
        <v>126</v>
      </c>
      <c r="F68" t="s" s="294">
        <v>36</v>
      </c>
      <c r="G68" t="s" s="295">
        <v>241</v>
      </c>
      <c r="H68" t="s" s="295">
        <v>50</v>
      </c>
      <c r="I68" s="296">
        <v>1</v>
      </c>
      <c r="J68" s="296">
        <v>0</v>
      </c>
      <c r="K68" t="s" s="294">
        <v>128</v>
      </c>
      <c r="L68" s="298">
        <v>139.125</v>
      </c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299"/>
      <c r="AA68" s="300">
        <f>L68*M68+L68*N68+L68*O68+L68*P68+L68*Q68+L68*R68+L68*T68+L68*V68+L68*W68+L68*X68+L68*Y68+L68*Z68+L68*U68+L68*S68</f>
        <v>0</v>
      </c>
      <c r="AB68" t="s" s="294">
        <f>IF(SUM(M68:Z68)&gt;0,"Yes","No")</f>
        <v>129</v>
      </c>
      <c r="AC68" t="s" s="301">
        <f>IF(B68="New","Yes","No")</f>
        <v>129</v>
      </c>
      <c r="AD68" s="134"/>
      <c r="AE68" s="286">
        <v>1</v>
      </c>
      <c r="AF68" s="286">
        <f>AE68*SUM(M68:Z68)</f>
        <v>0</v>
      </c>
      <c r="AG68" s="287"/>
      <c r="AH68" s="288">
        <v>4.5</v>
      </c>
      <c r="AI68" s="267">
        <f>SUM(M68:Z68)*AH68</f>
        <v>0</v>
      </c>
      <c r="AJ68" s="268">
        <f>M68*I68</f>
        <v>0</v>
      </c>
      <c r="AK68" s="268">
        <f>N68*I68</f>
        <v>0</v>
      </c>
      <c r="AL68" s="268">
        <f>O68*I68</f>
        <v>0</v>
      </c>
      <c r="AM68" s="268">
        <f>P68*I68</f>
        <v>0</v>
      </c>
      <c r="AN68" s="268">
        <f>Q68*I68</f>
        <v>0</v>
      </c>
      <c r="AO68" s="268">
        <f>R68*I68</f>
        <v>0</v>
      </c>
      <c r="AP68" s="268">
        <f>S68*I68</f>
        <v>0</v>
      </c>
      <c r="AQ68" s="268">
        <f>T68*I68</f>
        <v>0</v>
      </c>
      <c r="AR68" s="268">
        <f>U68*I68</f>
        <v>0</v>
      </c>
      <c r="AS68" s="268">
        <f>V68*I68</f>
        <v>0</v>
      </c>
      <c r="AT68" s="268">
        <f>W68*I68</f>
        <v>0</v>
      </c>
      <c r="AU68" s="268">
        <f>X68*I68</f>
        <v>0</v>
      </c>
      <c r="AV68" s="268">
        <f>Y68*I68</f>
        <v>0</v>
      </c>
      <c r="AW68" s="268">
        <f>Z68*I68</f>
        <v>0</v>
      </c>
      <c r="AX68" s="334">
        <v>1</v>
      </c>
      <c r="AY68" s="291">
        <v>9</v>
      </c>
      <c r="AZ68" s="335"/>
      <c r="BA68" s="335"/>
      <c r="BB68" s="134"/>
      <c r="BC68" s="272">
        <f>IF(F68="XS",IF(SUM(M68:Z68)&gt;0,SUM(M68:Z68),0),0)*I68</f>
        <v>0</v>
      </c>
      <c r="BD68" s="272">
        <f>IF(F68="S",IF(SUM(M68:Z68)&gt;0,SUM(M68:Z68),0),0)*I68</f>
        <v>0</v>
      </c>
      <c r="BE68" s="272">
        <f>IF(F68="M",IF(SUM(M68:Z68)&gt;0,SUM(M68:Z68),0),0)*I68</f>
        <v>0</v>
      </c>
      <c r="BF68" s="272">
        <f>IF(F68="L",IF(SUM(M68:Z68)&gt;0,SUM(M68:Z68),0),0)*I68</f>
        <v>0</v>
      </c>
      <c r="BG68" s="272">
        <f>IF(F68="XL",IF(SUM(M68:Z68)&gt;0,SUM(M68:Z68),0),0)*I68</f>
        <v>0</v>
      </c>
      <c r="BH68" s="272">
        <f>IF(F68="2XL",IF(SUM(M68:Z68)&gt;0,SUM(M68:Z68),0),0)*I68</f>
        <v>0</v>
      </c>
      <c r="BI68" s="272">
        <f>IF(F68="3XL",IF(SUM(M68:Z68)&gt;0,SUM(M68:Z68),0),0)*I68</f>
        <v>0</v>
      </c>
      <c r="BJ68" s="272">
        <f>IF(F68="4XL",IF(SUM(M68:Z68)&gt;0,SUM(M68:Z68),0),0)*I68</f>
        <v>0</v>
      </c>
      <c r="BK68" s="272">
        <f>IF(F68="various",IF(SUM(M68:Z68)&gt;0,SUM(M68:Z68),0),0)*I68</f>
        <v>0</v>
      </c>
      <c r="BL68" s="134"/>
      <c r="BM68" s="272">
        <f>IF(E68="",IF(SUM(M68:Z68)&gt;0,SUM(M68:Z68),0),0)*I68</f>
        <v>0</v>
      </c>
      <c r="BN68" s="272">
        <f>IF(E68="Dual tex.",IF(SUM(M68:Z68)&gt;0,SUM(M68:Z68),0),0)*I68</f>
        <v>0</v>
      </c>
      <c r="BO68" s="134"/>
      <c r="BP68" s="272">
        <f>IF(H68="sloper",IF(SUM(M68:Z68)&gt;0,SUM(M68:Z68),0),0)*I68</f>
        <v>0</v>
      </c>
      <c r="BQ68" s="272">
        <f>IF(H68="footholds",IF(SUM(M68:Z68)&gt;0,SUM(M68:Z68),0),0)*I68</f>
        <v>0</v>
      </c>
      <c r="BR68" s="272">
        <f>IF(H68="micros",IF(SUM(M68:Z68)&gt;0,SUM(M68:Z68),0),0)*I68</f>
        <v>0</v>
      </c>
      <c r="BS68" s="272">
        <f>IF(H68="jug",IF(SUM(M68:Z68)&gt;0,SUM(M68:Z68),0),0)*I68</f>
        <v>0</v>
      </c>
      <c r="BT68" s="272">
        <f>IF(H68="ledge",IF(SUM(M68:Z68)&gt;0,SUM(M68:Z68),0),0)*I68</f>
        <v>0</v>
      </c>
      <c r="BU68" s="272">
        <f>IF(H68="edge",IF(SUM(M68:Z68)&gt;0,SUM(M68:Z68),0),0)*I68</f>
        <v>0</v>
      </c>
      <c r="BV68" s="272">
        <f>IF(H68="crimp",IF(SUM(M68:Z68)&gt;0,SUM(M68:Z68),0),0)*I68</f>
        <v>0</v>
      </c>
      <c r="BW68" s="272">
        <f>IF(H68="incut",IF(SUM(M68:Z68)&gt;0,SUM(M68:Z68),0),0)*I68</f>
        <v>0</v>
      </c>
      <c r="BX68" s="272">
        <f>IF(H68="dish",IF(SUM(M68:Z68)&gt;0,SUM(M68:Z68),0),0)*I68</f>
        <v>0</v>
      </c>
      <c r="BY68" s="272">
        <f>IF(H68="pinch",IF(SUM(M68:Z68)&gt;0,SUM(M68:Z68),0),0)*I68</f>
        <v>0</v>
      </c>
      <c r="BZ68" s="272">
        <f>IF(H68="pocket",IF(SUM(M68:Z68)&gt;0,SUM(M68:Z68),0),0)*I68</f>
        <v>0</v>
      </c>
      <c r="CA68" s="272">
        <f>IF(H68="insert",IF(SUM(M68:Z68)&gt;0,SUM(M68:Z68),0),0)*I68</f>
        <v>0</v>
      </c>
      <c r="CB68" s="272">
        <f>IF(H68="feature",IF(SUM(M68:Z68)&gt;0,SUM(M68:Z68),0),0)*I68</f>
        <v>0</v>
      </c>
      <c r="CC68" s="272">
        <f>IF(H68="scoop",IF(SUM(M68:Z68)&gt;0,SUM(M68:Z68),0),0)*I68</f>
        <v>0</v>
      </c>
      <c r="CD68" s="272">
        <f>IF(H68="arete",IF(SUM(M68:Z68)&gt;0,SUM(M68:Z68),0),0)*I68</f>
        <v>0</v>
      </c>
      <c r="CE68" s="272">
        <f>IF(H68="square",IF(SUM(M68:Z68)&gt;0,SUM(M68:Z68),0),0)*I68</f>
        <v>0</v>
      </c>
      <c r="CF68" s="272">
        <f>IF(H68="positive",IF(SUM(M68:Z68)&gt;0,SUM(M68:Z68),0),0)*I68</f>
        <v>0</v>
      </c>
      <c r="CG68" s="272">
        <f>IF(H68="pyramid",IF(SUM(M68:Z68)&gt;0,SUM(M68:Z68),0),0)*I68</f>
        <v>0</v>
      </c>
      <c r="CH68" s="272">
        <f>IF(H68="high profile",IF(SUM(M68:Z68)&gt;0,SUM(M68:Z68),0),0)*I68</f>
        <v>0</v>
      </c>
      <c r="CI68" s="272">
        <f>IF(H68="rectangle",IF(SUM(M68:Z68)&gt;0,SUM(M68:Z68),0),0)*I68</f>
        <v>0</v>
      </c>
      <c r="CJ68" s="272">
        <f>IF(H68="various",IF(SUM(M68:Z68)&gt;0,SUM(M68:Z68),0),0)*I68</f>
        <v>0</v>
      </c>
      <c r="CK68" s="222"/>
    </row>
    <row r="69" ht="90" customHeight="1">
      <c r="A69" s="50"/>
      <c r="B69" s="273"/>
      <c r="C69" s="6"/>
      <c r="D69" t="s" s="275">
        <v>242</v>
      </c>
      <c r="E69" t="s" s="276">
        <v>126</v>
      </c>
      <c r="F69" t="s" s="277">
        <v>37</v>
      </c>
      <c r="G69" t="s" s="278">
        <v>243</v>
      </c>
      <c r="H69" t="s" s="278">
        <v>50</v>
      </c>
      <c r="I69" s="279">
        <v>1</v>
      </c>
      <c r="J69" s="331">
        <v>9</v>
      </c>
      <c r="K69" t="s" s="332">
        <v>128</v>
      </c>
      <c r="L69" s="281">
        <v>200.34</v>
      </c>
      <c r="M69" s="282"/>
      <c r="N69" s="333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3">
        <f>L69*M69+L69*N69+L69*O69+L69*P69+L69*Q69+L69*R69+L69*T69+L69*V69+L69*W69+L69*X69+L69*Y69+L69*Z69+L69*U69+L69*S69</f>
        <v>0</v>
      </c>
      <c r="AB69" t="s" s="277">
        <f>IF(SUM(M69:Z69)&gt;0,"Yes","No")</f>
        <v>129</v>
      </c>
      <c r="AC69" t="s" s="284">
        <f>IF(B69="New","Yes","No")</f>
        <v>129</v>
      </c>
      <c r="AD69" s="134"/>
      <c r="AE69" s="286">
        <v>1</v>
      </c>
      <c r="AF69" s="286">
        <f>AE69*SUM(M69:Z69)</f>
        <v>0</v>
      </c>
      <c r="AG69" s="287"/>
      <c r="AH69" s="288">
        <v>7.5</v>
      </c>
      <c r="AI69" s="267">
        <f>SUM(M69:Z69)*AH69</f>
        <v>0</v>
      </c>
      <c r="AJ69" s="268">
        <f>M69*I69</f>
        <v>0</v>
      </c>
      <c r="AK69" s="268">
        <f>N69*I69</f>
        <v>0</v>
      </c>
      <c r="AL69" s="268">
        <f>O69*I69</f>
        <v>0</v>
      </c>
      <c r="AM69" s="268">
        <f>P69*I69</f>
        <v>0</v>
      </c>
      <c r="AN69" s="268">
        <f>Q69*I69</f>
        <v>0</v>
      </c>
      <c r="AO69" s="268">
        <f>R69*I69</f>
        <v>0</v>
      </c>
      <c r="AP69" s="268">
        <f>S69*I69</f>
        <v>0</v>
      </c>
      <c r="AQ69" s="268">
        <f>T69*I69</f>
        <v>0</v>
      </c>
      <c r="AR69" s="268">
        <f>U69*I69</f>
        <v>0</v>
      </c>
      <c r="AS69" s="268">
        <f>V69*I69</f>
        <v>0</v>
      </c>
      <c r="AT69" s="268">
        <f>W69*I69</f>
        <v>0</v>
      </c>
      <c r="AU69" s="268">
        <f>X69*I69</f>
        <v>0</v>
      </c>
      <c r="AV69" s="268">
        <f>Y69*I69</f>
        <v>0</v>
      </c>
      <c r="AW69" s="268">
        <f>Z69*I69</f>
        <v>0</v>
      </c>
      <c r="AX69" s="334">
        <v>1</v>
      </c>
      <c r="AY69" s="291">
        <v>12</v>
      </c>
      <c r="AZ69" s="335"/>
      <c r="BA69" s="335"/>
      <c r="BB69" s="134"/>
      <c r="BC69" s="272">
        <f>IF(F69="XS",IF(SUM(M69:Z69)&gt;0,SUM(M69:Z69),0),0)*I69</f>
        <v>0</v>
      </c>
      <c r="BD69" s="272">
        <f>IF(F69="S",IF(SUM(M69:Z69)&gt;0,SUM(M69:Z69),0),0)*I69</f>
        <v>0</v>
      </c>
      <c r="BE69" s="272">
        <f>IF(F69="M",IF(SUM(M69:Z69)&gt;0,SUM(M69:Z69),0),0)*I69</f>
        <v>0</v>
      </c>
      <c r="BF69" s="272">
        <f>IF(F69="L",IF(SUM(M69:Z69)&gt;0,SUM(M69:Z69),0),0)*I69</f>
        <v>0</v>
      </c>
      <c r="BG69" s="272">
        <f>IF(F69="XL",IF(SUM(M69:Z69)&gt;0,SUM(M69:Z69),0),0)*I69</f>
        <v>0</v>
      </c>
      <c r="BH69" s="272">
        <f>IF(F69="2XL",IF(SUM(M69:Z69)&gt;0,SUM(M69:Z69),0),0)*I69</f>
        <v>0</v>
      </c>
      <c r="BI69" s="272">
        <f>IF(F69="3XL",IF(SUM(M69:Z69)&gt;0,SUM(M69:Z69),0),0)*I69</f>
        <v>0</v>
      </c>
      <c r="BJ69" s="272">
        <f>IF(F69="4XL",IF(SUM(M69:Z69)&gt;0,SUM(M69:Z69),0),0)*I69</f>
        <v>0</v>
      </c>
      <c r="BK69" s="272">
        <f>IF(F69="various",IF(SUM(M69:Z69)&gt;0,SUM(M69:Z69),0),0)*I69</f>
        <v>0</v>
      </c>
      <c r="BL69" s="134"/>
      <c r="BM69" s="272">
        <f>IF(E69="",IF(SUM(M69:Z69)&gt;0,SUM(M69:Z69),0),0)*I69</f>
        <v>0</v>
      </c>
      <c r="BN69" s="272">
        <f>IF(E69="Dual tex.",IF(SUM(M69:Z69)&gt;0,SUM(M69:Z69),0),0)*I69</f>
        <v>0</v>
      </c>
      <c r="BO69" s="134"/>
      <c r="BP69" s="272">
        <f>IF(H69="sloper",IF(SUM(M69:Z69)&gt;0,SUM(M69:Z69),0),0)*I69</f>
        <v>0</v>
      </c>
      <c r="BQ69" s="272">
        <f>IF(H69="footholds",IF(SUM(M69:Z69)&gt;0,SUM(M69:Z69),0),0)*I69</f>
        <v>0</v>
      </c>
      <c r="BR69" s="272">
        <f>IF(H69="micros",IF(SUM(M69:Z69)&gt;0,SUM(M69:Z69),0),0)*I69</f>
        <v>0</v>
      </c>
      <c r="BS69" s="272">
        <f>IF(H69="jug",IF(SUM(M69:Z69)&gt;0,SUM(M69:Z69),0),0)*I69</f>
        <v>0</v>
      </c>
      <c r="BT69" s="272">
        <f>IF(H69="ledge",IF(SUM(M69:Z69)&gt;0,SUM(M69:Z69),0),0)*I69</f>
        <v>0</v>
      </c>
      <c r="BU69" s="272">
        <f>IF(H69="edge",IF(SUM(M69:Z69)&gt;0,SUM(M69:Z69),0),0)*I69</f>
        <v>0</v>
      </c>
      <c r="BV69" s="272">
        <f>IF(H69="crimp",IF(SUM(M69:Z69)&gt;0,SUM(M69:Z69),0),0)*I69</f>
        <v>0</v>
      </c>
      <c r="BW69" s="272">
        <f>IF(H69="incut",IF(SUM(M69:Z69)&gt;0,SUM(M69:Z69),0),0)*I69</f>
        <v>0</v>
      </c>
      <c r="BX69" s="272">
        <f>IF(H69="dish",IF(SUM(M69:Z69)&gt;0,SUM(M69:Z69),0),0)*I69</f>
        <v>0</v>
      </c>
      <c r="BY69" s="272">
        <f>IF(H69="pinch",IF(SUM(M69:Z69)&gt;0,SUM(M69:Z69),0),0)*I69</f>
        <v>0</v>
      </c>
      <c r="BZ69" s="272">
        <f>IF(H69="pocket",IF(SUM(M69:Z69)&gt;0,SUM(M69:Z69),0),0)*I69</f>
        <v>0</v>
      </c>
      <c r="CA69" s="272">
        <f>IF(H69="insert",IF(SUM(M69:Z69)&gt;0,SUM(M69:Z69),0),0)*I69</f>
        <v>0</v>
      </c>
      <c r="CB69" s="272">
        <f>IF(H69="feature",IF(SUM(M69:Z69)&gt;0,SUM(M69:Z69),0),0)*I69</f>
        <v>0</v>
      </c>
      <c r="CC69" s="272">
        <f>IF(H69="scoop",IF(SUM(M69:Z69)&gt;0,SUM(M69:Z69),0),0)*I69</f>
        <v>0</v>
      </c>
      <c r="CD69" s="272">
        <f>IF(H69="arete",IF(SUM(M69:Z69)&gt;0,SUM(M69:Z69),0),0)*I69</f>
        <v>0</v>
      </c>
      <c r="CE69" s="272">
        <f>IF(H69="square",IF(SUM(M69:Z69)&gt;0,SUM(M69:Z69),0),0)*I69</f>
        <v>0</v>
      </c>
      <c r="CF69" s="272">
        <f>IF(H69="positive",IF(SUM(M69:Z69)&gt;0,SUM(M69:Z69),0),0)*I69</f>
        <v>0</v>
      </c>
      <c r="CG69" s="272">
        <f>IF(H69="pyramid",IF(SUM(M69:Z69)&gt;0,SUM(M69:Z69),0),0)*I69</f>
        <v>0</v>
      </c>
      <c r="CH69" s="272">
        <f>IF(H69="high profile",IF(SUM(M69:Z69)&gt;0,SUM(M69:Z69),0),0)*I69</f>
        <v>0</v>
      </c>
      <c r="CI69" s="272">
        <f>IF(H69="rectangle",IF(SUM(M69:Z69)&gt;0,SUM(M69:Z69),0),0)*I69</f>
        <v>0</v>
      </c>
      <c r="CJ69" s="272">
        <f>IF(H69="various",IF(SUM(M69:Z69)&gt;0,SUM(M69:Z69),0),0)*I69</f>
        <v>0</v>
      </c>
      <c r="CK69" s="222"/>
    </row>
    <row r="70" ht="90" customHeight="1">
      <c r="A70" s="50"/>
      <c r="B70" s="336"/>
      <c r="C70" s="6"/>
      <c r="D70" t="s" s="292">
        <v>244</v>
      </c>
      <c r="E70" t="s" s="293">
        <v>126</v>
      </c>
      <c r="F70" t="s" s="294">
        <v>38</v>
      </c>
      <c r="G70" t="s" s="295">
        <v>245</v>
      </c>
      <c r="H70" t="s" s="295">
        <v>50</v>
      </c>
      <c r="I70" s="296">
        <v>1</v>
      </c>
      <c r="J70" s="296">
        <v>15</v>
      </c>
      <c r="K70" t="s" s="294">
        <v>128</v>
      </c>
      <c r="L70" s="298">
        <v>283.815</v>
      </c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300">
        <f>L70*M70+L70*N70+L70*O70+L70*P70+L70*Q70+L70*R70+L70*T70+L70*V70+L70*W70+L70*X70+L70*Y70+L70*Z70+L70*U70+L70*S70</f>
        <v>0</v>
      </c>
      <c r="AB70" t="s" s="294">
        <f>IF(SUM(M70:Z70)&gt;0,"Yes","No")</f>
        <v>129</v>
      </c>
      <c r="AC70" t="s" s="301">
        <f>IF(B70="New","Yes","No")</f>
        <v>129</v>
      </c>
      <c r="AD70" s="134"/>
      <c r="AE70" s="286">
        <v>1</v>
      </c>
      <c r="AF70" s="286">
        <f>AE70*SUM(M70:Z70)</f>
        <v>0</v>
      </c>
      <c r="AG70" s="287"/>
      <c r="AH70" s="288">
        <v>11</v>
      </c>
      <c r="AI70" s="267">
        <f>SUM(M70:Z70)*AH70</f>
        <v>0</v>
      </c>
      <c r="AJ70" s="268">
        <f>M70*I70</f>
        <v>0</v>
      </c>
      <c r="AK70" s="268">
        <f>N70*I70</f>
        <v>0</v>
      </c>
      <c r="AL70" s="268">
        <f>O70*I70</f>
        <v>0</v>
      </c>
      <c r="AM70" s="268">
        <f>P70*I70</f>
        <v>0</v>
      </c>
      <c r="AN70" s="268">
        <f>Q70*I70</f>
        <v>0</v>
      </c>
      <c r="AO70" s="268">
        <f>R70*I70</f>
        <v>0</v>
      </c>
      <c r="AP70" s="268">
        <f>S70*I70</f>
        <v>0</v>
      </c>
      <c r="AQ70" s="268">
        <f>T70*I70</f>
        <v>0</v>
      </c>
      <c r="AR70" s="268">
        <f>U70*I70</f>
        <v>0</v>
      </c>
      <c r="AS70" s="268">
        <f>V70*I70</f>
        <v>0</v>
      </c>
      <c r="AT70" s="268">
        <f>W70*I70</f>
        <v>0</v>
      </c>
      <c r="AU70" s="268">
        <f>X70*I70</f>
        <v>0</v>
      </c>
      <c r="AV70" s="268">
        <f>Y70*I70</f>
        <v>0</v>
      </c>
      <c r="AW70" s="268">
        <f>Z70*I70</f>
        <v>0</v>
      </c>
      <c r="AX70" s="334">
        <v>1</v>
      </c>
      <c r="AY70" s="291">
        <v>15</v>
      </c>
      <c r="AZ70" s="335"/>
      <c r="BA70" s="335"/>
      <c r="BB70" s="134"/>
      <c r="BC70" s="272">
        <f>IF(F70="XS",IF(SUM(M70:Z70)&gt;0,SUM(M70:Z70),0),0)*I70</f>
        <v>0</v>
      </c>
      <c r="BD70" s="272">
        <f>IF(F70="S",IF(SUM(M70:Z70)&gt;0,SUM(M70:Z70),0),0)*I70</f>
        <v>0</v>
      </c>
      <c r="BE70" s="272">
        <f>IF(F70="M",IF(SUM(M70:Z70)&gt;0,SUM(M70:Z70),0),0)*I70</f>
        <v>0</v>
      </c>
      <c r="BF70" s="272">
        <f>IF(F70="L",IF(SUM(M70:Z70)&gt;0,SUM(M70:Z70),0),0)*I70</f>
        <v>0</v>
      </c>
      <c r="BG70" s="272">
        <f>IF(F70="XL",IF(SUM(M70:Z70)&gt;0,SUM(M70:Z70),0),0)*I70</f>
        <v>0</v>
      </c>
      <c r="BH70" s="272">
        <f>IF(F70="2XL",IF(SUM(M70:Z70)&gt;0,SUM(M70:Z70),0),0)*I70</f>
        <v>0</v>
      </c>
      <c r="BI70" s="272">
        <f>IF(F70="3XL",IF(SUM(M70:Z70)&gt;0,SUM(M70:Z70),0),0)*I70</f>
        <v>0</v>
      </c>
      <c r="BJ70" s="272">
        <f>IF(F70="4XL",IF(SUM(M70:Z70)&gt;0,SUM(M70:Z70),0),0)*I70</f>
        <v>0</v>
      </c>
      <c r="BK70" s="272">
        <f>IF(F70="various",IF(SUM(M70:Z70)&gt;0,SUM(M70:Z70),0),0)*I70</f>
        <v>0</v>
      </c>
      <c r="BL70" s="134"/>
      <c r="BM70" s="272">
        <f>IF(E70="",IF(SUM(M70:Z70)&gt;0,SUM(M70:Z70),0),0)*I70</f>
        <v>0</v>
      </c>
      <c r="BN70" s="272">
        <f>IF(E70="Dual tex.",IF(SUM(M70:Z70)&gt;0,SUM(M70:Z70),0),0)*I70</f>
        <v>0</v>
      </c>
      <c r="BO70" s="134"/>
      <c r="BP70" s="272">
        <f>IF(H70="sloper",IF(SUM(M70:Z70)&gt;0,SUM(M70:Z70),0),0)*I70</f>
        <v>0</v>
      </c>
      <c r="BQ70" s="272">
        <f>IF(H70="footholds",IF(SUM(M70:Z70)&gt;0,SUM(M70:Z70),0),0)*I70</f>
        <v>0</v>
      </c>
      <c r="BR70" s="272">
        <f>IF(H70="micros",IF(SUM(M70:Z70)&gt;0,SUM(M70:Z70),0),0)*I70</f>
        <v>0</v>
      </c>
      <c r="BS70" s="272">
        <f>IF(H70="jug",IF(SUM(M70:Z70)&gt;0,SUM(M70:Z70),0),0)*I70</f>
        <v>0</v>
      </c>
      <c r="BT70" s="272">
        <f>IF(H70="ledge",IF(SUM(M70:Z70)&gt;0,SUM(M70:Z70),0),0)*I70</f>
        <v>0</v>
      </c>
      <c r="BU70" s="272">
        <f>IF(H70="edge",IF(SUM(M70:Z70)&gt;0,SUM(M70:Z70),0),0)*I70</f>
        <v>0</v>
      </c>
      <c r="BV70" s="272">
        <f>IF(H70="crimp",IF(SUM(M70:Z70)&gt;0,SUM(M70:Z70),0),0)*I70</f>
        <v>0</v>
      </c>
      <c r="BW70" s="272">
        <f>IF(H70="incut",IF(SUM(M70:Z70)&gt;0,SUM(M70:Z70),0),0)*I70</f>
        <v>0</v>
      </c>
      <c r="BX70" s="272">
        <f>IF(H70="dish",IF(SUM(M70:Z70)&gt;0,SUM(M70:Z70),0),0)*I70</f>
        <v>0</v>
      </c>
      <c r="BY70" s="272">
        <f>IF(H70="pinch",IF(SUM(M70:Z70)&gt;0,SUM(M70:Z70),0),0)*I70</f>
        <v>0</v>
      </c>
      <c r="BZ70" s="272">
        <f>IF(H70="pocket",IF(SUM(M70:Z70)&gt;0,SUM(M70:Z70),0),0)*I70</f>
        <v>0</v>
      </c>
      <c r="CA70" s="272">
        <f>IF(H70="insert",IF(SUM(M70:Z70)&gt;0,SUM(M70:Z70),0),0)*I70</f>
        <v>0</v>
      </c>
      <c r="CB70" s="272">
        <f>IF(H70="feature",IF(SUM(M70:Z70)&gt;0,SUM(M70:Z70),0),0)*I70</f>
        <v>0</v>
      </c>
      <c r="CC70" s="272">
        <f>IF(H70="scoop",IF(SUM(M70:Z70)&gt;0,SUM(M70:Z70),0),0)*I70</f>
        <v>0</v>
      </c>
      <c r="CD70" s="272">
        <f>IF(H70="arete",IF(SUM(M70:Z70)&gt;0,SUM(M70:Z70),0),0)*I70</f>
        <v>0</v>
      </c>
      <c r="CE70" s="272">
        <f>IF(H70="square",IF(SUM(M70:Z70)&gt;0,SUM(M70:Z70),0),0)*I70</f>
        <v>0</v>
      </c>
      <c r="CF70" s="272">
        <f>IF(H70="positive",IF(SUM(M70:Z70)&gt;0,SUM(M70:Z70),0),0)*I70</f>
        <v>0</v>
      </c>
      <c r="CG70" s="272">
        <f>IF(H70="pyramid",IF(SUM(M70:Z70)&gt;0,SUM(M70:Z70),0),0)*I70</f>
        <v>0</v>
      </c>
      <c r="CH70" s="272">
        <f>IF(H70="high profile",IF(SUM(M70:Z70)&gt;0,SUM(M70:Z70),0),0)*I70</f>
        <v>0</v>
      </c>
      <c r="CI70" s="272">
        <f>IF(H70="rectangle",IF(SUM(M70:Z70)&gt;0,SUM(M70:Z70),0),0)*I70</f>
        <v>0</v>
      </c>
      <c r="CJ70" s="272">
        <f>IF(H70="various",IF(SUM(M70:Z70)&gt;0,SUM(M70:Z70),0),0)*I70</f>
        <v>0</v>
      </c>
      <c r="CK70" s="222"/>
    </row>
    <row r="71" ht="90" customHeight="1">
      <c r="A71" s="50"/>
      <c r="B71" s="273"/>
      <c r="C71" s="6"/>
      <c r="D71" t="s" s="275">
        <v>246</v>
      </c>
      <c r="E71" t="s" s="276">
        <v>126</v>
      </c>
      <c r="F71" t="s" s="277">
        <v>38</v>
      </c>
      <c r="G71" t="s" s="278">
        <v>247</v>
      </c>
      <c r="H71" t="s" s="278">
        <v>50</v>
      </c>
      <c r="I71" s="279">
        <v>1</v>
      </c>
      <c r="J71" s="331">
        <v>15</v>
      </c>
      <c r="K71" t="s" s="332">
        <v>128</v>
      </c>
      <c r="L71" s="281">
        <v>378.42</v>
      </c>
      <c r="M71" s="282"/>
      <c r="N71" s="333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3">
        <f>L71*M71+L71*N71+L71*O71+L71*P71+L71*Q71+L71*R71+L71*T71+L71*V71+L71*W71+L71*X71+L71*Y71+L71*Z71+L71*U71+L71*S71</f>
        <v>0</v>
      </c>
      <c r="AB71" t="s" s="277">
        <f>IF(SUM(M71:Z71)&gt;0,"Yes","No")</f>
        <v>129</v>
      </c>
      <c r="AC71" t="s" s="284">
        <f>IF(B71="New","Yes","No")</f>
        <v>129</v>
      </c>
      <c r="AD71" s="134"/>
      <c r="AE71" s="286">
        <v>1</v>
      </c>
      <c r="AF71" s="286">
        <f>AE71*SUM(M71:Z71)</f>
        <v>0</v>
      </c>
      <c r="AG71" s="287"/>
      <c r="AH71" s="288">
        <v>17.5</v>
      </c>
      <c r="AI71" s="267">
        <f>SUM(M71:Z71)*AH71</f>
        <v>0</v>
      </c>
      <c r="AJ71" s="268">
        <f>M71*I71</f>
        <v>0</v>
      </c>
      <c r="AK71" s="268">
        <f>N71*I71</f>
        <v>0</v>
      </c>
      <c r="AL71" s="268">
        <f>O71*I71</f>
        <v>0</v>
      </c>
      <c r="AM71" s="268">
        <f>P71*I71</f>
        <v>0</v>
      </c>
      <c r="AN71" s="268">
        <f>Q71*I71</f>
        <v>0</v>
      </c>
      <c r="AO71" s="268">
        <f>R71*I71</f>
        <v>0</v>
      </c>
      <c r="AP71" s="268">
        <f>S71*I71</f>
        <v>0</v>
      </c>
      <c r="AQ71" s="268">
        <f>T71*I71</f>
        <v>0</v>
      </c>
      <c r="AR71" s="268">
        <f>U71*I71</f>
        <v>0</v>
      </c>
      <c r="AS71" s="268">
        <f>V71*I71</f>
        <v>0</v>
      </c>
      <c r="AT71" s="268">
        <f>W71*I71</f>
        <v>0</v>
      </c>
      <c r="AU71" s="268">
        <f>X71*I71</f>
        <v>0</v>
      </c>
      <c r="AV71" s="268">
        <f>Y71*I71</f>
        <v>0</v>
      </c>
      <c r="AW71" s="268">
        <f>Z71*I71</f>
        <v>0</v>
      </c>
      <c r="AX71" s="334">
        <v>1</v>
      </c>
      <c r="AY71" s="291">
        <v>15</v>
      </c>
      <c r="AZ71" s="335"/>
      <c r="BA71" s="335"/>
      <c r="BB71" s="134"/>
      <c r="BC71" s="272">
        <f>IF(F71="XS",IF(SUM(M71:Z71)&gt;0,SUM(M71:Z71),0),0)*I71</f>
        <v>0</v>
      </c>
      <c r="BD71" s="272">
        <f>IF(F71="S",IF(SUM(M71:Z71)&gt;0,SUM(M71:Z71),0),0)*I71</f>
        <v>0</v>
      </c>
      <c r="BE71" s="272">
        <f>IF(F71="M",IF(SUM(M71:Z71)&gt;0,SUM(M71:Z71),0),0)*I71</f>
        <v>0</v>
      </c>
      <c r="BF71" s="272">
        <f>IF(F71="L",IF(SUM(M71:Z71)&gt;0,SUM(M71:Z71),0),0)*I71</f>
        <v>0</v>
      </c>
      <c r="BG71" s="272">
        <f>IF(F71="XL",IF(SUM(M71:Z71)&gt;0,SUM(M71:Z71),0),0)*I71</f>
        <v>0</v>
      </c>
      <c r="BH71" s="272">
        <f>IF(F71="2XL",IF(SUM(M71:Z71)&gt;0,SUM(M71:Z71),0),0)*I71</f>
        <v>0</v>
      </c>
      <c r="BI71" s="272">
        <f>IF(F71="3XL",IF(SUM(M71:Z71)&gt;0,SUM(M71:Z71),0),0)*I71</f>
        <v>0</v>
      </c>
      <c r="BJ71" s="272">
        <f>IF(F71="4XL",IF(SUM(M71:Z71)&gt;0,SUM(M71:Z71),0),0)*I71</f>
        <v>0</v>
      </c>
      <c r="BK71" s="272">
        <f>IF(F71="various",IF(SUM(M71:Z71)&gt;0,SUM(M71:Z71),0),0)*I71</f>
        <v>0</v>
      </c>
      <c r="BL71" s="134"/>
      <c r="BM71" s="272">
        <f>IF(E71="",IF(SUM(M71:Z71)&gt;0,SUM(M71:Z71),0),0)*I71</f>
        <v>0</v>
      </c>
      <c r="BN71" s="272">
        <f>IF(E71="Dual tex.",IF(SUM(M71:Z71)&gt;0,SUM(M71:Z71),0),0)*I71</f>
        <v>0</v>
      </c>
      <c r="BO71" s="134"/>
      <c r="BP71" s="272">
        <f>IF(H71="sloper",IF(SUM(M71:Z71)&gt;0,SUM(M71:Z71),0),0)*I71</f>
        <v>0</v>
      </c>
      <c r="BQ71" s="272">
        <f>IF(H71="footholds",IF(SUM(M71:Z71)&gt;0,SUM(M71:Z71),0),0)*I71</f>
        <v>0</v>
      </c>
      <c r="BR71" s="272">
        <f>IF(H71="micros",IF(SUM(M71:Z71)&gt;0,SUM(M71:Z71),0),0)*I71</f>
        <v>0</v>
      </c>
      <c r="BS71" s="272">
        <f>IF(H71="jug",IF(SUM(M71:Z71)&gt;0,SUM(M71:Z71),0),0)*I71</f>
        <v>0</v>
      </c>
      <c r="BT71" s="272">
        <f>IF(H71="ledge",IF(SUM(M71:Z71)&gt;0,SUM(M71:Z71),0),0)*I71</f>
        <v>0</v>
      </c>
      <c r="BU71" s="272">
        <f>IF(H71="edge",IF(SUM(M71:Z71)&gt;0,SUM(M71:Z71),0),0)*I71</f>
        <v>0</v>
      </c>
      <c r="BV71" s="272">
        <f>IF(H71="crimp",IF(SUM(M71:Z71)&gt;0,SUM(M71:Z71),0),0)*I71</f>
        <v>0</v>
      </c>
      <c r="BW71" s="272">
        <f>IF(H71="incut",IF(SUM(M71:Z71)&gt;0,SUM(M71:Z71),0),0)*I71</f>
        <v>0</v>
      </c>
      <c r="BX71" s="272">
        <f>IF(H71="dish",IF(SUM(M71:Z71)&gt;0,SUM(M71:Z71),0),0)*I71</f>
        <v>0</v>
      </c>
      <c r="BY71" s="272">
        <f>IF(H71="pinch",IF(SUM(M71:Z71)&gt;0,SUM(M71:Z71),0),0)*I71</f>
        <v>0</v>
      </c>
      <c r="BZ71" s="272">
        <f>IF(H71="pocket",IF(SUM(M71:Z71)&gt;0,SUM(M71:Z71),0),0)*I71</f>
        <v>0</v>
      </c>
      <c r="CA71" s="272">
        <f>IF(H71="insert",IF(SUM(M71:Z71)&gt;0,SUM(M71:Z71),0),0)*I71</f>
        <v>0</v>
      </c>
      <c r="CB71" s="272">
        <f>IF(H71="feature",IF(SUM(M71:Z71)&gt;0,SUM(M71:Z71),0),0)*I71</f>
        <v>0</v>
      </c>
      <c r="CC71" s="272">
        <f>IF(H71="scoop",IF(SUM(M71:Z71)&gt;0,SUM(M71:Z71),0),0)*I71</f>
        <v>0</v>
      </c>
      <c r="CD71" s="272">
        <f>IF(H71="arete",IF(SUM(M71:Z71)&gt;0,SUM(M71:Z71),0),0)*I71</f>
        <v>0</v>
      </c>
      <c r="CE71" s="272">
        <f>IF(H71="square",IF(SUM(M71:Z71)&gt;0,SUM(M71:Z71),0),0)*I71</f>
        <v>0</v>
      </c>
      <c r="CF71" s="272">
        <f>IF(H71="positive",IF(SUM(M71:Z71)&gt;0,SUM(M71:Z71),0),0)*I71</f>
        <v>0</v>
      </c>
      <c r="CG71" s="272">
        <f>IF(H71="pyramid",IF(SUM(M71:Z71)&gt;0,SUM(M71:Z71),0),0)*I71</f>
        <v>0</v>
      </c>
      <c r="CH71" s="272">
        <f>IF(H71="high profile",IF(SUM(M71:Z71)&gt;0,SUM(M71:Z71),0),0)*I71</f>
        <v>0</v>
      </c>
      <c r="CI71" s="272">
        <f>IF(H71="rectangle",IF(SUM(M71:Z71)&gt;0,SUM(M71:Z71),0),0)*I71</f>
        <v>0</v>
      </c>
      <c r="CJ71" s="272">
        <f>IF(H71="various",IF(SUM(M71:Z71)&gt;0,SUM(M71:Z71),0),0)*I71</f>
        <v>0</v>
      </c>
      <c r="CK71" s="222"/>
    </row>
    <row r="72" ht="90" customHeight="1">
      <c r="A72" s="50"/>
      <c r="B72" s="336"/>
      <c r="C72" s="6"/>
      <c r="D72" t="s" s="292">
        <v>248</v>
      </c>
      <c r="E72" t="s" s="293">
        <v>126</v>
      </c>
      <c r="F72" t="s" s="294">
        <v>37</v>
      </c>
      <c r="G72" t="s" s="295">
        <v>249</v>
      </c>
      <c r="H72" t="s" s="295">
        <v>59</v>
      </c>
      <c r="I72" s="296">
        <v>1</v>
      </c>
      <c r="J72" s="296">
        <v>0</v>
      </c>
      <c r="K72" t="s" s="294">
        <v>128</v>
      </c>
      <c r="L72" s="298">
        <v>230.391</v>
      </c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  <c r="AA72" s="300">
        <f>L72*M72+L72*N72+L72*O72+L72*P72+L72*Q72+L72*R72+L72*T72+L72*V72+L72*W72+L72*X72+L72*Y72+L72*Z72+L72*U72+L72*S72</f>
        <v>0</v>
      </c>
      <c r="AB72" t="s" s="294">
        <f>IF(SUM(M72:Z72)&gt;0,"Yes","No")</f>
        <v>129</v>
      </c>
      <c r="AC72" t="s" s="301">
        <f>IF(B72="New","Yes","No")</f>
        <v>129</v>
      </c>
      <c r="AD72" s="134"/>
      <c r="AE72" s="286">
        <v>1</v>
      </c>
      <c r="AF72" s="286">
        <f>AE72*SUM(M72:Z72)</f>
        <v>0</v>
      </c>
      <c r="AG72" s="287"/>
      <c r="AH72" s="288">
        <v>7</v>
      </c>
      <c r="AI72" s="267">
        <f>SUM(M72:Z72)*AH72</f>
        <v>0</v>
      </c>
      <c r="AJ72" s="268">
        <f>M72*I72</f>
        <v>0</v>
      </c>
      <c r="AK72" s="268">
        <f>N72*I72</f>
        <v>0</v>
      </c>
      <c r="AL72" s="268">
        <f>O72*I72</f>
        <v>0</v>
      </c>
      <c r="AM72" s="268">
        <f>P72*I72</f>
        <v>0</v>
      </c>
      <c r="AN72" s="268">
        <f>Q72*I72</f>
        <v>0</v>
      </c>
      <c r="AO72" s="268">
        <f>R72*I72</f>
        <v>0</v>
      </c>
      <c r="AP72" s="268">
        <f>S72*I72</f>
        <v>0</v>
      </c>
      <c r="AQ72" s="268">
        <f>T72*I72</f>
        <v>0</v>
      </c>
      <c r="AR72" s="268">
        <f>U72*I72</f>
        <v>0</v>
      </c>
      <c r="AS72" s="268">
        <f>V72*I72</f>
        <v>0</v>
      </c>
      <c r="AT72" s="268">
        <f>W72*I72</f>
        <v>0</v>
      </c>
      <c r="AU72" s="268">
        <f>X72*I72</f>
        <v>0</v>
      </c>
      <c r="AV72" s="268">
        <f>Y72*I72</f>
        <v>0</v>
      </c>
      <c r="AW72" s="268">
        <f>Z72*I72</f>
        <v>0</v>
      </c>
      <c r="AX72" s="334">
        <v>1</v>
      </c>
      <c r="AY72" s="291">
        <v>10</v>
      </c>
      <c r="AZ72" s="335"/>
      <c r="BA72" s="335"/>
      <c r="BB72" s="134"/>
      <c r="BC72" s="272">
        <f>IF(F72="XS",IF(SUM(M72:Z72)&gt;0,SUM(M72:Z72),0),0)*I72</f>
        <v>0</v>
      </c>
      <c r="BD72" s="272">
        <f>IF(F72="S",IF(SUM(M72:Z72)&gt;0,SUM(M72:Z72),0),0)*I72</f>
        <v>0</v>
      </c>
      <c r="BE72" s="272">
        <f>IF(F72="M",IF(SUM(M72:Z72)&gt;0,SUM(M72:Z72),0),0)*I72</f>
        <v>0</v>
      </c>
      <c r="BF72" s="272">
        <f>IF(F72="L",IF(SUM(M72:Z72)&gt;0,SUM(M72:Z72),0),0)*I72</f>
        <v>0</v>
      </c>
      <c r="BG72" s="272">
        <f>IF(F72="XL",IF(SUM(M72:Z72)&gt;0,SUM(M72:Z72),0),0)*I72</f>
        <v>0</v>
      </c>
      <c r="BH72" s="272">
        <f>IF(F72="2XL",IF(SUM(M72:Z72)&gt;0,SUM(M72:Z72),0),0)*I72</f>
        <v>0</v>
      </c>
      <c r="BI72" s="272">
        <f>IF(F72="3XL",IF(SUM(M72:Z72)&gt;0,SUM(M72:Z72),0),0)*I72</f>
        <v>0</v>
      </c>
      <c r="BJ72" s="272">
        <f>IF(F72="4XL",IF(SUM(M72:Z72)&gt;0,SUM(M72:Z72),0),0)*I72</f>
        <v>0</v>
      </c>
      <c r="BK72" s="272">
        <f>IF(F72="various",IF(SUM(M72:Z72)&gt;0,SUM(M72:Z72),0),0)*I72</f>
        <v>0</v>
      </c>
      <c r="BL72" s="134"/>
      <c r="BM72" s="272">
        <f>IF(E72="",IF(SUM(M72:Z72)&gt;0,SUM(M72:Z72),0),0)*I72</f>
        <v>0</v>
      </c>
      <c r="BN72" s="272">
        <f>IF(E72="Dual tex.",IF(SUM(M72:Z72)&gt;0,SUM(M72:Z72),0),0)*I72</f>
        <v>0</v>
      </c>
      <c r="BO72" s="134"/>
      <c r="BP72" s="272">
        <f>IF(H72="sloper",IF(SUM(M72:Z72)&gt;0,SUM(M72:Z72),0),0)*I72</f>
        <v>0</v>
      </c>
      <c r="BQ72" s="272">
        <f>IF(H72="footholds",IF(SUM(M72:Z72)&gt;0,SUM(M72:Z72),0),0)*I72</f>
        <v>0</v>
      </c>
      <c r="BR72" s="272">
        <f>IF(H72="micros",IF(SUM(M72:Z72)&gt;0,SUM(M72:Z72),0),0)*I72</f>
        <v>0</v>
      </c>
      <c r="BS72" s="272">
        <f>IF(H72="jug",IF(SUM(M72:Z72)&gt;0,SUM(M72:Z72),0),0)*I72</f>
        <v>0</v>
      </c>
      <c r="BT72" s="272">
        <f>IF(H72="ledge",IF(SUM(M72:Z72)&gt;0,SUM(M72:Z72),0),0)*I72</f>
        <v>0</v>
      </c>
      <c r="BU72" s="272">
        <f>IF(H72="edge",IF(SUM(M72:Z72)&gt;0,SUM(M72:Z72),0),0)*I72</f>
        <v>0</v>
      </c>
      <c r="BV72" s="272">
        <f>IF(H72="crimp",IF(SUM(M72:Z72)&gt;0,SUM(M72:Z72),0),0)*I72</f>
        <v>0</v>
      </c>
      <c r="BW72" s="272">
        <f>IF(H72="incut",IF(SUM(M72:Z72)&gt;0,SUM(M72:Z72),0),0)*I72</f>
        <v>0</v>
      </c>
      <c r="BX72" s="272">
        <f>IF(H72="dish",IF(SUM(M72:Z72)&gt;0,SUM(M72:Z72),0),0)*I72</f>
        <v>0</v>
      </c>
      <c r="BY72" s="272">
        <f>IF(H72="pinch",IF(SUM(M72:Z72)&gt;0,SUM(M72:Z72),0),0)*I72</f>
        <v>0</v>
      </c>
      <c r="BZ72" s="272">
        <f>IF(H72="pocket",IF(SUM(M72:Z72)&gt;0,SUM(M72:Z72),0),0)*I72</f>
        <v>0</v>
      </c>
      <c r="CA72" s="272">
        <f>IF(H72="insert",IF(SUM(M72:Z72)&gt;0,SUM(M72:Z72),0),0)*I72</f>
        <v>0</v>
      </c>
      <c r="CB72" s="272">
        <f>IF(H72="feature",IF(SUM(M72:Z72)&gt;0,SUM(M72:Z72),0),0)*I72</f>
        <v>0</v>
      </c>
      <c r="CC72" s="272">
        <f>IF(H72="scoop",IF(SUM(M72:Z72)&gt;0,SUM(M72:Z72),0),0)*I72</f>
        <v>0</v>
      </c>
      <c r="CD72" s="272">
        <f>IF(H72="arete",IF(SUM(M72:Z72)&gt;0,SUM(M72:Z72),0),0)*I72</f>
        <v>0</v>
      </c>
      <c r="CE72" s="272">
        <f>IF(H72="square",IF(SUM(M72:Z72)&gt;0,SUM(M72:Z72),0),0)*I72</f>
        <v>0</v>
      </c>
      <c r="CF72" s="272">
        <f>IF(H72="positive",IF(SUM(M72:Z72)&gt;0,SUM(M72:Z72),0),0)*I72</f>
        <v>0</v>
      </c>
      <c r="CG72" s="272">
        <f>IF(H72="pyramid",IF(SUM(M72:Z72)&gt;0,SUM(M72:Z72),0),0)*I72</f>
        <v>0</v>
      </c>
      <c r="CH72" s="272">
        <f>IF(H72="high profile",IF(SUM(M72:Z72)&gt;0,SUM(M72:Z72),0),0)*I72</f>
        <v>0</v>
      </c>
      <c r="CI72" s="272">
        <f>IF(H72="rectangle",IF(SUM(M72:Z72)&gt;0,SUM(M72:Z72),0),0)*I72</f>
        <v>0</v>
      </c>
      <c r="CJ72" s="272">
        <f>IF(H72="various",IF(SUM(M72:Z72)&gt;0,SUM(M72:Z72),0),0)*I72</f>
        <v>0</v>
      </c>
      <c r="CK72" s="222"/>
    </row>
    <row r="73" ht="90" customHeight="1">
      <c r="A73" s="50"/>
      <c r="B73" s="273"/>
      <c r="C73" s="6"/>
      <c r="D73" t="s" s="275">
        <v>250</v>
      </c>
      <c r="E73" t="s" s="276">
        <v>126</v>
      </c>
      <c r="F73" t="s" s="277">
        <v>38</v>
      </c>
      <c r="G73" t="s" s="278">
        <v>251</v>
      </c>
      <c r="H73" t="s" s="278">
        <v>59</v>
      </c>
      <c r="I73" s="279">
        <v>1</v>
      </c>
      <c r="J73" s="331">
        <v>0</v>
      </c>
      <c r="K73" t="s" s="332">
        <v>128</v>
      </c>
      <c r="L73" s="281">
        <v>345.03</v>
      </c>
      <c r="M73" s="282"/>
      <c r="N73" s="333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3">
        <f>L73*M73+L73*N73+L73*O73+L73*P73+L73*Q73+L73*R73+L73*T73+L73*V73+L73*W73+L73*X73+L73*Y73+L73*Z73+L73*U73+L73*S73</f>
        <v>0</v>
      </c>
      <c r="AB73" t="s" s="277">
        <f>IF(SUM(M73:Z73)&gt;0,"Yes","No")</f>
        <v>129</v>
      </c>
      <c r="AC73" t="s" s="284">
        <f>IF(B73="New","Yes","No")</f>
        <v>129</v>
      </c>
      <c r="AD73" s="134"/>
      <c r="AE73" s="286">
        <v>1</v>
      </c>
      <c r="AF73" s="286">
        <f>AE73*SUM(M73:Z73)</f>
        <v>0</v>
      </c>
      <c r="AG73" s="287"/>
      <c r="AH73" s="288">
        <v>10</v>
      </c>
      <c r="AI73" s="267">
        <f>SUM(M73:Z73)*AH73</f>
        <v>0</v>
      </c>
      <c r="AJ73" s="268">
        <f>M73*I73</f>
        <v>0</v>
      </c>
      <c r="AK73" s="268">
        <f>N73*I73</f>
        <v>0</v>
      </c>
      <c r="AL73" s="268">
        <f>O73*I73</f>
        <v>0</v>
      </c>
      <c r="AM73" s="268">
        <f>P73*I73</f>
        <v>0</v>
      </c>
      <c r="AN73" s="268">
        <f>Q73*I73</f>
        <v>0</v>
      </c>
      <c r="AO73" s="268">
        <f>R73*I73</f>
        <v>0</v>
      </c>
      <c r="AP73" s="268">
        <f>S73*I73</f>
        <v>0</v>
      </c>
      <c r="AQ73" s="268">
        <f>T73*I73</f>
        <v>0</v>
      </c>
      <c r="AR73" s="268">
        <f>U73*I73</f>
        <v>0</v>
      </c>
      <c r="AS73" s="268">
        <f>V73*I73</f>
        <v>0</v>
      </c>
      <c r="AT73" s="268">
        <f>W73*I73</f>
        <v>0</v>
      </c>
      <c r="AU73" s="268">
        <f>X73*I73</f>
        <v>0</v>
      </c>
      <c r="AV73" s="268">
        <f>Y73*I73</f>
        <v>0</v>
      </c>
      <c r="AW73" s="268">
        <f>Z73*I73</f>
        <v>0</v>
      </c>
      <c r="AX73" s="334">
        <v>1</v>
      </c>
      <c r="AY73" s="291">
        <v>12</v>
      </c>
      <c r="AZ73" s="335"/>
      <c r="BA73" s="335"/>
      <c r="BB73" s="134"/>
      <c r="BC73" s="272">
        <f>IF(F73="XS",IF(SUM(M73:Z73)&gt;0,SUM(M73:Z73),0),0)*I73</f>
        <v>0</v>
      </c>
      <c r="BD73" s="272">
        <f>IF(F73="S",IF(SUM(M73:Z73)&gt;0,SUM(M73:Z73),0),0)*I73</f>
        <v>0</v>
      </c>
      <c r="BE73" s="272">
        <f>IF(F73="M",IF(SUM(M73:Z73)&gt;0,SUM(M73:Z73),0),0)*I73</f>
        <v>0</v>
      </c>
      <c r="BF73" s="272">
        <f>IF(F73="L",IF(SUM(M73:Z73)&gt;0,SUM(M73:Z73),0),0)*I73</f>
        <v>0</v>
      </c>
      <c r="BG73" s="272">
        <f>IF(F73="XL",IF(SUM(M73:Z73)&gt;0,SUM(M73:Z73),0),0)*I73</f>
        <v>0</v>
      </c>
      <c r="BH73" s="272">
        <f>IF(F73="2XL",IF(SUM(M73:Z73)&gt;0,SUM(M73:Z73),0),0)*I73</f>
        <v>0</v>
      </c>
      <c r="BI73" s="272">
        <f>IF(F73="3XL",IF(SUM(M73:Z73)&gt;0,SUM(M73:Z73),0),0)*I73</f>
        <v>0</v>
      </c>
      <c r="BJ73" s="272">
        <f>IF(F73="4XL",IF(SUM(M73:Z73)&gt;0,SUM(M73:Z73),0),0)*I73</f>
        <v>0</v>
      </c>
      <c r="BK73" s="272">
        <f>IF(F73="various",IF(SUM(M73:Z73)&gt;0,SUM(M73:Z73),0),0)*I73</f>
        <v>0</v>
      </c>
      <c r="BL73" s="134"/>
      <c r="BM73" s="272">
        <f>IF(E73="",IF(SUM(M73:Z73)&gt;0,SUM(M73:Z73),0),0)*I73</f>
        <v>0</v>
      </c>
      <c r="BN73" s="272">
        <f>IF(E73="Dual tex.",IF(SUM(M73:Z73)&gt;0,SUM(M73:Z73),0),0)*I73</f>
        <v>0</v>
      </c>
      <c r="BO73" s="134"/>
      <c r="BP73" s="272">
        <f>IF(H73="sloper",IF(SUM(M73:Z73)&gt;0,SUM(M73:Z73),0),0)*I73</f>
        <v>0</v>
      </c>
      <c r="BQ73" s="272">
        <f>IF(H73="footholds",IF(SUM(M73:Z73)&gt;0,SUM(M73:Z73),0),0)*I73</f>
        <v>0</v>
      </c>
      <c r="BR73" s="272">
        <f>IF(H73="micros",IF(SUM(M73:Z73)&gt;0,SUM(M73:Z73),0),0)*I73</f>
        <v>0</v>
      </c>
      <c r="BS73" s="272">
        <f>IF(H73="jug",IF(SUM(M73:Z73)&gt;0,SUM(M73:Z73),0),0)*I73</f>
        <v>0</v>
      </c>
      <c r="BT73" s="272">
        <f>IF(H73="ledge",IF(SUM(M73:Z73)&gt;0,SUM(M73:Z73),0),0)*I73</f>
        <v>0</v>
      </c>
      <c r="BU73" s="272">
        <f>IF(H73="edge",IF(SUM(M73:Z73)&gt;0,SUM(M73:Z73),0),0)*I73</f>
        <v>0</v>
      </c>
      <c r="BV73" s="272">
        <f>IF(H73="crimp",IF(SUM(M73:Z73)&gt;0,SUM(M73:Z73),0),0)*I73</f>
        <v>0</v>
      </c>
      <c r="BW73" s="272">
        <f>IF(H73="incut",IF(SUM(M73:Z73)&gt;0,SUM(M73:Z73),0),0)*I73</f>
        <v>0</v>
      </c>
      <c r="BX73" s="272">
        <f>IF(H73="dish",IF(SUM(M73:Z73)&gt;0,SUM(M73:Z73),0),0)*I73</f>
        <v>0</v>
      </c>
      <c r="BY73" s="272">
        <f>IF(H73="pinch",IF(SUM(M73:Z73)&gt;0,SUM(M73:Z73),0),0)*I73</f>
        <v>0</v>
      </c>
      <c r="BZ73" s="272">
        <f>IF(H73="pocket",IF(SUM(M73:Z73)&gt;0,SUM(M73:Z73),0),0)*I73</f>
        <v>0</v>
      </c>
      <c r="CA73" s="272">
        <f>IF(H73="insert",IF(SUM(M73:Z73)&gt;0,SUM(M73:Z73),0),0)*I73</f>
        <v>0</v>
      </c>
      <c r="CB73" s="272">
        <f>IF(H73="feature",IF(SUM(M73:Z73)&gt;0,SUM(M73:Z73),0),0)*I73</f>
        <v>0</v>
      </c>
      <c r="CC73" s="272">
        <f>IF(H73="scoop",IF(SUM(M73:Z73)&gt;0,SUM(M73:Z73),0),0)*I73</f>
        <v>0</v>
      </c>
      <c r="CD73" s="272">
        <f>IF(H73="arete",IF(SUM(M73:Z73)&gt;0,SUM(M73:Z73),0),0)*I73</f>
        <v>0</v>
      </c>
      <c r="CE73" s="272">
        <f>IF(H73="square",IF(SUM(M73:Z73)&gt;0,SUM(M73:Z73),0),0)*I73</f>
        <v>0</v>
      </c>
      <c r="CF73" s="272">
        <f>IF(H73="positive",IF(SUM(M73:Z73)&gt;0,SUM(M73:Z73),0),0)*I73</f>
        <v>0</v>
      </c>
      <c r="CG73" s="272">
        <f>IF(H73="pyramid",IF(SUM(M73:Z73)&gt;0,SUM(M73:Z73),0),0)*I73</f>
        <v>0</v>
      </c>
      <c r="CH73" s="272">
        <f>IF(H73="high profile",IF(SUM(M73:Z73)&gt;0,SUM(M73:Z73),0),0)*I73</f>
        <v>0</v>
      </c>
      <c r="CI73" s="272">
        <f>IF(H73="rectangle",IF(SUM(M73:Z73)&gt;0,SUM(M73:Z73),0),0)*I73</f>
        <v>0</v>
      </c>
      <c r="CJ73" s="272">
        <f>IF(H73="various",IF(SUM(M73:Z73)&gt;0,SUM(M73:Z73),0),0)*I73</f>
        <v>0</v>
      </c>
      <c r="CK73" s="222"/>
    </row>
    <row r="74" ht="90" customHeight="1">
      <c r="A74" s="50"/>
      <c r="B74" s="336"/>
      <c r="C74" s="6"/>
      <c r="D74" t="s" s="292">
        <v>252</v>
      </c>
      <c r="E74" t="s" s="293">
        <v>126</v>
      </c>
      <c r="F74" t="s" s="294">
        <v>38</v>
      </c>
      <c r="G74" t="s" s="295">
        <v>251</v>
      </c>
      <c r="H74" t="s" s="295">
        <v>59</v>
      </c>
      <c r="I74" s="296">
        <v>1</v>
      </c>
      <c r="J74" s="296">
        <v>0</v>
      </c>
      <c r="K74" t="s" s="294">
        <v>128</v>
      </c>
      <c r="L74" s="298">
        <v>345.03</v>
      </c>
      <c r="M74" s="299"/>
      <c r="N74" s="299"/>
      <c r="O74" s="299"/>
      <c r="P74" s="299"/>
      <c r="Q74" s="299"/>
      <c r="R74" s="299"/>
      <c r="S74" s="299"/>
      <c r="T74" s="299"/>
      <c r="U74" s="299"/>
      <c r="V74" s="299"/>
      <c r="W74" s="299"/>
      <c r="X74" s="299"/>
      <c r="Y74" s="299"/>
      <c r="Z74" s="299"/>
      <c r="AA74" s="300">
        <f>L74*M74+L74*N74+L74*O74+L74*P74+L74*Q74+L74*R74+L74*T74+L74*V74+L74*W74+L74*X74+L74*Y74+L74*Z74+L74*U74+L74*S74</f>
        <v>0</v>
      </c>
      <c r="AB74" t="s" s="294">
        <f>IF(SUM(M74:Z74)&gt;0,"Yes","No")</f>
        <v>129</v>
      </c>
      <c r="AC74" t="s" s="301">
        <f>IF(B74="New","Yes","No")</f>
        <v>129</v>
      </c>
      <c r="AD74" s="134"/>
      <c r="AE74" s="286">
        <v>1</v>
      </c>
      <c r="AF74" s="286">
        <f>AE74*SUM(M74:Z74)</f>
        <v>0</v>
      </c>
      <c r="AG74" s="287"/>
      <c r="AH74" s="288">
        <v>10</v>
      </c>
      <c r="AI74" s="267">
        <f>SUM(M74:Z74)*AH74</f>
        <v>0</v>
      </c>
      <c r="AJ74" s="268">
        <f>M74*I74</f>
        <v>0</v>
      </c>
      <c r="AK74" s="268">
        <f>N74*I74</f>
        <v>0</v>
      </c>
      <c r="AL74" s="268">
        <f>O74*I74</f>
        <v>0</v>
      </c>
      <c r="AM74" s="268">
        <f>P74*I74</f>
        <v>0</v>
      </c>
      <c r="AN74" s="268">
        <f>Q74*I74</f>
        <v>0</v>
      </c>
      <c r="AO74" s="268">
        <f>R74*I74</f>
        <v>0</v>
      </c>
      <c r="AP74" s="268">
        <f>S74*I74</f>
        <v>0</v>
      </c>
      <c r="AQ74" s="268">
        <f>T74*I74</f>
        <v>0</v>
      </c>
      <c r="AR74" s="268">
        <f>U74*I74</f>
        <v>0</v>
      </c>
      <c r="AS74" s="268">
        <f>V74*I74</f>
        <v>0</v>
      </c>
      <c r="AT74" s="268">
        <f>W74*I74</f>
        <v>0</v>
      </c>
      <c r="AU74" s="268">
        <f>X74*I74</f>
        <v>0</v>
      </c>
      <c r="AV74" s="268">
        <f>Y74*I74</f>
        <v>0</v>
      </c>
      <c r="AW74" s="268">
        <f>Z74*I74</f>
        <v>0</v>
      </c>
      <c r="AX74" s="334">
        <v>1</v>
      </c>
      <c r="AY74" s="291">
        <v>12</v>
      </c>
      <c r="AZ74" s="335"/>
      <c r="BA74" s="335"/>
      <c r="BB74" s="134"/>
      <c r="BC74" s="272">
        <f>IF(F74="XS",IF(SUM(M74:Z74)&gt;0,SUM(M74:Z74),0),0)*I74</f>
        <v>0</v>
      </c>
      <c r="BD74" s="272">
        <f>IF(F74="S",IF(SUM(M74:Z74)&gt;0,SUM(M74:Z74),0),0)*I74</f>
        <v>0</v>
      </c>
      <c r="BE74" s="272">
        <f>IF(F74="M",IF(SUM(M74:Z74)&gt;0,SUM(M74:Z74),0),0)*I74</f>
        <v>0</v>
      </c>
      <c r="BF74" s="272">
        <f>IF(F74="L",IF(SUM(M74:Z74)&gt;0,SUM(M74:Z74),0),0)*I74</f>
        <v>0</v>
      </c>
      <c r="BG74" s="272">
        <f>IF(F74="XL",IF(SUM(M74:Z74)&gt;0,SUM(M74:Z74),0),0)*I74</f>
        <v>0</v>
      </c>
      <c r="BH74" s="272">
        <f>IF(F74="2XL",IF(SUM(M74:Z74)&gt;0,SUM(M74:Z74),0),0)*I74</f>
        <v>0</v>
      </c>
      <c r="BI74" s="272">
        <f>IF(F74="3XL",IF(SUM(M74:Z74)&gt;0,SUM(M74:Z74),0),0)*I74</f>
        <v>0</v>
      </c>
      <c r="BJ74" s="272">
        <f>IF(F74="4XL",IF(SUM(M74:Z74)&gt;0,SUM(M74:Z74),0),0)*I74</f>
        <v>0</v>
      </c>
      <c r="BK74" s="272">
        <f>IF(F74="various",IF(SUM(M74:Z74)&gt;0,SUM(M74:Z74),0),0)*I74</f>
        <v>0</v>
      </c>
      <c r="BL74" s="134"/>
      <c r="BM74" s="272">
        <f>IF(E74="",IF(SUM(M74:Z74)&gt;0,SUM(M74:Z74),0),0)*I74</f>
        <v>0</v>
      </c>
      <c r="BN74" s="272">
        <f>IF(E74="Dual tex.",IF(SUM(M74:Z74)&gt;0,SUM(M74:Z74),0),0)*I74</f>
        <v>0</v>
      </c>
      <c r="BO74" s="134"/>
      <c r="BP74" s="272">
        <f>IF(H74="sloper",IF(SUM(M74:Z74)&gt;0,SUM(M74:Z74),0),0)*I74</f>
        <v>0</v>
      </c>
      <c r="BQ74" s="272">
        <f>IF(H74="footholds",IF(SUM(M74:Z74)&gt;0,SUM(M74:Z74),0),0)*I74</f>
        <v>0</v>
      </c>
      <c r="BR74" s="272">
        <f>IF(H74="micros",IF(SUM(M74:Z74)&gt;0,SUM(M74:Z74),0),0)*I74</f>
        <v>0</v>
      </c>
      <c r="BS74" s="272">
        <f>IF(H74="jug",IF(SUM(M74:Z74)&gt;0,SUM(M74:Z74),0),0)*I74</f>
        <v>0</v>
      </c>
      <c r="BT74" s="272">
        <f>IF(H74="ledge",IF(SUM(M74:Z74)&gt;0,SUM(M74:Z74),0),0)*I74</f>
        <v>0</v>
      </c>
      <c r="BU74" s="272">
        <f>IF(H74="edge",IF(SUM(M74:Z74)&gt;0,SUM(M74:Z74),0),0)*I74</f>
        <v>0</v>
      </c>
      <c r="BV74" s="272">
        <f>IF(H74="crimp",IF(SUM(M74:Z74)&gt;0,SUM(M74:Z74),0),0)*I74</f>
        <v>0</v>
      </c>
      <c r="BW74" s="272">
        <f>IF(H74="incut",IF(SUM(M74:Z74)&gt;0,SUM(M74:Z74),0),0)*I74</f>
        <v>0</v>
      </c>
      <c r="BX74" s="272">
        <f>IF(H74="dish",IF(SUM(M74:Z74)&gt;0,SUM(M74:Z74),0),0)*I74</f>
        <v>0</v>
      </c>
      <c r="BY74" s="272">
        <f>IF(H74="pinch",IF(SUM(M74:Z74)&gt;0,SUM(M74:Z74),0),0)*I74</f>
        <v>0</v>
      </c>
      <c r="BZ74" s="272">
        <f>IF(H74="pocket",IF(SUM(M74:Z74)&gt;0,SUM(M74:Z74),0),0)*I74</f>
        <v>0</v>
      </c>
      <c r="CA74" s="272">
        <f>IF(H74="insert",IF(SUM(M74:Z74)&gt;0,SUM(M74:Z74),0),0)*I74</f>
        <v>0</v>
      </c>
      <c r="CB74" s="272">
        <f>IF(H74="feature",IF(SUM(M74:Z74)&gt;0,SUM(M74:Z74),0),0)*I74</f>
        <v>0</v>
      </c>
      <c r="CC74" s="272">
        <f>IF(H74="scoop",IF(SUM(M74:Z74)&gt;0,SUM(M74:Z74),0),0)*I74</f>
        <v>0</v>
      </c>
      <c r="CD74" s="272">
        <f>IF(H74="arete",IF(SUM(M74:Z74)&gt;0,SUM(M74:Z74),0),0)*I74</f>
        <v>0</v>
      </c>
      <c r="CE74" s="272">
        <f>IF(H74="square",IF(SUM(M74:Z74)&gt;0,SUM(M74:Z74),0),0)*I74</f>
        <v>0</v>
      </c>
      <c r="CF74" s="272">
        <f>IF(H74="positive",IF(SUM(M74:Z74)&gt;0,SUM(M74:Z74),0),0)*I74</f>
        <v>0</v>
      </c>
      <c r="CG74" s="272">
        <f>IF(H74="pyramid",IF(SUM(M74:Z74)&gt;0,SUM(M74:Z74),0),0)*I74</f>
        <v>0</v>
      </c>
      <c r="CH74" s="272">
        <f>IF(H74="high profile",IF(SUM(M74:Z74)&gt;0,SUM(M74:Z74),0),0)*I74</f>
        <v>0</v>
      </c>
      <c r="CI74" s="272">
        <f>IF(H74="rectangle",IF(SUM(M74:Z74)&gt;0,SUM(M74:Z74),0),0)*I74</f>
        <v>0</v>
      </c>
      <c r="CJ74" s="272">
        <f>IF(H74="various",IF(SUM(M74:Z74)&gt;0,SUM(M74:Z74),0),0)*I74</f>
        <v>0</v>
      </c>
      <c r="CK74" s="222"/>
    </row>
    <row r="75" ht="90" customHeight="1">
      <c r="A75" s="50"/>
      <c r="B75" s="273"/>
      <c r="C75" s="6"/>
      <c r="D75" t="s" s="275">
        <v>253</v>
      </c>
      <c r="E75" t="s" s="276">
        <v>126</v>
      </c>
      <c r="F75" t="s" s="277">
        <v>38</v>
      </c>
      <c r="G75" t="s" s="278">
        <v>251</v>
      </c>
      <c r="H75" t="s" s="278">
        <v>59</v>
      </c>
      <c r="I75" s="279">
        <v>1</v>
      </c>
      <c r="J75" s="331">
        <v>0</v>
      </c>
      <c r="K75" t="s" s="332">
        <v>128</v>
      </c>
      <c r="L75" s="281">
        <v>345.03</v>
      </c>
      <c r="M75" s="282"/>
      <c r="N75" s="333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3">
        <f>L75*M75+L75*N75+L75*O75+L75*P75+L75*Q75+L75*R75+L75*T75+L75*V75+L75*W75+L75*X75+L75*Y75+L75*Z75+L75*U75+L75*S75</f>
        <v>0</v>
      </c>
      <c r="AB75" t="s" s="277">
        <f>IF(SUM(M75:Z75)&gt;0,"Yes","No")</f>
        <v>129</v>
      </c>
      <c r="AC75" t="s" s="284">
        <f>IF(B75="New","Yes","No")</f>
        <v>129</v>
      </c>
      <c r="AD75" s="134"/>
      <c r="AE75" s="286">
        <v>1</v>
      </c>
      <c r="AF75" s="286">
        <f>AE75*SUM(M75:Z75)</f>
        <v>0</v>
      </c>
      <c r="AG75" s="287"/>
      <c r="AH75" s="288">
        <v>10</v>
      </c>
      <c r="AI75" s="267">
        <f>SUM(M75:Z75)*AH75</f>
        <v>0</v>
      </c>
      <c r="AJ75" s="268">
        <f>M75*I75</f>
        <v>0</v>
      </c>
      <c r="AK75" s="268">
        <f>N75*I75</f>
        <v>0</v>
      </c>
      <c r="AL75" s="268">
        <f>O75*I75</f>
        <v>0</v>
      </c>
      <c r="AM75" s="268">
        <f>P75*I75</f>
        <v>0</v>
      </c>
      <c r="AN75" s="268">
        <f>Q75*I75</f>
        <v>0</v>
      </c>
      <c r="AO75" s="268">
        <f>R75*I75</f>
        <v>0</v>
      </c>
      <c r="AP75" s="268">
        <f>S75*I75</f>
        <v>0</v>
      </c>
      <c r="AQ75" s="268">
        <f>T75*I75</f>
        <v>0</v>
      </c>
      <c r="AR75" s="268">
        <f>U75*I75</f>
        <v>0</v>
      </c>
      <c r="AS75" s="268">
        <f>V75*I75</f>
        <v>0</v>
      </c>
      <c r="AT75" s="268">
        <f>W75*I75</f>
        <v>0</v>
      </c>
      <c r="AU75" s="268">
        <f>X75*I75</f>
        <v>0</v>
      </c>
      <c r="AV75" s="268">
        <f>Y75*I75</f>
        <v>0</v>
      </c>
      <c r="AW75" s="268">
        <f>Z75*I75</f>
        <v>0</v>
      </c>
      <c r="AX75" s="334">
        <v>1</v>
      </c>
      <c r="AY75" s="291">
        <v>12</v>
      </c>
      <c r="AZ75" s="335"/>
      <c r="BA75" s="335"/>
      <c r="BB75" s="134"/>
      <c r="BC75" s="272">
        <f>IF(F75="XS",IF(SUM(M75:Z75)&gt;0,SUM(M75:Z75),0),0)*I75</f>
        <v>0</v>
      </c>
      <c r="BD75" s="272">
        <f>IF(F75="S",IF(SUM(M75:Z75)&gt;0,SUM(M75:Z75),0),0)*I75</f>
        <v>0</v>
      </c>
      <c r="BE75" s="272">
        <f>IF(F75="M",IF(SUM(M75:Z75)&gt;0,SUM(M75:Z75),0),0)*I75</f>
        <v>0</v>
      </c>
      <c r="BF75" s="272">
        <f>IF(F75="L",IF(SUM(M75:Z75)&gt;0,SUM(M75:Z75),0),0)*I75</f>
        <v>0</v>
      </c>
      <c r="BG75" s="272">
        <f>IF(F75="XL",IF(SUM(M75:Z75)&gt;0,SUM(M75:Z75),0),0)*I75</f>
        <v>0</v>
      </c>
      <c r="BH75" s="272">
        <f>IF(F75="2XL",IF(SUM(M75:Z75)&gt;0,SUM(M75:Z75),0),0)*I75</f>
        <v>0</v>
      </c>
      <c r="BI75" s="272">
        <f>IF(F75="3XL",IF(SUM(M75:Z75)&gt;0,SUM(M75:Z75),0),0)*I75</f>
        <v>0</v>
      </c>
      <c r="BJ75" s="272">
        <f>IF(F75="4XL",IF(SUM(M75:Z75)&gt;0,SUM(M75:Z75),0),0)*I75</f>
        <v>0</v>
      </c>
      <c r="BK75" s="272">
        <f>IF(F75="various",IF(SUM(M75:Z75)&gt;0,SUM(M75:Z75),0),0)*I75</f>
        <v>0</v>
      </c>
      <c r="BL75" s="134"/>
      <c r="BM75" s="272">
        <f>IF(E75="",IF(SUM(M75:Z75)&gt;0,SUM(M75:Z75),0),0)*I75</f>
        <v>0</v>
      </c>
      <c r="BN75" s="272">
        <f>IF(E75="Dual tex.",IF(SUM(M75:Z75)&gt;0,SUM(M75:Z75),0),0)*I75</f>
        <v>0</v>
      </c>
      <c r="BO75" s="134"/>
      <c r="BP75" s="272">
        <f>IF(H75="sloper",IF(SUM(M75:Z75)&gt;0,SUM(M75:Z75),0),0)*I75</f>
        <v>0</v>
      </c>
      <c r="BQ75" s="272">
        <f>IF(H75="footholds",IF(SUM(M75:Z75)&gt;0,SUM(M75:Z75),0),0)*I75</f>
        <v>0</v>
      </c>
      <c r="BR75" s="272">
        <f>IF(H75="micros",IF(SUM(M75:Z75)&gt;0,SUM(M75:Z75),0),0)*I75</f>
        <v>0</v>
      </c>
      <c r="BS75" s="272">
        <f>IF(H75="jug",IF(SUM(M75:Z75)&gt;0,SUM(M75:Z75),0),0)*I75</f>
        <v>0</v>
      </c>
      <c r="BT75" s="272">
        <f>IF(H75="ledge",IF(SUM(M75:Z75)&gt;0,SUM(M75:Z75),0),0)*I75</f>
        <v>0</v>
      </c>
      <c r="BU75" s="272">
        <f>IF(H75="edge",IF(SUM(M75:Z75)&gt;0,SUM(M75:Z75),0),0)*I75</f>
        <v>0</v>
      </c>
      <c r="BV75" s="272">
        <f>IF(H75="crimp",IF(SUM(M75:Z75)&gt;0,SUM(M75:Z75),0),0)*I75</f>
        <v>0</v>
      </c>
      <c r="BW75" s="272">
        <f>IF(H75="incut",IF(SUM(M75:Z75)&gt;0,SUM(M75:Z75),0),0)*I75</f>
        <v>0</v>
      </c>
      <c r="BX75" s="272">
        <f>IF(H75="dish",IF(SUM(M75:Z75)&gt;0,SUM(M75:Z75),0),0)*I75</f>
        <v>0</v>
      </c>
      <c r="BY75" s="272">
        <f>IF(H75="pinch",IF(SUM(M75:Z75)&gt;0,SUM(M75:Z75),0),0)*I75</f>
        <v>0</v>
      </c>
      <c r="BZ75" s="272">
        <f>IF(H75="pocket",IF(SUM(M75:Z75)&gt;0,SUM(M75:Z75),0),0)*I75</f>
        <v>0</v>
      </c>
      <c r="CA75" s="272">
        <f>IF(H75="insert",IF(SUM(M75:Z75)&gt;0,SUM(M75:Z75),0),0)*I75</f>
        <v>0</v>
      </c>
      <c r="CB75" s="272">
        <f>IF(H75="feature",IF(SUM(M75:Z75)&gt;0,SUM(M75:Z75),0),0)*I75</f>
        <v>0</v>
      </c>
      <c r="CC75" s="272">
        <f>IF(H75="scoop",IF(SUM(M75:Z75)&gt;0,SUM(M75:Z75),0),0)*I75</f>
        <v>0</v>
      </c>
      <c r="CD75" s="272">
        <f>IF(H75="arete",IF(SUM(M75:Z75)&gt;0,SUM(M75:Z75),0),0)*I75</f>
        <v>0</v>
      </c>
      <c r="CE75" s="272">
        <f>IF(H75="square",IF(SUM(M75:Z75)&gt;0,SUM(M75:Z75),0),0)*I75</f>
        <v>0</v>
      </c>
      <c r="CF75" s="272">
        <f>IF(H75="positive",IF(SUM(M75:Z75)&gt;0,SUM(M75:Z75),0),0)*I75</f>
        <v>0</v>
      </c>
      <c r="CG75" s="272">
        <f>IF(H75="pyramid",IF(SUM(M75:Z75)&gt;0,SUM(M75:Z75),0),0)*I75</f>
        <v>0</v>
      </c>
      <c r="CH75" s="272">
        <f>IF(H75="high profile",IF(SUM(M75:Z75)&gt;0,SUM(M75:Z75),0),0)*I75</f>
        <v>0</v>
      </c>
      <c r="CI75" s="272">
        <f>IF(H75="rectangle",IF(SUM(M75:Z75)&gt;0,SUM(M75:Z75),0),0)*I75</f>
        <v>0</v>
      </c>
      <c r="CJ75" s="272">
        <f>IF(H75="various",IF(SUM(M75:Z75)&gt;0,SUM(M75:Z75),0),0)*I75</f>
        <v>0</v>
      </c>
      <c r="CK75" s="222"/>
    </row>
    <row r="76" ht="90" customHeight="1">
      <c r="A76" s="50"/>
      <c r="B76" s="336"/>
      <c r="C76" s="6"/>
      <c r="D76" t="s" s="292">
        <v>254</v>
      </c>
      <c r="E76" t="s" s="293">
        <v>126</v>
      </c>
      <c r="F76" t="s" s="294">
        <v>39</v>
      </c>
      <c r="G76" t="s" s="295">
        <v>255</v>
      </c>
      <c r="H76" t="s" s="295">
        <v>59</v>
      </c>
      <c r="I76" s="296">
        <v>1</v>
      </c>
      <c r="J76" s="296">
        <v>0</v>
      </c>
      <c r="K76" t="s" s="294">
        <v>128</v>
      </c>
      <c r="L76" s="298">
        <v>534.24</v>
      </c>
      <c r="M76" s="299"/>
      <c r="N76" s="299"/>
      <c r="O76" s="299"/>
      <c r="P76" s="299"/>
      <c r="Q76" s="299"/>
      <c r="R76" s="299"/>
      <c r="S76" s="299"/>
      <c r="T76" s="299"/>
      <c r="U76" s="299"/>
      <c r="V76" s="299"/>
      <c r="W76" s="299"/>
      <c r="X76" s="299"/>
      <c r="Y76" s="299"/>
      <c r="Z76" s="299"/>
      <c r="AA76" s="300">
        <f>L76*M76+L76*N76+L76*O76+L76*P76+L76*Q76+L76*R76+L76*T76+L76*V76+L76*W76+L76*X76+L76*Y76+L76*Z76+L76*U76+L76*S76</f>
        <v>0</v>
      </c>
      <c r="AB76" t="s" s="294">
        <f>IF(SUM(M76:Z76)&gt;0,"Yes","No")</f>
        <v>129</v>
      </c>
      <c r="AC76" t="s" s="301">
        <f>IF(B76="New","Yes","No")</f>
        <v>129</v>
      </c>
      <c r="AD76" s="134"/>
      <c r="AE76" s="286">
        <v>1</v>
      </c>
      <c r="AF76" s="286">
        <f>AE76*SUM(M76:Z76)</f>
        <v>0</v>
      </c>
      <c r="AG76" s="287"/>
      <c r="AH76" s="288">
        <v>26</v>
      </c>
      <c r="AI76" s="267">
        <f>SUM(M76:Z76)*AH76</f>
        <v>0</v>
      </c>
      <c r="AJ76" s="268">
        <f>M76*I76</f>
        <v>0</v>
      </c>
      <c r="AK76" s="268">
        <f>N76*I76</f>
        <v>0</v>
      </c>
      <c r="AL76" s="268">
        <f>O76*I76</f>
        <v>0</v>
      </c>
      <c r="AM76" s="268">
        <f>P76*I76</f>
        <v>0</v>
      </c>
      <c r="AN76" s="268">
        <f>Q76*I76</f>
        <v>0</v>
      </c>
      <c r="AO76" s="268">
        <f>R76*I76</f>
        <v>0</v>
      </c>
      <c r="AP76" s="268">
        <f>S76*I76</f>
        <v>0</v>
      </c>
      <c r="AQ76" s="268">
        <f>T76*I76</f>
        <v>0</v>
      </c>
      <c r="AR76" s="268">
        <f>U76*I76</f>
        <v>0</v>
      </c>
      <c r="AS76" s="268">
        <f>V76*I76</f>
        <v>0</v>
      </c>
      <c r="AT76" s="268">
        <f>W76*I76</f>
        <v>0</v>
      </c>
      <c r="AU76" s="268">
        <f>X76*I76</f>
        <v>0</v>
      </c>
      <c r="AV76" s="268">
        <f>Y76*I76</f>
        <v>0</v>
      </c>
      <c r="AW76" s="268">
        <f>Z76*I76</f>
        <v>0</v>
      </c>
      <c r="AX76" s="334">
        <v>1</v>
      </c>
      <c r="AY76" s="291">
        <v>15</v>
      </c>
      <c r="AZ76" s="335"/>
      <c r="BA76" s="335"/>
      <c r="BB76" s="134"/>
      <c r="BC76" s="272">
        <f>IF(F76="XS",IF(SUM(M76:Z76)&gt;0,SUM(M76:Z76),0),0)*I76</f>
        <v>0</v>
      </c>
      <c r="BD76" s="272">
        <f>IF(F76="S",IF(SUM(M76:Z76)&gt;0,SUM(M76:Z76),0),0)*I76</f>
        <v>0</v>
      </c>
      <c r="BE76" s="272">
        <f>IF(F76="M",IF(SUM(M76:Z76)&gt;0,SUM(M76:Z76),0),0)*I76</f>
        <v>0</v>
      </c>
      <c r="BF76" s="272">
        <f>IF(F76="L",IF(SUM(M76:Z76)&gt;0,SUM(M76:Z76),0),0)*I76</f>
        <v>0</v>
      </c>
      <c r="BG76" s="272">
        <f>IF(F76="XL",IF(SUM(M76:Z76)&gt;0,SUM(M76:Z76),0),0)*I76</f>
        <v>0</v>
      </c>
      <c r="BH76" s="272">
        <f>IF(F76="2XL",IF(SUM(M76:Z76)&gt;0,SUM(M76:Z76),0),0)*I76</f>
        <v>0</v>
      </c>
      <c r="BI76" s="272">
        <f>IF(F76="3XL",IF(SUM(M76:Z76)&gt;0,SUM(M76:Z76),0),0)*I76</f>
        <v>0</v>
      </c>
      <c r="BJ76" s="272">
        <f>IF(F76="4XL",IF(SUM(M76:Z76)&gt;0,SUM(M76:Z76),0),0)*I76</f>
        <v>0</v>
      </c>
      <c r="BK76" s="272">
        <f>IF(F76="various",IF(SUM(M76:Z76)&gt;0,SUM(M76:Z76),0),0)*I76</f>
        <v>0</v>
      </c>
      <c r="BL76" s="134"/>
      <c r="BM76" s="272">
        <f>IF(E76="",IF(SUM(M76:Z76)&gt;0,SUM(M76:Z76),0),0)*I76</f>
        <v>0</v>
      </c>
      <c r="BN76" s="272">
        <f>IF(E76="Dual tex.",IF(SUM(M76:Z76)&gt;0,SUM(M76:Z76),0),0)*I76</f>
        <v>0</v>
      </c>
      <c r="BO76" s="134"/>
      <c r="BP76" s="272">
        <f>IF(H76="sloper",IF(SUM(M76:Z76)&gt;0,SUM(M76:Z76),0),0)*I76</f>
        <v>0</v>
      </c>
      <c r="BQ76" s="272">
        <f>IF(H76="footholds",IF(SUM(M76:Z76)&gt;0,SUM(M76:Z76),0),0)*I76</f>
        <v>0</v>
      </c>
      <c r="BR76" s="272">
        <f>IF(H76="micros",IF(SUM(M76:Z76)&gt;0,SUM(M76:Z76),0),0)*I76</f>
        <v>0</v>
      </c>
      <c r="BS76" s="272">
        <f>IF(H76="jug",IF(SUM(M76:Z76)&gt;0,SUM(M76:Z76),0),0)*I76</f>
        <v>0</v>
      </c>
      <c r="BT76" s="272">
        <f>IF(H76="ledge",IF(SUM(M76:Z76)&gt;0,SUM(M76:Z76),0),0)*I76</f>
        <v>0</v>
      </c>
      <c r="BU76" s="272">
        <f>IF(H76="edge",IF(SUM(M76:Z76)&gt;0,SUM(M76:Z76),0),0)*I76</f>
        <v>0</v>
      </c>
      <c r="BV76" s="272">
        <f>IF(H76="crimp",IF(SUM(M76:Z76)&gt;0,SUM(M76:Z76),0),0)*I76</f>
        <v>0</v>
      </c>
      <c r="BW76" s="272">
        <f>IF(H76="incut",IF(SUM(M76:Z76)&gt;0,SUM(M76:Z76),0),0)*I76</f>
        <v>0</v>
      </c>
      <c r="BX76" s="272">
        <f>IF(H76="dish",IF(SUM(M76:Z76)&gt;0,SUM(M76:Z76),0),0)*I76</f>
        <v>0</v>
      </c>
      <c r="BY76" s="272">
        <f>IF(H76="pinch",IF(SUM(M76:Z76)&gt;0,SUM(M76:Z76),0),0)*I76</f>
        <v>0</v>
      </c>
      <c r="BZ76" s="272">
        <f>IF(H76="pocket",IF(SUM(M76:Z76)&gt;0,SUM(M76:Z76),0),0)*I76</f>
        <v>0</v>
      </c>
      <c r="CA76" s="272">
        <f>IF(H76="insert",IF(SUM(M76:Z76)&gt;0,SUM(M76:Z76),0),0)*I76</f>
        <v>0</v>
      </c>
      <c r="CB76" s="272">
        <f>IF(H76="feature",IF(SUM(M76:Z76)&gt;0,SUM(M76:Z76),0),0)*I76</f>
        <v>0</v>
      </c>
      <c r="CC76" s="272">
        <f>IF(H76="scoop",IF(SUM(M76:Z76)&gt;0,SUM(M76:Z76),0),0)*I76</f>
        <v>0</v>
      </c>
      <c r="CD76" s="272">
        <f>IF(H76="arete",IF(SUM(M76:Z76)&gt;0,SUM(M76:Z76),0),0)*I76</f>
        <v>0</v>
      </c>
      <c r="CE76" s="272">
        <f>IF(H76="square",IF(SUM(M76:Z76)&gt;0,SUM(M76:Z76),0),0)*I76</f>
        <v>0</v>
      </c>
      <c r="CF76" s="272">
        <f>IF(H76="positive",IF(SUM(M76:Z76)&gt;0,SUM(M76:Z76),0),0)*I76</f>
        <v>0</v>
      </c>
      <c r="CG76" s="272">
        <f>IF(H76="pyramid",IF(SUM(M76:Z76)&gt;0,SUM(M76:Z76),0),0)*I76</f>
        <v>0</v>
      </c>
      <c r="CH76" s="272">
        <f>IF(H76="high profile",IF(SUM(M76:Z76)&gt;0,SUM(M76:Z76),0),0)*I76</f>
        <v>0</v>
      </c>
      <c r="CI76" s="272">
        <f>IF(H76="rectangle",IF(SUM(M76:Z76)&gt;0,SUM(M76:Z76),0),0)*I76</f>
        <v>0</v>
      </c>
      <c r="CJ76" s="272">
        <f>IF(H76="various",IF(SUM(M76:Z76)&gt;0,SUM(M76:Z76),0),0)*I76</f>
        <v>0</v>
      </c>
      <c r="CK76" s="222"/>
    </row>
    <row r="77" ht="90" customHeight="1">
      <c r="A77" s="50"/>
      <c r="B77" s="273"/>
      <c r="C77" s="6"/>
      <c r="D77" t="s" s="275">
        <v>256</v>
      </c>
      <c r="E77" t="s" s="276">
        <v>126</v>
      </c>
      <c r="F77" t="s" s="277">
        <v>39</v>
      </c>
      <c r="G77" t="s" s="278">
        <v>257</v>
      </c>
      <c r="H77" t="s" s="278">
        <v>59</v>
      </c>
      <c r="I77" s="279">
        <v>1</v>
      </c>
      <c r="J77" s="331">
        <v>0</v>
      </c>
      <c r="K77" t="s" s="332">
        <v>128</v>
      </c>
      <c r="L77" s="281">
        <v>534.24</v>
      </c>
      <c r="M77" s="282"/>
      <c r="N77" s="333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3">
        <f>L77*M77+L77*N77+L77*O77+L77*P77+L77*Q77+L77*R77+L77*T77+L77*V77+L77*W77+L77*X77+L77*Y77+L77*Z77+L77*U77+L77*S77</f>
        <v>0</v>
      </c>
      <c r="AB77" t="s" s="277">
        <f>IF(SUM(M77:Z77)&gt;0,"Yes","No")</f>
        <v>129</v>
      </c>
      <c r="AC77" t="s" s="284">
        <f>IF(B77="New","Yes","No")</f>
        <v>129</v>
      </c>
      <c r="AD77" s="134"/>
      <c r="AE77" s="286">
        <v>1</v>
      </c>
      <c r="AF77" s="286">
        <f>AE77*SUM(M77:Z77)</f>
        <v>0</v>
      </c>
      <c r="AG77" s="287"/>
      <c r="AH77" s="288">
        <v>30</v>
      </c>
      <c r="AI77" s="267">
        <f>SUM(M77:Z77)*AH77</f>
        <v>0</v>
      </c>
      <c r="AJ77" s="268">
        <f>M77*I77</f>
        <v>0</v>
      </c>
      <c r="AK77" s="268">
        <f>N77*I77</f>
        <v>0</v>
      </c>
      <c r="AL77" s="268">
        <f>O77*I77</f>
        <v>0</v>
      </c>
      <c r="AM77" s="268">
        <f>P77*I77</f>
        <v>0</v>
      </c>
      <c r="AN77" s="268">
        <f>Q77*I77</f>
        <v>0</v>
      </c>
      <c r="AO77" s="268">
        <f>R77*I77</f>
        <v>0</v>
      </c>
      <c r="AP77" s="268">
        <f>S77*I77</f>
        <v>0</v>
      </c>
      <c r="AQ77" s="268">
        <f>T77*I77</f>
        <v>0</v>
      </c>
      <c r="AR77" s="268">
        <f>U77*I77</f>
        <v>0</v>
      </c>
      <c r="AS77" s="268">
        <f>V77*I77</f>
        <v>0</v>
      </c>
      <c r="AT77" s="268">
        <f>W77*I77</f>
        <v>0</v>
      </c>
      <c r="AU77" s="268">
        <f>X77*I77</f>
        <v>0</v>
      </c>
      <c r="AV77" s="268">
        <f>Y77*I77</f>
        <v>0</v>
      </c>
      <c r="AW77" s="268">
        <f>Z77*I77</f>
        <v>0</v>
      </c>
      <c r="AX77" s="334">
        <v>1</v>
      </c>
      <c r="AY77" s="291">
        <v>15</v>
      </c>
      <c r="AZ77" s="335"/>
      <c r="BA77" s="335"/>
      <c r="BB77" s="134"/>
      <c r="BC77" s="272">
        <f>IF(F77="XS",IF(SUM(M77:Z77)&gt;0,SUM(M77:Z77),0),0)*I77</f>
        <v>0</v>
      </c>
      <c r="BD77" s="272">
        <f>IF(F77="S",IF(SUM(M77:Z77)&gt;0,SUM(M77:Z77),0),0)*I77</f>
        <v>0</v>
      </c>
      <c r="BE77" s="272">
        <f>IF(F77="M",IF(SUM(M77:Z77)&gt;0,SUM(M77:Z77),0),0)*I77</f>
        <v>0</v>
      </c>
      <c r="BF77" s="272">
        <f>IF(F77="L",IF(SUM(M77:Z77)&gt;0,SUM(M77:Z77),0),0)*I77</f>
        <v>0</v>
      </c>
      <c r="BG77" s="272">
        <f>IF(F77="XL",IF(SUM(M77:Z77)&gt;0,SUM(M77:Z77),0),0)*I77</f>
        <v>0</v>
      </c>
      <c r="BH77" s="272">
        <f>IF(F77="2XL",IF(SUM(M77:Z77)&gt;0,SUM(M77:Z77),0),0)*I77</f>
        <v>0</v>
      </c>
      <c r="BI77" s="272">
        <f>IF(F77="3XL",IF(SUM(M77:Z77)&gt;0,SUM(M77:Z77),0),0)*I77</f>
        <v>0</v>
      </c>
      <c r="BJ77" s="272">
        <f>IF(F77="4XL",IF(SUM(M77:Z77)&gt;0,SUM(M77:Z77),0),0)*I77</f>
        <v>0</v>
      </c>
      <c r="BK77" s="272">
        <f>IF(F77="various",IF(SUM(M77:Z77)&gt;0,SUM(M77:Z77),0),0)*I77</f>
        <v>0</v>
      </c>
      <c r="BL77" s="134"/>
      <c r="BM77" s="272">
        <f>IF(E77="",IF(SUM(M77:Z77)&gt;0,SUM(M77:Z77),0),0)*I77</f>
        <v>0</v>
      </c>
      <c r="BN77" s="272">
        <f>IF(E77="Dual tex.",IF(SUM(M77:Z77)&gt;0,SUM(M77:Z77),0),0)*I77</f>
        <v>0</v>
      </c>
      <c r="BO77" s="134"/>
      <c r="BP77" s="272">
        <f>IF(H77="sloper",IF(SUM(M77:Z77)&gt;0,SUM(M77:Z77),0),0)*I77</f>
        <v>0</v>
      </c>
      <c r="BQ77" s="272">
        <f>IF(H77="footholds",IF(SUM(M77:Z77)&gt;0,SUM(M77:Z77),0),0)*I77</f>
        <v>0</v>
      </c>
      <c r="BR77" s="272">
        <f>IF(H77="micros",IF(SUM(M77:Z77)&gt;0,SUM(M77:Z77),0),0)*I77</f>
        <v>0</v>
      </c>
      <c r="BS77" s="272">
        <f>IF(H77="jug",IF(SUM(M77:Z77)&gt;0,SUM(M77:Z77),0),0)*I77</f>
        <v>0</v>
      </c>
      <c r="BT77" s="272">
        <f>IF(H77="ledge",IF(SUM(M77:Z77)&gt;0,SUM(M77:Z77),0),0)*I77</f>
        <v>0</v>
      </c>
      <c r="BU77" s="272">
        <f>IF(H77="edge",IF(SUM(M77:Z77)&gt;0,SUM(M77:Z77),0),0)*I77</f>
        <v>0</v>
      </c>
      <c r="BV77" s="272">
        <f>IF(H77="crimp",IF(SUM(M77:Z77)&gt;0,SUM(M77:Z77),0),0)*I77</f>
        <v>0</v>
      </c>
      <c r="BW77" s="272">
        <f>IF(H77="incut",IF(SUM(M77:Z77)&gt;0,SUM(M77:Z77),0),0)*I77</f>
        <v>0</v>
      </c>
      <c r="BX77" s="272">
        <f>IF(H77="dish",IF(SUM(M77:Z77)&gt;0,SUM(M77:Z77),0),0)*I77</f>
        <v>0</v>
      </c>
      <c r="BY77" s="272">
        <f>IF(H77="pinch",IF(SUM(M77:Z77)&gt;0,SUM(M77:Z77),0),0)*I77</f>
        <v>0</v>
      </c>
      <c r="BZ77" s="272">
        <f>IF(H77="pocket",IF(SUM(M77:Z77)&gt;0,SUM(M77:Z77),0),0)*I77</f>
        <v>0</v>
      </c>
      <c r="CA77" s="272">
        <f>IF(H77="insert",IF(SUM(M77:Z77)&gt;0,SUM(M77:Z77),0),0)*I77</f>
        <v>0</v>
      </c>
      <c r="CB77" s="272">
        <f>IF(H77="feature",IF(SUM(M77:Z77)&gt;0,SUM(M77:Z77),0),0)*I77</f>
        <v>0</v>
      </c>
      <c r="CC77" s="272">
        <f>IF(H77="scoop",IF(SUM(M77:Z77)&gt;0,SUM(M77:Z77),0),0)*I77</f>
        <v>0</v>
      </c>
      <c r="CD77" s="272">
        <f>IF(H77="arete",IF(SUM(M77:Z77)&gt;0,SUM(M77:Z77),0),0)*I77</f>
        <v>0</v>
      </c>
      <c r="CE77" s="272">
        <f>IF(H77="square",IF(SUM(M77:Z77)&gt;0,SUM(M77:Z77),0),0)*I77</f>
        <v>0</v>
      </c>
      <c r="CF77" s="272">
        <f>IF(H77="positive",IF(SUM(M77:Z77)&gt;0,SUM(M77:Z77),0),0)*I77</f>
        <v>0</v>
      </c>
      <c r="CG77" s="272">
        <f>IF(H77="pyramid",IF(SUM(M77:Z77)&gt;0,SUM(M77:Z77),0),0)*I77</f>
        <v>0</v>
      </c>
      <c r="CH77" s="272">
        <f>IF(H77="high profile",IF(SUM(M77:Z77)&gt;0,SUM(M77:Z77),0),0)*I77</f>
        <v>0</v>
      </c>
      <c r="CI77" s="272">
        <f>IF(H77="rectangle",IF(SUM(M77:Z77)&gt;0,SUM(M77:Z77),0),0)*I77</f>
        <v>0</v>
      </c>
      <c r="CJ77" s="272">
        <f>IF(H77="various",IF(SUM(M77:Z77)&gt;0,SUM(M77:Z77),0),0)*I77</f>
        <v>0</v>
      </c>
      <c r="CK77" s="222"/>
    </row>
    <row r="78" ht="90" customHeight="1">
      <c r="A78" s="50"/>
      <c r="B78" s="336"/>
      <c r="C78" s="6"/>
      <c r="D78" t="s" s="292">
        <v>258</v>
      </c>
      <c r="E78" t="s" s="293">
        <v>126</v>
      </c>
      <c r="F78" t="s" s="294">
        <v>36</v>
      </c>
      <c r="G78" t="s" s="295">
        <v>259</v>
      </c>
      <c r="H78" t="s" s="295">
        <v>59</v>
      </c>
      <c r="I78" s="296">
        <v>1</v>
      </c>
      <c r="J78" s="296">
        <v>0</v>
      </c>
      <c r="K78" t="s" s="294">
        <v>128</v>
      </c>
      <c r="L78" s="298">
        <v>166.95</v>
      </c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W78" s="299"/>
      <c r="X78" s="299"/>
      <c r="Y78" s="299"/>
      <c r="Z78" s="299"/>
      <c r="AA78" s="300">
        <f>L78*M78+L78*N78+L78*O78+L78*P78+L78*Q78+L78*R78+L78*T78+L78*V78+L78*W78+L78*X78+L78*Y78+L78*Z78+L78*U78+L78*S78</f>
        <v>0</v>
      </c>
      <c r="AB78" t="s" s="294">
        <f>IF(SUM(M78:Z78)&gt;0,"Yes","No")</f>
        <v>129</v>
      </c>
      <c r="AC78" t="s" s="301">
        <f>IF(B78="New","Yes","No")</f>
        <v>129</v>
      </c>
      <c r="AD78" s="134"/>
      <c r="AE78" s="286">
        <v>1</v>
      </c>
      <c r="AF78" s="286">
        <f>AE78*SUM(M78:Z78)</f>
        <v>0</v>
      </c>
      <c r="AG78" s="287"/>
      <c r="AH78" s="288">
        <v>5</v>
      </c>
      <c r="AI78" s="267">
        <f>SUM(M78:Z78)*AH78</f>
        <v>0</v>
      </c>
      <c r="AJ78" s="268">
        <f>M78*I78</f>
        <v>0</v>
      </c>
      <c r="AK78" s="268">
        <f>N78*I78</f>
        <v>0</v>
      </c>
      <c r="AL78" s="268">
        <f>O78*I78</f>
        <v>0</v>
      </c>
      <c r="AM78" s="268">
        <f>P78*I78</f>
        <v>0</v>
      </c>
      <c r="AN78" s="268">
        <f>Q78*I78</f>
        <v>0</v>
      </c>
      <c r="AO78" s="268">
        <f>R78*I78</f>
        <v>0</v>
      </c>
      <c r="AP78" s="268">
        <f>S78*I78</f>
        <v>0</v>
      </c>
      <c r="AQ78" s="268">
        <f>T78*I78</f>
        <v>0</v>
      </c>
      <c r="AR78" s="268">
        <f>U78*I78</f>
        <v>0</v>
      </c>
      <c r="AS78" s="268">
        <f>V78*I78</f>
        <v>0</v>
      </c>
      <c r="AT78" s="268">
        <f>W78*I78</f>
        <v>0</v>
      </c>
      <c r="AU78" s="268">
        <f>X78*I78</f>
        <v>0</v>
      </c>
      <c r="AV78" s="268">
        <f>Y78*I78</f>
        <v>0</v>
      </c>
      <c r="AW78" s="268">
        <f>Z78*I78</f>
        <v>0</v>
      </c>
      <c r="AX78" s="334">
        <v>1</v>
      </c>
      <c r="AY78" s="291">
        <v>6</v>
      </c>
      <c r="AZ78" s="335"/>
      <c r="BA78" s="335"/>
      <c r="BB78" s="134"/>
      <c r="BC78" s="272">
        <f>IF(F78="XS",IF(SUM(M78:Z78)&gt;0,SUM(M78:Z78),0),0)*I78</f>
        <v>0</v>
      </c>
      <c r="BD78" s="272">
        <f>IF(F78="S",IF(SUM(M78:Z78)&gt;0,SUM(M78:Z78),0),0)*I78</f>
        <v>0</v>
      </c>
      <c r="BE78" s="272">
        <f>IF(F78="M",IF(SUM(M78:Z78)&gt;0,SUM(M78:Z78),0),0)*I78</f>
        <v>0</v>
      </c>
      <c r="BF78" s="272">
        <f>IF(F78="L",IF(SUM(M78:Z78)&gt;0,SUM(M78:Z78),0),0)*I78</f>
        <v>0</v>
      </c>
      <c r="BG78" s="272">
        <f>IF(F78="XL",IF(SUM(M78:Z78)&gt;0,SUM(M78:Z78),0),0)*I78</f>
        <v>0</v>
      </c>
      <c r="BH78" s="272">
        <f>IF(F78="2XL",IF(SUM(M78:Z78)&gt;0,SUM(M78:Z78),0),0)*I78</f>
        <v>0</v>
      </c>
      <c r="BI78" s="272">
        <f>IF(F78="3XL",IF(SUM(M78:Z78)&gt;0,SUM(M78:Z78),0),0)*I78</f>
        <v>0</v>
      </c>
      <c r="BJ78" s="272">
        <f>IF(F78="4XL",IF(SUM(M78:Z78)&gt;0,SUM(M78:Z78),0),0)*I78</f>
        <v>0</v>
      </c>
      <c r="BK78" s="272">
        <f>IF(F78="various",IF(SUM(M78:Z78)&gt;0,SUM(M78:Z78),0),0)*I78</f>
        <v>0</v>
      </c>
      <c r="BL78" s="134"/>
      <c r="BM78" s="272">
        <f>IF(E78="",IF(SUM(M78:Z78)&gt;0,SUM(M78:Z78),0),0)*I78</f>
        <v>0</v>
      </c>
      <c r="BN78" s="272">
        <f>IF(E78="Dual tex.",IF(SUM(M78:Z78)&gt;0,SUM(M78:Z78),0),0)*I78</f>
        <v>0</v>
      </c>
      <c r="BO78" s="134"/>
      <c r="BP78" s="272">
        <f>IF(H78="sloper",IF(SUM(M78:Z78)&gt;0,SUM(M78:Z78),0),0)*I78</f>
        <v>0</v>
      </c>
      <c r="BQ78" s="272">
        <f>IF(H78="footholds",IF(SUM(M78:Z78)&gt;0,SUM(M78:Z78),0),0)*I78</f>
        <v>0</v>
      </c>
      <c r="BR78" s="272">
        <f>IF(H78="micros",IF(SUM(M78:Z78)&gt;0,SUM(M78:Z78),0),0)*I78</f>
        <v>0</v>
      </c>
      <c r="BS78" s="272">
        <f>IF(H78="jug",IF(SUM(M78:Z78)&gt;0,SUM(M78:Z78),0),0)*I78</f>
        <v>0</v>
      </c>
      <c r="BT78" s="272">
        <f>IF(H78="ledge",IF(SUM(M78:Z78)&gt;0,SUM(M78:Z78),0),0)*I78</f>
        <v>0</v>
      </c>
      <c r="BU78" s="272">
        <f>IF(H78="edge",IF(SUM(M78:Z78)&gt;0,SUM(M78:Z78),0),0)*I78</f>
        <v>0</v>
      </c>
      <c r="BV78" s="272">
        <f>IF(H78="crimp",IF(SUM(M78:Z78)&gt;0,SUM(M78:Z78),0),0)*I78</f>
        <v>0</v>
      </c>
      <c r="BW78" s="272">
        <f>IF(H78="incut",IF(SUM(M78:Z78)&gt;0,SUM(M78:Z78),0),0)*I78</f>
        <v>0</v>
      </c>
      <c r="BX78" s="272">
        <f>IF(H78="dish",IF(SUM(M78:Z78)&gt;0,SUM(M78:Z78),0),0)*I78</f>
        <v>0</v>
      </c>
      <c r="BY78" s="272">
        <f>IF(H78="pinch",IF(SUM(M78:Z78)&gt;0,SUM(M78:Z78),0),0)*I78</f>
        <v>0</v>
      </c>
      <c r="BZ78" s="272">
        <f>IF(H78="pocket",IF(SUM(M78:Z78)&gt;0,SUM(M78:Z78),0),0)*I78</f>
        <v>0</v>
      </c>
      <c r="CA78" s="272">
        <f>IF(H78="insert",IF(SUM(M78:Z78)&gt;0,SUM(M78:Z78),0),0)*I78</f>
        <v>0</v>
      </c>
      <c r="CB78" s="272">
        <f>IF(H78="feature",IF(SUM(M78:Z78)&gt;0,SUM(M78:Z78),0),0)*I78</f>
        <v>0</v>
      </c>
      <c r="CC78" s="272">
        <f>IF(H78="scoop",IF(SUM(M78:Z78)&gt;0,SUM(M78:Z78),0),0)*I78</f>
        <v>0</v>
      </c>
      <c r="CD78" s="272">
        <f>IF(H78="arete",IF(SUM(M78:Z78)&gt;0,SUM(M78:Z78),0),0)*I78</f>
        <v>0</v>
      </c>
      <c r="CE78" s="272">
        <f>IF(H78="square",IF(SUM(M78:Z78)&gt;0,SUM(M78:Z78),0),0)*I78</f>
        <v>0</v>
      </c>
      <c r="CF78" s="272">
        <f>IF(H78="positive",IF(SUM(M78:Z78)&gt;0,SUM(M78:Z78),0),0)*I78</f>
        <v>0</v>
      </c>
      <c r="CG78" s="272">
        <f>IF(H78="pyramid",IF(SUM(M78:Z78)&gt;0,SUM(M78:Z78),0),0)*I78</f>
        <v>0</v>
      </c>
      <c r="CH78" s="272">
        <f>IF(H78="high profile",IF(SUM(M78:Z78)&gt;0,SUM(M78:Z78),0),0)*I78</f>
        <v>0</v>
      </c>
      <c r="CI78" s="272">
        <f>IF(H78="rectangle",IF(SUM(M78:Z78)&gt;0,SUM(M78:Z78),0),0)*I78</f>
        <v>0</v>
      </c>
      <c r="CJ78" s="272">
        <f>IF(H78="various",IF(SUM(M78:Z78)&gt;0,SUM(M78:Z78),0),0)*I78</f>
        <v>0</v>
      </c>
      <c r="CK78" s="222"/>
    </row>
    <row r="79" ht="90" customHeight="1">
      <c r="A79" s="50"/>
      <c r="B79" s="273"/>
      <c r="C79" s="6"/>
      <c r="D79" t="s" s="275">
        <v>260</v>
      </c>
      <c r="E79" t="s" s="276">
        <v>126</v>
      </c>
      <c r="F79" t="s" s="277">
        <v>36</v>
      </c>
      <c r="G79" t="s" s="278">
        <v>261</v>
      </c>
      <c r="H79" t="s" s="278">
        <v>59</v>
      </c>
      <c r="I79" s="279">
        <v>1</v>
      </c>
      <c r="J79" s="331">
        <v>0</v>
      </c>
      <c r="K79" t="s" s="332">
        <v>128</v>
      </c>
      <c r="L79" s="281">
        <v>178.08</v>
      </c>
      <c r="M79" s="282"/>
      <c r="N79" s="333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3">
        <f>L79*M79+L79*N79+L79*O79+L79*P79+L79*Q79+L79*R79+L79*T79+L79*V79+L79*W79+L79*X79+L79*Y79+L79*Z79+L79*U79+L79*S79</f>
        <v>0</v>
      </c>
      <c r="AB79" t="s" s="277">
        <f>IF(SUM(M79:Z79)&gt;0,"Yes","No")</f>
        <v>129</v>
      </c>
      <c r="AC79" t="s" s="284">
        <f>IF(B79="New","Yes","No")</f>
        <v>129</v>
      </c>
      <c r="AD79" s="134"/>
      <c r="AE79" s="286">
        <v>1</v>
      </c>
      <c r="AF79" s="286">
        <f>AE79*SUM(M79:Z79)</f>
        <v>0</v>
      </c>
      <c r="AG79" s="287"/>
      <c r="AH79" s="288">
        <v>5.6</v>
      </c>
      <c r="AI79" s="267">
        <f>SUM(M79:Z79)*AH79</f>
        <v>0</v>
      </c>
      <c r="AJ79" s="268">
        <f>M79*I79</f>
        <v>0</v>
      </c>
      <c r="AK79" s="268">
        <f>N79*I79</f>
        <v>0</v>
      </c>
      <c r="AL79" s="268">
        <f>O79*I79</f>
        <v>0</v>
      </c>
      <c r="AM79" s="268">
        <f>P79*I79</f>
        <v>0</v>
      </c>
      <c r="AN79" s="268">
        <f>Q79*I79</f>
        <v>0</v>
      </c>
      <c r="AO79" s="268">
        <f>R79*I79</f>
        <v>0</v>
      </c>
      <c r="AP79" s="268">
        <f>S79*I79</f>
        <v>0</v>
      </c>
      <c r="AQ79" s="268">
        <f>T79*I79</f>
        <v>0</v>
      </c>
      <c r="AR79" s="268">
        <f>U79*I79</f>
        <v>0</v>
      </c>
      <c r="AS79" s="268">
        <f>V79*I79</f>
        <v>0</v>
      </c>
      <c r="AT79" s="268">
        <f>W79*I79</f>
        <v>0</v>
      </c>
      <c r="AU79" s="268">
        <f>X79*I79</f>
        <v>0</v>
      </c>
      <c r="AV79" s="268">
        <f>Y79*I79</f>
        <v>0</v>
      </c>
      <c r="AW79" s="268">
        <f>Z79*I79</f>
        <v>0</v>
      </c>
      <c r="AX79" s="334">
        <v>1</v>
      </c>
      <c r="AY79" s="291">
        <v>6</v>
      </c>
      <c r="AZ79" s="335"/>
      <c r="BA79" s="335"/>
      <c r="BB79" s="134"/>
      <c r="BC79" s="272">
        <f>IF(F79="XS",IF(SUM(M79:Z79)&gt;0,SUM(M79:Z79),0),0)*I79</f>
        <v>0</v>
      </c>
      <c r="BD79" s="272">
        <f>IF(F79="S",IF(SUM(M79:Z79)&gt;0,SUM(M79:Z79),0),0)*I79</f>
        <v>0</v>
      </c>
      <c r="BE79" s="272">
        <f>IF(F79="M",IF(SUM(M79:Z79)&gt;0,SUM(M79:Z79),0),0)*I79</f>
        <v>0</v>
      </c>
      <c r="BF79" s="272">
        <f>IF(F79="L",IF(SUM(M79:Z79)&gt;0,SUM(M79:Z79),0),0)*I79</f>
        <v>0</v>
      </c>
      <c r="BG79" s="272">
        <f>IF(F79="XL",IF(SUM(M79:Z79)&gt;0,SUM(M79:Z79),0),0)*I79</f>
        <v>0</v>
      </c>
      <c r="BH79" s="272">
        <f>IF(F79="2XL",IF(SUM(M79:Z79)&gt;0,SUM(M79:Z79),0),0)*I79</f>
        <v>0</v>
      </c>
      <c r="BI79" s="272">
        <f>IF(F79="3XL",IF(SUM(M79:Z79)&gt;0,SUM(M79:Z79),0),0)*I79</f>
        <v>0</v>
      </c>
      <c r="BJ79" s="272">
        <f>IF(F79="4XL",IF(SUM(M79:Z79)&gt;0,SUM(M79:Z79),0),0)*I79</f>
        <v>0</v>
      </c>
      <c r="BK79" s="272">
        <f>IF(F79="various",IF(SUM(M79:Z79)&gt;0,SUM(M79:Z79),0),0)*I79</f>
        <v>0</v>
      </c>
      <c r="BL79" s="134"/>
      <c r="BM79" s="272">
        <f>IF(E79="",IF(SUM(M79:Z79)&gt;0,SUM(M79:Z79),0),0)*I79</f>
        <v>0</v>
      </c>
      <c r="BN79" s="272">
        <f>IF(E79="Dual tex.",IF(SUM(M79:Z79)&gt;0,SUM(M79:Z79),0),0)*I79</f>
        <v>0</v>
      </c>
      <c r="BO79" s="134"/>
      <c r="BP79" s="272">
        <f>IF(H79="sloper",IF(SUM(M79:Z79)&gt;0,SUM(M79:Z79),0),0)*I79</f>
        <v>0</v>
      </c>
      <c r="BQ79" s="272">
        <f>IF(H79="footholds",IF(SUM(M79:Z79)&gt;0,SUM(M79:Z79),0),0)*I79</f>
        <v>0</v>
      </c>
      <c r="BR79" s="272">
        <f>IF(H79="micros",IF(SUM(M79:Z79)&gt;0,SUM(M79:Z79),0),0)*I79</f>
        <v>0</v>
      </c>
      <c r="BS79" s="272">
        <f>IF(H79="jug",IF(SUM(M79:Z79)&gt;0,SUM(M79:Z79),0),0)*I79</f>
        <v>0</v>
      </c>
      <c r="BT79" s="272">
        <f>IF(H79="ledge",IF(SUM(M79:Z79)&gt;0,SUM(M79:Z79),0),0)*I79</f>
        <v>0</v>
      </c>
      <c r="BU79" s="272">
        <f>IF(H79="edge",IF(SUM(M79:Z79)&gt;0,SUM(M79:Z79),0),0)*I79</f>
        <v>0</v>
      </c>
      <c r="BV79" s="272">
        <f>IF(H79="crimp",IF(SUM(M79:Z79)&gt;0,SUM(M79:Z79),0),0)*I79</f>
        <v>0</v>
      </c>
      <c r="BW79" s="272">
        <f>IF(H79="incut",IF(SUM(M79:Z79)&gt;0,SUM(M79:Z79),0),0)*I79</f>
        <v>0</v>
      </c>
      <c r="BX79" s="272">
        <f>IF(H79="dish",IF(SUM(M79:Z79)&gt;0,SUM(M79:Z79),0),0)*I79</f>
        <v>0</v>
      </c>
      <c r="BY79" s="272">
        <f>IF(H79="pinch",IF(SUM(M79:Z79)&gt;0,SUM(M79:Z79),0),0)*I79</f>
        <v>0</v>
      </c>
      <c r="BZ79" s="272">
        <f>IF(H79="pocket",IF(SUM(M79:Z79)&gt;0,SUM(M79:Z79),0),0)*I79</f>
        <v>0</v>
      </c>
      <c r="CA79" s="272">
        <f>IF(H79="insert",IF(SUM(M79:Z79)&gt;0,SUM(M79:Z79),0),0)*I79</f>
        <v>0</v>
      </c>
      <c r="CB79" s="272">
        <f>IF(H79="feature",IF(SUM(M79:Z79)&gt;0,SUM(M79:Z79),0),0)*I79</f>
        <v>0</v>
      </c>
      <c r="CC79" s="272">
        <f>IF(H79="scoop",IF(SUM(M79:Z79)&gt;0,SUM(M79:Z79),0),0)*I79</f>
        <v>0</v>
      </c>
      <c r="CD79" s="272">
        <f>IF(H79="arete",IF(SUM(M79:Z79)&gt;0,SUM(M79:Z79),0),0)*I79</f>
        <v>0</v>
      </c>
      <c r="CE79" s="272">
        <f>IF(H79="square",IF(SUM(M79:Z79)&gt;0,SUM(M79:Z79),0),0)*I79</f>
        <v>0</v>
      </c>
      <c r="CF79" s="272">
        <f>IF(H79="positive",IF(SUM(M79:Z79)&gt;0,SUM(M79:Z79),0),0)*I79</f>
        <v>0</v>
      </c>
      <c r="CG79" s="272">
        <f>IF(H79="pyramid",IF(SUM(M79:Z79)&gt;0,SUM(M79:Z79),0),0)*I79</f>
        <v>0</v>
      </c>
      <c r="CH79" s="272">
        <f>IF(H79="high profile",IF(SUM(M79:Z79)&gt;0,SUM(M79:Z79),0),0)*I79</f>
        <v>0</v>
      </c>
      <c r="CI79" s="272">
        <f>IF(H79="rectangle",IF(SUM(M79:Z79)&gt;0,SUM(M79:Z79),0),0)*I79</f>
        <v>0</v>
      </c>
      <c r="CJ79" s="272">
        <f>IF(H79="various",IF(SUM(M79:Z79)&gt;0,SUM(M79:Z79),0),0)*I79</f>
        <v>0</v>
      </c>
      <c r="CK79" s="222"/>
    </row>
    <row r="80" ht="90" customHeight="1">
      <c r="A80" s="50"/>
      <c r="B80" s="336"/>
      <c r="C80" s="6"/>
      <c r="D80" t="s" s="292">
        <v>262</v>
      </c>
      <c r="E80" t="s" s="293">
        <v>126</v>
      </c>
      <c r="F80" t="s" s="294">
        <v>35</v>
      </c>
      <c r="G80" t="s" s="295">
        <v>263</v>
      </c>
      <c r="H80" t="s" s="295">
        <v>59</v>
      </c>
      <c r="I80" s="296">
        <v>1</v>
      </c>
      <c r="J80" s="296">
        <v>0</v>
      </c>
      <c r="K80" t="s" s="294">
        <v>128</v>
      </c>
      <c r="L80" s="298">
        <v>111.3</v>
      </c>
      <c r="M80" s="299"/>
      <c r="N80" s="299"/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299"/>
      <c r="AA80" s="300">
        <f>L80*M80+L80*N80+L80*O80+L80*P80+L80*Q80+L80*R80+L80*T80+L80*V80+L80*W80+L80*X80+L80*Y80+L80*Z80+L80*U80+L80*S80</f>
        <v>0</v>
      </c>
      <c r="AB80" t="s" s="294">
        <f>IF(SUM(M80:Z80)&gt;0,"Yes","No")</f>
        <v>129</v>
      </c>
      <c r="AC80" t="s" s="301">
        <f>IF(B80="New","Yes","No")</f>
        <v>129</v>
      </c>
      <c r="AD80" s="134"/>
      <c r="AE80" s="286">
        <v>1</v>
      </c>
      <c r="AF80" s="286">
        <f>AE80*SUM(M80:Z80)</f>
        <v>0</v>
      </c>
      <c r="AG80" s="287"/>
      <c r="AH80" s="288">
        <v>1.15</v>
      </c>
      <c r="AI80" s="267">
        <f>SUM(M80:Z80)*AH80</f>
        <v>0</v>
      </c>
      <c r="AJ80" s="268">
        <f>M80*I80</f>
        <v>0</v>
      </c>
      <c r="AK80" s="268">
        <f>N80*I80</f>
        <v>0</v>
      </c>
      <c r="AL80" s="268">
        <f>O80*I80</f>
        <v>0</v>
      </c>
      <c r="AM80" s="268">
        <f>P80*I80</f>
        <v>0</v>
      </c>
      <c r="AN80" s="268">
        <f>Q80*I80</f>
        <v>0</v>
      </c>
      <c r="AO80" s="268">
        <f>R80*I80</f>
        <v>0</v>
      </c>
      <c r="AP80" s="268">
        <f>S80*I80</f>
        <v>0</v>
      </c>
      <c r="AQ80" s="268">
        <f>T80*I80</f>
        <v>0</v>
      </c>
      <c r="AR80" s="268">
        <f>U80*I80</f>
        <v>0</v>
      </c>
      <c r="AS80" s="268">
        <f>V80*I80</f>
        <v>0</v>
      </c>
      <c r="AT80" s="268">
        <f>W80*I80</f>
        <v>0</v>
      </c>
      <c r="AU80" s="268">
        <f>X80*I80</f>
        <v>0</v>
      </c>
      <c r="AV80" s="268">
        <f>Y80*I80</f>
        <v>0</v>
      </c>
      <c r="AW80" s="268">
        <f>Z80*I80</f>
        <v>0</v>
      </c>
      <c r="AX80" s="334">
        <v>1</v>
      </c>
      <c r="AY80" s="291">
        <v>6</v>
      </c>
      <c r="AZ80" s="335"/>
      <c r="BA80" s="335"/>
      <c r="BB80" s="134"/>
      <c r="BC80" s="272">
        <f>IF(F80="XS",IF(SUM(M80:Z80)&gt;0,SUM(M80:Z80),0),0)*I80</f>
        <v>0</v>
      </c>
      <c r="BD80" s="272">
        <f>IF(F80="S",IF(SUM(M80:Z80)&gt;0,SUM(M80:Z80),0),0)*I80</f>
        <v>0</v>
      </c>
      <c r="BE80" s="272">
        <f>IF(F80="M",IF(SUM(M80:Z80)&gt;0,SUM(M80:Z80),0),0)*I80</f>
        <v>0</v>
      </c>
      <c r="BF80" s="272">
        <f>IF(F80="L",IF(SUM(M80:Z80)&gt;0,SUM(M80:Z80),0),0)*I80</f>
        <v>0</v>
      </c>
      <c r="BG80" s="272">
        <f>IF(F80="XL",IF(SUM(M80:Z80)&gt;0,SUM(M80:Z80),0),0)*I80</f>
        <v>0</v>
      </c>
      <c r="BH80" s="272">
        <f>IF(F80="2XL",IF(SUM(M80:Z80)&gt;0,SUM(M80:Z80),0),0)*I80</f>
        <v>0</v>
      </c>
      <c r="BI80" s="272">
        <f>IF(F80="3XL",IF(SUM(M80:Z80)&gt;0,SUM(M80:Z80),0),0)*I80</f>
        <v>0</v>
      </c>
      <c r="BJ80" s="272">
        <f>IF(F80="4XL",IF(SUM(M80:Z80)&gt;0,SUM(M80:Z80),0),0)*I80</f>
        <v>0</v>
      </c>
      <c r="BK80" s="272">
        <f>IF(F80="various",IF(SUM(M80:Z80)&gt;0,SUM(M80:Z80),0),0)*I80</f>
        <v>0</v>
      </c>
      <c r="BL80" s="134"/>
      <c r="BM80" s="272">
        <f>IF(E80="",IF(SUM(M80:Z80)&gt;0,SUM(M80:Z80),0),0)*I80</f>
        <v>0</v>
      </c>
      <c r="BN80" s="272">
        <f>IF(E80="Dual tex.",IF(SUM(M80:Z80)&gt;0,SUM(M80:Z80),0),0)*I80</f>
        <v>0</v>
      </c>
      <c r="BO80" s="134"/>
      <c r="BP80" s="272">
        <f>IF(H80="sloper",IF(SUM(M80:Z80)&gt;0,SUM(M80:Z80),0),0)*I80</f>
        <v>0</v>
      </c>
      <c r="BQ80" s="272">
        <f>IF(H80="footholds",IF(SUM(M80:Z80)&gt;0,SUM(M80:Z80),0),0)*I80</f>
        <v>0</v>
      </c>
      <c r="BR80" s="272">
        <f>IF(H80="micros",IF(SUM(M80:Z80)&gt;0,SUM(M80:Z80),0),0)*I80</f>
        <v>0</v>
      </c>
      <c r="BS80" s="272">
        <f>IF(H80="jug",IF(SUM(M80:Z80)&gt;0,SUM(M80:Z80),0),0)*I80</f>
        <v>0</v>
      </c>
      <c r="BT80" s="272">
        <f>IF(H80="ledge",IF(SUM(M80:Z80)&gt;0,SUM(M80:Z80),0),0)*I80</f>
        <v>0</v>
      </c>
      <c r="BU80" s="272">
        <f>IF(H80="edge",IF(SUM(M80:Z80)&gt;0,SUM(M80:Z80),0),0)*I80</f>
        <v>0</v>
      </c>
      <c r="BV80" s="272">
        <f>IF(H80="crimp",IF(SUM(M80:Z80)&gt;0,SUM(M80:Z80),0),0)*I80</f>
        <v>0</v>
      </c>
      <c r="BW80" s="272">
        <f>IF(H80="incut",IF(SUM(M80:Z80)&gt;0,SUM(M80:Z80),0),0)*I80</f>
        <v>0</v>
      </c>
      <c r="BX80" s="272">
        <f>IF(H80="dish",IF(SUM(M80:Z80)&gt;0,SUM(M80:Z80),0),0)*I80</f>
        <v>0</v>
      </c>
      <c r="BY80" s="272">
        <f>IF(H80="pinch",IF(SUM(M80:Z80)&gt;0,SUM(M80:Z80),0),0)*I80</f>
        <v>0</v>
      </c>
      <c r="BZ80" s="272">
        <f>IF(H80="pocket",IF(SUM(M80:Z80)&gt;0,SUM(M80:Z80),0),0)*I80</f>
        <v>0</v>
      </c>
      <c r="CA80" s="272">
        <f>IF(H80="insert",IF(SUM(M80:Z80)&gt;0,SUM(M80:Z80),0),0)*I80</f>
        <v>0</v>
      </c>
      <c r="CB80" s="272">
        <f>IF(H80="feature",IF(SUM(M80:Z80)&gt;0,SUM(M80:Z80),0),0)*I80</f>
        <v>0</v>
      </c>
      <c r="CC80" s="272">
        <f>IF(H80="scoop",IF(SUM(M80:Z80)&gt;0,SUM(M80:Z80),0),0)*I80</f>
        <v>0</v>
      </c>
      <c r="CD80" s="272">
        <f>IF(H80="arete",IF(SUM(M80:Z80)&gt;0,SUM(M80:Z80),0),0)*I80</f>
        <v>0</v>
      </c>
      <c r="CE80" s="272">
        <f>IF(H80="square",IF(SUM(M80:Z80)&gt;0,SUM(M80:Z80),0),0)*I80</f>
        <v>0</v>
      </c>
      <c r="CF80" s="272">
        <f>IF(H80="positive",IF(SUM(M80:Z80)&gt;0,SUM(M80:Z80),0),0)*I80</f>
        <v>0</v>
      </c>
      <c r="CG80" s="272">
        <f>IF(H80="pyramid",IF(SUM(M80:Z80)&gt;0,SUM(M80:Z80),0),0)*I80</f>
        <v>0</v>
      </c>
      <c r="CH80" s="272">
        <f>IF(H80="high profile",IF(SUM(M80:Z80)&gt;0,SUM(M80:Z80),0),0)*I80</f>
        <v>0</v>
      </c>
      <c r="CI80" s="272">
        <f>IF(H80="rectangle",IF(SUM(M80:Z80)&gt;0,SUM(M80:Z80),0),0)*I80</f>
        <v>0</v>
      </c>
      <c r="CJ80" s="272">
        <f>IF(H80="various",IF(SUM(M80:Z80)&gt;0,SUM(M80:Z80),0),0)*I80</f>
        <v>0</v>
      </c>
      <c r="CK80" s="222"/>
    </row>
    <row r="81" ht="90" customHeight="1">
      <c r="A81" s="50"/>
      <c r="B81" s="337"/>
      <c r="C81" s="12"/>
      <c r="D81" t="s" s="306">
        <v>264</v>
      </c>
      <c r="E81" t="s" s="307">
        <v>126</v>
      </c>
      <c r="F81" t="s" s="308">
        <v>35</v>
      </c>
      <c r="G81" t="s" s="310">
        <v>265</v>
      </c>
      <c r="H81" t="s" s="310">
        <v>59</v>
      </c>
      <c r="I81" s="338">
        <v>1</v>
      </c>
      <c r="J81" s="339">
        <v>0</v>
      </c>
      <c r="K81" t="s" s="340">
        <v>128</v>
      </c>
      <c r="L81" s="312">
        <v>111.3</v>
      </c>
      <c r="M81" s="313"/>
      <c r="N81" s="341"/>
      <c r="O81" s="313"/>
      <c r="P81" s="313"/>
      <c r="Q81" s="313"/>
      <c r="R81" s="313"/>
      <c r="S81" s="313"/>
      <c r="T81" s="313"/>
      <c r="U81" s="313"/>
      <c r="V81" s="313"/>
      <c r="W81" s="313"/>
      <c r="X81" s="313"/>
      <c r="Y81" s="313"/>
      <c r="Z81" s="313"/>
      <c r="AA81" s="314">
        <f>L81*M81+L81*N81+L81*O81+L81*P81+L81*Q81+L81*R81+L81*T81+L81*V81+L81*W81+L81*X81+L81*Y81+L81*Z81+L81*U81+L81*S81</f>
        <v>0</v>
      </c>
      <c r="AB81" t="s" s="308">
        <f>IF(SUM(M81:Z81)&gt;0,"Yes","No")</f>
        <v>129</v>
      </c>
      <c r="AC81" t="s" s="315">
        <f>IF(B81="New","Yes","No")</f>
        <v>129</v>
      </c>
      <c r="AD81" s="134"/>
      <c r="AE81" s="342">
        <v>1</v>
      </c>
      <c r="AF81" s="342">
        <f>AE81*SUM(M81:Z81)</f>
        <v>0</v>
      </c>
      <c r="AG81" s="287"/>
      <c r="AH81" s="316">
        <v>1.25</v>
      </c>
      <c r="AI81" s="267">
        <f>SUM(M81:Z81)*AH81</f>
        <v>0</v>
      </c>
      <c r="AJ81" s="268">
        <f>M81*I81</f>
        <v>0</v>
      </c>
      <c r="AK81" s="268">
        <f>N81*I81</f>
        <v>0</v>
      </c>
      <c r="AL81" s="268">
        <f>O81*I81</f>
        <v>0</v>
      </c>
      <c r="AM81" s="268">
        <f>P81*I81</f>
        <v>0</v>
      </c>
      <c r="AN81" s="268">
        <f>Q81*I81</f>
        <v>0</v>
      </c>
      <c r="AO81" s="268">
        <f>R81*I81</f>
        <v>0</v>
      </c>
      <c r="AP81" s="268">
        <f>S81*I81</f>
        <v>0</v>
      </c>
      <c r="AQ81" s="268">
        <f>T81*I81</f>
        <v>0</v>
      </c>
      <c r="AR81" s="268">
        <f>U81*I81</f>
        <v>0</v>
      </c>
      <c r="AS81" s="268">
        <f>V81*I81</f>
        <v>0</v>
      </c>
      <c r="AT81" s="268">
        <f>W81*I81</f>
        <v>0</v>
      </c>
      <c r="AU81" s="268">
        <f>X81*I81</f>
        <v>0</v>
      </c>
      <c r="AV81" s="268">
        <f>Y81*I81</f>
        <v>0</v>
      </c>
      <c r="AW81" s="268">
        <f>Z81*I81</f>
        <v>0</v>
      </c>
      <c r="AX81" s="350">
        <v>1</v>
      </c>
      <c r="AY81" s="351">
        <v>5</v>
      </c>
      <c r="AZ81" s="352"/>
      <c r="BA81" s="352"/>
      <c r="BB81" s="134"/>
      <c r="BC81" s="272">
        <f>IF(F81="XS",IF(SUM(M81:Z81)&gt;0,SUM(M81:Z81),0),0)*I81</f>
        <v>0</v>
      </c>
      <c r="BD81" s="272">
        <f>IF(F81="S",IF(SUM(M81:Z81)&gt;0,SUM(M81:Z81),0),0)*I81</f>
        <v>0</v>
      </c>
      <c r="BE81" s="272">
        <f>IF(F81="M",IF(SUM(M81:Z81)&gt;0,SUM(M81:Z81),0),0)*I81</f>
        <v>0</v>
      </c>
      <c r="BF81" s="272">
        <f>IF(F81="L",IF(SUM(M81:Z81)&gt;0,SUM(M81:Z81),0),0)*I81</f>
        <v>0</v>
      </c>
      <c r="BG81" s="272">
        <f>IF(F81="XL",IF(SUM(M81:Z81)&gt;0,SUM(M81:Z81),0),0)*I81</f>
        <v>0</v>
      </c>
      <c r="BH81" s="272">
        <f>IF(F81="2XL",IF(SUM(M81:Z81)&gt;0,SUM(M81:Z81),0),0)*I81</f>
        <v>0</v>
      </c>
      <c r="BI81" s="272">
        <f>IF(F81="3XL",IF(SUM(M81:Z81)&gt;0,SUM(M81:Z81),0),0)*I81</f>
        <v>0</v>
      </c>
      <c r="BJ81" s="272">
        <f>IF(F81="4XL",IF(SUM(M81:Z81)&gt;0,SUM(M81:Z81),0),0)*I81</f>
        <v>0</v>
      </c>
      <c r="BK81" s="272">
        <f>IF(F81="various",IF(SUM(M81:Z81)&gt;0,SUM(M81:Z81),0),0)*I81</f>
        <v>0</v>
      </c>
      <c r="BL81" s="134"/>
      <c r="BM81" s="272">
        <f>IF(E81="",IF(SUM(M81:Z81)&gt;0,SUM(M81:Z81),0),0)*I81</f>
        <v>0</v>
      </c>
      <c r="BN81" s="272">
        <f>IF(E81="Dual tex.",IF(SUM(M81:Z81)&gt;0,SUM(M81:Z81),0),0)*I81</f>
        <v>0</v>
      </c>
      <c r="BO81" s="134"/>
      <c r="BP81" s="272">
        <f>IF(H81="sloper",IF(SUM(M81:Z81)&gt;0,SUM(M81:Z81),0),0)*I81</f>
        <v>0</v>
      </c>
      <c r="BQ81" s="272">
        <f>IF(H81="footholds",IF(SUM(M81:Z81)&gt;0,SUM(M81:Z81),0),0)*I81</f>
        <v>0</v>
      </c>
      <c r="BR81" s="272">
        <f>IF(H81="micros",IF(SUM(M81:Z81)&gt;0,SUM(M81:Z81),0),0)*I81</f>
        <v>0</v>
      </c>
      <c r="BS81" s="272">
        <f>IF(H81="jug",IF(SUM(M81:Z81)&gt;0,SUM(M81:Z81),0),0)*I81</f>
        <v>0</v>
      </c>
      <c r="BT81" s="272">
        <f>IF(H81="ledge",IF(SUM(M81:Z81)&gt;0,SUM(M81:Z81),0),0)*I81</f>
        <v>0</v>
      </c>
      <c r="BU81" s="272">
        <f>IF(H81="edge",IF(SUM(M81:Z81)&gt;0,SUM(M81:Z81),0),0)*I81</f>
        <v>0</v>
      </c>
      <c r="BV81" s="272">
        <f>IF(H81="crimp",IF(SUM(M81:Z81)&gt;0,SUM(M81:Z81),0),0)*I81</f>
        <v>0</v>
      </c>
      <c r="BW81" s="272">
        <f>IF(H81="incut",IF(SUM(M81:Z81)&gt;0,SUM(M81:Z81),0),0)*I81</f>
        <v>0</v>
      </c>
      <c r="BX81" s="272">
        <f>IF(H81="dish",IF(SUM(M81:Z81)&gt;0,SUM(M81:Z81),0),0)*I81</f>
        <v>0</v>
      </c>
      <c r="BY81" s="272">
        <f>IF(H81="pinch",IF(SUM(M81:Z81)&gt;0,SUM(M81:Z81),0),0)*I81</f>
        <v>0</v>
      </c>
      <c r="BZ81" s="272">
        <f>IF(H81="pocket",IF(SUM(M81:Z81)&gt;0,SUM(M81:Z81),0),0)*I81</f>
        <v>0</v>
      </c>
      <c r="CA81" s="272">
        <f>IF(H81="insert",IF(SUM(M81:Z81)&gt;0,SUM(M81:Z81),0),0)*I81</f>
        <v>0</v>
      </c>
      <c r="CB81" s="272">
        <f>IF(H81="feature",IF(SUM(M81:Z81)&gt;0,SUM(M81:Z81),0),0)*I81</f>
        <v>0</v>
      </c>
      <c r="CC81" s="272">
        <f>IF(H81="scoop",IF(SUM(M81:Z81)&gt;0,SUM(M81:Z81),0),0)*I81</f>
        <v>0</v>
      </c>
      <c r="CD81" s="272">
        <f>IF(H81="arete",IF(SUM(M81:Z81)&gt;0,SUM(M81:Z81),0),0)*I81</f>
        <v>0</v>
      </c>
      <c r="CE81" s="272">
        <f>IF(H81="square",IF(SUM(M81:Z81)&gt;0,SUM(M81:Z81),0),0)*I81</f>
        <v>0</v>
      </c>
      <c r="CF81" s="272">
        <f>IF(H81="positive",IF(SUM(M81:Z81)&gt;0,SUM(M81:Z81),0),0)*I81</f>
        <v>0</v>
      </c>
      <c r="CG81" s="272">
        <f>IF(H81="pyramid",IF(SUM(M81:Z81)&gt;0,SUM(M81:Z81),0),0)*I81</f>
        <v>0</v>
      </c>
      <c r="CH81" s="272">
        <f>IF(H81="high profile",IF(SUM(M81:Z81)&gt;0,SUM(M81:Z81),0),0)*I81</f>
        <v>0</v>
      </c>
      <c r="CI81" s="272">
        <f>IF(H81="rectangle",IF(SUM(M81:Z81)&gt;0,SUM(M81:Z81),0),0)*I81</f>
        <v>0</v>
      </c>
      <c r="CJ81" s="272">
        <f>IF(H81="various",IF(SUM(M81:Z81)&gt;0,SUM(M81:Z81),0),0)*I81</f>
        <v>0</v>
      </c>
      <c r="CK81" s="222"/>
    </row>
    <row r="82" ht="50.25" customHeight="1">
      <c r="A82" s="5"/>
      <c r="B82" s="236"/>
      <c r="C82" s="237"/>
      <c r="D82" s="238"/>
      <c r="E82" s="322"/>
      <c r="F82" s="238"/>
      <c r="G82" s="224"/>
      <c r="H82" s="224"/>
      <c r="I82" s="238"/>
      <c r="J82" s="239"/>
      <c r="K82" s="239"/>
      <c r="L82" t="s" s="240">
        <v>266</v>
      </c>
      <c r="M82" s="343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2"/>
      <c r="AB82" s="242"/>
      <c r="AC82" s="344"/>
      <c r="AD82" s="6"/>
      <c r="AE82" s="244"/>
      <c r="AF82" s="244"/>
      <c r="AG82" s="345"/>
      <c r="AH82" s="246"/>
      <c r="AI82" s="247"/>
      <c r="AJ82" s="248"/>
      <c r="AK82" s="248"/>
      <c r="AL82" s="248"/>
      <c r="AM82" s="248"/>
      <c r="AN82" s="248"/>
      <c r="AO82" s="248"/>
      <c r="AP82" s="248"/>
      <c r="AQ82" s="248"/>
      <c r="AR82" s="248"/>
      <c r="AS82" s="248"/>
      <c r="AT82" s="248"/>
      <c r="AU82" s="248"/>
      <c r="AV82" s="248"/>
      <c r="AW82" s="248"/>
      <c r="AX82" s="249"/>
      <c r="AY82" s="328"/>
      <c r="AZ82" s="328"/>
      <c r="BA82" s="328"/>
      <c r="BB82" s="6"/>
      <c r="BC82" s="349">
        <f>IF(F82="XS",IF(SUM(M82:Z82)&gt;0,SUM(M82:Z82),0),0)*I82</f>
        <v>0</v>
      </c>
      <c r="BD82" s="349">
        <f>IF(F82="S",IF(SUM(M82:Z82)&gt;0,SUM(M82:Z82),0),0)*I82</f>
        <v>0</v>
      </c>
      <c r="BE82" s="349">
        <f>IF(F82="M",IF(SUM(M82:Z82)&gt;0,SUM(M82:Z82),0),0)*I82</f>
        <v>0</v>
      </c>
      <c r="BF82" s="349">
        <f>IF(F82="L",IF(SUM(M82:Z82)&gt;0,SUM(M82:Z82),0),0)*I82</f>
        <v>0</v>
      </c>
      <c r="BG82" s="349">
        <f>IF(F82="XL",IF(SUM(M82:Z82)&gt;0,SUM(M82:Z82),0),0)*I82</f>
        <v>0</v>
      </c>
      <c r="BH82" s="349">
        <f>IF(F82="2XL",IF(SUM(M82:Z82)&gt;0,SUM(M82:Z82),0),0)*I82</f>
        <v>0</v>
      </c>
      <c r="BI82" s="349">
        <f>IF(F82="3XL",IF(SUM(M82:Z82)&gt;0,SUM(M82:Z82),0),0)*I82</f>
        <v>0</v>
      </c>
      <c r="BJ82" s="349">
        <f>IF(F82="4XL",IF(SUM(M82:Z82)&gt;0,SUM(M82:Z82),0),0)*I82</f>
        <v>0</v>
      </c>
      <c r="BK82" s="349">
        <f>IF(F82="various",IF(SUM(M82:Z82)&gt;0,SUM(M82:Z82),0),0)*I82</f>
        <v>0</v>
      </c>
      <c r="BL82" s="6"/>
      <c r="BM82" s="349">
        <f>IF(E82="",IF(SUM(M82:Z82)&gt;0,SUM(M82:Z82),0),0)*I82</f>
        <v>0</v>
      </c>
      <c r="BN82" s="349">
        <f>IF(E82="Dual tex.",IF(SUM(M82:Z82)&gt;0,SUM(M82:Z82),0),0)*I82</f>
        <v>0</v>
      </c>
      <c r="BO82" s="6"/>
      <c r="BP82" s="349">
        <f>IF(H82="sloper",IF(SUM(M82:Z82)&gt;0,SUM(M82:Z82),0),0)*I82</f>
        <v>0</v>
      </c>
      <c r="BQ82" s="349">
        <f>IF(H82="footholds",IF(SUM(M82:Z82)&gt;0,SUM(M82:Z82),0),0)*I82</f>
        <v>0</v>
      </c>
      <c r="BR82" s="349">
        <f>IF(H82="micros",IF(SUM(M82:Z82)&gt;0,SUM(M82:Z82),0),0)*I82</f>
        <v>0</v>
      </c>
      <c r="BS82" s="349">
        <f>IF(H82="jug",IF(SUM(M82:Z82)&gt;0,SUM(M82:Z82),0),0)*I82</f>
        <v>0</v>
      </c>
      <c r="BT82" s="349">
        <f>IF(H82="ledge",IF(SUM(M82:Z82)&gt;0,SUM(M82:Z82),0),0)*I82</f>
        <v>0</v>
      </c>
      <c r="BU82" s="349">
        <f>IF(H82="edge",IF(SUM(M82:Z82)&gt;0,SUM(M82:Z82),0),0)*I82</f>
        <v>0</v>
      </c>
      <c r="BV82" s="349">
        <f>IF(H82="crimp",IF(SUM(M82:Z82)&gt;0,SUM(M82:Z82),0),0)*I82</f>
        <v>0</v>
      </c>
      <c r="BW82" s="349">
        <f>IF(H82="incut",IF(SUM(M82:Z82)&gt;0,SUM(M82:Z82),0),0)*I82</f>
        <v>0</v>
      </c>
      <c r="BX82" s="349">
        <f>IF(H82="dish",IF(SUM(M82:Z82)&gt;0,SUM(M82:Z82),0),0)*I82</f>
        <v>0</v>
      </c>
      <c r="BY82" s="349">
        <f>IF(H82="pinch",IF(SUM(M82:Z82)&gt;0,SUM(M82:Z82),0),0)*I82</f>
        <v>0</v>
      </c>
      <c r="BZ82" s="349">
        <f>IF(H82="pocket",IF(SUM(M82:Z82)&gt;0,SUM(M82:Z82),0),0)*I82</f>
        <v>0</v>
      </c>
      <c r="CA82" s="349">
        <f>IF(H82="insert",IF(SUM(M82:Z82)&gt;0,SUM(M82:Z82),0),0)*I82</f>
        <v>0</v>
      </c>
      <c r="CB82" s="349">
        <f>IF(H82="feature",IF(SUM(M82:Z82)&gt;0,SUM(M82:Z82),0),0)*I82</f>
        <v>0</v>
      </c>
      <c r="CC82" s="349">
        <f>IF(H82="scoop",IF(SUM(M82:Z82)&gt;0,SUM(M82:Z82),0),0)*I82</f>
        <v>0</v>
      </c>
      <c r="CD82" s="349">
        <f>IF(H82="arete",IF(SUM(M82:Z82)&gt;0,SUM(M82:Z82),0),0)*I82</f>
        <v>0</v>
      </c>
      <c r="CE82" s="349">
        <f>IF(H82="square",IF(SUM(M82:Z82)&gt;0,SUM(M82:Z82),0),0)*I82</f>
        <v>0</v>
      </c>
      <c r="CF82" s="349">
        <f>IF(H82="positive",IF(SUM(M82:Z82)&gt;0,SUM(M82:Z82),0),0)*I82</f>
        <v>0</v>
      </c>
      <c r="CG82" s="349">
        <f>IF(H82="pyramid",IF(SUM(M82:Z82)&gt;0,SUM(M82:Z82),0),0)*I82</f>
        <v>0</v>
      </c>
      <c r="CH82" s="349">
        <f>IF(H82="high profile",IF(SUM(M82:Z82)&gt;0,SUM(M82:Z82),0),0)*I82</f>
        <v>0</v>
      </c>
      <c r="CI82" s="349">
        <f>IF(H82="rectangle",IF(SUM(M82:Z82)&gt;0,SUM(M82:Z82),0),0)*I82</f>
        <v>0</v>
      </c>
      <c r="CJ82" s="349">
        <f>IF(H82="various",IF(SUM(M82:Z82)&gt;0,SUM(M82:Z82),0),0)*I82</f>
        <v>0</v>
      </c>
      <c r="CK82" s="9"/>
    </row>
    <row r="83" ht="90" customHeight="1">
      <c r="A83" s="50"/>
      <c r="B83" s="251"/>
      <c r="C83" s="22"/>
      <c r="D83" t="s" s="253">
        <v>267</v>
      </c>
      <c r="E83" t="s" s="254">
        <v>126</v>
      </c>
      <c r="F83" t="s" s="255">
        <v>41</v>
      </c>
      <c r="G83" t="s" s="256">
        <v>268</v>
      </c>
      <c r="H83" t="s" s="256">
        <v>48</v>
      </c>
      <c r="I83" s="257">
        <v>5</v>
      </c>
      <c r="J83" s="257">
        <v>0</v>
      </c>
      <c r="K83" t="s" s="255">
        <v>128</v>
      </c>
      <c r="L83" s="259">
        <v>144.69</v>
      </c>
      <c r="M83" s="260"/>
      <c r="N83" s="376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1">
        <f>L83*M83+L83*N83+L83*O83+L83*P83+L83*Q83+L83*R83+L83*T83+L83*V83+L83*W83+L83*X83+L83*Y83+L83*Z83+L83*U83+L83*S83</f>
        <v>0</v>
      </c>
      <c r="AB83" t="s" s="255">
        <f>IF(SUM(M83:Z83)&gt;0,"Yes","No")</f>
        <v>129</v>
      </c>
      <c r="AC83" t="s" s="262">
        <f>IF(B83="New","Yes","No")</f>
        <v>129</v>
      </c>
      <c r="AD83" s="134"/>
      <c r="AE83" s="264">
        <v>5</v>
      </c>
      <c r="AF83" s="264">
        <f>AE83*SUM(M83:Z83)</f>
        <v>0</v>
      </c>
      <c r="AG83" s="287"/>
      <c r="AH83" s="266">
        <v>2.5</v>
      </c>
      <c r="AI83" s="267">
        <f>SUM(M83:Z83)*AH83</f>
        <v>0</v>
      </c>
      <c r="AJ83" s="268">
        <f>M83*I83</f>
        <v>0</v>
      </c>
      <c r="AK83" s="268">
        <f>N83*I83</f>
        <v>0</v>
      </c>
      <c r="AL83" s="268">
        <f>O83*I83</f>
        <v>0</v>
      </c>
      <c r="AM83" s="268">
        <f>P83*I83</f>
        <v>0</v>
      </c>
      <c r="AN83" s="268">
        <f>Q83*I83</f>
        <v>0</v>
      </c>
      <c r="AO83" s="268">
        <f>R83*I83</f>
        <v>0</v>
      </c>
      <c r="AP83" s="268">
        <f>S83*I83</f>
        <v>0</v>
      </c>
      <c r="AQ83" s="268">
        <f>T83*I83</f>
        <v>0</v>
      </c>
      <c r="AR83" s="268">
        <f>U83*I83</f>
        <v>0</v>
      </c>
      <c r="AS83" s="268">
        <f>V83*I83</f>
        <v>0</v>
      </c>
      <c r="AT83" s="268">
        <f>W83*I83</f>
        <v>0</v>
      </c>
      <c r="AU83" s="268">
        <f>X83*I83</f>
        <v>0</v>
      </c>
      <c r="AV83" s="268">
        <f>Y83*I83</f>
        <v>0</v>
      </c>
      <c r="AW83" s="268">
        <f>Z83*I83</f>
        <v>0</v>
      </c>
      <c r="AX83" s="329">
        <v>5</v>
      </c>
      <c r="AY83" s="271">
        <v>14</v>
      </c>
      <c r="AZ83" s="330"/>
      <c r="BA83" s="330"/>
      <c r="BB83" s="134"/>
      <c r="BC83" s="272">
        <f>IF(F83="XS",IF(SUM(M83:Z83)&gt;0,SUM(M83:Z83),0),0)*I83</f>
        <v>0</v>
      </c>
      <c r="BD83" s="272">
        <f>IF(F83="S",IF(SUM(M83:Z83)&gt;0,SUM(M83:Z83),0),0)*I83</f>
        <v>0</v>
      </c>
      <c r="BE83" s="272">
        <f>IF(F83="M",IF(SUM(M83:Z83)&gt;0,SUM(M83:Z83),0),0)*I83</f>
        <v>0</v>
      </c>
      <c r="BF83" s="272">
        <f>IF(F83="L",IF(SUM(M83:Z83)&gt;0,SUM(M83:Z83),0),0)*I83</f>
        <v>0</v>
      </c>
      <c r="BG83" s="272">
        <f>IF(F83="XL",IF(SUM(M83:Z83)&gt;0,SUM(M83:Z83),0),0)*I83</f>
        <v>0</v>
      </c>
      <c r="BH83" s="272">
        <f>IF(F83="2XL",IF(SUM(M83:Z83)&gt;0,SUM(M83:Z83),0),0)*I83</f>
        <v>0</v>
      </c>
      <c r="BI83" s="272">
        <f>IF(F83="3XL",IF(SUM(M83:Z83)&gt;0,SUM(M83:Z83),0),0)*I83</f>
        <v>0</v>
      </c>
      <c r="BJ83" s="272">
        <f>IF(F83="4XL",IF(SUM(M83:Z83)&gt;0,SUM(M83:Z83),0),0)*I83</f>
        <v>0</v>
      </c>
      <c r="BK83" s="272">
        <f>IF(F83="various",IF(SUM(M83:Z83)&gt;0,SUM(M83:Z83),0),0)*I83</f>
        <v>0</v>
      </c>
      <c r="BL83" s="134"/>
      <c r="BM83" s="272">
        <f>IF(E83="",IF(SUM(M83:Z83)&gt;0,SUM(M83:Z83),0),0)*I83</f>
        <v>0</v>
      </c>
      <c r="BN83" s="272">
        <f>IF(E83="Dual tex.",IF(SUM(M83:Z83)&gt;0,SUM(M83:Z83),0),0)*I83</f>
        <v>0</v>
      </c>
      <c r="BO83" s="134"/>
      <c r="BP83" s="272">
        <f>IF(H83="sloper",IF(SUM(M83:Z83)&gt;0,SUM(M83:Z83),0),0)*I83</f>
        <v>0</v>
      </c>
      <c r="BQ83" s="272">
        <f>IF(H83="footholds",IF(SUM(M83:Z83)&gt;0,SUM(M83:Z83),0),0)*I83</f>
        <v>0</v>
      </c>
      <c r="BR83" s="272">
        <f>IF(H83="micros",IF(SUM(M83:Z83)&gt;0,SUM(M83:Z83),0),0)*I83</f>
        <v>0</v>
      </c>
      <c r="BS83" s="272">
        <f>IF(H83="jug",IF(SUM(M83:Z83)&gt;0,SUM(M83:Z83),0),0)*I83</f>
        <v>0</v>
      </c>
      <c r="BT83" s="272">
        <f>IF(H83="ledge",IF(SUM(M83:Z83)&gt;0,SUM(M83:Z83),0),0)*I83</f>
        <v>0</v>
      </c>
      <c r="BU83" s="272">
        <f>IF(H83="edge",IF(SUM(M83:Z83)&gt;0,SUM(M83:Z83),0),0)*I83</f>
        <v>0</v>
      </c>
      <c r="BV83" s="272">
        <f>IF(H83="crimp",IF(SUM(M83:Z83)&gt;0,SUM(M83:Z83),0),0)*I83</f>
        <v>0</v>
      </c>
      <c r="BW83" s="272">
        <f>IF(H83="incut",IF(SUM(M83:Z83)&gt;0,SUM(M83:Z83),0),0)*I83</f>
        <v>0</v>
      </c>
      <c r="BX83" s="272">
        <f>IF(H83="dish",IF(SUM(M83:Z83)&gt;0,SUM(M83:Z83),0),0)*I83</f>
        <v>0</v>
      </c>
      <c r="BY83" s="272">
        <f>IF(H83="pinch",IF(SUM(M83:Z83)&gt;0,SUM(M83:Z83),0),0)*I83</f>
        <v>0</v>
      </c>
      <c r="BZ83" s="272">
        <f>IF(H83="pocket",IF(SUM(M83:Z83)&gt;0,SUM(M83:Z83),0),0)*I83</f>
        <v>0</v>
      </c>
      <c r="CA83" s="272">
        <f>IF(H83="insert",IF(SUM(M83:Z83)&gt;0,SUM(M83:Z83),0),0)*I83</f>
        <v>0</v>
      </c>
      <c r="CB83" s="272">
        <f>IF(H83="feature",IF(SUM(M83:Z83)&gt;0,SUM(M83:Z83),0),0)*I83</f>
        <v>0</v>
      </c>
      <c r="CC83" s="272">
        <f>IF(H83="scoop",IF(SUM(M83:Z83)&gt;0,SUM(M83:Z83),0),0)*I83</f>
        <v>0</v>
      </c>
      <c r="CD83" s="272">
        <f>IF(H83="arete",IF(SUM(M83:Z83)&gt;0,SUM(M83:Z83),0),0)*I83</f>
        <v>0</v>
      </c>
      <c r="CE83" s="272">
        <f>IF(H83="square",IF(SUM(M83:Z83)&gt;0,SUM(M83:Z83),0),0)*I83</f>
        <v>0</v>
      </c>
      <c r="CF83" s="272">
        <f>IF(H83="positive",IF(SUM(M83:Z83)&gt;0,SUM(M83:Z83),0),0)*I83</f>
        <v>0</v>
      </c>
      <c r="CG83" s="272">
        <f>IF(H83="pyramid",IF(SUM(M83:Z83)&gt;0,SUM(M83:Z83),0),0)*I83</f>
        <v>0</v>
      </c>
      <c r="CH83" s="272">
        <f>IF(H83="high profile",IF(SUM(M83:Z83)&gt;0,SUM(M83:Z83),0),0)*I83</f>
        <v>0</v>
      </c>
      <c r="CI83" s="272">
        <f>IF(H83="rectangle",IF(SUM(M83:Z83)&gt;0,SUM(M83:Z83),0),0)*I83</f>
        <v>0</v>
      </c>
      <c r="CJ83" s="272">
        <f>IF(H83="various",IF(SUM(M83:Z83)&gt;0,SUM(M83:Z83),0),0)*I83</f>
        <v>0</v>
      </c>
      <c r="CK83" s="222"/>
    </row>
    <row r="84" ht="90" customHeight="1">
      <c r="A84" s="50"/>
      <c r="B84" s="336"/>
      <c r="C84" s="6"/>
      <c r="D84" t="s" s="275">
        <v>269</v>
      </c>
      <c r="E84" t="s" s="276">
        <v>126</v>
      </c>
      <c r="F84" t="s" s="277">
        <v>36</v>
      </c>
      <c r="G84" t="s" s="278">
        <v>270</v>
      </c>
      <c r="H84" t="s" s="278">
        <v>48</v>
      </c>
      <c r="I84" s="279">
        <v>6</v>
      </c>
      <c r="J84" s="331">
        <v>0</v>
      </c>
      <c r="K84" t="s" s="332">
        <v>128</v>
      </c>
      <c r="L84" s="281">
        <v>144.69</v>
      </c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3">
        <f>L84*M84+L84*N84+L84*O84+L84*P84+L84*Q84+L84*R84+L84*T84+L84*V84+L84*W84+L84*X84+L84*Y84+L84*Z84+L84*U84+L84*S84</f>
        <v>0</v>
      </c>
      <c r="AB84" t="s" s="277">
        <f>IF(SUM(M84:Z84)&gt;0,"Yes","No")</f>
        <v>129</v>
      </c>
      <c r="AC84" t="s" s="284">
        <f>IF(B84="New","Yes","No")</f>
        <v>129</v>
      </c>
      <c r="AD84" s="134"/>
      <c r="AE84" s="286">
        <v>6</v>
      </c>
      <c r="AF84" s="286">
        <f>AE84*SUM(M84:Z84)</f>
        <v>0</v>
      </c>
      <c r="AG84" s="287"/>
      <c r="AH84" s="288">
        <v>1.5</v>
      </c>
      <c r="AI84" s="267">
        <f>SUM(M84:Z84)*AH84</f>
        <v>0</v>
      </c>
      <c r="AJ84" s="268">
        <f>M84*I84</f>
        <v>0</v>
      </c>
      <c r="AK84" s="268">
        <f>N84*I84</f>
        <v>0</v>
      </c>
      <c r="AL84" s="268">
        <f>O84*I84</f>
        <v>0</v>
      </c>
      <c r="AM84" s="268">
        <f>P84*I84</f>
        <v>0</v>
      </c>
      <c r="AN84" s="268">
        <f>Q84*I84</f>
        <v>0</v>
      </c>
      <c r="AO84" s="268">
        <f>R84*I84</f>
        <v>0</v>
      </c>
      <c r="AP84" s="268">
        <f>S84*I84</f>
        <v>0</v>
      </c>
      <c r="AQ84" s="268">
        <f>T84*I84</f>
        <v>0</v>
      </c>
      <c r="AR84" s="268">
        <f>U84*I84</f>
        <v>0</v>
      </c>
      <c r="AS84" s="268">
        <f>V84*I84</f>
        <v>0</v>
      </c>
      <c r="AT84" s="268">
        <f>W84*I84</f>
        <v>0</v>
      </c>
      <c r="AU84" s="268">
        <f>X84*I84</f>
        <v>0</v>
      </c>
      <c r="AV84" s="268">
        <f>Y84*I84</f>
        <v>0</v>
      </c>
      <c r="AW84" s="268">
        <f>Z84*I84</f>
        <v>0</v>
      </c>
      <c r="AX84" s="334">
        <v>6</v>
      </c>
      <c r="AY84" s="291">
        <v>18</v>
      </c>
      <c r="AZ84" s="335"/>
      <c r="BA84" s="335"/>
      <c r="BB84" s="134"/>
      <c r="BC84" s="272">
        <f>IF(F84="XS",IF(SUM(M84:Z84)&gt;0,SUM(M84:Z84),0),0)*I84</f>
        <v>0</v>
      </c>
      <c r="BD84" s="272">
        <f>IF(F84="S",IF(SUM(M84:Z84)&gt;0,SUM(M84:Z84),0),0)*I84</f>
        <v>0</v>
      </c>
      <c r="BE84" s="272">
        <f>IF(F84="M",IF(SUM(M84:Z84)&gt;0,SUM(M84:Z84),0),0)*I84</f>
        <v>0</v>
      </c>
      <c r="BF84" s="272">
        <f>IF(F84="L",IF(SUM(M84:Z84)&gt;0,SUM(M84:Z84),0),0)*I84</f>
        <v>0</v>
      </c>
      <c r="BG84" s="272">
        <f>IF(F84="XL",IF(SUM(M84:Z84)&gt;0,SUM(M84:Z84),0),0)*I84</f>
        <v>0</v>
      </c>
      <c r="BH84" s="272">
        <f>IF(F84="2XL",IF(SUM(M84:Z84)&gt;0,SUM(M84:Z84),0),0)*I84</f>
        <v>0</v>
      </c>
      <c r="BI84" s="272">
        <f>IF(F84="3XL",IF(SUM(M84:Z84)&gt;0,SUM(M84:Z84),0),0)*I84</f>
        <v>0</v>
      </c>
      <c r="BJ84" s="272">
        <f>IF(F84="4XL",IF(SUM(M84:Z84)&gt;0,SUM(M84:Z84),0),0)*I84</f>
        <v>0</v>
      </c>
      <c r="BK84" s="272">
        <f>IF(F84="various",IF(SUM(M84:Z84)&gt;0,SUM(M84:Z84),0),0)*I84</f>
        <v>0</v>
      </c>
      <c r="BL84" s="134"/>
      <c r="BM84" s="272">
        <f>IF(E84="",IF(SUM(M84:Z84)&gt;0,SUM(M84:Z84),0),0)*I84</f>
        <v>0</v>
      </c>
      <c r="BN84" s="272">
        <f>IF(E84="Dual tex.",IF(SUM(M84:Z84)&gt;0,SUM(M84:Z84),0),0)*I84</f>
        <v>0</v>
      </c>
      <c r="BO84" s="134"/>
      <c r="BP84" s="272">
        <f>IF(H84="sloper",IF(SUM(M84:Z84)&gt;0,SUM(M84:Z84),0),0)*I84</f>
        <v>0</v>
      </c>
      <c r="BQ84" s="272">
        <f>IF(H84="footholds",IF(SUM(M84:Z84)&gt;0,SUM(M84:Z84),0),0)*I84</f>
        <v>0</v>
      </c>
      <c r="BR84" s="272">
        <f>IF(H84="micros",IF(SUM(M84:Z84)&gt;0,SUM(M84:Z84),0),0)*I84</f>
        <v>0</v>
      </c>
      <c r="BS84" s="272">
        <f>IF(H84="jug",IF(SUM(M84:Z84)&gt;0,SUM(M84:Z84),0),0)*I84</f>
        <v>0</v>
      </c>
      <c r="BT84" s="272">
        <f>IF(H84="ledge",IF(SUM(M84:Z84)&gt;0,SUM(M84:Z84),0),0)*I84</f>
        <v>0</v>
      </c>
      <c r="BU84" s="272">
        <f>IF(H84="edge",IF(SUM(M84:Z84)&gt;0,SUM(M84:Z84),0),0)*I84</f>
        <v>0</v>
      </c>
      <c r="BV84" s="272">
        <f>IF(H84="crimp",IF(SUM(M84:Z84)&gt;0,SUM(M84:Z84),0),0)*I84</f>
        <v>0</v>
      </c>
      <c r="BW84" s="272">
        <f>IF(H84="incut",IF(SUM(M84:Z84)&gt;0,SUM(M84:Z84),0),0)*I84</f>
        <v>0</v>
      </c>
      <c r="BX84" s="272">
        <f>IF(H84="dish",IF(SUM(M84:Z84)&gt;0,SUM(M84:Z84),0),0)*I84</f>
        <v>0</v>
      </c>
      <c r="BY84" s="272">
        <f>IF(H84="pinch",IF(SUM(M84:Z84)&gt;0,SUM(M84:Z84),0),0)*I84</f>
        <v>0</v>
      </c>
      <c r="BZ84" s="272">
        <f>IF(H84="pocket",IF(SUM(M84:Z84)&gt;0,SUM(M84:Z84),0),0)*I84</f>
        <v>0</v>
      </c>
      <c r="CA84" s="272">
        <f>IF(H84="insert",IF(SUM(M84:Z84)&gt;0,SUM(M84:Z84),0),0)*I84</f>
        <v>0</v>
      </c>
      <c r="CB84" s="272">
        <f>IF(H84="feature",IF(SUM(M84:Z84)&gt;0,SUM(M84:Z84),0),0)*I84</f>
        <v>0</v>
      </c>
      <c r="CC84" s="272">
        <f>IF(H84="scoop",IF(SUM(M84:Z84)&gt;0,SUM(M84:Z84),0),0)*I84</f>
        <v>0</v>
      </c>
      <c r="CD84" s="272">
        <f>IF(H84="arete",IF(SUM(M84:Z84)&gt;0,SUM(M84:Z84),0),0)*I84</f>
        <v>0</v>
      </c>
      <c r="CE84" s="272">
        <f>IF(H84="square",IF(SUM(M84:Z84)&gt;0,SUM(M84:Z84),0),0)*I84</f>
        <v>0</v>
      </c>
      <c r="CF84" s="272">
        <f>IF(H84="positive",IF(SUM(M84:Z84)&gt;0,SUM(M84:Z84),0),0)*I84</f>
        <v>0</v>
      </c>
      <c r="CG84" s="272">
        <f>IF(H84="pyramid",IF(SUM(M84:Z84)&gt;0,SUM(M84:Z84),0),0)*I84</f>
        <v>0</v>
      </c>
      <c r="CH84" s="272">
        <f>IF(H84="high profile",IF(SUM(M84:Z84)&gt;0,SUM(M84:Z84),0),0)*I84</f>
        <v>0</v>
      </c>
      <c r="CI84" s="272">
        <f>IF(H84="rectangle",IF(SUM(M84:Z84)&gt;0,SUM(M84:Z84),0),0)*I84</f>
        <v>0</v>
      </c>
      <c r="CJ84" s="272">
        <f>IF(H84="various",IF(SUM(M84:Z84)&gt;0,SUM(M84:Z84),0),0)*I84</f>
        <v>0</v>
      </c>
      <c r="CK84" s="222"/>
    </row>
    <row r="85" ht="90" customHeight="1">
      <c r="A85" s="50"/>
      <c r="B85" s="273"/>
      <c r="C85" s="6"/>
      <c r="D85" t="s" s="292">
        <v>271</v>
      </c>
      <c r="E85" t="s" s="293">
        <v>126</v>
      </c>
      <c r="F85" t="s" s="294">
        <v>34</v>
      </c>
      <c r="G85" t="s" s="295">
        <v>272</v>
      </c>
      <c r="H85" t="s" s="295">
        <v>48</v>
      </c>
      <c r="I85" s="296">
        <v>8</v>
      </c>
      <c r="J85" s="296">
        <v>0</v>
      </c>
      <c r="K85" t="s" s="294">
        <v>128</v>
      </c>
      <c r="L85" s="298">
        <v>155.82</v>
      </c>
      <c r="M85" s="299"/>
      <c r="N85" s="377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  <c r="AA85" s="300">
        <f>L85*M85+L85*N85+L85*O85+L85*P85+L85*Q85+L85*R85+L85*T85+L85*V85+L85*W85+L85*X85+L85*Y85+L85*Z85+L85*U85+L85*S85</f>
        <v>0</v>
      </c>
      <c r="AB85" t="s" s="294">
        <f>IF(SUM(M85:Z85)&gt;0,"Yes","No")</f>
        <v>129</v>
      </c>
      <c r="AC85" t="s" s="301">
        <f>IF(B85="New","Yes","No")</f>
        <v>129</v>
      </c>
      <c r="AD85" s="134"/>
      <c r="AE85" s="286">
        <v>8</v>
      </c>
      <c r="AF85" s="286">
        <f>AE85*SUM(M85:Z85)</f>
        <v>0</v>
      </c>
      <c r="AG85" s="287"/>
      <c r="AH85" s="288">
        <v>1</v>
      </c>
      <c r="AI85" s="267">
        <f>SUM(M85:Z85)*AH85</f>
        <v>0</v>
      </c>
      <c r="AJ85" s="268">
        <f>M85*I85</f>
        <v>0</v>
      </c>
      <c r="AK85" s="268">
        <f>N85*I85</f>
        <v>0</v>
      </c>
      <c r="AL85" s="268">
        <f>O85*I85</f>
        <v>0</v>
      </c>
      <c r="AM85" s="268">
        <f>P85*I85</f>
        <v>0</v>
      </c>
      <c r="AN85" s="268">
        <f>Q85*I85</f>
        <v>0</v>
      </c>
      <c r="AO85" s="268">
        <f>R85*I85</f>
        <v>0</v>
      </c>
      <c r="AP85" s="268">
        <f>S85*I85</f>
        <v>0</v>
      </c>
      <c r="AQ85" s="268">
        <f>T85*I85</f>
        <v>0</v>
      </c>
      <c r="AR85" s="268">
        <f>U85*I85</f>
        <v>0</v>
      </c>
      <c r="AS85" s="268">
        <f>V85*I85</f>
        <v>0</v>
      </c>
      <c r="AT85" s="268">
        <f>W85*I85</f>
        <v>0</v>
      </c>
      <c r="AU85" s="268">
        <f>X85*I85</f>
        <v>0</v>
      </c>
      <c r="AV85" s="268">
        <f>Y85*I85</f>
        <v>0</v>
      </c>
      <c r="AW85" s="268">
        <f>Z85*I85</f>
        <v>0</v>
      </c>
      <c r="AX85" s="334">
        <v>8</v>
      </c>
      <c r="AY85" s="291">
        <v>16</v>
      </c>
      <c r="AZ85" s="335"/>
      <c r="BA85" s="335"/>
      <c r="BB85" s="134"/>
      <c r="BC85" s="272">
        <f>IF(F85="XS",IF(SUM(M85:Z85)&gt;0,SUM(M85:Z85),0),0)*I85</f>
        <v>0</v>
      </c>
      <c r="BD85" s="272">
        <f>IF(F85="S",IF(SUM(M85:Z85)&gt;0,SUM(M85:Z85),0),0)*I85</f>
        <v>0</v>
      </c>
      <c r="BE85" s="272">
        <f>IF(F85="M",IF(SUM(M85:Z85)&gt;0,SUM(M85:Z85),0),0)*I85</f>
        <v>0</v>
      </c>
      <c r="BF85" s="272">
        <f>IF(F85="L",IF(SUM(M85:Z85)&gt;0,SUM(M85:Z85),0),0)*I85</f>
        <v>0</v>
      </c>
      <c r="BG85" s="272">
        <f>IF(F85="XL",IF(SUM(M85:Z85)&gt;0,SUM(M85:Z85),0),0)*I85</f>
        <v>0</v>
      </c>
      <c r="BH85" s="272">
        <f>IF(F85="2XL",IF(SUM(M85:Z85)&gt;0,SUM(M85:Z85),0),0)*I85</f>
        <v>0</v>
      </c>
      <c r="BI85" s="272">
        <f>IF(F85="3XL",IF(SUM(M85:Z85)&gt;0,SUM(M85:Z85),0),0)*I85</f>
        <v>0</v>
      </c>
      <c r="BJ85" s="272">
        <f>IF(F85="4XL",IF(SUM(M85:Z85)&gt;0,SUM(M85:Z85),0),0)*I85</f>
        <v>0</v>
      </c>
      <c r="BK85" s="272">
        <f>IF(F85="various",IF(SUM(M85:Z85)&gt;0,SUM(M85:Z85),0),0)*I85</f>
        <v>0</v>
      </c>
      <c r="BL85" s="134"/>
      <c r="BM85" s="272">
        <f>IF(E85="",IF(SUM(M85:Z85)&gt;0,SUM(M85:Z85),0),0)*I85</f>
        <v>0</v>
      </c>
      <c r="BN85" s="272">
        <f>IF(E85="Dual tex.",IF(SUM(M85:Z85)&gt;0,SUM(M85:Z85),0),0)*I85</f>
        <v>0</v>
      </c>
      <c r="BO85" s="134"/>
      <c r="BP85" s="272">
        <f>IF(H85="sloper",IF(SUM(M85:Z85)&gt;0,SUM(M85:Z85),0),0)*I85</f>
        <v>0</v>
      </c>
      <c r="BQ85" s="272">
        <f>IF(H85="footholds",IF(SUM(M85:Z85)&gt;0,SUM(M85:Z85),0),0)*I85</f>
        <v>0</v>
      </c>
      <c r="BR85" s="272">
        <f>IF(H85="micros",IF(SUM(M85:Z85)&gt;0,SUM(M85:Z85),0),0)*I85</f>
        <v>0</v>
      </c>
      <c r="BS85" s="272">
        <f>IF(H85="jug",IF(SUM(M85:Z85)&gt;0,SUM(M85:Z85),0),0)*I85</f>
        <v>0</v>
      </c>
      <c r="BT85" s="272">
        <f>IF(H85="ledge",IF(SUM(M85:Z85)&gt;0,SUM(M85:Z85),0),0)*I85</f>
        <v>0</v>
      </c>
      <c r="BU85" s="272">
        <f>IF(H85="edge",IF(SUM(M85:Z85)&gt;0,SUM(M85:Z85),0),0)*I85</f>
        <v>0</v>
      </c>
      <c r="BV85" s="272">
        <f>IF(H85="crimp",IF(SUM(M85:Z85)&gt;0,SUM(M85:Z85),0),0)*I85</f>
        <v>0</v>
      </c>
      <c r="BW85" s="272">
        <f>IF(H85="incut",IF(SUM(M85:Z85)&gt;0,SUM(M85:Z85),0),0)*I85</f>
        <v>0</v>
      </c>
      <c r="BX85" s="272">
        <f>IF(H85="dish",IF(SUM(M85:Z85)&gt;0,SUM(M85:Z85),0),0)*I85</f>
        <v>0</v>
      </c>
      <c r="BY85" s="272">
        <f>IF(H85="pinch",IF(SUM(M85:Z85)&gt;0,SUM(M85:Z85),0),0)*I85</f>
        <v>0</v>
      </c>
      <c r="BZ85" s="272">
        <f>IF(H85="pocket",IF(SUM(M85:Z85)&gt;0,SUM(M85:Z85),0),0)*I85</f>
        <v>0</v>
      </c>
      <c r="CA85" s="272">
        <f>IF(H85="insert",IF(SUM(M85:Z85)&gt;0,SUM(M85:Z85),0),0)*I85</f>
        <v>0</v>
      </c>
      <c r="CB85" s="272">
        <f>IF(H85="feature",IF(SUM(M85:Z85)&gt;0,SUM(M85:Z85),0),0)*I85</f>
        <v>0</v>
      </c>
      <c r="CC85" s="272">
        <f>IF(H85="scoop",IF(SUM(M85:Z85)&gt;0,SUM(M85:Z85),0),0)*I85</f>
        <v>0</v>
      </c>
      <c r="CD85" s="272">
        <f>IF(H85="arete",IF(SUM(M85:Z85)&gt;0,SUM(M85:Z85),0),0)*I85</f>
        <v>0</v>
      </c>
      <c r="CE85" s="272">
        <f>IF(H85="square",IF(SUM(M85:Z85)&gt;0,SUM(M85:Z85),0),0)*I85</f>
        <v>0</v>
      </c>
      <c r="CF85" s="272">
        <f>IF(H85="positive",IF(SUM(M85:Z85)&gt;0,SUM(M85:Z85),0),0)*I85</f>
        <v>0</v>
      </c>
      <c r="CG85" s="272">
        <f>IF(H85="pyramid",IF(SUM(M85:Z85)&gt;0,SUM(M85:Z85),0),0)*I85</f>
        <v>0</v>
      </c>
      <c r="CH85" s="272">
        <f>IF(H85="high profile",IF(SUM(M85:Z85)&gt;0,SUM(M85:Z85),0),0)*I85</f>
        <v>0</v>
      </c>
      <c r="CI85" s="272">
        <f>IF(H85="rectangle",IF(SUM(M85:Z85)&gt;0,SUM(M85:Z85),0),0)*I85</f>
        <v>0</v>
      </c>
      <c r="CJ85" s="272">
        <f>IF(H85="various",IF(SUM(M85:Z85)&gt;0,SUM(M85:Z85),0),0)*I85</f>
        <v>0</v>
      </c>
      <c r="CK85" s="222"/>
    </row>
    <row r="86" ht="90" customHeight="1">
      <c r="A86" s="50"/>
      <c r="B86" s="273"/>
      <c r="C86" s="6"/>
      <c r="D86" t="s" s="275">
        <v>273</v>
      </c>
      <c r="E86" t="s" s="276">
        <v>126</v>
      </c>
      <c r="F86" t="s" s="277">
        <v>34</v>
      </c>
      <c r="G86" t="s" s="278">
        <v>274</v>
      </c>
      <c r="H86" t="s" s="278">
        <v>48</v>
      </c>
      <c r="I86" s="279">
        <v>8</v>
      </c>
      <c r="J86" s="331">
        <v>0</v>
      </c>
      <c r="K86" t="s" s="332">
        <v>128</v>
      </c>
      <c r="L86" s="281">
        <v>155.82</v>
      </c>
      <c r="M86" s="282"/>
      <c r="N86" s="333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3">
        <f>L86*M86+L86*N86+L86*O86+L86*P86+L86*Q86+L86*R86+L86*T86+L86*V86+L86*W86+L86*X86+L86*Y86+L86*Z86+L86*U86+L86*S86</f>
        <v>0</v>
      </c>
      <c r="AB86" t="s" s="277">
        <f>IF(SUM(M86:Z86)&gt;0,"Yes","No")</f>
        <v>129</v>
      </c>
      <c r="AC86" t="s" s="284">
        <f>IF(B86="New","Yes","No")</f>
        <v>129</v>
      </c>
      <c r="AD86" s="134"/>
      <c r="AE86" s="286">
        <v>8</v>
      </c>
      <c r="AF86" s="286">
        <f>AE86*SUM(M86:Z86)</f>
        <v>0</v>
      </c>
      <c r="AG86" s="287"/>
      <c r="AH86" s="288">
        <v>1.7</v>
      </c>
      <c r="AI86" s="267">
        <f>SUM(M86:Z86)*AH86</f>
        <v>0</v>
      </c>
      <c r="AJ86" s="268">
        <f>M86*I86</f>
        <v>0</v>
      </c>
      <c r="AK86" s="268">
        <f>N86*I86</f>
        <v>0</v>
      </c>
      <c r="AL86" s="268">
        <f>O86*I86</f>
        <v>0</v>
      </c>
      <c r="AM86" s="268">
        <f>P86*I86</f>
        <v>0</v>
      </c>
      <c r="AN86" s="268">
        <f>Q86*I86</f>
        <v>0</v>
      </c>
      <c r="AO86" s="268">
        <f>R86*I86</f>
        <v>0</v>
      </c>
      <c r="AP86" s="268">
        <f>S86*I86</f>
        <v>0</v>
      </c>
      <c r="AQ86" s="268">
        <f>T86*I86</f>
        <v>0</v>
      </c>
      <c r="AR86" s="268">
        <f>U86*I86</f>
        <v>0</v>
      </c>
      <c r="AS86" s="268">
        <f>V86*I86</f>
        <v>0</v>
      </c>
      <c r="AT86" s="268">
        <f>W86*I86</f>
        <v>0</v>
      </c>
      <c r="AU86" s="268">
        <f>X86*I86</f>
        <v>0</v>
      </c>
      <c r="AV86" s="268">
        <f>Y86*I86</f>
        <v>0</v>
      </c>
      <c r="AW86" s="268">
        <f>Z86*I86</f>
        <v>0</v>
      </c>
      <c r="AX86" s="334">
        <v>8</v>
      </c>
      <c r="AY86" s="291">
        <v>16</v>
      </c>
      <c r="AZ86" s="335"/>
      <c r="BA86" s="335"/>
      <c r="BB86" s="134"/>
      <c r="BC86" s="272">
        <f>IF(F86="XS",IF(SUM(M86:Z86)&gt;0,SUM(M86:Z86),0),0)*I86</f>
        <v>0</v>
      </c>
      <c r="BD86" s="272">
        <f>IF(F86="S",IF(SUM(M86:Z86)&gt;0,SUM(M86:Z86),0),0)*I86</f>
        <v>0</v>
      </c>
      <c r="BE86" s="272">
        <f>IF(F86="M",IF(SUM(M86:Z86)&gt;0,SUM(M86:Z86),0),0)*I86</f>
        <v>0</v>
      </c>
      <c r="BF86" s="272">
        <f>IF(F86="L",IF(SUM(M86:Z86)&gt;0,SUM(M86:Z86),0),0)*I86</f>
        <v>0</v>
      </c>
      <c r="BG86" s="272">
        <f>IF(F86="XL",IF(SUM(M86:Z86)&gt;0,SUM(M86:Z86),0),0)*I86</f>
        <v>0</v>
      </c>
      <c r="BH86" s="272">
        <f>IF(F86="2XL",IF(SUM(M86:Z86)&gt;0,SUM(M86:Z86),0),0)*I86</f>
        <v>0</v>
      </c>
      <c r="BI86" s="272">
        <f>IF(F86="3XL",IF(SUM(M86:Z86)&gt;0,SUM(M86:Z86),0),0)*I86</f>
        <v>0</v>
      </c>
      <c r="BJ86" s="272">
        <f>IF(F86="4XL",IF(SUM(M86:Z86)&gt;0,SUM(M86:Z86),0),0)*I86</f>
        <v>0</v>
      </c>
      <c r="BK86" s="272">
        <f>IF(F86="various",IF(SUM(M86:Z86)&gt;0,SUM(M86:Z86),0),0)*I86</f>
        <v>0</v>
      </c>
      <c r="BL86" s="134"/>
      <c r="BM86" s="272">
        <f>IF(E86="",IF(SUM(M86:Z86)&gt;0,SUM(M86:Z86),0),0)*I86</f>
        <v>0</v>
      </c>
      <c r="BN86" s="272">
        <f>IF(E86="Dual tex.",IF(SUM(M86:Z86)&gt;0,SUM(M86:Z86),0),0)*I86</f>
        <v>0</v>
      </c>
      <c r="BO86" s="134"/>
      <c r="BP86" s="272">
        <f>IF(H86="sloper",IF(SUM(M86:Z86)&gt;0,SUM(M86:Z86),0),0)*I86</f>
        <v>0</v>
      </c>
      <c r="BQ86" s="272">
        <f>IF(H86="footholds",IF(SUM(M86:Z86)&gt;0,SUM(M86:Z86),0),0)*I86</f>
        <v>0</v>
      </c>
      <c r="BR86" s="272">
        <f>IF(H86="micros",IF(SUM(M86:Z86)&gt;0,SUM(M86:Z86),0),0)*I86</f>
        <v>0</v>
      </c>
      <c r="BS86" s="272">
        <f>IF(H86="jug",IF(SUM(M86:Z86)&gt;0,SUM(M86:Z86),0),0)*I86</f>
        <v>0</v>
      </c>
      <c r="BT86" s="272">
        <f>IF(H86="ledge",IF(SUM(M86:Z86)&gt;0,SUM(M86:Z86),0),0)*I86</f>
        <v>0</v>
      </c>
      <c r="BU86" s="272">
        <f>IF(H86="edge",IF(SUM(M86:Z86)&gt;0,SUM(M86:Z86),0),0)*I86</f>
        <v>0</v>
      </c>
      <c r="BV86" s="272">
        <f>IF(H86="crimp",IF(SUM(M86:Z86)&gt;0,SUM(M86:Z86),0),0)*I86</f>
        <v>0</v>
      </c>
      <c r="BW86" s="272">
        <f>IF(H86="incut",IF(SUM(M86:Z86)&gt;0,SUM(M86:Z86),0),0)*I86</f>
        <v>0</v>
      </c>
      <c r="BX86" s="272">
        <f>IF(H86="dish",IF(SUM(M86:Z86)&gt;0,SUM(M86:Z86),0),0)*I86</f>
        <v>0</v>
      </c>
      <c r="BY86" s="272">
        <f>IF(H86="pinch",IF(SUM(M86:Z86)&gt;0,SUM(M86:Z86),0),0)*I86</f>
        <v>0</v>
      </c>
      <c r="BZ86" s="272">
        <f>IF(H86="pocket",IF(SUM(M86:Z86)&gt;0,SUM(M86:Z86),0),0)*I86</f>
        <v>0</v>
      </c>
      <c r="CA86" s="272">
        <f>IF(H86="insert",IF(SUM(M86:Z86)&gt;0,SUM(M86:Z86),0),0)*I86</f>
        <v>0</v>
      </c>
      <c r="CB86" s="272">
        <f>IF(H86="feature",IF(SUM(M86:Z86)&gt;0,SUM(M86:Z86),0),0)*I86</f>
        <v>0</v>
      </c>
      <c r="CC86" s="272">
        <f>IF(H86="scoop",IF(SUM(M86:Z86)&gt;0,SUM(M86:Z86),0),0)*I86</f>
        <v>0</v>
      </c>
      <c r="CD86" s="272">
        <f>IF(H86="arete",IF(SUM(M86:Z86)&gt;0,SUM(M86:Z86),0),0)*I86</f>
        <v>0</v>
      </c>
      <c r="CE86" s="272">
        <f>IF(H86="square",IF(SUM(M86:Z86)&gt;0,SUM(M86:Z86),0),0)*I86</f>
        <v>0</v>
      </c>
      <c r="CF86" s="272">
        <f>IF(H86="positive",IF(SUM(M86:Z86)&gt;0,SUM(M86:Z86),0),0)*I86</f>
        <v>0</v>
      </c>
      <c r="CG86" s="272">
        <f>IF(H86="pyramid",IF(SUM(M86:Z86)&gt;0,SUM(M86:Z86),0),0)*I86</f>
        <v>0</v>
      </c>
      <c r="CH86" s="272">
        <f>IF(H86="high profile",IF(SUM(M86:Z86)&gt;0,SUM(M86:Z86),0),0)*I86</f>
        <v>0</v>
      </c>
      <c r="CI86" s="272">
        <f>IF(H86="rectangle",IF(SUM(M86:Z86)&gt;0,SUM(M86:Z86),0),0)*I86</f>
        <v>0</v>
      </c>
      <c r="CJ86" s="272">
        <f>IF(H86="various",IF(SUM(M86:Z86)&gt;0,SUM(M86:Z86),0),0)*I86</f>
        <v>0</v>
      </c>
      <c r="CK86" s="222"/>
    </row>
    <row r="87" ht="90" customHeight="1">
      <c r="A87" s="50"/>
      <c r="B87" s="336"/>
      <c r="C87" s="6"/>
      <c r="D87" t="s" s="292">
        <v>275</v>
      </c>
      <c r="E87" t="s" s="293">
        <v>126</v>
      </c>
      <c r="F87" t="s" s="294">
        <v>34</v>
      </c>
      <c r="G87" t="s" s="295">
        <v>276</v>
      </c>
      <c r="H87" t="s" s="295">
        <v>48</v>
      </c>
      <c r="I87" s="296">
        <v>8</v>
      </c>
      <c r="J87" s="296">
        <v>0</v>
      </c>
      <c r="K87" t="s" s="294">
        <v>128</v>
      </c>
      <c r="L87" s="298">
        <v>155.82</v>
      </c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  <c r="X87" s="299"/>
      <c r="Y87" s="299"/>
      <c r="Z87" s="299"/>
      <c r="AA87" s="300">
        <f>L87*M87+L87*N87+L87*O87+L87*P87+L87*Q87+L87*R87+L87*T87+L87*V87+L87*W87+L87*X87+L87*Y87+L87*Z87+L87*U87+L87*S87</f>
        <v>0</v>
      </c>
      <c r="AB87" t="s" s="294">
        <f>IF(SUM(M87:Z87)&gt;0,"Yes","No")</f>
        <v>129</v>
      </c>
      <c r="AC87" t="s" s="301">
        <f>IF(B87="New","Yes","No")</f>
        <v>129</v>
      </c>
      <c r="AD87" s="134"/>
      <c r="AE87" s="286">
        <v>8</v>
      </c>
      <c r="AF87" s="286">
        <f>AE87*SUM(M87:Z87)</f>
        <v>0</v>
      </c>
      <c r="AG87" s="287"/>
      <c r="AH87" s="288">
        <v>3.2</v>
      </c>
      <c r="AI87" s="267">
        <f>SUM(M87:Z87)*AH87</f>
        <v>0</v>
      </c>
      <c r="AJ87" s="268">
        <f>M87*I87</f>
        <v>0</v>
      </c>
      <c r="AK87" s="268">
        <f>N87*I87</f>
        <v>0</v>
      </c>
      <c r="AL87" s="268">
        <f>O87*I87</f>
        <v>0</v>
      </c>
      <c r="AM87" s="268">
        <f>P87*I87</f>
        <v>0</v>
      </c>
      <c r="AN87" s="268">
        <f>Q87*I87</f>
        <v>0</v>
      </c>
      <c r="AO87" s="268">
        <f>R87*I87</f>
        <v>0</v>
      </c>
      <c r="AP87" s="268">
        <f>S87*I87</f>
        <v>0</v>
      </c>
      <c r="AQ87" s="268">
        <f>T87*I87</f>
        <v>0</v>
      </c>
      <c r="AR87" s="268">
        <f>U87*I87</f>
        <v>0</v>
      </c>
      <c r="AS87" s="268">
        <f>V87*I87</f>
        <v>0</v>
      </c>
      <c r="AT87" s="268">
        <f>W87*I87</f>
        <v>0</v>
      </c>
      <c r="AU87" s="268">
        <f>X87*I87</f>
        <v>0</v>
      </c>
      <c r="AV87" s="268">
        <f>Y87*I87</f>
        <v>0</v>
      </c>
      <c r="AW87" s="268">
        <f>Z87*I87</f>
        <v>0</v>
      </c>
      <c r="AX87" s="334">
        <v>8</v>
      </c>
      <c r="AY87" s="291">
        <v>16</v>
      </c>
      <c r="AZ87" s="335"/>
      <c r="BA87" s="335"/>
      <c r="BB87" s="134"/>
      <c r="BC87" s="272">
        <f>IF(F87="XS",IF(SUM(M87:Z87)&gt;0,SUM(M87:Z87),0),0)*I87</f>
        <v>0</v>
      </c>
      <c r="BD87" s="272">
        <f>IF(F87="S",IF(SUM(M87:Z87)&gt;0,SUM(M87:Z87),0),0)*I87</f>
        <v>0</v>
      </c>
      <c r="BE87" s="272">
        <f>IF(F87="M",IF(SUM(M87:Z87)&gt;0,SUM(M87:Z87),0),0)*I87</f>
        <v>0</v>
      </c>
      <c r="BF87" s="272">
        <f>IF(F87="L",IF(SUM(M87:Z87)&gt;0,SUM(M87:Z87),0),0)*I87</f>
        <v>0</v>
      </c>
      <c r="BG87" s="272">
        <f>IF(F87="XL",IF(SUM(M87:Z87)&gt;0,SUM(M87:Z87),0),0)*I87</f>
        <v>0</v>
      </c>
      <c r="BH87" s="272">
        <f>IF(F87="2XL",IF(SUM(M87:Z87)&gt;0,SUM(M87:Z87),0),0)*I87</f>
        <v>0</v>
      </c>
      <c r="BI87" s="272">
        <f>IF(F87="3XL",IF(SUM(M87:Z87)&gt;0,SUM(M87:Z87),0),0)*I87</f>
        <v>0</v>
      </c>
      <c r="BJ87" s="272">
        <f>IF(F87="4XL",IF(SUM(M87:Z87)&gt;0,SUM(M87:Z87),0),0)*I87</f>
        <v>0</v>
      </c>
      <c r="BK87" s="272">
        <f>IF(F87="various",IF(SUM(M87:Z87)&gt;0,SUM(M87:Z87),0),0)*I87</f>
        <v>0</v>
      </c>
      <c r="BL87" s="134"/>
      <c r="BM87" s="272">
        <f>IF(E87="",IF(SUM(M87:Z87)&gt;0,SUM(M87:Z87),0),0)*I87</f>
        <v>0</v>
      </c>
      <c r="BN87" s="272">
        <f>IF(E87="Dual tex.",IF(SUM(M87:Z87)&gt;0,SUM(M87:Z87),0),0)*I87</f>
        <v>0</v>
      </c>
      <c r="BO87" s="134"/>
      <c r="BP87" s="272">
        <f>IF(H87="sloper",IF(SUM(M87:Z87)&gt;0,SUM(M87:Z87),0),0)*I87</f>
        <v>0</v>
      </c>
      <c r="BQ87" s="272">
        <f>IF(H87="footholds",IF(SUM(M87:Z87)&gt;0,SUM(M87:Z87),0),0)*I87</f>
        <v>0</v>
      </c>
      <c r="BR87" s="272">
        <f>IF(H87="micros",IF(SUM(M87:Z87)&gt;0,SUM(M87:Z87),0),0)*I87</f>
        <v>0</v>
      </c>
      <c r="BS87" s="272">
        <f>IF(H87="jug",IF(SUM(M87:Z87)&gt;0,SUM(M87:Z87),0),0)*I87</f>
        <v>0</v>
      </c>
      <c r="BT87" s="272">
        <f>IF(H87="ledge",IF(SUM(M87:Z87)&gt;0,SUM(M87:Z87),0),0)*I87</f>
        <v>0</v>
      </c>
      <c r="BU87" s="272">
        <f>IF(H87="edge",IF(SUM(M87:Z87)&gt;0,SUM(M87:Z87),0),0)*I87</f>
        <v>0</v>
      </c>
      <c r="BV87" s="272">
        <f>IF(H87="crimp",IF(SUM(M87:Z87)&gt;0,SUM(M87:Z87),0),0)*I87</f>
        <v>0</v>
      </c>
      <c r="BW87" s="272">
        <f>IF(H87="incut",IF(SUM(M87:Z87)&gt;0,SUM(M87:Z87),0),0)*I87</f>
        <v>0</v>
      </c>
      <c r="BX87" s="272">
        <f>IF(H87="dish",IF(SUM(M87:Z87)&gt;0,SUM(M87:Z87),0),0)*I87</f>
        <v>0</v>
      </c>
      <c r="BY87" s="272">
        <f>IF(H87="pinch",IF(SUM(M87:Z87)&gt;0,SUM(M87:Z87),0),0)*I87</f>
        <v>0</v>
      </c>
      <c r="BZ87" s="272">
        <f>IF(H87="pocket",IF(SUM(M87:Z87)&gt;0,SUM(M87:Z87),0),0)*I87</f>
        <v>0</v>
      </c>
      <c r="CA87" s="272">
        <f>IF(H87="insert",IF(SUM(M87:Z87)&gt;0,SUM(M87:Z87),0),0)*I87</f>
        <v>0</v>
      </c>
      <c r="CB87" s="272">
        <f>IF(H87="feature",IF(SUM(M87:Z87)&gt;0,SUM(M87:Z87),0),0)*I87</f>
        <v>0</v>
      </c>
      <c r="CC87" s="272">
        <f>IF(H87="scoop",IF(SUM(M87:Z87)&gt;0,SUM(M87:Z87),0),0)*I87</f>
        <v>0</v>
      </c>
      <c r="CD87" s="272">
        <f>IF(H87="arete",IF(SUM(M87:Z87)&gt;0,SUM(M87:Z87),0),0)*I87</f>
        <v>0</v>
      </c>
      <c r="CE87" s="272">
        <f>IF(H87="square",IF(SUM(M87:Z87)&gt;0,SUM(M87:Z87),0),0)*I87</f>
        <v>0</v>
      </c>
      <c r="CF87" s="272">
        <f>IF(H87="positive",IF(SUM(M87:Z87)&gt;0,SUM(M87:Z87),0),0)*I87</f>
        <v>0</v>
      </c>
      <c r="CG87" s="272">
        <f>IF(H87="pyramid",IF(SUM(M87:Z87)&gt;0,SUM(M87:Z87),0),0)*I87</f>
        <v>0</v>
      </c>
      <c r="CH87" s="272">
        <f>IF(H87="high profile",IF(SUM(M87:Z87)&gt;0,SUM(M87:Z87),0),0)*I87</f>
        <v>0</v>
      </c>
      <c r="CI87" s="272">
        <f>IF(H87="rectangle",IF(SUM(M87:Z87)&gt;0,SUM(M87:Z87),0),0)*I87</f>
        <v>0</v>
      </c>
      <c r="CJ87" s="272">
        <f>IF(H87="various",IF(SUM(M87:Z87)&gt;0,SUM(M87:Z87),0),0)*I87</f>
        <v>0</v>
      </c>
      <c r="CK87" s="222"/>
    </row>
    <row r="88" ht="90" customHeight="1">
      <c r="A88" s="50"/>
      <c r="B88" s="273"/>
      <c r="C88" s="6"/>
      <c r="D88" t="s" s="275">
        <v>277</v>
      </c>
      <c r="E88" t="s" s="276">
        <v>126</v>
      </c>
      <c r="F88" t="s" s="277">
        <v>34</v>
      </c>
      <c r="G88" t="s" s="278">
        <v>278</v>
      </c>
      <c r="H88" t="s" s="278">
        <v>48</v>
      </c>
      <c r="I88" s="279">
        <v>8</v>
      </c>
      <c r="J88" s="331">
        <v>0</v>
      </c>
      <c r="K88" t="s" s="332">
        <v>128</v>
      </c>
      <c r="L88" s="281">
        <v>144.69</v>
      </c>
      <c r="M88" s="282"/>
      <c r="N88" s="333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3">
        <f>L88*M88+L88*N88+L88*O88+L88*P88+L88*Q88+L88*R88+L88*T88+L88*V88+L88*W88+L88*X88+L88*Y88+L88*Z88+L88*U88+L88*S88</f>
        <v>0</v>
      </c>
      <c r="AB88" t="s" s="277">
        <f>IF(SUM(M88:Z88)&gt;0,"Yes","No")</f>
        <v>129</v>
      </c>
      <c r="AC88" t="s" s="284">
        <f>IF(B88="New","Yes","No")</f>
        <v>129</v>
      </c>
      <c r="AD88" s="134"/>
      <c r="AE88" s="286">
        <v>8</v>
      </c>
      <c r="AF88" s="286">
        <f>AE88*SUM(M88:Z88)</f>
        <v>0</v>
      </c>
      <c r="AG88" s="287"/>
      <c r="AH88" s="288">
        <v>2.7</v>
      </c>
      <c r="AI88" s="267">
        <f>SUM(M88:Z88)*AH88</f>
        <v>0</v>
      </c>
      <c r="AJ88" s="268">
        <f>M88*I88</f>
        <v>0</v>
      </c>
      <c r="AK88" s="268">
        <f>N88*I88</f>
        <v>0</v>
      </c>
      <c r="AL88" s="268">
        <f>O88*I88</f>
        <v>0</v>
      </c>
      <c r="AM88" s="268">
        <f>P88*I88</f>
        <v>0</v>
      </c>
      <c r="AN88" s="268">
        <f>Q88*I88</f>
        <v>0</v>
      </c>
      <c r="AO88" s="268">
        <f>R88*I88</f>
        <v>0</v>
      </c>
      <c r="AP88" s="268">
        <f>S88*I88</f>
        <v>0</v>
      </c>
      <c r="AQ88" s="268">
        <f>T88*I88</f>
        <v>0</v>
      </c>
      <c r="AR88" s="268">
        <f>U88*I88</f>
        <v>0</v>
      </c>
      <c r="AS88" s="268">
        <f>V88*I88</f>
        <v>0</v>
      </c>
      <c r="AT88" s="268">
        <f>W88*I88</f>
        <v>0</v>
      </c>
      <c r="AU88" s="268">
        <f>X88*I88</f>
        <v>0</v>
      </c>
      <c r="AV88" s="268">
        <f>Y88*I88</f>
        <v>0</v>
      </c>
      <c r="AW88" s="268">
        <f>Z88*I88</f>
        <v>0</v>
      </c>
      <c r="AX88" s="334">
        <v>8</v>
      </c>
      <c r="AY88" s="291">
        <v>24</v>
      </c>
      <c r="AZ88" s="335"/>
      <c r="BA88" s="335"/>
      <c r="BB88" s="134"/>
      <c r="BC88" s="272">
        <f>IF(F88="XS",IF(SUM(M88:Z88)&gt;0,SUM(M88:Z88),0),0)*I88</f>
        <v>0</v>
      </c>
      <c r="BD88" s="272">
        <f>IF(F88="S",IF(SUM(M88:Z88)&gt;0,SUM(M88:Z88),0),0)*I88</f>
        <v>0</v>
      </c>
      <c r="BE88" s="272">
        <f>IF(F88="M",IF(SUM(M88:Z88)&gt;0,SUM(M88:Z88),0),0)*I88</f>
        <v>0</v>
      </c>
      <c r="BF88" s="272">
        <f>IF(F88="L",IF(SUM(M88:Z88)&gt;0,SUM(M88:Z88),0),0)*I88</f>
        <v>0</v>
      </c>
      <c r="BG88" s="272">
        <f>IF(F88="XL",IF(SUM(M88:Z88)&gt;0,SUM(M88:Z88),0),0)*I88</f>
        <v>0</v>
      </c>
      <c r="BH88" s="272">
        <f>IF(F88="2XL",IF(SUM(M88:Z88)&gt;0,SUM(M88:Z88),0),0)*I88</f>
        <v>0</v>
      </c>
      <c r="BI88" s="272">
        <f>IF(F88="3XL",IF(SUM(M88:Z88)&gt;0,SUM(M88:Z88),0),0)*I88</f>
        <v>0</v>
      </c>
      <c r="BJ88" s="272">
        <f>IF(F88="4XL",IF(SUM(M88:Z88)&gt;0,SUM(M88:Z88),0),0)*I88</f>
        <v>0</v>
      </c>
      <c r="BK88" s="272">
        <f>IF(F88="various",IF(SUM(M88:Z88)&gt;0,SUM(M88:Z88),0),0)*I88</f>
        <v>0</v>
      </c>
      <c r="BL88" s="134"/>
      <c r="BM88" s="272">
        <f>IF(E88="",IF(SUM(M88:Z88)&gt;0,SUM(M88:Z88),0),0)*I88</f>
        <v>0</v>
      </c>
      <c r="BN88" s="272">
        <f>IF(E88="Dual tex.",IF(SUM(M88:Z88)&gt;0,SUM(M88:Z88),0),0)*I88</f>
        <v>0</v>
      </c>
      <c r="BO88" s="134"/>
      <c r="BP88" s="272">
        <f>IF(H88="sloper",IF(SUM(M88:Z88)&gt;0,SUM(M88:Z88),0),0)*I88</f>
        <v>0</v>
      </c>
      <c r="BQ88" s="272">
        <f>IF(H88="footholds",IF(SUM(M88:Z88)&gt;0,SUM(M88:Z88),0),0)*I88</f>
        <v>0</v>
      </c>
      <c r="BR88" s="272">
        <f>IF(H88="micros",IF(SUM(M88:Z88)&gt;0,SUM(M88:Z88),0),0)*I88</f>
        <v>0</v>
      </c>
      <c r="BS88" s="272">
        <f>IF(H88="jug",IF(SUM(M88:Z88)&gt;0,SUM(M88:Z88),0),0)*I88</f>
        <v>0</v>
      </c>
      <c r="BT88" s="272">
        <f>IF(H88="ledge",IF(SUM(M88:Z88)&gt;0,SUM(M88:Z88),0),0)*I88</f>
        <v>0</v>
      </c>
      <c r="BU88" s="272">
        <f>IF(H88="edge",IF(SUM(M88:Z88)&gt;0,SUM(M88:Z88),0),0)*I88</f>
        <v>0</v>
      </c>
      <c r="BV88" s="272">
        <f>IF(H88="crimp",IF(SUM(M88:Z88)&gt;0,SUM(M88:Z88),0),0)*I88</f>
        <v>0</v>
      </c>
      <c r="BW88" s="272">
        <f>IF(H88="incut",IF(SUM(M88:Z88)&gt;0,SUM(M88:Z88),0),0)*I88</f>
        <v>0</v>
      </c>
      <c r="BX88" s="272">
        <f>IF(H88="dish",IF(SUM(M88:Z88)&gt;0,SUM(M88:Z88),0),0)*I88</f>
        <v>0</v>
      </c>
      <c r="BY88" s="272">
        <f>IF(H88="pinch",IF(SUM(M88:Z88)&gt;0,SUM(M88:Z88),0),0)*I88</f>
        <v>0</v>
      </c>
      <c r="BZ88" s="272">
        <f>IF(H88="pocket",IF(SUM(M88:Z88)&gt;0,SUM(M88:Z88),0),0)*I88</f>
        <v>0</v>
      </c>
      <c r="CA88" s="272">
        <f>IF(H88="insert",IF(SUM(M88:Z88)&gt;0,SUM(M88:Z88),0),0)*I88</f>
        <v>0</v>
      </c>
      <c r="CB88" s="272">
        <f>IF(H88="feature",IF(SUM(M88:Z88)&gt;0,SUM(M88:Z88),0),0)*I88</f>
        <v>0</v>
      </c>
      <c r="CC88" s="272">
        <f>IF(H88="scoop",IF(SUM(M88:Z88)&gt;0,SUM(M88:Z88),0),0)*I88</f>
        <v>0</v>
      </c>
      <c r="CD88" s="272">
        <f>IF(H88="arete",IF(SUM(M88:Z88)&gt;0,SUM(M88:Z88),0),0)*I88</f>
        <v>0</v>
      </c>
      <c r="CE88" s="272">
        <f>IF(H88="square",IF(SUM(M88:Z88)&gt;0,SUM(M88:Z88),0),0)*I88</f>
        <v>0</v>
      </c>
      <c r="CF88" s="272">
        <f>IF(H88="positive",IF(SUM(M88:Z88)&gt;0,SUM(M88:Z88),0),0)*I88</f>
        <v>0</v>
      </c>
      <c r="CG88" s="272">
        <f>IF(H88="pyramid",IF(SUM(M88:Z88)&gt;0,SUM(M88:Z88),0),0)*I88</f>
        <v>0</v>
      </c>
      <c r="CH88" s="272">
        <f>IF(H88="high profile",IF(SUM(M88:Z88)&gt;0,SUM(M88:Z88),0),0)*I88</f>
        <v>0</v>
      </c>
      <c r="CI88" s="272">
        <f>IF(H88="rectangle",IF(SUM(M88:Z88)&gt;0,SUM(M88:Z88),0),0)*I88</f>
        <v>0</v>
      </c>
      <c r="CJ88" s="272">
        <f>IF(H88="various",IF(SUM(M88:Z88)&gt;0,SUM(M88:Z88),0),0)*I88</f>
        <v>0</v>
      </c>
      <c r="CK88" s="222"/>
    </row>
    <row r="89" ht="90" customHeight="1">
      <c r="A89" s="50"/>
      <c r="B89" s="336"/>
      <c r="C89" s="6"/>
      <c r="D89" t="s" s="292">
        <v>279</v>
      </c>
      <c r="E89" t="s" s="293">
        <v>126</v>
      </c>
      <c r="F89" t="s" s="294">
        <v>34</v>
      </c>
      <c r="G89" t="s" s="295">
        <v>280</v>
      </c>
      <c r="H89" t="s" s="295">
        <v>48</v>
      </c>
      <c r="I89" s="296">
        <v>8</v>
      </c>
      <c r="J89" s="296">
        <v>0</v>
      </c>
      <c r="K89" t="s" s="294">
        <v>128</v>
      </c>
      <c r="L89" s="298">
        <v>144.69</v>
      </c>
      <c r="M89" s="299"/>
      <c r="N89" s="299"/>
      <c r="O89" s="299"/>
      <c r="P89" s="299"/>
      <c r="Q89" s="299"/>
      <c r="R89" s="299"/>
      <c r="S89" s="299"/>
      <c r="T89" s="299"/>
      <c r="U89" s="299"/>
      <c r="V89" s="299"/>
      <c r="W89" s="299"/>
      <c r="X89" s="299"/>
      <c r="Y89" s="299"/>
      <c r="Z89" s="299"/>
      <c r="AA89" s="300">
        <f>L89*M89+L89*N89+L89*O89+L89*P89+L89*Q89+L89*R89+L89*T89+L89*V89+L89*W89+L89*X89+L89*Y89+L89*Z89+L89*U89+L89*S89</f>
        <v>0</v>
      </c>
      <c r="AB89" t="s" s="294">
        <f>IF(SUM(M89:Z89)&gt;0,"Yes","No")</f>
        <v>129</v>
      </c>
      <c r="AC89" t="s" s="301">
        <f>IF(B89="New","Yes","No")</f>
        <v>129</v>
      </c>
      <c r="AD89" s="134"/>
      <c r="AE89" s="286">
        <v>8</v>
      </c>
      <c r="AF89" s="286">
        <f>AE89*SUM(M89:Z89)</f>
        <v>0</v>
      </c>
      <c r="AG89" s="287"/>
      <c r="AH89" s="288">
        <v>3.5</v>
      </c>
      <c r="AI89" s="267">
        <f>SUM(M89:Z89)*AH89</f>
        <v>0</v>
      </c>
      <c r="AJ89" s="268">
        <f>M89*I89</f>
        <v>0</v>
      </c>
      <c r="AK89" s="268">
        <f>N89*I89</f>
        <v>0</v>
      </c>
      <c r="AL89" s="268">
        <f>O89*I89</f>
        <v>0</v>
      </c>
      <c r="AM89" s="268">
        <f>P89*I89</f>
        <v>0</v>
      </c>
      <c r="AN89" s="268">
        <f>Q89*I89</f>
        <v>0</v>
      </c>
      <c r="AO89" s="268">
        <f>R89*I89</f>
        <v>0</v>
      </c>
      <c r="AP89" s="268">
        <f>S89*I89</f>
        <v>0</v>
      </c>
      <c r="AQ89" s="268">
        <f>T89*I89</f>
        <v>0</v>
      </c>
      <c r="AR89" s="268">
        <f>U89*I89</f>
        <v>0</v>
      </c>
      <c r="AS89" s="268">
        <f>V89*I89</f>
        <v>0</v>
      </c>
      <c r="AT89" s="268">
        <f>W89*I89</f>
        <v>0</v>
      </c>
      <c r="AU89" s="268">
        <f>X89*I89</f>
        <v>0</v>
      </c>
      <c r="AV89" s="268">
        <f>Y89*I89</f>
        <v>0</v>
      </c>
      <c r="AW89" s="268">
        <f>Z89*I89</f>
        <v>0</v>
      </c>
      <c r="AX89" s="334">
        <v>8</v>
      </c>
      <c r="AY89" s="291">
        <v>24</v>
      </c>
      <c r="AZ89" s="335"/>
      <c r="BA89" s="335"/>
      <c r="BB89" s="134"/>
      <c r="BC89" s="272">
        <f>IF(F89="XS",IF(SUM(M89:Z89)&gt;0,SUM(M89:Z89),0),0)*I89</f>
        <v>0</v>
      </c>
      <c r="BD89" s="272">
        <f>IF(F89="S",IF(SUM(M89:Z89)&gt;0,SUM(M89:Z89),0),0)*I89</f>
        <v>0</v>
      </c>
      <c r="BE89" s="272">
        <f>IF(F89="M",IF(SUM(M89:Z89)&gt;0,SUM(M89:Z89),0),0)*I89</f>
        <v>0</v>
      </c>
      <c r="BF89" s="272">
        <f>IF(F89="L",IF(SUM(M89:Z89)&gt;0,SUM(M89:Z89),0),0)*I89</f>
        <v>0</v>
      </c>
      <c r="BG89" s="272">
        <f>IF(F89="XL",IF(SUM(M89:Z89)&gt;0,SUM(M89:Z89),0),0)*I89</f>
        <v>0</v>
      </c>
      <c r="BH89" s="272">
        <f>IF(F89="2XL",IF(SUM(M89:Z89)&gt;0,SUM(M89:Z89),0),0)*I89</f>
        <v>0</v>
      </c>
      <c r="BI89" s="272">
        <f>IF(F89="3XL",IF(SUM(M89:Z89)&gt;0,SUM(M89:Z89),0),0)*I89</f>
        <v>0</v>
      </c>
      <c r="BJ89" s="272">
        <f>IF(F89="4XL",IF(SUM(M89:Z89)&gt;0,SUM(M89:Z89),0),0)*I89</f>
        <v>0</v>
      </c>
      <c r="BK89" s="272">
        <f>IF(F89="various",IF(SUM(M89:Z89)&gt;0,SUM(M89:Z89),0),0)*I89</f>
        <v>0</v>
      </c>
      <c r="BL89" s="134"/>
      <c r="BM89" s="272">
        <f>IF(E89="",IF(SUM(M89:Z89)&gt;0,SUM(M89:Z89),0),0)*I89</f>
        <v>0</v>
      </c>
      <c r="BN89" s="272">
        <f>IF(E89="Dual tex.",IF(SUM(M89:Z89)&gt;0,SUM(M89:Z89),0),0)*I89</f>
        <v>0</v>
      </c>
      <c r="BO89" s="134"/>
      <c r="BP89" s="272">
        <f>IF(H89="sloper",IF(SUM(M89:Z89)&gt;0,SUM(M89:Z89),0),0)*I89</f>
        <v>0</v>
      </c>
      <c r="BQ89" s="272">
        <f>IF(H89="footholds",IF(SUM(M89:Z89)&gt;0,SUM(M89:Z89),0),0)*I89</f>
        <v>0</v>
      </c>
      <c r="BR89" s="272">
        <f>IF(H89="micros",IF(SUM(M89:Z89)&gt;0,SUM(M89:Z89),0),0)*I89</f>
        <v>0</v>
      </c>
      <c r="BS89" s="272">
        <f>IF(H89="jug",IF(SUM(M89:Z89)&gt;0,SUM(M89:Z89),0),0)*I89</f>
        <v>0</v>
      </c>
      <c r="BT89" s="272">
        <f>IF(H89="ledge",IF(SUM(M89:Z89)&gt;0,SUM(M89:Z89),0),0)*I89</f>
        <v>0</v>
      </c>
      <c r="BU89" s="272">
        <f>IF(H89="edge",IF(SUM(M89:Z89)&gt;0,SUM(M89:Z89),0),0)*I89</f>
        <v>0</v>
      </c>
      <c r="BV89" s="272">
        <f>IF(H89="crimp",IF(SUM(M89:Z89)&gt;0,SUM(M89:Z89),0),0)*I89</f>
        <v>0</v>
      </c>
      <c r="BW89" s="272">
        <f>IF(H89="incut",IF(SUM(M89:Z89)&gt;0,SUM(M89:Z89),0),0)*I89</f>
        <v>0</v>
      </c>
      <c r="BX89" s="272">
        <f>IF(H89="dish",IF(SUM(M89:Z89)&gt;0,SUM(M89:Z89),0),0)*I89</f>
        <v>0</v>
      </c>
      <c r="BY89" s="272">
        <f>IF(H89="pinch",IF(SUM(M89:Z89)&gt;0,SUM(M89:Z89),0),0)*I89</f>
        <v>0</v>
      </c>
      <c r="BZ89" s="272">
        <f>IF(H89="pocket",IF(SUM(M89:Z89)&gt;0,SUM(M89:Z89),0),0)*I89</f>
        <v>0</v>
      </c>
      <c r="CA89" s="272">
        <f>IF(H89="insert",IF(SUM(M89:Z89)&gt;0,SUM(M89:Z89),0),0)*I89</f>
        <v>0</v>
      </c>
      <c r="CB89" s="272">
        <f>IF(H89="feature",IF(SUM(M89:Z89)&gt;0,SUM(M89:Z89),0),0)*I89</f>
        <v>0</v>
      </c>
      <c r="CC89" s="272">
        <f>IF(H89="scoop",IF(SUM(M89:Z89)&gt;0,SUM(M89:Z89),0),0)*I89</f>
        <v>0</v>
      </c>
      <c r="CD89" s="272">
        <f>IF(H89="arete",IF(SUM(M89:Z89)&gt;0,SUM(M89:Z89),0),0)*I89</f>
        <v>0</v>
      </c>
      <c r="CE89" s="272">
        <f>IF(H89="square",IF(SUM(M89:Z89)&gt;0,SUM(M89:Z89),0),0)*I89</f>
        <v>0</v>
      </c>
      <c r="CF89" s="272">
        <f>IF(H89="positive",IF(SUM(M89:Z89)&gt;0,SUM(M89:Z89),0),0)*I89</f>
        <v>0</v>
      </c>
      <c r="CG89" s="272">
        <f>IF(H89="pyramid",IF(SUM(M89:Z89)&gt;0,SUM(M89:Z89),0),0)*I89</f>
        <v>0</v>
      </c>
      <c r="CH89" s="272">
        <f>IF(H89="high profile",IF(SUM(M89:Z89)&gt;0,SUM(M89:Z89),0),0)*I89</f>
        <v>0</v>
      </c>
      <c r="CI89" s="272">
        <f>IF(H89="rectangle",IF(SUM(M89:Z89)&gt;0,SUM(M89:Z89),0),0)*I89</f>
        <v>0</v>
      </c>
      <c r="CJ89" s="272">
        <f>IF(H89="various",IF(SUM(M89:Z89)&gt;0,SUM(M89:Z89),0),0)*I89</f>
        <v>0</v>
      </c>
      <c r="CK89" s="222"/>
    </row>
    <row r="90" ht="90" customHeight="1">
      <c r="A90" s="50"/>
      <c r="B90" s="273"/>
      <c r="C90" s="6"/>
      <c r="D90" t="s" s="275">
        <v>281</v>
      </c>
      <c r="E90" t="s" s="276">
        <v>126</v>
      </c>
      <c r="F90" t="s" s="277">
        <v>41</v>
      </c>
      <c r="G90" t="s" s="378">
        <v>282</v>
      </c>
      <c r="H90" t="s" s="278">
        <v>48</v>
      </c>
      <c r="I90" s="279">
        <v>6</v>
      </c>
      <c r="J90" s="331">
        <v>0</v>
      </c>
      <c r="K90" t="s" s="332">
        <v>128</v>
      </c>
      <c r="L90" s="281">
        <v>205.905</v>
      </c>
      <c r="M90" s="282"/>
      <c r="N90" s="333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3">
        <f>L90*M90+L90*N90+L90*O90+L90*P90+L90*Q90+L90*R90+L90*T90+L90*V90+L90*W90+L90*X90+L90*Y90+L90*Z90+L90*U90+L90*S90</f>
        <v>0</v>
      </c>
      <c r="AB90" t="s" s="277">
        <f>IF(SUM(M90:Z90)&gt;0,"Yes","No")</f>
        <v>129</v>
      </c>
      <c r="AC90" t="s" s="284">
        <f>IF(B90="New","Yes","No")</f>
        <v>129</v>
      </c>
      <c r="AD90" s="134"/>
      <c r="AE90" s="286">
        <v>6</v>
      </c>
      <c r="AF90" s="286">
        <f>AE90*SUM(M90:Z90)</f>
        <v>0</v>
      </c>
      <c r="AG90" s="287"/>
      <c r="AH90" s="288">
        <v>8.699999999999999</v>
      </c>
      <c r="AI90" s="267">
        <f>SUM(M90:Z90)*AH90</f>
        <v>0</v>
      </c>
      <c r="AJ90" s="268">
        <f>M90*I90</f>
        <v>0</v>
      </c>
      <c r="AK90" s="268">
        <f>N90*I90</f>
        <v>0</v>
      </c>
      <c r="AL90" s="268">
        <f>O90*I90</f>
        <v>0</v>
      </c>
      <c r="AM90" s="268">
        <f>P90*I90</f>
        <v>0</v>
      </c>
      <c r="AN90" s="268">
        <f>Q90*I90</f>
        <v>0</v>
      </c>
      <c r="AO90" s="268">
        <f>R90*I90</f>
        <v>0</v>
      </c>
      <c r="AP90" s="268">
        <f>S90*I90</f>
        <v>0</v>
      </c>
      <c r="AQ90" s="268">
        <f>T90*I90</f>
        <v>0</v>
      </c>
      <c r="AR90" s="268">
        <f>U90*I90</f>
        <v>0</v>
      </c>
      <c r="AS90" s="268">
        <f>V90*I90</f>
        <v>0</v>
      </c>
      <c r="AT90" s="268">
        <f>W90*I90</f>
        <v>0</v>
      </c>
      <c r="AU90" s="268">
        <f>X90*I90</f>
        <v>0</v>
      </c>
      <c r="AV90" s="268">
        <f>Y90*I90</f>
        <v>0</v>
      </c>
      <c r="AW90" s="268">
        <f>Z90*I90</f>
        <v>0</v>
      </c>
      <c r="AX90" s="334">
        <v>6</v>
      </c>
      <c r="AY90" s="291">
        <v>27</v>
      </c>
      <c r="AZ90" s="335"/>
      <c r="BA90" s="335"/>
      <c r="BB90" s="134"/>
      <c r="BC90" s="272">
        <f>IF(F90="XS",IF(SUM(M90:Z90)&gt;0,SUM(M90:Z90),0),0)*I90</f>
        <v>0</v>
      </c>
      <c r="BD90" s="272">
        <f>IF(F90="S",IF(SUM(M90:Z90)&gt;0,SUM(M90:Z90),0),0)*I90</f>
        <v>0</v>
      </c>
      <c r="BE90" s="272">
        <f>IF(F90="M",IF(SUM(M90:Z90)&gt;0,SUM(M90:Z90),0),0)*I90</f>
        <v>0</v>
      </c>
      <c r="BF90" s="272">
        <f>IF(F90="L",IF(SUM(M90:Z90)&gt;0,SUM(M90:Z90),0),0)*I90</f>
        <v>0</v>
      </c>
      <c r="BG90" s="272">
        <f>IF(F90="XL",IF(SUM(M90:Z90)&gt;0,SUM(M90:Z90),0),0)*I90</f>
        <v>0</v>
      </c>
      <c r="BH90" s="272">
        <f>IF(F90="2XL",IF(SUM(M90:Z90)&gt;0,SUM(M90:Z90),0),0)*I90</f>
        <v>0</v>
      </c>
      <c r="BI90" s="272">
        <f>IF(F90="3XL",IF(SUM(M90:Z90)&gt;0,SUM(M90:Z90),0),0)*I90</f>
        <v>0</v>
      </c>
      <c r="BJ90" s="272">
        <f>IF(F90="4XL",IF(SUM(M90:Z90)&gt;0,SUM(M90:Z90),0),0)*I90</f>
        <v>0</v>
      </c>
      <c r="BK90" s="272">
        <f>IF(F90="various",IF(SUM(M90:Z90)&gt;0,SUM(M90:Z90),0),0)*I90</f>
        <v>0</v>
      </c>
      <c r="BL90" s="134"/>
      <c r="BM90" s="272">
        <f>IF(E90="",IF(SUM(M90:Z90)&gt;0,SUM(M90:Z90),0),0)*I90</f>
        <v>0</v>
      </c>
      <c r="BN90" s="272">
        <f>IF(E90="Dual tex.",IF(SUM(M90:Z90)&gt;0,SUM(M90:Z90),0),0)*I90</f>
        <v>0</v>
      </c>
      <c r="BO90" s="134"/>
      <c r="BP90" s="272">
        <f>IF(H90="sloper",IF(SUM(M90:Z90)&gt;0,SUM(M90:Z90),0),0)*I90</f>
        <v>0</v>
      </c>
      <c r="BQ90" s="272">
        <f>IF(H90="footholds",IF(SUM(M90:Z90)&gt;0,SUM(M90:Z90),0),0)*I90</f>
        <v>0</v>
      </c>
      <c r="BR90" s="272">
        <f>IF(H90="micros",IF(SUM(M90:Z90)&gt;0,SUM(M90:Z90),0),0)*I90</f>
        <v>0</v>
      </c>
      <c r="BS90" s="272">
        <f>IF(H90="jug",IF(SUM(M90:Z90)&gt;0,SUM(M90:Z90),0),0)*I90</f>
        <v>0</v>
      </c>
      <c r="BT90" s="272">
        <f>IF(H90="ledge",IF(SUM(M90:Z90)&gt;0,SUM(M90:Z90),0),0)*I90</f>
        <v>0</v>
      </c>
      <c r="BU90" s="272">
        <f>IF(H90="edge",IF(SUM(M90:Z90)&gt;0,SUM(M90:Z90),0),0)*I90</f>
        <v>0</v>
      </c>
      <c r="BV90" s="272">
        <f>IF(H90="crimp",IF(SUM(M90:Z90)&gt;0,SUM(M90:Z90),0),0)*I90</f>
        <v>0</v>
      </c>
      <c r="BW90" s="272">
        <f>IF(H90="incut",IF(SUM(M90:Z90)&gt;0,SUM(M90:Z90),0),0)*I90</f>
        <v>0</v>
      </c>
      <c r="BX90" s="272">
        <f>IF(H90="dish",IF(SUM(M90:Z90)&gt;0,SUM(M90:Z90),0),0)*I90</f>
        <v>0</v>
      </c>
      <c r="BY90" s="272">
        <f>IF(H90="pinch",IF(SUM(M90:Z90)&gt;0,SUM(M90:Z90),0),0)*I90</f>
        <v>0</v>
      </c>
      <c r="BZ90" s="272">
        <f>IF(H90="pocket",IF(SUM(M90:Z90)&gt;0,SUM(M90:Z90),0),0)*I90</f>
        <v>0</v>
      </c>
      <c r="CA90" s="272">
        <f>IF(H90="insert",IF(SUM(M90:Z90)&gt;0,SUM(M90:Z90),0),0)*I90</f>
        <v>0</v>
      </c>
      <c r="CB90" s="272">
        <f>IF(H90="feature",IF(SUM(M90:Z90)&gt;0,SUM(M90:Z90),0),0)*I90</f>
        <v>0</v>
      </c>
      <c r="CC90" s="272">
        <f>IF(H90="scoop",IF(SUM(M90:Z90)&gt;0,SUM(M90:Z90),0),0)*I90</f>
        <v>0</v>
      </c>
      <c r="CD90" s="272">
        <f>IF(H90="arete",IF(SUM(M90:Z90)&gt;0,SUM(M90:Z90),0),0)*I90</f>
        <v>0</v>
      </c>
      <c r="CE90" s="272">
        <f>IF(H90="square",IF(SUM(M90:Z90)&gt;0,SUM(M90:Z90),0),0)*I90</f>
        <v>0</v>
      </c>
      <c r="CF90" s="272">
        <f>IF(H90="positive",IF(SUM(M90:Z90)&gt;0,SUM(M90:Z90),0),0)*I90</f>
        <v>0</v>
      </c>
      <c r="CG90" s="272">
        <f>IF(H90="pyramid",IF(SUM(M90:Z90)&gt;0,SUM(M90:Z90),0),0)*I90</f>
        <v>0</v>
      </c>
      <c r="CH90" s="272">
        <f>IF(H90="high profile",IF(SUM(M90:Z90)&gt;0,SUM(M90:Z90),0),0)*I90</f>
        <v>0</v>
      </c>
      <c r="CI90" s="272">
        <f>IF(H90="rectangle",IF(SUM(M90:Z90)&gt;0,SUM(M90:Z90),0),0)*I90</f>
        <v>0</v>
      </c>
      <c r="CJ90" s="272">
        <f>IF(H90="various",IF(SUM(M90:Z90)&gt;0,SUM(M90:Z90),0),0)*I90</f>
        <v>0</v>
      </c>
      <c r="CK90" s="222"/>
    </row>
    <row r="91" ht="90" customHeight="1">
      <c r="A91" s="50"/>
      <c r="B91" s="336"/>
      <c r="C91" s="6"/>
      <c r="D91" t="s" s="292">
        <v>283</v>
      </c>
      <c r="E91" t="s" s="293">
        <v>126</v>
      </c>
      <c r="F91" t="s" s="294">
        <v>34</v>
      </c>
      <c r="G91" t="s" s="295">
        <v>284</v>
      </c>
      <c r="H91" t="s" s="295">
        <v>48</v>
      </c>
      <c r="I91" s="296">
        <v>8</v>
      </c>
      <c r="J91" s="296">
        <v>0</v>
      </c>
      <c r="K91" t="s" s="294">
        <v>128</v>
      </c>
      <c r="L91" s="298">
        <v>155.82</v>
      </c>
      <c r="M91" s="299"/>
      <c r="N91" s="299"/>
      <c r="O91" s="299"/>
      <c r="P91" s="299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300">
        <f>L91*M91+L91*N91+L91*O91+L91*P91+L91*Q91+L91*R91+L91*T91+L91*V91+L91*W91+L91*X91+L91*Y91+L91*Z91+L91*U91+L91*S91</f>
        <v>0</v>
      </c>
      <c r="AB91" t="s" s="294">
        <f>IF(SUM(M91:Z91)&gt;0,"Yes","No")</f>
        <v>129</v>
      </c>
      <c r="AC91" t="s" s="301">
        <f>IF(B91="New","Yes","No")</f>
        <v>129</v>
      </c>
      <c r="AD91" s="134"/>
      <c r="AE91" s="286">
        <v>8</v>
      </c>
      <c r="AF91" s="286">
        <f>AE91*SUM(M91:Z91)</f>
        <v>0</v>
      </c>
      <c r="AG91" s="287"/>
      <c r="AH91" s="288">
        <v>0.5</v>
      </c>
      <c r="AI91" s="267">
        <f>SUM(M91:Z91)*AH91</f>
        <v>0</v>
      </c>
      <c r="AJ91" s="268">
        <f>M91*I91</f>
        <v>0</v>
      </c>
      <c r="AK91" s="268">
        <f>N91*I91</f>
        <v>0</v>
      </c>
      <c r="AL91" s="268">
        <f>O91*I91</f>
        <v>0</v>
      </c>
      <c r="AM91" s="268">
        <f>P91*I91</f>
        <v>0</v>
      </c>
      <c r="AN91" s="268">
        <f>Q91*I91</f>
        <v>0</v>
      </c>
      <c r="AO91" s="268">
        <f>R91*I91</f>
        <v>0</v>
      </c>
      <c r="AP91" s="268">
        <f>S91*I91</f>
        <v>0</v>
      </c>
      <c r="AQ91" s="268">
        <f>T91*I91</f>
        <v>0</v>
      </c>
      <c r="AR91" s="268">
        <f>U91*I91</f>
        <v>0</v>
      </c>
      <c r="AS91" s="268">
        <f>V91*I91</f>
        <v>0</v>
      </c>
      <c r="AT91" s="268">
        <f>W91*I91</f>
        <v>0</v>
      </c>
      <c r="AU91" s="268">
        <f>X91*I91</f>
        <v>0</v>
      </c>
      <c r="AV91" s="268">
        <f>Y91*I91</f>
        <v>0</v>
      </c>
      <c r="AW91" s="268">
        <f>Z91*I91</f>
        <v>0</v>
      </c>
      <c r="AX91" s="334">
        <v>8</v>
      </c>
      <c r="AY91" s="291">
        <v>16</v>
      </c>
      <c r="AZ91" s="335"/>
      <c r="BA91" s="335"/>
      <c r="BB91" s="134"/>
      <c r="BC91" s="272">
        <f>IF(F91="XS",IF(SUM(M91:Z91)&gt;0,SUM(M91:Z91),0),0)*I91</f>
        <v>0</v>
      </c>
      <c r="BD91" s="272">
        <f>IF(F91="S",IF(SUM(M91:Z91)&gt;0,SUM(M91:Z91),0),0)*I91</f>
        <v>0</v>
      </c>
      <c r="BE91" s="272">
        <f>IF(F91="M",IF(SUM(M91:Z91)&gt;0,SUM(M91:Z91),0),0)*I91</f>
        <v>0</v>
      </c>
      <c r="BF91" s="272">
        <f>IF(F91="L",IF(SUM(M91:Z91)&gt;0,SUM(M91:Z91),0),0)*I91</f>
        <v>0</v>
      </c>
      <c r="BG91" s="272">
        <f>IF(F91="XL",IF(SUM(M91:Z91)&gt;0,SUM(M91:Z91),0),0)*I91</f>
        <v>0</v>
      </c>
      <c r="BH91" s="272">
        <f>IF(F91="2XL",IF(SUM(M91:Z91)&gt;0,SUM(M91:Z91),0),0)*I91</f>
        <v>0</v>
      </c>
      <c r="BI91" s="272">
        <f>IF(F91="3XL",IF(SUM(M91:Z91)&gt;0,SUM(M91:Z91),0),0)*I91</f>
        <v>0</v>
      </c>
      <c r="BJ91" s="272">
        <f>IF(F91="4XL",IF(SUM(M91:Z91)&gt;0,SUM(M91:Z91),0),0)*I91</f>
        <v>0</v>
      </c>
      <c r="BK91" s="272">
        <f>IF(F91="various",IF(SUM(M91:Z91)&gt;0,SUM(M91:Z91),0),0)*I91</f>
        <v>0</v>
      </c>
      <c r="BL91" s="134"/>
      <c r="BM91" s="272">
        <f>IF(E91="",IF(SUM(M91:Z91)&gt;0,SUM(M91:Z91),0),0)*I91</f>
        <v>0</v>
      </c>
      <c r="BN91" s="272">
        <f>IF(E91="Dual tex.",IF(SUM(M91:Z91)&gt;0,SUM(M91:Z91),0),0)*I91</f>
        <v>0</v>
      </c>
      <c r="BO91" s="134"/>
      <c r="BP91" s="272">
        <f>IF(H91="sloper",IF(SUM(M91:Z91)&gt;0,SUM(M91:Z91),0),0)*I91</f>
        <v>0</v>
      </c>
      <c r="BQ91" s="272">
        <f>IF(H91="footholds",IF(SUM(M91:Z91)&gt;0,SUM(M91:Z91),0),0)*I91</f>
        <v>0</v>
      </c>
      <c r="BR91" s="272">
        <f>IF(H91="micros",IF(SUM(M91:Z91)&gt;0,SUM(M91:Z91),0),0)*I91</f>
        <v>0</v>
      </c>
      <c r="BS91" s="272">
        <f>IF(H91="jug",IF(SUM(M91:Z91)&gt;0,SUM(M91:Z91),0),0)*I91</f>
        <v>0</v>
      </c>
      <c r="BT91" s="272">
        <f>IF(H91="ledge",IF(SUM(M91:Z91)&gt;0,SUM(M91:Z91),0),0)*I91</f>
        <v>0</v>
      </c>
      <c r="BU91" s="272">
        <f>IF(H91="edge",IF(SUM(M91:Z91)&gt;0,SUM(M91:Z91),0),0)*I91</f>
        <v>0</v>
      </c>
      <c r="BV91" s="272">
        <f>IF(H91="crimp",IF(SUM(M91:Z91)&gt;0,SUM(M91:Z91),0),0)*I91</f>
        <v>0</v>
      </c>
      <c r="BW91" s="272">
        <f>IF(H91="incut",IF(SUM(M91:Z91)&gt;0,SUM(M91:Z91),0),0)*I91</f>
        <v>0</v>
      </c>
      <c r="BX91" s="272">
        <f>IF(H91="dish",IF(SUM(M91:Z91)&gt;0,SUM(M91:Z91),0),0)*I91</f>
        <v>0</v>
      </c>
      <c r="BY91" s="272">
        <f>IF(H91="pinch",IF(SUM(M91:Z91)&gt;0,SUM(M91:Z91),0),0)*I91</f>
        <v>0</v>
      </c>
      <c r="BZ91" s="272">
        <f>IF(H91="pocket",IF(SUM(M91:Z91)&gt;0,SUM(M91:Z91),0),0)*I91</f>
        <v>0</v>
      </c>
      <c r="CA91" s="272">
        <f>IF(H91="insert",IF(SUM(M91:Z91)&gt;0,SUM(M91:Z91),0),0)*I91</f>
        <v>0</v>
      </c>
      <c r="CB91" s="272">
        <f>IF(H91="feature",IF(SUM(M91:Z91)&gt;0,SUM(M91:Z91),0),0)*I91</f>
        <v>0</v>
      </c>
      <c r="CC91" s="272">
        <f>IF(H91="scoop",IF(SUM(M91:Z91)&gt;0,SUM(M91:Z91),0),0)*I91</f>
        <v>0</v>
      </c>
      <c r="CD91" s="272">
        <f>IF(H91="arete",IF(SUM(M91:Z91)&gt;0,SUM(M91:Z91),0),0)*I91</f>
        <v>0</v>
      </c>
      <c r="CE91" s="272">
        <f>IF(H91="square",IF(SUM(M91:Z91)&gt;0,SUM(M91:Z91),0),0)*I91</f>
        <v>0</v>
      </c>
      <c r="CF91" s="272">
        <f>IF(H91="positive",IF(SUM(M91:Z91)&gt;0,SUM(M91:Z91),0),0)*I91</f>
        <v>0</v>
      </c>
      <c r="CG91" s="272">
        <f>IF(H91="pyramid",IF(SUM(M91:Z91)&gt;0,SUM(M91:Z91),0),0)*I91</f>
        <v>0</v>
      </c>
      <c r="CH91" s="272">
        <f>IF(H91="high profile",IF(SUM(M91:Z91)&gt;0,SUM(M91:Z91),0),0)*I91</f>
        <v>0</v>
      </c>
      <c r="CI91" s="272">
        <f>IF(H91="rectangle",IF(SUM(M91:Z91)&gt;0,SUM(M91:Z91),0),0)*I91</f>
        <v>0</v>
      </c>
      <c r="CJ91" s="272">
        <f>IF(H91="various",IF(SUM(M91:Z91)&gt;0,SUM(M91:Z91),0),0)*I91</f>
        <v>0</v>
      </c>
      <c r="CK91" s="222"/>
    </row>
    <row r="92" ht="90" customHeight="1">
      <c r="A92" s="50"/>
      <c r="B92" s="336"/>
      <c r="C92" s="6"/>
      <c r="D92" t="s" s="275">
        <v>285</v>
      </c>
      <c r="E92" t="s" s="276">
        <v>126</v>
      </c>
      <c r="F92" t="s" s="277">
        <v>34</v>
      </c>
      <c r="G92" t="s" s="278">
        <v>286</v>
      </c>
      <c r="H92" t="s" s="278">
        <v>48</v>
      </c>
      <c r="I92" s="279">
        <v>8</v>
      </c>
      <c r="J92" s="331">
        <v>0</v>
      </c>
      <c r="K92" t="s" s="332">
        <v>128</v>
      </c>
      <c r="L92" s="281">
        <v>155.82</v>
      </c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3">
        <f>L92*M92+L92*N92+L92*O92+L92*P92+L92*Q92+L92*R92+L92*T92+L92*V92+L92*W92+L92*X92+L92*Y92+L92*Z92+L92*U92+L92*S92</f>
        <v>0</v>
      </c>
      <c r="AB92" t="s" s="277">
        <f>IF(SUM(M92:Z92)&gt;0,"Yes","No")</f>
        <v>129</v>
      </c>
      <c r="AC92" t="s" s="284">
        <f>IF(B92="New","Yes","No")</f>
        <v>129</v>
      </c>
      <c r="AD92" s="134"/>
      <c r="AE92" s="286">
        <v>8</v>
      </c>
      <c r="AF92" s="286">
        <f>AE92*SUM(M92:Z92)</f>
        <v>0</v>
      </c>
      <c r="AG92" s="287"/>
      <c r="AH92" s="288">
        <v>0.8</v>
      </c>
      <c r="AI92" s="267">
        <f>SUM(M92:Z92)*AH92</f>
        <v>0</v>
      </c>
      <c r="AJ92" s="268">
        <f>M92*I92</f>
        <v>0</v>
      </c>
      <c r="AK92" s="268">
        <f>N92*I92</f>
        <v>0</v>
      </c>
      <c r="AL92" s="268">
        <f>O92*I92</f>
        <v>0</v>
      </c>
      <c r="AM92" s="268">
        <f>P92*I92</f>
        <v>0</v>
      </c>
      <c r="AN92" s="268">
        <f>Q92*I92</f>
        <v>0</v>
      </c>
      <c r="AO92" s="268">
        <f>R92*I92</f>
        <v>0</v>
      </c>
      <c r="AP92" s="268">
        <f>S92*I92</f>
        <v>0</v>
      </c>
      <c r="AQ92" s="268">
        <f>T92*I92</f>
        <v>0</v>
      </c>
      <c r="AR92" s="268">
        <f>U92*I92</f>
        <v>0</v>
      </c>
      <c r="AS92" s="268">
        <f>V92*I92</f>
        <v>0</v>
      </c>
      <c r="AT92" s="268">
        <f>W92*I92</f>
        <v>0</v>
      </c>
      <c r="AU92" s="268">
        <f>X92*I92</f>
        <v>0</v>
      </c>
      <c r="AV92" s="268">
        <f>Y92*I92</f>
        <v>0</v>
      </c>
      <c r="AW92" s="268">
        <f>Z92*I92</f>
        <v>0</v>
      </c>
      <c r="AX92" s="334">
        <v>8</v>
      </c>
      <c r="AY92" s="291">
        <v>16</v>
      </c>
      <c r="AZ92" s="335"/>
      <c r="BA92" s="335"/>
      <c r="BB92" s="134"/>
      <c r="BC92" s="272">
        <f>IF(F92="XS",IF(SUM(M92:Z92)&gt;0,SUM(M92:Z92),0),0)*I92</f>
        <v>0</v>
      </c>
      <c r="BD92" s="272">
        <f>IF(F92="S",IF(SUM(M92:Z92)&gt;0,SUM(M92:Z92),0),0)*I92</f>
        <v>0</v>
      </c>
      <c r="BE92" s="272">
        <f>IF(F92="M",IF(SUM(M92:Z92)&gt;0,SUM(M92:Z92),0),0)*I92</f>
        <v>0</v>
      </c>
      <c r="BF92" s="272">
        <f>IF(F92="L",IF(SUM(M92:Z92)&gt;0,SUM(M92:Z92),0),0)*I92</f>
        <v>0</v>
      </c>
      <c r="BG92" s="272">
        <f>IF(F92="XL",IF(SUM(M92:Z92)&gt;0,SUM(M92:Z92),0),0)*I92</f>
        <v>0</v>
      </c>
      <c r="BH92" s="272">
        <f>IF(F92="2XL",IF(SUM(M92:Z92)&gt;0,SUM(M92:Z92),0),0)*I92</f>
        <v>0</v>
      </c>
      <c r="BI92" s="272">
        <f>IF(F92="3XL",IF(SUM(M92:Z92)&gt;0,SUM(M92:Z92),0),0)*I92</f>
        <v>0</v>
      </c>
      <c r="BJ92" s="272">
        <f>IF(F92="4XL",IF(SUM(M92:Z92)&gt;0,SUM(M92:Z92),0),0)*I92</f>
        <v>0</v>
      </c>
      <c r="BK92" s="272">
        <f>IF(F92="various",IF(SUM(M92:Z92)&gt;0,SUM(M92:Z92),0),0)*I92</f>
        <v>0</v>
      </c>
      <c r="BL92" s="134"/>
      <c r="BM92" s="272">
        <f>IF(E92="",IF(SUM(M92:Z92)&gt;0,SUM(M92:Z92),0),0)*I92</f>
        <v>0</v>
      </c>
      <c r="BN92" s="272">
        <f>IF(E92="Dual tex.",IF(SUM(M92:Z92)&gt;0,SUM(M92:Z92),0),0)*I92</f>
        <v>0</v>
      </c>
      <c r="BO92" s="134"/>
      <c r="BP92" s="272">
        <f>IF(H92="sloper",IF(SUM(M92:Z92)&gt;0,SUM(M92:Z92),0),0)*I92</f>
        <v>0</v>
      </c>
      <c r="BQ92" s="272">
        <f>IF(H92="footholds",IF(SUM(M92:Z92)&gt;0,SUM(M92:Z92),0),0)*I92</f>
        <v>0</v>
      </c>
      <c r="BR92" s="272">
        <f>IF(H92="micros",IF(SUM(M92:Z92)&gt;0,SUM(M92:Z92),0),0)*I92</f>
        <v>0</v>
      </c>
      <c r="BS92" s="272">
        <f>IF(H92="jug",IF(SUM(M92:Z92)&gt;0,SUM(M92:Z92),0),0)*I92</f>
        <v>0</v>
      </c>
      <c r="BT92" s="272">
        <f>IF(H92="ledge",IF(SUM(M92:Z92)&gt;0,SUM(M92:Z92),0),0)*I92</f>
        <v>0</v>
      </c>
      <c r="BU92" s="272">
        <f>IF(H92="edge",IF(SUM(M92:Z92)&gt;0,SUM(M92:Z92),0),0)*I92</f>
        <v>0</v>
      </c>
      <c r="BV92" s="272">
        <f>IF(H92="crimp",IF(SUM(M92:Z92)&gt;0,SUM(M92:Z92),0),0)*I92</f>
        <v>0</v>
      </c>
      <c r="BW92" s="272">
        <f>IF(H92="incut",IF(SUM(M92:Z92)&gt;0,SUM(M92:Z92),0),0)*I92</f>
        <v>0</v>
      </c>
      <c r="BX92" s="272">
        <f>IF(H92="dish",IF(SUM(M92:Z92)&gt;0,SUM(M92:Z92),0),0)*I92</f>
        <v>0</v>
      </c>
      <c r="BY92" s="272">
        <f>IF(H92="pinch",IF(SUM(M92:Z92)&gt;0,SUM(M92:Z92),0),0)*I92</f>
        <v>0</v>
      </c>
      <c r="BZ92" s="272">
        <f>IF(H92="pocket",IF(SUM(M92:Z92)&gt;0,SUM(M92:Z92),0),0)*I92</f>
        <v>0</v>
      </c>
      <c r="CA92" s="272">
        <f>IF(H92="insert",IF(SUM(M92:Z92)&gt;0,SUM(M92:Z92),0),0)*I92</f>
        <v>0</v>
      </c>
      <c r="CB92" s="272">
        <f>IF(H92="feature",IF(SUM(M92:Z92)&gt;0,SUM(M92:Z92),0),0)*I92</f>
        <v>0</v>
      </c>
      <c r="CC92" s="272">
        <f>IF(H92="scoop",IF(SUM(M92:Z92)&gt;0,SUM(M92:Z92),0),0)*I92</f>
        <v>0</v>
      </c>
      <c r="CD92" s="272">
        <f>IF(H92="arete",IF(SUM(M92:Z92)&gt;0,SUM(M92:Z92),0),0)*I92</f>
        <v>0</v>
      </c>
      <c r="CE92" s="272">
        <f>IF(H92="square",IF(SUM(M92:Z92)&gt;0,SUM(M92:Z92),0),0)*I92</f>
        <v>0</v>
      </c>
      <c r="CF92" s="272">
        <f>IF(H92="positive",IF(SUM(M92:Z92)&gt;0,SUM(M92:Z92),0),0)*I92</f>
        <v>0</v>
      </c>
      <c r="CG92" s="272">
        <f>IF(H92="pyramid",IF(SUM(M92:Z92)&gt;0,SUM(M92:Z92),0),0)*I92</f>
        <v>0</v>
      </c>
      <c r="CH92" s="272">
        <f>IF(H92="high profile",IF(SUM(M92:Z92)&gt;0,SUM(M92:Z92),0),0)*I92</f>
        <v>0</v>
      </c>
      <c r="CI92" s="272">
        <f>IF(H92="rectangle",IF(SUM(M92:Z92)&gt;0,SUM(M92:Z92),0),0)*I92</f>
        <v>0</v>
      </c>
      <c r="CJ92" s="272">
        <f>IF(H92="various",IF(SUM(M92:Z92)&gt;0,SUM(M92:Z92),0),0)*I92</f>
        <v>0</v>
      </c>
      <c r="CK92" s="222"/>
    </row>
    <row r="93" ht="90" customHeight="1">
      <c r="A93" s="50"/>
      <c r="B93" s="273"/>
      <c r="C93" s="6"/>
      <c r="D93" t="s" s="292">
        <v>287</v>
      </c>
      <c r="E93" t="s" s="293">
        <v>126</v>
      </c>
      <c r="F93" t="s" s="294">
        <v>34</v>
      </c>
      <c r="G93" t="s" s="379">
        <v>288</v>
      </c>
      <c r="H93" t="s" s="295">
        <v>48</v>
      </c>
      <c r="I93" s="296">
        <v>10</v>
      </c>
      <c r="J93" s="296">
        <v>0</v>
      </c>
      <c r="K93" t="s" s="294">
        <v>128</v>
      </c>
      <c r="L93" s="298">
        <v>205.905</v>
      </c>
      <c r="M93" s="299"/>
      <c r="N93" s="377"/>
      <c r="O93" s="299"/>
      <c r="P93" s="299"/>
      <c r="Q93" s="299"/>
      <c r="R93" s="299"/>
      <c r="S93" s="299"/>
      <c r="T93" s="299"/>
      <c r="U93" s="299"/>
      <c r="V93" s="299"/>
      <c r="W93" s="299"/>
      <c r="X93" s="299"/>
      <c r="Y93" s="299"/>
      <c r="Z93" s="299"/>
      <c r="AA93" s="300">
        <f>L93*M93+L93*N93+L93*O93+L93*P93+L93*Q93+L93*R93+L93*T93+L93*V93+L93*W93+L93*X93+L93*Y93+L93*Z93+L93*U93+L93*S93</f>
        <v>0</v>
      </c>
      <c r="AB93" t="s" s="294">
        <f>IF(SUM(M93:Z93)&gt;0,"Yes","No")</f>
        <v>129</v>
      </c>
      <c r="AC93" t="s" s="301">
        <f>IF(B93="New","Yes","No")</f>
        <v>129</v>
      </c>
      <c r="AD93" s="134"/>
      <c r="AE93" s="286">
        <v>10</v>
      </c>
      <c r="AF93" s="286">
        <f>AE93*SUM(M93:Z93)</f>
        <v>0</v>
      </c>
      <c r="AG93" s="287"/>
      <c r="AH93" s="288">
        <v>1</v>
      </c>
      <c r="AI93" s="267">
        <f>SUM(M93:Z93)*AH93</f>
        <v>0</v>
      </c>
      <c r="AJ93" s="268">
        <f>M93*I93</f>
        <v>0</v>
      </c>
      <c r="AK93" s="268">
        <f>N93*I93</f>
        <v>0</v>
      </c>
      <c r="AL93" s="268">
        <f>O93*I93</f>
        <v>0</v>
      </c>
      <c r="AM93" s="268">
        <f>P93*I93</f>
        <v>0</v>
      </c>
      <c r="AN93" s="268">
        <f>Q93*I93</f>
        <v>0</v>
      </c>
      <c r="AO93" s="268">
        <f>R93*I93</f>
        <v>0</v>
      </c>
      <c r="AP93" s="268">
        <f>S93*I93</f>
        <v>0</v>
      </c>
      <c r="AQ93" s="268">
        <f>T93*I93</f>
        <v>0</v>
      </c>
      <c r="AR93" s="268">
        <f>U93*I93</f>
        <v>0</v>
      </c>
      <c r="AS93" s="268">
        <f>V93*I93</f>
        <v>0</v>
      </c>
      <c r="AT93" s="268">
        <f>W93*I93</f>
        <v>0</v>
      </c>
      <c r="AU93" s="268">
        <f>X93*I93</f>
        <v>0</v>
      </c>
      <c r="AV93" s="268">
        <f>Y93*I93</f>
        <v>0</v>
      </c>
      <c r="AW93" s="268">
        <f>Z93*I93</f>
        <v>0</v>
      </c>
      <c r="AX93" s="334">
        <v>10</v>
      </c>
      <c r="AY93" s="291">
        <v>24</v>
      </c>
      <c r="AZ93" s="335"/>
      <c r="BA93" s="335"/>
      <c r="BB93" s="134"/>
      <c r="BC93" s="272">
        <f>IF(F93="XS",IF(SUM(M93:Z93)&gt;0,SUM(M93:Z93),0),0)*I93</f>
        <v>0</v>
      </c>
      <c r="BD93" s="272">
        <f>IF(F93="S",IF(SUM(M93:Z93)&gt;0,SUM(M93:Z93),0),0)*I93</f>
        <v>0</v>
      </c>
      <c r="BE93" s="272">
        <f>IF(F93="M",IF(SUM(M93:Z93)&gt;0,SUM(M93:Z93),0),0)*I93</f>
        <v>0</v>
      </c>
      <c r="BF93" s="272">
        <f>IF(F93="L",IF(SUM(M93:Z93)&gt;0,SUM(M93:Z93),0),0)*I93</f>
        <v>0</v>
      </c>
      <c r="BG93" s="272">
        <f>IF(F93="XL",IF(SUM(M93:Z93)&gt;0,SUM(M93:Z93),0),0)*I93</f>
        <v>0</v>
      </c>
      <c r="BH93" s="272">
        <f>IF(F93="2XL",IF(SUM(M93:Z93)&gt;0,SUM(M93:Z93),0),0)*I93</f>
        <v>0</v>
      </c>
      <c r="BI93" s="272">
        <f>IF(F93="3XL",IF(SUM(M93:Z93)&gt;0,SUM(M93:Z93),0),0)*I93</f>
        <v>0</v>
      </c>
      <c r="BJ93" s="272">
        <f>IF(F93="4XL",IF(SUM(M93:Z93)&gt;0,SUM(M93:Z93),0),0)*I93</f>
        <v>0</v>
      </c>
      <c r="BK93" s="272">
        <f>IF(F93="various",IF(SUM(M93:Z93)&gt;0,SUM(M93:Z93),0),0)*I93</f>
        <v>0</v>
      </c>
      <c r="BL93" s="134"/>
      <c r="BM93" s="272">
        <f>IF(E93="",IF(SUM(M93:Z93)&gt;0,SUM(M93:Z93),0),0)*I93</f>
        <v>0</v>
      </c>
      <c r="BN93" s="272">
        <f>IF(E93="Dual tex.",IF(SUM(M93:Z93)&gt;0,SUM(M93:Z93),0),0)*I93</f>
        <v>0</v>
      </c>
      <c r="BO93" s="134"/>
      <c r="BP93" s="272">
        <f>IF(H93="sloper",IF(SUM(M93:Z93)&gt;0,SUM(M93:Z93),0),0)*I93</f>
        <v>0</v>
      </c>
      <c r="BQ93" s="272">
        <f>IF(H93="footholds",IF(SUM(M93:Z93)&gt;0,SUM(M93:Z93),0),0)*I93</f>
        <v>0</v>
      </c>
      <c r="BR93" s="272">
        <f>IF(H93="micros",IF(SUM(M93:Z93)&gt;0,SUM(M93:Z93),0),0)*I93</f>
        <v>0</v>
      </c>
      <c r="BS93" s="272">
        <f>IF(H93="jug",IF(SUM(M93:Z93)&gt;0,SUM(M93:Z93),0),0)*I93</f>
        <v>0</v>
      </c>
      <c r="BT93" s="272">
        <f>IF(H93="ledge",IF(SUM(M93:Z93)&gt;0,SUM(M93:Z93),0),0)*I93</f>
        <v>0</v>
      </c>
      <c r="BU93" s="272">
        <f>IF(H93="edge",IF(SUM(M93:Z93)&gt;0,SUM(M93:Z93),0),0)*I93</f>
        <v>0</v>
      </c>
      <c r="BV93" s="272">
        <f>IF(H93="crimp",IF(SUM(M93:Z93)&gt;0,SUM(M93:Z93),0),0)*I93</f>
        <v>0</v>
      </c>
      <c r="BW93" s="272">
        <f>IF(H93="incut",IF(SUM(M93:Z93)&gt;0,SUM(M93:Z93),0),0)*I93</f>
        <v>0</v>
      </c>
      <c r="BX93" s="272">
        <f>IF(H93="dish",IF(SUM(M93:Z93)&gt;0,SUM(M93:Z93),0),0)*I93</f>
        <v>0</v>
      </c>
      <c r="BY93" s="272">
        <f>IF(H93="pinch",IF(SUM(M93:Z93)&gt;0,SUM(M93:Z93),0),0)*I93</f>
        <v>0</v>
      </c>
      <c r="BZ93" s="272">
        <f>IF(H93="pocket",IF(SUM(M93:Z93)&gt;0,SUM(M93:Z93),0),0)*I93</f>
        <v>0</v>
      </c>
      <c r="CA93" s="272">
        <f>IF(H93="insert",IF(SUM(M93:Z93)&gt;0,SUM(M93:Z93),0),0)*I93</f>
        <v>0</v>
      </c>
      <c r="CB93" s="272">
        <f>IF(H93="feature",IF(SUM(M93:Z93)&gt;0,SUM(M93:Z93),0),0)*I93</f>
        <v>0</v>
      </c>
      <c r="CC93" s="272">
        <f>IF(H93="scoop",IF(SUM(M93:Z93)&gt;0,SUM(M93:Z93),0),0)*I93</f>
        <v>0</v>
      </c>
      <c r="CD93" s="272">
        <f>IF(H93="arete",IF(SUM(M93:Z93)&gt;0,SUM(M93:Z93),0),0)*I93</f>
        <v>0</v>
      </c>
      <c r="CE93" s="272">
        <f>IF(H93="square",IF(SUM(M93:Z93)&gt;0,SUM(M93:Z93),0),0)*I93</f>
        <v>0</v>
      </c>
      <c r="CF93" s="272">
        <f>IF(H93="positive",IF(SUM(M93:Z93)&gt;0,SUM(M93:Z93),0),0)*I93</f>
        <v>0</v>
      </c>
      <c r="CG93" s="272">
        <f>IF(H93="pyramid",IF(SUM(M93:Z93)&gt;0,SUM(M93:Z93),0),0)*I93</f>
        <v>0</v>
      </c>
      <c r="CH93" s="272">
        <f>IF(H93="high profile",IF(SUM(M93:Z93)&gt;0,SUM(M93:Z93),0),0)*I93</f>
        <v>0</v>
      </c>
      <c r="CI93" s="272">
        <f>IF(H93="rectangle",IF(SUM(M93:Z93)&gt;0,SUM(M93:Z93),0),0)*I93</f>
        <v>0</v>
      </c>
      <c r="CJ93" s="272">
        <f>IF(H93="various",IF(SUM(M93:Z93)&gt;0,SUM(M93:Z93),0),0)*I93</f>
        <v>0</v>
      </c>
      <c r="CK93" s="222"/>
    </row>
    <row r="94" ht="90" customHeight="1">
      <c r="A94" s="50"/>
      <c r="B94" s="273"/>
      <c r="C94" s="6"/>
      <c r="D94" t="s" s="275">
        <v>289</v>
      </c>
      <c r="E94" t="s" s="276">
        <v>126</v>
      </c>
      <c r="F94" t="s" s="277">
        <v>36</v>
      </c>
      <c r="G94" t="s" s="278">
        <v>290</v>
      </c>
      <c r="H94" t="s" s="278">
        <v>48</v>
      </c>
      <c r="I94" s="279">
        <v>3</v>
      </c>
      <c r="J94" s="331">
        <v>0</v>
      </c>
      <c r="K94" t="s" s="332">
        <v>128</v>
      </c>
      <c r="L94" s="281">
        <v>166.95</v>
      </c>
      <c r="M94" s="282"/>
      <c r="N94" s="333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3">
        <f>L94*M94+L94*N94+L94*O94+L94*P94+L94*Q94+L94*R94+L94*T94+L94*V94+L94*W94+L94*X94+L94*Y94+L94*Z94+L94*U94+L94*S94</f>
        <v>0</v>
      </c>
      <c r="AB94" t="s" s="277">
        <f>IF(SUM(M94:Z94)&gt;0,"Yes","No")</f>
        <v>129</v>
      </c>
      <c r="AC94" t="s" s="284">
        <f>IF(B94="New","Yes","No")</f>
        <v>129</v>
      </c>
      <c r="AD94" s="134"/>
      <c r="AE94" s="286">
        <v>3</v>
      </c>
      <c r="AF94" s="286">
        <f>AE94*SUM(M94:Z94)</f>
        <v>0</v>
      </c>
      <c r="AG94" s="287"/>
      <c r="AH94" s="288">
        <v>4.33</v>
      </c>
      <c r="AI94" s="267">
        <f>SUM(M94:Z94)*AH94</f>
        <v>0</v>
      </c>
      <c r="AJ94" s="268">
        <f>M94*I94</f>
        <v>0</v>
      </c>
      <c r="AK94" s="268">
        <f>N94*I94</f>
        <v>0</v>
      </c>
      <c r="AL94" s="268">
        <f>O94*I94</f>
        <v>0</v>
      </c>
      <c r="AM94" s="268">
        <f>P94*I94</f>
        <v>0</v>
      </c>
      <c r="AN94" s="268">
        <f>Q94*I94</f>
        <v>0</v>
      </c>
      <c r="AO94" s="268">
        <f>R94*I94</f>
        <v>0</v>
      </c>
      <c r="AP94" s="268">
        <f>S94*I94</f>
        <v>0</v>
      </c>
      <c r="AQ94" s="268">
        <f>T94*I94</f>
        <v>0</v>
      </c>
      <c r="AR94" s="268">
        <f>U94*I94</f>
        <v>0</v>
      </c>
      <c r="AS94" s="268">
        <f>V94*I94</f>
        <v>0</v>
      </c>
      <c r="AT94" s="268">
        <f>W94*I94</f>
        <v>0</v>
      </c>
      <c r="AU94" s="268">
        <f>X94*I94</f>
        <v>0</v>
      </c>
      <c r="AV94" s="268">
        <f>Y94*I94</f>
        <v>0</v>
      </c>
      <c r="AW94" s="268">
        <f>Z94*I94</f>
        <v>0</v>
      </c>
      <c r="AX94" s="334">
        <v>3</v>
      </c>
      <c r="AY94" s="291">
        <v>15</v>
      </c>
      <c r="AZ94" s="335"/>
      <c r="BA94" s="335"/>
      <c r="BB94" s="134"/>
      <c r="BC94" s="272">
        <f>IF(F94="XS",IF(SUM(M94:Z94)&gt;0,SUM(M94:Z94),0),0)*I94</f>
        <v>0</v>
      </c>
      <c r="BD94" s="272">
        <f>IF(F94="S",IF(SUM(M94:Z94)&gt;0,SUM(M94:Z94),0),0)*I94</f>
        <v>0</v>
      </c>
      <c r="BE94" s="272">
        <f>IF(F94="M",IF(SUM(M94:Z94)&gt;0,SUM(M94:Z94),0),0)*I94</f>
        <v>0</v>
      </c>
      <c r="BF94" s="272">
        <f>IF(F94="L",IF(SUM(M94:Z94)&gt;0,SUM(M94:Z94),0),0)*I94</f>
        <v>0</v>
      </c>
      <c r="BG94" s="272">
        <f>IF(F94="XL",IF(SUM(M94:Z94)&gt;0,SUM(M94:Z94),0),0)*I94</f>
        <v>0</v>
      </c>
      <c r="BH94" s="272">
        <f>IF(F94="2XL",IF(SUM(M94:Z94)&gt;0,SUM(M94:Z94),0),0)*I94</f>
        <v>0</v>
      </c>
      <c r="BI94" s="272">
        <f>IF(F94="3XL",IF(SUM(M94:Z94)&gt;0,SUM(M94:Z94),0),0)*I94</f>
        <v>0</v>
      </c>
      <c r="BJ94" s="272">
        <f>IF(F94="4XL",IF(SUM(M94:Z94)&gt;0,SUM(M94:Z94),0),0)*I94</f>
        <v>0</v>
      </c>
      <c r="BK94" s="272">
        <f>IF(F94="various",IF(SUM(M94:Z94)&gt;0,SUM(M94:Z94),0),0)*I94</f>
        <v>0</v>
      </c>
      <c r="BL94" s="134"/>
      <c r="BM94" s="272">
        <f>IF(E94="",IF(SUM(M94:Z94)&gt;0,SUM(M94:Z94),0),0)*I94</f>
        <v>0</v>
      </c>
      <c r="BN94" s="272">
        <f>IF(E94="Dual tex.",IF(SUM(M94:Z94)&gt;0,SUM(M94:Z94),0),0)*I94</f>
        <v>0</v>
      </c>
      <c r="BO94" s="134"/>
      <c r="BP94" s="272">
        <f>IF(H94="sloper",IF(SUM(M94:Z94)&gt;0,SUM(M94:Z94),0),0)*I94</f>
        <v>0</v>
      </c>
      <c r="BQ94" s="272">
        <f>IF(H94="footholds",IF(SUM(M94:Z94)&gt;0,SUM(M94:Z94),0),0)*I94</f>
        <v>0</v>
      </c>
      <c r="BR94" s="272">
        <f>IF(H94="micros",IF(SUM(M94:Z94)&gt;0,SUM(M94:Z94),0),0)*I94</f>
        <v>0</v>
      </c>
      <c r="BS94" s="272">
        <f>IF(H94="jug",IF(SUM(M94:Z94)&gt;0,SUM(M94:Z94),0),0)*I94</f>
        <v>0</v>
      </c>
      <c r="BT94" s="272">
        <f>IF(H94="ledge",IF(SUM(M94:Z94)&gt;0,SUM(M94:Z94),0),0)*I94</f>
        <v>0</v>
      </c>
      <c r="BU94" s="272">
        <f>IF(H94="edge",IF(SUM(M94:Z94)&gt;0,SUM(M94:Z94),0),0)*I94</f>
        <v>0</v>
      </c>
      <c r="BV94" s="272">
        <f>IF(H94="crimp",IF(SUM(M94:Z94)&gt;0,SUM(M94:Z94),0),0)*I94</f>
        <v>0</v>
      </c>
      <c r="BW94" s="272">
        <f>IF(H94="incut",IF(SUM(M94:Z94)&gt;0,SUM(M94:Z94),0),0)*I94</f>
        <v>0</v>
      </c>
      <c r="BX94" s="272">
        <f>IF(H94="dish",IF(SUM(M94:Z94)&gt;0,SUM(M94:Z94),0),0)*I94</f>
        <v>0</v>
      </c>
      <c r="BY94" s="272">
        <f>IF(H94="pinch",IF(SUM(M94:Z94)&gt;0,SUM(M94:Z94),0),0)*I94</f>
        <v>0</v>
      </c>
      <c r="BZ94" s="272">
        <f>IF(H94="pocket",IF(SUM(M94:Z94)&gt;0,SUM(M94:Z94),0),0)*I94</f>
        <v>0</v>
      </c>
      <c r="CA94" s="272">
        <f>IF(H94="insert",IF(SUM(M94:Z94)&gt;0,SUM(M94:Z94),0),0)*I94</f>
        <v>0</v>
      </c>
      <c r="CB94" s="272">
        <f>IF(H94="feature",IF(SUM(M94:Z94)&gt;0,SUM(M94:Z94),0),0)*I94</f>
        <v>0</v>
      </c>
      <c r="CC94" s="272">
        <f>IF(H94="scoop",IF(SUM(M94:Z94)&gt;0,SUM(M94:Z94),0),0)*I94</f>
        <v>0</v>
      </c>
      <c r="CD94" s="272">
        <f>IF(H94="arete",IF(SUM(M94:Z94)&gt;0,SUM(M94:Z94),0),0)*I94</f>
        <v>0</v>
      </c>
      <c r="CE94" s="272">
        <f>IF(H94="square",IF(SUM(M94:Z94)&gt;0,SUM(M94:Z94),0),0)*I94</f>
        <v>0</v>
      </c>
      <c r="CF94" s="272">
        <f>IF(H94="positive",IF(SUM(M94:Z94)&gt;0,SUM(M94:Z94),0),0)*I94</f>
        <v>0</v>
      </c>
      <c r="CG94" s="272">
        <f>IF(H94="pyramid",IF(SUM(M94:Z94)&gt;0,SUM(M94:Z94),0),0)*I94</f>
        <v>0</v>
      </c>
      <c r="CH94" s="272">
        <f>IF(H94="high profile",IF(SUM(M94:Z94)&gt;0,SUM(M94:Z94),0),0)*I94</f>
        <v>0</v>
      </c>
      <c r="CI94" s="272">
        <f>IF(H94="rectangle",IF(SUM(M94:Z94)&gt;0,SUM(M94:Z94),0),0)*I94</f>
        <v>0</v>
      </c>
      <c r="CJ94" s="272">
        <f>IF(H94="various",IF(SUM(M94:Z94)&gt;0,SUM(M94:Z94),0),0)*I94</f>
        <v>0</v>
      </c>
      <c r="CK94" s="222"/>
    </row>
    <row r="95" ht="90" customHeight="1">
      <c r="A95" s="50"/>
      <c r="B95" s="336"/>
      <c r="C95" s="6"/>
      <c r="D95" t="s" s="292">
        <v>291</v>
      </c>
      <c r="E95" t="s" s="293">
        <v>126</v>
      </c>
      <c r="F95" t="s" s="294">
        <v>37</v>
      </c>
      <c r="G95" t="s" s="295">
        <v>292</v>
      </c>
      <c r="H95" t="s" s="295">
        <v>48</v>
      </c>
      <c r="I95" s="296">
        <v>2</v>
      </c>
      <c r="J95" s="296">
        <v>0</v>
      </c>
      <c r="K95" t="s" s="294">
        <v>128</v>
      </c>
      <c r="L95" s="298">
        <v>133.56</v>
      </c>
      <c r="M95" s="299"/>
      <c r="N95" s="299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299"/>
      <c r="AA95" s="300">
        <f>L95*M95+L95*N95+L95*O95+L95*P95+L95*Q95+L95*R95+L95*T95+L95*V95+L95*W95+L95*X95+L95*Y95+L95*Z95+L95*U95+L95*S95</f>
        <v>0</v>
      </c>
      <c r="AB95" t="s" s="294">
        <f>IF(SUM(M95:Z95)&gt;0,"Yes","No")</f>
        <v>129</v>
      </c>
      <c r="AC95" t="s" s="301">
        <f>IF(B95="New","Yes","No")</f>
        <v>129</v>
      </c>
      <c r="AD95" s="134"/>
      <c r="AE95" s="286">
        <v>2</v>
      </c>
      <c r="AF95" s="286">
        <f>AE95*SUM(M95:Z95)</f>
        <v>0</v>
      </c>
      <c r="AG95" s="287"/>
      <c r="AH95" s="288">
        <v>4.9</v>
      </c>
      <c r="AI95" s="267">
        <f>SUM(M95:Z95)*AH95</f>
        <v>0</v>
      </c>
      <c r="AJ95" s="268">
        <f>M95*I95</f>
        <v>0</v>
      </c>
      <c r="AK95" s="268">
        <f>N95*I95</f>
        <v>0</v>
      </c>
      <c r="AL95" s="268">
        <f>O95*I95</f>
        <v>0</v>
      </c>
      <c r="AM95" s="268">
        <f>P95*I95</f>
        <v>0</v>
      </c>
      <c r="AN95" s="268">
        <f>Q95*I95</f>
        <v>0</v>
      </c>
      <c r="AO95" s="268">
        <f>R95*I95</f>
        <v>0</v>
      </c>
      <c r="AP95" s="268">
        <f>S95*I95</f>
        <v>0</v>
      </c>
      <c r="AQ95" s="268">
        <f>T95*I95</f>
        <v>0</v>
      </c>
      <c r="AR95" s="268">
        <f>U95*I95</f>
        <v>0</v>
      </c>
      <c r="AS95" s="268">
        <f>V95*I95</f>
        <v>0</v>
      </c>
      <c r="AT95" s="268">
        <f>W95*I95</f>
        <v>0</v>
      </c>
      <c r="AU95" s="268">
        <f>X95*I95</f>
        <v>0</v>
      </c>
      <c r="AV95" s="268">
        <f>Y95*I95</f>
        <v>0</v>
      </c>
      <c r="AW95" s="268">
        <f>Z95*I95</f>
        <v>0</v>
      </c>
      <c r="AX95" s="334">
        <v>2</v>
      </c>
      <c r="AY95" s="291">
        <v>13</v>
      </c>
      <c r="AZ95" s="335"/>
      <c r="BA95" s="335"/>
      <c r="BB95" s="134"/>
      <c r="BC95" s="272">
        <f>IF(F95="XS",IF(SUM(M95:Z95)&gt;0,SUM(M95:Z95),0),0)*I95</f>
        <v>0</v>
      </c>
      <c r="BD95" s="272">
        <f>IF(F95="S",IF(SUM(M95:Z95)&gt;0,SUM(M95:Z95),0),0)*I95</f>
        <v>0</v>
      </c>
      <c r="BE95" s="272">
        <f>IF(F95="M",IF(SUM(M95:Z95)&gt;0,SUM(M95:Z95),0),0)*I95</f>
        <v>0</v>
      </c>
      <c r="BF95" s="272">
        <f>IF(F95="L",IF(SUM(M95:Z95)&gt;0,SUM(M95:Z95),0),0)*I95</f>
        <v>0</v>
      </c>
      <c r="BG95" s="272">
        <f>IF(F95="XL",IF(SUM(M95:Z95)&gt;0,SUM(M95:Z95),0),0)*I95</f>
        <v>0</v>
      </c>
      <c r="BH95" s="272">
        <f>IF(F95="2XL",IF(SUM(M95:Z95)&gt;0,SUM(M95:Z95),0),0)*I95</f>
        <v>0</v>
      </c>
      <c r="BI95" s="272">
        <f>IF(F95="3XL",IF(SUM(M95:Z95)&gt;0,SUM(M95:Z95),0),0)*I95</f>
        <v>0</v>
      </c>
      <c r="BJ95" s="272">
        <f>IF(F95="4XL",IF(SUM(M95:Z95)&gt;0,SUM(M95:Z95),0),0)*I95</f>
        <v>0</v>
      </c>
      <c r="BK95" s="272">
        <f>IF(F95="various",IF(SUM(M95:Z95)&gt;0,SUM(M95:Z95),0),0)*I95</f>
        <v>0</v>
      </c>
      <c r="BL95" s="134"/>
      <c r="BM95" s="272">
        <f>IF(E95="",IF(SUM(M95:Z95)&gt;0,SUM(M95:Z95),0),0)*I95</f>
        <v>0</v>
      </c>
      <c r="BN95" s="272">
        <f>IF(E95="Dual tex.",IF(SUM(M95:Z95)&gt;0,SUM(M95:Z95),0),0)*I95</f>
        <v>0</v>
      </c>
      <c r="BO95" s="134"/>
      <c r="BP95" s="272">
        <f>IF(H95="sloper",IF(SUM(M95:Z95)&gt;0,SUM(M95:Z95),0),0)*I95</f>
        <v>0</v>
      </c>
      <c r="BQ95" s="272">
        <f>IF(H95="footholds",IF(SUM(M95:Z95)&gt;0,SUM(M95:Z95),0),0)*I95</f>
        <v>0</v>
      </c>
      <c r="BR95" s="272">
        <f>IF(H95="micros",IF(SUM(M95:Z95)&gt;0,SUM(M95:Z95),0),0)*I95</f>
        <v>0</v>
      </c>
      <c r="BS95" s="272">
        <f>IF(H95="jug",IF(SUM(M95:Z95)&gt;0,SUM(M95:Z95),0),0)*I95</f>
        <v>0</v>
      </c>
      <c r="BT95" s="272">
        <f>IF(H95="ledge",IF(SUM(M95:Z95)&gt;0,SUM(M95:Z95),0),0)*I95</f>
        <v>0</v>
      </c>
      <c r="BU95" s="272">
        <f>IF(H95="edge",IF(SUM(M95:Z95)&gt;0,SUM(M95:Z95),0),0)*I95</f>
        <v>0</v>
      </c>
      <c r="BV95" s="272">
        <f>IF(H95="crimp",IF(SUM(M95:Z95)&gt;0,SUM(M95:Z95),0),0)*I95</f>
        <v>0</v>
      </c>
      <c r="BW95" s="272">
        <f>IF(H95="incut",IF(SUM(M95:Z95)&gt;0,SUM(M95:Z95),0),0)*I95</f>
        <v>0</v>
      </c>
      <c r="BX95" s="272">
        <f>IF(H95="dish",IF(SUM(M95:Z95)&gt;0,SUM(M95:Z95),0),0)*I95</f>
        <v>0</v>
      </c>
      <c r="BY95" s="272">
        <f>IF(H95="pinch",IF(SUM(M95:Z95)&gt;0,SUM(M95:Z95),0),0)*I95</f>
        <v>0</v>
      </c>
      <c r="BZ95" s="272">
        <f>IF(H95="pocket",IF(SUM(M95:Z95)&gt;0,SUM(M95:Z95),0),0)*I95</f>
        <v>0</v>
      </c>
      <c r="CA95" s="272">
        <f>IF(H95="insert",IF(SUM(M95:Z95)&gt;0,SUM(M95:Z95),0),0)*I95</f>
        <v>0</v>
      </c>
      <c r="CB95" s="272">
        <f>IF(H95="feature",IF(SUM(M95:Z95)&gt;0,SUM(M95:Z95),0),0)*I95</f>
        <v>0</v>
      </c>
      <c r="CC95" s="272">
        <f>IF(H95="scoop",IF(SUM(M95:Z95)&gt;0,SUM(M95:Z95),0),0)*I95</f>
        <v>0</v>
      </c>
      <c r="CD95" s="272">
        <f>IF(H95="arete",IF(SUM(M95:Z95)&gt;0,SUM(M95:Z95),0),0)*I95</f>
        <v>0</v>
      </c>
      <c r="CE95" s="272">
        <f>IF(H95="square",IF(SUM(M95:Z95)&gt;0,SUM(M95:Z95),0),0)*I95</f>
        <v>0</v>
      </c>
      <c r="CF95" s="272">
        <f>IF(H95="positive",IF(SUM(M95:Z95)&gt;0,SUM(M95:Z95),0),0)*I95</f>
        <v>0</v>
      </c>
      <c r="CG95" s="272">
        <f>IF(H95="pyramid",IF(SUM(M95:Z95)&gt;0,SUM(M95:Z95),0),0)*I95</f>
        <v>0</v>
      </c>
      <c r="CH95" s="272">
        <f>IF(H95="high profile",IF(SUM(M95:Z95)&gt;0,SUM(M95:Z95),0),0)*I95</f>
        <v>0</v>
      </c>
      <c r="CI95" s="272">
        <f>IF(H95="rectangle",IF(SUM(M95:Z95)&gt;0,SUM(M95:Z95),0),0)*I95</f>
        <v>0</v>
      </c>
      <c r="CJ95" s="272">
        <f>IF(H95="various",IF(SUM(M95:Z95)&gt;0,SUM(M95:Z95),0),0)*I95</f>
        <v>0</v>
      </c>
      <c r="CK95" s="222"/>
    </row>
    <row r="96" ht="90" customHeight="1">
      <c r="A96" s="50"/>
      <c r="B96" t="s" s="302">
        <v>73</v>
      </c>
      <c r="C96" s="6"/>
      <c r="D96" t="s" s="275">
        <v>293</v>
      </c>
      <c r="E96" t="s" s="276">
        <v>126</v>
      </c>
      <c r="F96" t="s" s="277">
        <v>34</v>
      </c>
      <c r="G96" t="s" s="278">
        <v>294</v>
      </c>
      <c r="H96" t="s" s="278">
        <v>48</v>
      </c>
      <c r="I96" s="279">
        <v>2</v>
      </c>
      <c r="J96" s="331">
        <v>0</v>
      </c>
      <c r="K96" t="s" s="332">
        <v>128</v>
      </c>
      <c r="L96" s="281">
        <v>94.5</v>
      </c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3">
        <f>L96*M96+L96*N96+L96*O96+L96*P96+L96*Q96+L96*R96+L96*T96+L96*V96+L96*W96+L96*X96+L96*Y96+L96*Z96+L96*U96+L96*S96</f>
        <v>0</v>
      </c>
      <c r="AB96" t="s" s="277">
        <f>IF(SUM(M96:Z96)&gt;0,"Yes","No")</f>
        <v>129</v>
      </c>
      <c r="AC96" t="s" s="284">
        <f>IF(B96="New","Yes","No")</f>
        <v>144</v>
      </c>
      <c r="AD96" s="134"/>
      <c r="AE96" s="286">
        <v>2</v>
      </c>
      <c r="AF96" s="286">
        <f>AE96*SUM(M96:Z96)</f>
        <v>0</v>
      </c>
      <c r="AG96" s="287"/>
      <c r="AH96" s="288">
        <v>1.4</v>
      </c>
      <c r="AI96" s="267">
        <f>SUM(M96:Z96)*AH96</f>
        <v>0</v>
      </c>
      <c r="AJ96" s="268">
        <f>M96*I96</f>
        <v>0</v>
      </c>
      <c r="AK96" s="268">
        <f>N96*I96</f>
        <v>0</v>
      </c>
      <c r="AL96" s="268">
        <f>O96*I96</f>
        <v>0</v>
      </c>
      <c r="AM96" s="268">
        <f>P96*I96</f>
        <v>0</v>
      </c>
      <c r="AN96" s="268">
        <f>Q96*I96</f>
        <v>0</v>
      </c>
      <c r="AO96" s="268">
        <f>R96*I96</f>
        <v>0</v>
      </c>
      <c r="AP96" s="268">
        <f>S96*I96</f>
        <v>0</v>
      </c>
      <c r="AQ96" s="268">
        <f>T96*I96</f>
        <v>0</v>
      </c>
      <c r="AR96" s="268">
        <f>U96*I96</f>
        <v>0</v>
      </c>
      <c r="AS96" s="268">
        <f>V96*I96</f>
        <v>0</v>
      </c>
      <c r="AT96" s="268">
        <f>W96*I96</f>
        <v>0</v>
      </c>
      <c r="AU96" s="268">
        <f>X96*I96</f>
        <v>0</v>
      </c>
      <c r="AV96" s="268">
        <f>Y96*I96</f>
        <v>0</v>
      </c>
      <c r="AW96" s="268">
        <f>Z96*I96</f>
        <v>0</v>
      </c>
      <c r="AX96" s="334">
        <v>2</v>
      </c>
      <c r="AY96" s="380">
        <v>6</v>
      </c>
      <c r="AZ96" s="381"/>
      <c r="BA96" s="381"/>
      <c r="BB96" s="134"/>
      <c r="BC96" s="272">
        <f>IF(F96="XS",IF(SUM(M96:Z96)&gt;0,SUM(M96:Z96),0),0)*I96</f>
        <v>0</v>
      </c>
      <c r="BD96" s="272">
        <f>IF(F96="S",IF(SUM(M96:Z96)&gt;0,SUM(M96:Z96),0),0)*I96</f>
        <v>0</v>
      </c>
      <c r="BE96" s="272">
        <f>IF(F96="M",IF(SUM(M96:Z96)&gt;0,SUM(M96:Z96),0),0)*I96</f>
        <v>0</v>
      </c>
      <c r="BF96" s="272">
        <f>IF(F96="L",IF(SUM(M96:Z96)&gt;0,SUM(M96:Z96),0),0)*I96</f>
        <v>0</v>
      </c>
      <c r="BG96" s="272">
        <f>IF(F96="XL",IF(SUM(M96:Z96)&gt;0,SUM(M96:Z96),0),0)*I96</f>
        <v>0</v>
      </c>
      <c r="BH96" s="272">
        <f>IF(F96="2XL",IF(SUM(M96:Z96)&gt;0,SUM(M96:Z96),0),0)*I96</f>
        <v>0</v>
      </c>
      <c r="BI96" s="272">
        <f>IF(F96="3XL",IF(SUM(M96:Z96)&gt;0,SUM(M96:Z96),0),0)*I96</f>
        <v>0</v>
      </c>
      <c r="BJ96" s="272">
        <f>IF(F96="4XL",IF(SUM(M96:Z96)&gt;0,SUM(M96:Z96),0),0)*I96</f>
        <v>0</v>
      </c>
      <c r="BK96" s="272">
        <f>IF(F96="various",IF(SUM(M96:Z96)&gt;0,SUM(M96:Z96),0),0)*I96</f>
        <v>0</v>
      </c>
      <c r="BL96" s="134"/>
      <c r="BM96" s="272">
        <f>IF(E96="",IF(SUM(M96:Z96)&gt;0,SUM(M96:Z96),0),0)*I96</f>
        <v>0</v>
      </c>
      <c r="BN96" s="272">
        <f>IF(E96="Dual tex.",IF(SUM(M96:Z96)&gt;0,SUM(M96:Z96),0),0)*I96</f>
        <v>0</v>
      </c>
      <c r="BO96" s="134"/>
      <c r="BP96" s="272">
        <f>IF(H96="sloper",IF(SUM(M96:Z96)&gt;0,SUM(M96:Z96),0),0)*I96</f>
        <v>0</v>
      </c>
      <c r="BQ96" s="272">
        <f>IF(H96="footholds",IF(SUM(M96:Z96)&gt;0,SUM(M96:Z96),0),0)*I96</f>
        <v>0</v>
      </c>
      <c r="BR96" s="272">
        <f>IF(H96="micros",IF(SUM(M96:Z96)&gt;0,SUM(M96:Z96),0),0)*I96</f>
        <v>0</v>
      </c>
      <c r="BS96" s="272">
        <f>IF(H96="jug",IF(SUM(M96:Z96)&gt;0,SUM(M96:Z96),0),0)*I96</f>
        <v>0</v>
      </c>
      <c r="BT96" s="272">
        <f>IF(H96="ledge",IF(SUM(M96:Z96)&gt;0,SUM(M96:Z96),0),0)*I96</f>
        <v>0</v>
      </c>
      <c r="BU96" s="272">
        <f>IF(H96="edge",IF(SUM(M96:Z96)&gt;0,SUM(M96:Z96),0),0)*I96</f>
        <v>0</v>
      </c>
      <c r="BV96" s="272">
        <f>IF(H96="crimp",IF(SUM(M96:Z96)&gt;0,SUM(M96:Z96),0),0)*I96</f>
        <v>0</v>
      </c>
      <c r="BW96" s="272">
        <f>IF(H96="incut",IF(SUM(M96:Z96)&gt;0,SUM(M96:Z96),0),0)*I96</f>
        <v>0</v>
      </c>
      <c r="BX96" s="272">
        <f>IF(H96="dish",IF(SUM(M96:Z96)&gt;0,SUM(M96:Z96),0),0)*I96</f>
        <v>0</v>
      </c>
      <c r="BY96" s="272">
        <f>IF(H96="pinch",IF(SUM(M96:Z96)&gt;0,SUM(M96:Z96),0),0)*I96</f>
        <v>0</v>
      </c>
      <c r="BZ96" s="272">
        <f>IF(H96="pocket",IF(SUM(M96:Z96)&gt;0,SUM(M96:Z96),0),0)*I96</f>
        <v>0</v>
      </c>
      <c r="CA96" s="272">
        <f>IF(H96="insert",IF(SUM(M96:Z96)&gt;0,SUM(M96:Z96),0),0)*I96</f>
        <v>0</v>
      </c>
      <c r="CB96" s="272">
        <f>IF(H96="feature",IF(SUM(M96:Z96)&gt;0,SUM(M96:Z96),0),0)*I96</f>
        <v>0</v>
      </c>
      <c r="CC96" s="272">
        <f>IF(H96="scoop",IF(SUM(M96:Z96)&gt;0,SUM(M96:Z96),0),0)*I96</f>
        <v>0</v>
      </c>
      <c r="CD96" s="272">
        <f>IF(H96="arete",IF(SUM(M96:Z96)&gt;0,SUM(M96:Z96),0),0)*I96</f>
        <v>0</v>
      </c>
      <c r="CE96" s="272">
        <f>IF(H96="square",IF(SUM(M96:Z96)&gt;0,SUM(M96:Z96),0),0)*I96</f>
        <v>0</v>
      </c>
      <c r="CF96" s="272">
        <f>IF(H96="positive",IF(SUM(M96:Z96)&gt;0,SUM(M96:Z96),0),0)*I96</f>
        <v>0</v>
      </c>
      <c r="CG96" s="272">
        <f>IF(H96="pyramid",IF(SUM(M96:Z96)&gt;0,SUM(M96:Z96),0),0)*I96</f>
        <v>0</v>
      </c>
      <c r="CH96" s="272">
        <f>IF(H96="high profile",IF(SUM(M96:Z96)&gt;0,SUM(M96:Z96),0),0)*I96</f>
        <v>0</v>
      </c>
      <c r="CI96" s="272">
        <f>IF(H96="rectangle",IF(SUM(M96:Z96)&gt;0,SUM(M96:Z96),0),0)*I96</f>
        <v>0</v>
      </c>
      <c r="CJ96" s="272">
        <f>IF(H96="various",IF(SUM(M96:Z96)&gt;0,SUM(M96:Z96),0),0)*I96</f>
        <v>0</v>
      </c>
      <c r="CK96" s="222"/>
    </row>
    <row r="97" ht="90" customHeight="1">
      <c r="A97" s="50"/>
      <c r="B97" t="s" s="302">
        <v>73</v>
      </c>
      <c r="C97" s="6"/>
      <c r="D97" t="s" s="292">
        <v>295</v>
      </c>
      <c r="E97" t="s" s="293">
        <v>126</v>
      </c>
      <c r="F97" t="s" s="294">
        <v>36</v>
      </c>
      <c r="G97" t="s" s="295">
        <v>296</v>
      </c>
      <c r="H97" t="s" s="295">
        <v>48</v>
      </c>
      <c r="I97" s="296">
        <v>2</v>
      </c>
      <c r="J97" s="296">
        <v>0</v>
      </c>
      <c r="K97" t="s" s="294">
        <v>128</v>
      </c>
      <c r="L97" s="298">
        <v>126</v>
      </c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299"/>
      <c r="Z97" s="299"/>
      <c r="AA97" s="300">
        <f>L97*M97+L97*N97+L97*O97+L97*P97+L97*Q97+L97*R97+L97*T97+L97*V97+L97*W97+L97*X97+L97*Y97+L97*Z97+L97*U97+L97*S97</f>
        <v>0</v>
      </c>
      <c r="AB97" t="s" s="294">
        <f>IF(SUM(M97:Z97)&gt;0,"Yes","No")</f>
        <v>129</v>
      </c>
      <c r="AC97" t="s" s="301">
        <f>IF(B97="New","Yes","No")</f>
        <v>144</v>
      </c>
      <c r="AD97" s="134"/>
      <c r="AE97" s="286">
        <v>2</v>
      </c>
      <c r="AF97" s="286">
        <f>AE97*SUM(M97:Z97)</f>
        <v>0</v>
      </c>
      <c r="AG97" s="287"/>
      <c r="AH97" s="288">
        <v>3.75</v>
      </c>
      <c r="AI97" s="267">
        <f>SUM(M97:Z97)*AH97</f>
        <v>0</v>
      </c>
      <c r="AJ97" s="268">
        <f>M97*I97</f>
        <v>0</v>
      </c>
      <c r="AK97" s="268">
        <f>N97*I97</f>
        <v>0</v>
      </c>
      <c r="AL97" s="268">
        <f>O97*I97</f>
        <v>0</v>
      </c>
      <c r="AM97" s="268">
        <f>P97*I97</f>
        <v>0</v>
      </c>
      <c r="AN97" s="268">
        <f>Q97*I97</f>
        <v>0</v>
      </c>
      <c r="AO97" s="268">
        <f>R97*I97</f>
        <v>0</v>
      </c>
      <c r="AP97" s="268">
        <f>S97*I97</f>
        <v>0</v>
      </c>
      <c r="AQ97" s="268">
        <f>T97*I97</f>
        <v>0</v>
      </c>
      <c r="AR97" s="268">
        <f>U97*I97</f>
        <v>0</v>
      </c>
      <c r="AS97" s="268">
        <f>V97*I97</f>
        <v>0</v>
      </c>
      <c r="AT97" s="268">
        <f>W97*I97</f>
        <v>0</v>
      </c>
      <c r="AU97" s="268">
        <f>X97*I97</f>
        <v>0</v>
      </c>
      <c r="AV97" s="268">
        <f>Y97*I97</f>
        <v>0</v>
      </c>
      <c r="AW97" s="268">
        <f>Z97*I97</f>
        <v>0</v>
      </c>
      <c r="AX97" s="334">
        <v>2</v>
      </c>
      <c r="AY97" s="291">
        <v>10</v>
      </c>
      <c r="AZ97" s="335"/>
      <c r="BA97" s="335"/>
      <c r="BB97" s="134"/>
      <c r="BC97" s="272">
        <f>IF(F97="XS",IF(SUM(M97:Z97)&gt;0,SUM(M97:Z97),0),0)*I97</f>
        <v>0</v>
      </c>
      <c r="BD97" s="272">
        <f>IF(F97="S",IF(SUM(M97:Z97)&gt;0,SUM(M97:Z97),0),0)*I97</f>
        <v>0</v>
      </c>
      <c r="BE97" s="272">
        <f>IF(F97="M",IF(SUM(M97:Z97)&gt;0,SUM(M97:Z97),0),0)*I97</f>
        <v>0</v>
      </c>
      <c r="BF97" s="272">
        <f>IF(F97="L",IF(SUM(M97:Z97)&gt;0,SUM(M97:Z97),0),0)*I97</f>
        <v>0</v>
      </c>
      <c r="BG97" s="272">
        <f>IF(F97="XL",IF(SUM(M97:Z97)&gt;0,SUM(M97:Z97),0),0)*I97</f>
        <v>0</v>
      </c>
      <c r="BH97" s="272">
        <f>IF(F97="2XL",IF(SUM(M97:Z97)&gt;0,SUM(M97:Z97),0),0)*I97</f>
        <v>0</v>
      </c>
      <c r="BI97" s="272">
        <f>IF(F97="3XL",IF(SUM(M97:Z97)&gt;0,SUM(M97:Z97),0),0)*I97</f>
        <v>0</v>
      </c>
      <c r="BJ97" s="272">
        <f>IF(F97="4XL",IF(SUM(M97:Z97)&gt;0,SUM(M97:Z97),0),0)*I97</f>
        <v>0</v>
      </c>
      <c r="BK97" s="272">
        <f>IF(F97="various",IF(SUM(M97:Z97)&gt;0,SUM(M97:Z97),0),0)*I97</f>
        <v>0</v>
      </c>
      <c r="BL97" s="134"/>
      <c r="BM97" s="272">
        <f>IF(E97="",IF(SUM(M97:Z97)&gt;0,SUM(M97:Z97),0),0)*I97</f>
        <v>0</v>
      </c>
      <c r="BN97" s="272">
        <f>IF(E97="Dual tex.",IF(SUM(M97:Z97)&gt;0,SUM(M97:Z97),0),0)*I97</f>
        <v>0</v>
      </c>
      <c r="BO97" s="134"/>
      <c r="BP97" s="272">
        <f>IF(H97="sloper",IF(SUM(M97:Z97)&gt;0,SUM(M97:Z97),0),0)*I97</f>
        <v>0</v>
      </c>
      <c r="BQ97" s="272">
        <f>IF(H97="footholds",IF(SUM(M97:Z97)&gt;0,SUM(M97:Z97),0),0)*I97</f>
        <v>0</v>
      </c>
      <c r="BR97" s="272">
        <f>IF(H97="micros",IF(SUM(M97:Z97)&gt;0,SUM(M97:Z97),0),0)*I97</f>
        <v>0</v>
      </c>
      <c r="BS97" s="272">
        <f>IF(H97="jug",IF(SUM(M97:Z97)&gt;0,SUM(M97:Z97),0),0)*I97</f>
        <v>0</v>
      </c>
      <c r="BT97" s="272">
        <f>IF(H97="ledge",IF(SUM(M97:Z97)&gt;0,SUM(M97:Z97),0),0)*I97</f>
        <v>0</v>
      </c>
      <c r="BU97" s="272">
        <f>IF(H97="edge",IF(SUM(M97:Z97)&gt;0,SUM(M97:Z97),0),0)*I97</f>
        <v>0</v>
      </c>
      <c r="BV97" s="272">
        <f>IF(H97="crimp",IF(SUM(M97:Z97)&gt;0,SUM(M97:Z97),0),0)*I97</f>
        <v>0</v>
      </c>
      <c r="BW97" s="272">
        <f>IF(H97="incut",IF(SUM(M97:Z97)&gt;0,SUM(M97:Z97),0),0)*I97</f>
        <v>0</v>
      </c>
      <c r="BX97" s="272">
        <f>IF(H97="dish",IF(SUM(M97:Z97)&gt;0,SUM(M97:Z97),0),0)*I97</f>
        <v>0</v>
      </c>
      <c r="BY97" s="272">
        <f>IF(H97="pinch",IF(SUM(M97:Z97)&gt;0,SUM(M97:Z97),0),0)*I97</f>
        <v>0</v>
      </c>
      <c r="BZ97" s="272">
        <f>IF(H97="pocket",IF(SUM(M97:Z97)&gt;0,SUM(M97:Z97),0),0)*I97</f>
        <v>0</v>
      </c>
      <c r="CA97" s="272">
        <f>IF(H97="insert",IF(SUM(M97:Z97)&gt;0,SUM(M97:Z97),0),0)*I97</f>
        <v>0</v>
      </c>
      <c r="CB97" s="272">
        <f>IF(H97="feature",IF(SUM(M97:Z97)&gt;0,SUM(M97:Z97),0),0)*I97</f>
        <v>0</v>
      </c>
      <c r="CC97" s="272">
        <f>IF(H97="scoop",IF(SUM(M97:Z97)&gt;0,SUM(M97:Z97),0),0)*I97</f>
        <v>0</v>
      </c>
      <c r="CD97" s="272">
        <f>IF(H97="arete",IF(SUM(M97:Z97)&gt;0,SUM(M97:Z97),0),0)*I97</f>
        <v>0</v>
      </c>
      <c r="CE97" s="272">
        <f>IF(H97="square",IF(SUM(M97:Z97)&gt;0,SUM(M97:Z97),0),0)*I97</f>
        <v>0</v>
      </c>
      <c r="CF97" s="272">
        <f>IF(H97="positive",IF(SUM(M97:Z97)&gt;0,SUM(M97:Z97),0),0)*I97</f>
        <v>0</v>
      </c>
      <c r="CG97" s="272">
        <f>IF(H97="pyramid",IF(SUM(M97:Z97)&gt;0,SUM(M97:Z97),0),0)*I97</f>
        <v>0</v>
      </c>
      <c r="CH97" s="272">
        <f>IF(H97="high profile",IF(SUM(M97:Z97)&gt;0,SUM(M97:Z97),0),0)*I97</f>
        <v>0</v>
      </c>
      <c r="CI97" s="272">
        <f>IF(H97="rectangle",IF(SUM(M97:Z97)&gt;0,SUM(M97:Z97),0),0)*I97</f>
        <v>0</v>
      </c>
      <c r="CJ97" s="272">
        <f>IF(H97="various",IF(SUM(M97:Z97)&gt;0,SUM(M97:Z97),0),0)*I97</f>
        <v>0</v>
      </c>
      <c r="CK97" s="222"/>
    </row>
    <row r="98" ht="90" customHeight="1">
      <c r="A98" s="50"/>
      <c r="B98" t="s" s="305">
        <v>73</v>
      </c>
      <c r="C98" s="12"/>
      <c r="D98" t="s" s="306">
        <v>297</v>
      </c>
      <c r="E98" t="s" s="307">
        <v>126</v>
      </c>
      <c r="F98" t="s" s="308">
        <v>37</v>
      </c>
      <c r="G98" t="s" s="310">
        <v>298</v>
      </c>
      <c r="H98" t="s" s="310">
        <v>48</v>
      </c>
      <c r="I98" s="338">
        <v>2</v>
      </c>
      <c r="J98" s="339">
        <v>0</v>
      </c>
      <c r="K98" t="s" s="340">
        <v>128</v>
      </c>
      <c r="L98" s="312">
        <v>141.75</v>
      </c>
      <c r="M98" s="313"/>
      <c r="N98" s="313"/>
      <c r="O98" s="313"/>
      <c r="P98" s="313"/>
      <c r="Q98" s="313"/>
      <c r="R98" s="313"/>
      <c r="S98" s="313"/>
      <c r="T98" s="313"/>
      <c r="U98" s="313"/>
      <c r="V98" s="313"/>
      <c r="W98" s="313"/>
      <c r="X98" s="313"/>
      <c r="Y98" s="313"/>
      <c r="Z98" s="313"/>
      <c r="AA98" s="314">
        <f>L98*M98+L98*N98+L98*O98+L98*P98+L98*Q98+L98*R98+L98*T98+L98*V98+L98*W98+L98*X98+L98*Y98+L98*Z98+L98*U98+L98*S98</f>
        <v>0</v>
      </c>
      <c r="AB98" t="s" s="308">
        <f>IF(SUM(M98:Z98)&gt;0,"Yes","No")</f>
        <v>129</v>
      </c>
      <c r="AC98" t="s" s="315">
        <f>IF(B98="New","Yes","No")</f>
        <v>144</v>
      </c>
      <c r="AD98" s="134"/>
      <c r="AE98" s="342">
        <v>2</v>
      </c>
      <c r="AF98" s="342">
        <f>AE98*SUM(M98:Z98)</f>
        <v>0</v>
      </c>
      <c r="AG98" s="287"/>
      <c r="AH98" s="316">
        <v>6.25</v>
      </c>
      <c r="AI98" s="267">
        <f>SUM(M98:Z98)*AH98</f>
        <v>0</v>
      </c>
      <c r="AJ98" s="268">
        <f>M98*I98</f>
        <v>0</v>
      </c>
      <c r="AK98" s="268">
        <f>N98*I98</f>
        <v>0</v>
      </c>
      <c r="AL98" s="268">
        <f>O98*I98</f>
        <v>0</v>
      </c>
      <c r="AM98" s="268">
        <f>P98*I98</f>
        <v>0</v>
      </c>
      <c r="AN98" s="268">
        <f>Q98*I98</f>
        <v>0</v>
      </c>
      <c r="AO98" s="268">
        <f>R98*I98</f>
        <v>0</v>
      </c>
      <c r="AP98" s="268">
        <f>S98*I98</f>
        <v>0</v>
      </c>
      <c r="AQ98" s="268">
        <f>T98*I98</f>
        <v>0</v>
      </c>
      <c r="AR98" s="268">
        <f>U98*I98</f>
        <v>0</v>
      </c>
      <c r="AS98" s="268">
        <f>V98*I98</f>
        <v>0</v>
      </c>
      <c r="AT98" s="268">
        <f>W98*I98</f>
        <v>0</v>
      </c>
      <c r="AU98" s="268">
        <f>X98*I98</f>
        <v>0</v>
      </c>
      <c r="AV98" s="268">
        <f>Y98*I98</f>
        <v>0</v>
      </c>
      <c r="AW98" s="268">
        <f>Z98*I98</f>
        <v>0</v>
      </c>
      <c r="AX98" s="350">
        <v>2</v>
      </c>
      <c r="AY98" s="382">
        <v>12</v>
      </c>
      <c r="AZ98" s="383"/>
      <c r="BA98" s="383"/>
      <c r="BB98" s="134"/>
      <c r="BC98" s="272">
        <f>IF(F98="XS",IF(SUM(M98:Z98)&gt;0,SUM(M98:Z98),0),0)*I98</f>
        <v>0</v>
      </c>
      <c r="BD98" s="272">
        <f>IF(F98="S",IF(SUM(M98:Z98)&gt;0,SUM(M98:Z98),0),0)*I98</f>
        <v>0</v>
      </c>
      <c r="BE98" s="272">
        <f>IF(F98="M",IF(SUM(M98:Z98)&gt;0,SUM(M98:Z98),0),0)*I98</f>
        <v>0</v>
      </c>
      <c r="BF98" s="272">
        <f>IF(F98="L",IF(SUM(M98:Z98)&gt;0,SUM(M98:Z98),0),0)*I98</f>
        <v>0</v>
      </c>
      <c r="BG98" s="272">
        <f>IF(F98="XL",IF(SUM(M98:Z98)&gt;0,SUM(M98:Z98),0),0)*I98</f>
        <v>0</v>
      </c>
      <c r="BH98" s="272">
        <f>IF(F98="2XL",IF(SUM(M98:Z98)&gt;0,SUM(M98:Z98),0),0)*I98</f>
        <v>0</v>
      </c>
      <c r="BI98" s="272">
        <f>IF(F98="3XL",IF(SUM(M98:Z98)&gt;0,SUM(M98:Z98),0),0)*I98</f>
        <v>0</v>
      </c>
      <c r="BJ98" s="272">
        <f>IF(F98="4XL",IF(SUM(M98:Z98)&gt;0,SUM(M98:Z98),0),0)*I98</f>
        <v>0</v>
      </c>
      <c r="BK98" s="272">
        <f>IF(F98="various",IF(SUM(M98:Z98)&gt;0,SUM(M98:Z98),0),0)*I98</f>
        <v>0</v>
      </c>
      <c r="BL98" s="134"/>
      <c r="BM98" s="272">
        <f>IF(E98="",IF(SUM(M98:Z98)&gt;0,SUM(M98:Z98),0),0)*I98</f>
        <v>0</v>
      </c>
      <c r="BN98" s="272">
        <f>IF(E98="Dual tex.",IF(SUM(M98:Z98)&gt;0,SUM(M98:Z98),0),0)*I98</f>
        <v>0</v>
      </c>
      <c r="BO98" s="134"/>
      <c r="BP98" s="272">
        <f>IF(H98="sloper",IF(SUM(M98:Z98)&gt;0,SUM(M98:Z98),0),0)*I98</f>
        <v>0</v>
      </c>
      <c r="BQ98" s="272">
        <f>IF(H98="footholds",IF(SUM(M98:Z98)&gt;0,SUM(M98:Z98),0),0)*I98</f>
        <v>0</v>
      </c>
      <c r="BR98" s="272">
        <f>IF(H98="micros",IF(SUM(M98:Z98)&gt;0,SUM(M98:Z98),0),0)*I98</f>
        <v>0</v>
      </c>
      <c r="BS98" s="272">
        <f>IF(H98="jug",IF(SUM(M98:Z98)&gt;0,SUM(M98:Z98),0),0)*I98</f>
        <v>0</v>
      </c>
      <c r="BT98" s="272">
        <f>IF(H98="ledge",IF(SUM(M98:Z98)&gt;0,SUM(M98:Z98),0),0)*I98</f>
        <v>0</v>
      </c>
      <c r="BU98" s="272">
        <f>IF(H98="edge",IF(SUM(M98:Z98)&gt;0,SUM(M98:Z98),0),0)*I98</f>
        <v>0</v>
      </c>
      <c r="BV98" s="272">
        <f>IF(H98="crimp",IF(SUM(M98:Z98)&gt;0,SUM(M98:Z98),0),0)*I98</f>
        <v>0</v>
      </c>
      <c r="BW98" s="272">
        <f>IF(H98="incut",IF(SUM(M98:Z98)&gt;0,SUM(M98:Z98),0),0)*I98</f>
        <v>0</v>
      </c>
      <c r="BX98" s="272">
        <f>IF(H98="dish",IF(SUM(M98:Z98)&gt;0,SUM(M98:Z98),0),0)*I98</f>
        <v>0</v>
      </c>
      <c r="BY98" s="272">
        <f>IF(H98="pinch",IF(SUM(M98:Z98)&gt;0,SUM(M98:Z98),0),0)*I98</f>
        <v>0</v>
      </c>
      <c r="BZ98" s="272">
        <f>IF(H98="pocket",IF(SUM(M98:Z98)&gt;0,SUM(M98:Z98),0),0)*I98</f>
        <v>0</v>
      </c>
      <c r="CA98" s="272">
        <f>IF(H98="insert",IF(SUM(M98:Z98)&gt;0,SUM(M98:Z98),0),0)*I98</f>
        <v>0</v>
      </c>
      <c r="CB98" s="272">
        <f>IF(H98="feature",IF(SUM(M98:Z98)&gt;0,SUM(M98:Z98),0),0)*I98</f>
        <v>0</v>
      </c>
      <c r="CC98" s="272">
        <f>IF(H98="scoop",IF(SUM(M98:Z98)&gt;0,SUM(M98:Z98),0),0)*I98</f>
        <v>0</v>
      </c>
      <c r="CD98" s="272">
        <f>IF(H98="arete",IF(SUM(M98:Z98)&gt;0,SUM(M98:Z98),0),0)*I98</f>
        <v>0</v>
      </c>
      <c r="CE98" s="272">
        <f>IF(H98="square",IF(SUM(M98:Z98)&gt;0,SUM(M98:Z98),0),0)*I98</f>
        <v>0</v>
      </c>
      <c r="CF98" s="272">
        <f>IF(H98="positive",IF(SUM(M98:Z98)&gt;0,SUM(M98:Z98),0),0)*I98</f>
        <v>0</v>
      </c>
      <c r="CG98" s="272">
        <f>IF(H98="pyramid",IF(SUM(M98:Z98)&gt;0,SUM(M98:Z98),0),0)*I98</f>
        <v>0</v>
      </c>
      <c r="CH98" s="272">
        <f>IF(H98="high profile",IF(SUM(M98:Z98)&gt;0,SUM(M98:Z98),0),0)*I98</f>
        <v>0</v>
      </c>
      <c r="CI98" s="272">
        <f>IF(H98="rectangle",IF(SUM(M98:Z98)&gt;0,SUM(M98:Z98),0),0)*I98</f>
        <v>0</v>
      </c>
      <c r="CJ98" s="272">
        <f>IF(H98="various",IF(SUM(M98:Z98)&gt;0,SUM(M98:Z98),0),0)*I98</f>
        <v>0</v>
      </c>
      <c r="CK98" s="222"/>
    </row>
    <row r="99" ht="50.25" customHeight="1">
      <c r="A99" s="5"/>
      <c r="B99" s="236"/>
      <c r="C99" s="237"/>
      <c r="D99" s="238"/>
      <c r="E99" s="322"/>
      <c r="F99" s="238"/>
      <c r="G99" s="224"/>
      <c r="H99" s="224"/>
      <c r="I99" s="238"/>
      <c r="J99" s="239"/>
      <c r="K99" s="239"/>
      <c r="L99" t="s" s="240">
        <v>299</v>
      </c>
      <c r="M99" s="343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2"/>
      <c r="AB99" s="242"/>
      <c r="AC99" s="344"/>
      <c r="AD99" s="6"/>
      <c r="AE99" s="244"/>
      <c r="AF99" s="244"/>
      <c r="AG99" s="345"/>
      <c r="AH99" s="246"/>
      <c r="AI99" s="247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9"/>
      <c r="AY99" s="384"/>
      <c r="AZ99" s="384"/>
      <c r="BA99" s="384"/>
      <c r="BB99" s="6"/>
      <c r="BC99" s="349">
        <f>IF(F99="XS",IF(SUM(M99:Z99)&gt;0,SUM(M99:Z99),0),0)*I99</f>
        <v>0</v>
      </c>
      <c r="BD99" s="349">
        <f>IF(F99="S",IF(SUM(M99:Z99)&gt;0,SUM(M99:Z99),0),0)*I99</f>
        <v>0</v>
      </c>
      <c r="BE99" s="349">
        <f>IF(F99="M",IF(SUM(M99:Z99)&gt;0,SUM(M99:Z99),0),0)*I99</f>
        <v>0</v>
      </c>
      <c r="BF99" s="349">
        <f>IF(F99="L",IF(SUM(M99:Z99)&gt;0,SUM(M99:Z99),0),0)*I99</f>
        <v>0</v>
      </c>
      <c r="BG99" s="349">
        <f>IF(F99="XL",IF(SUM(M99:Z99)&gt;0,SUM(M99:Z99),0),0)*I99</f>
        <v>0</v>
      </c>
      <c r="BH99" s="349">
        <f>IF(F99="2XL",IF(SUM(M99:Z99)&gt;0,SUM(M99:Z99),0),0)*I99</f>
        <v>0</v>
      </c>
      <c r="BI99" s="349">
        <f>IF(F99="3XL",IF(SUM(M99:Z99)&gt;0,SUM(M99:Z99),0),0)*I99</f>
        <v>0</v>
      </c>
      <c r="BJ99" s="349">
        <f>IF(F99="4XL",IF(SUM(M99:Z99)&gt;0,SUM(M99:Z99),0),0)*I99</f>
        <v>0</v>
      </c>
      <c r="BK99" s="349">
        <f>IF(F99="various",IF(SUM(M99:Z99)&gt;0,SUM(M99:Z99),0),0)*I99</f>
        <v>0</v>
      </c>
      <c r="BL99" s="6"/>
      <c r="BM99" s="349">
        <f>IF(E99="",IF(SUM(M99:Z99)&gt;0,SUM(M99:Z99),0),0)*I99</f>
        <v>0</v>
      </c>
      <c r="BN99" s="349">
        <f>IF(E99="Dual tex.",IF(SUM(M99:Z99)&gt;0,SUM(M99:Z99),0),0)*I99</f>
        <v>0</v>
      </c>
      <c r="BO99" s="6"/>
      <c r="BP99" s="349">
        <f>IF(H99="sloper",IF(SUM(M99:Z99)&gt;0,SUM(M99:Z99),0),0)*I99</f>
        <v>0</v>
      </c>
      <c r="BQ99" s="349">
        <f>IF(H99="footholds",IF(SUM(M99:Z99)&gt;0,SUM(M99:Z99),0),0)*I99</f>
        <v>0</v>
      </c>
      <c r="BR99" s="349">
        <f>IF(H99="micros",IF(SUM(M99:Z99)&gt;0,SUM(M99:Z99),0),0)*I99</f>
        <v>0</v>
      </c>
      <c r="BS99" s="349">
        <f>IF(H99="jug",IF(SUM(M99:Z99)&gt;0,SUM(M99:Z99),0),0)*I99</f>
        <v>0</v>
      </c>
      <c r="BT99" s="349">
        <f>IF(H99="ledge",IF(SUM(M99:Z99)&gt;0,SUM(M99:Z99),0),0)*I99</f>
        <v>0</v>
      </c>
      <c r="BU99" s="349">
        <f>IF(H99="edge",IF(SUM(M99:Z99)&gt;0,SUM(M99:Z99),0),0)*I99</f>
        <v>0</v>
      </c>
      <c r="BV99" s="349">
        <f>IF(H99="crimp",IF(SUM(M99:Z99)&gt;0,SUM(M99:Z99),0),0)*I99</f>
        <v>0</v>
      </c>
      <c r="BW99" s="349">
        <f>IF(H99="incut",IF(SUM(M99:Z99)&gt;0,SUM(M99:Z99),0),0)*I99</f>
        <v>0</v>
      </c>
      <c r="BX99" s="349">
        <f>IF(H99="dish",IF(SUM(M99:Z99)&gt;0,SUM(M99:Z99),0),0)*I99</f>
        <v>0</v>
      </c>
      <c r="BY99" s="349">
        <f>IF(H99="pinch",IF(SUM(M99:Z99)&gt;0,SUM(M99:Z99),0),0)*I99</f>
        <v>0</v>
      </c>
      <c r="BZ99" s="349">
        <f>IF(H99="pocket",IF(SUM(M99:Z99)&gt;0,SUM(M99:Z99),0),0)*I99</f>
        <v>0</v>
      </c>
      <c r="CA99" s="349">
        <f>IF(H99="insert",IF(SUM(M99:Z99)&gt;0,SUM(M99:Z99),0),0)*I99</f>
        <v>0</v>
      </c>
      <c r="CB99" s="349">
        <f>IF(H99="feature",IF(SUM(M99:Z99)&gt;0,SUM(M99:Z99),0),0)*I99</f>
        <v>0</v>
      </c>
      <c r="CC99" s="349">
        <f>IF(H99="scoop",IF(SUM(M99:Z99)&gt;0,SUM(M99:Z99),0),0)*I99</f>
        <v>0</v>
      </c>
      <c r="CD99" s="349">
        <f>IF(H99="arete",IF(SUM(M99:Z99)&gt;0,SUM(M99:Z99),0),0)*I99</f>
        <v>0</v>
      </c>
      <c r="CE99" s="349">
        <f>IF(H99="square",IF(SUM(M99:Z99)&gt;0,SUM(M99:Z99),0),0)*I99</f>
        <v>0</v>
      </c>
      <c r="CF99" s="349">
        <f>IF(H99="positive",IF(SUM(M99:Z99)&gt;0,SUM(M99:Z99),0),0)*I99</f>
        <v>0</v>
      </c>
      <c r="CG99" s="349">
        <f>IF(H99="pyramid",IF(SUM(M99:Z99)&gt;0,SUM(M99:Z99),0),0)*I99</f>
        <v>0</v>
      </c>
      <c r="CH99" s="349">
        <f>IF(H99="high profile",IF(SUM(M99:Z99)&gt;0,SUM(M99:Z99),0),0)*I99</f>
        <v>0</v>
      </c>
      <c r="CI99" s="349">
        <f>IF(H99="rectangle",IF(SUM(M99:Z99)&gt;0,SUM(M99:Z99),0),0)*I99</f>
        <v>0</v>
      </c>
      <c r="CJ99" s="349">
        <f>IF(H99="various",IF(SUM(M99:Z99)&gt;0,SUM(M99:Z99),0),0)*I99</f>
        <v>0</v>
      </c>
      <c r="CK99" s="9"/>
    </row>
    <row r="100" ht="90" customHeight="1">
      <c r="A100" s="385"/>
      <c r="B100" s="363"/>
      <c r="C100" s="22"/>
      <c r="D100" t="s" s="253">
        <v>300</v>
      </c>
      <c r="E100" t="s" s="254">
        <v>126</v>
      </c>
      <c r="F100" t="s" s="255">
        <v>34</v>
      </c>
      <c r="G100" t="s" s="256">
        <v>301</v>
      </c>
      <c r="H100" t="s" s="256">
        <v>58</v>
      </c>
      <c r="I100" s="257">
        <v>5</v>
      </c>
      <c r="J100" s="257">
        <v>10</v>
      </c>
      <c r="K100" t="s" s="255">
        <v>128</v>
      </c>
      <c r="L100" s="259">
        <v>278.25</v>
      </c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1">
        <f>L100*M100+L100*N100+L100*O100+L100*P100+L100*Q100+L100*R100+L100*T100+L100*V100+L100*W100+L100*X100+L100*Y100+L100*Z100+L100*U100+L100*S100</f>
        <v>0</v>
      </c>
      <c r="AB100" t="s" s="255">
        <f>IF(SUM(M100:Z100)&gt;0,"Yes","No")</f>
        <v>129</v>
      </c>
      <c r="AC100" t="s" s="262">
        <f>IF(B100="New","Yes","No")</f>
        <v>129</v>
      </c>
      <c r="AD100" s="134"/>
      <c r="AE100" s="264">
        <v>5</v>
      </c>
      <c r="AF100" s="264">
        <f>AE100*SUM(M100:Z100)</f>
        <v>0</v>
      </c>
      <c r="AG100" s="287"/>
      <c r="AH100" s="266">
        <v>12</v>
      </c>
      <c r="AI100" s="267">
        <f>SUM(M100:Z100)*AH100</f>
        <v>0</v>
      </c>
      <c r="AJ100" s="268">
        <f>M100*I100</f>
        <v>0</v>
      </c>
      <c r="AK100" s="268">
        <f>N100*I100</f>
        <v>0</v>
      </c>
      <c r="AL100" s="268">
        <f>O100*I100</f>
        <v>0</v>
      </c>
      <c r="AM100" s="268">
        <f>P100*I100</f>
        <v>0</v>
      </c>
      <c r="AN100" s="268">
        <f>Q100*I100</f>
        <v>0</v>
      </c>
      <c r="AO100" s="268">
        <f>R100*I100</f>
        <v>0</v>
      </c>
      <c r="AP100" s="268">
        <f>S100*I100</f>
        <v>0</v>
      </c>
      <c r="AQ100" s="268">
        <f>T100*I100</f>
        <v>0</v>
      </c>
      <c r="AR100" s="268">
        <f>U100*I100</f>
        <v>0</v>
      </c>
      <c r="AS100" s="268">
        <f>V100*I100</f>
        <v>0</v>
      </c>
      <c r="AT100" s="268">
        <f>W100*I100</f>
        <v>0</v>
      </c>
      <c r="AU100" s="268">
        <f>X100*I100</f>
        <v>0</v>
      </c>
      <c r="AV100" s="268">
        <f>Y100*I100</f>
        <v>0</v>
      </c>
      <c r="AW100" s="268">
        <f>Z100*I100</f>
        <v>0</v>
      </c>
      <c r="AX100" s="329">
        <v>5</v>
      </c>
      <c r="AY100" s="330"/>
      <c r="AZ100" s="271">
        <v>20</v>
      </c>
      <c r="BA100" s="330"/>
      <c r="BB100" s="134"/>
      <c r="BC100" s="272">
        <f>IF(F100="XS",IF(SUM(M100:Z100)&gt;0,SUM(M100:Z100),0),0)*I100</f>
        <v>0</v>
      </c>
      <c r="BD100" s="272">
        <f>IF(F100="S",IF(SUM(M100:Z100)&gt;0,SUM(M100:Z100),0),0)*I100</f>
        <v>0</v>
      </c>
      <c r="BE100" s="272">
        <f>IF(F100="M",IF(SUM(M100:Z100)&gt;0,SUM(M100:Z100),0),0)*I100</f>
        <v>0</v>
      </c>
      <c r="BF100" s="272">
        <f>IF(F100="L",IF(SUM(M100:Z100)&gt;0,SUM(M100:Z100),0),0)*I100</f>
        <v>0</v>
      </c>
      <c r="BG100" s="272">
        <f>IF(F100="XL",IF(SUM(M100:Z100)&gt;0,SUM(M100:Z100),0),0)*I100</f>
        <v>0</v>
      </c>
      <c r="BH100" s="272">
        <f>IF(F100="2XL",IF(SUM(M100:Z100)&gt;0,SUM(M100:Z100),0),0)*I100</f>
        <v>0</v>
      </c>
      <c r="BI100" s="272">
        <f>IF(F100="3XL",IF(SUM(M100:Z100)&gt;0,SUM(M100:Z100),0),0)*I100</f>
        <v>0</v>
      </c>
      <c r="BJ100" s="272">
        <f>IF(F100="4XL",IF(SUM(M100:Z100)&gt;0,SUM(M100:Z100),0),0)*I100</f>
        <v>0</v>
      </c>
      <c r="BK100" s="272">
        <f>IF(F100="various",IF(SUM(M100:Z100)&gt;0,SUM(M100:Z100),0),0)*I100</f>
        <v>0</v>
      </c>
      <c r="BL100" s="134"/>
      <c r="BM100" s="272">
        <f>IF(E100="",IF(SUM(M100:Z100)&gt;0,SUM(M100:Z100),0),0)*I100</f>
        <v>0</v>
      </c>
      <c r="BN100" s="272">
        <f>IF(E100="Dual tex.",IF(SUM(M100:Z100)&gt;0,SUM(M100:Z100),0),0)*I100</f>
        <v>0</v>
      </c>
      <c r="BO100" s="134"/>
      <c r="BP100" s="272">
        <f>IF(H100="sloper",IF(SUM(M100:Z100)&gt;0,SUM(M100:Z100),0),0)*I100</f>
        <v>0</v>
      </c>
      <c r="BQ100" s="272">
        <f>IF(H100="footholds",IF(SUM(M100:Z100)&gt;0,SUM(M100:Z100),0),0)*I100</f>
        <v>0</v>
      </c>
      <c r="BR100" s="272">
        <f>IF(H100="micros",IF(SUM(M100:Z100)&gt;0,SUM(M100:Z100),0),0)*I100</f>
        <v>0</v>
      </c>
      <c r="BS100" s="272">
        <f>IF(H100="jug",IF(SUM(M100:Z100)&gt;0,SUM(M100:Z100),0),0)*I100</f>
        <v>0</v>
      </c>
      <c r="BT100" s="272">
        <f>IF(H100="ledge",IF(SUM(M100:Z100)&gt;0,SUM(M100:Z100),0),0)*I100</f>
        <v>0</v>
      </c>
      <c r="BU100" s="272">
        <f>IF(H100="edge",IF(SUM(M100:Z100)&gt;0,SUM(M100:Z100),0),0)*I100</f>
        <v>0</v>
      </c>
      <c r="BV100" s="272">
        <f>IF(H100="crimp",IF(SUM(M100:Z100)&gt;0,SUM(M100:Z100),0),0)*I100</f>
        <v>0</v>
      </c>
      <c r="BW100" s="272">
        <f>IF(H100="incut",IF(SUM(M100:Z100)&gt;0,SUM(M100:Z100),0),0)*I100</f>
        <v>0</v>
      </c>
      <c r="BX100" s="272">
        <f>IF(H100="dish",IF(SUM(M100:Z100)&gt;0,SUM(M100:Z100),0),0)*I100</f>
        <v>0</v>
      </c>
      <c r="BY100" s="272">
        <f>IF(H100="pinch",IF(SUM(M100:Z100)&gt;0,SUM(M100:Z100),0),0)*I100</f>
        <v>0</v>
      </c>
      <c r="BZ100" s="272">
        <f>IF(H100="pocket",IF(SUM(M100:Z100)&gt;0,SUM(M100:Z100),0),0)*I100</f>
        <v>0</v>
      </c>
      <c r="CA100" s="272">
        <f>IF(H100="insert",IF(SUM(M100:Z100)&gt;0,SUM(M100:Z100),0),0)*I100</f>
        <v>0</v>
      </c>
      <c r="CB100" s="272">
        <f>IF(H100="feature",IF(SUM(M100:Z100)&gt;0,SUM(M100:Z100),0),0)*I100</f>
        <v>0</v>
      </c>
      <c r="CC100" s="272">
        <f>IF(H100="scoop",IF(SUM(M100:Z100)&gt;0,SUM(M100:Z100),0),0)*I100</f>
        <v>0</v>
      </c>
      <c r="CD100" s="272">
        <f>IF(H100="arete",IF(SUM(M100:Z100)&gt;0,SUM(M100:Z100),0),0)*I100</f>
        <v>0</v>
      </c>
      <c r="CE100" s="272">
        <f>IF(H100="square",IF(SUM(M100:Z100)&gt;0,SUM(M100:Z100),0),0)*I100</f>
        <v>0</v>
      </c>
      <c r="CF100" s="272">
        <f>IF(H100="positive",IF(SUM(M100:Z100)&gt;0,SUM(M100:Z100),0),0)*I100</f>
        <v>0</v>
      </c>
      <c r="CG100" s="272">
        <f>IF(H100="pyramid",IF(SUM(M100:Z100)&gt;0,SUM(M100:Z100),0),0)*I100</f>
        <v>0</v>
      </c>
      <c r="CH100" s="272">
        <f>IF(H100="high profile",IF(SUM(M100:Z100)&gt;0,SUM(M100:Z100),0),0)*I100</f>
        <v>0</v>
      </c>
      <c r="CI100" s="272">
        <f>IF(H100="rectangle",IF(SUM(M100:Z100)&gt;0,SUM(M100:Z100),0),0)*I100</f>
        <v>0</v>
      </c>
      <c r="CJ100" s="272">
        <f>IF(H100="various",IF(SUM(M100:Z100)&gt;0,SUM(M100:Z100),0),0)*I100</f>
        <v>0</v>
      </c>
      <c r="CK100" s="222"/>
    </row>
    <row r="101" ht="90" customHeight="1">
      <c r="A101" s="50"/>
      <c r="B101" s="273"/>
      <c r="C101" s="6"/>
      <c r="D101" t="s" s="275">
        <v>302</v>
      </c>
      <c r="E101" t="s" s="276">
        <v>126</v>
      </c>
      <c r="F101" t="s" s="277">
        <v>35</v>
      </c>
      <c r="G101" t="s" s="278">
        <v>303</v>
      </c>
      <c r="H101" t="s" s="278">
        <v>58</v>
      </c>
      <c r="I101" s="279">
        <v>4</v>
      </c>
      <c r="J101" s="331">
        <v>8</v>
      </c>
      <c r="K101" t="s" s="332">
        <v>128</v>
      </c>
      <c r="L101" s="281">
        <v>278.25</v>
      </c>
      <c r="M101" s="282"/>
      <c r="N101" s="333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3">
        <f>L101*M101+L101*N101+L101*O101+L101*P101+L101*Q101+L101*R101+L101*T101+L101*V101+L101*W101+L101*X101+L101*Y101+L101*Z101+L101*U101+L101*S101</f>
        <v>0</v>
      </c>
      <c r="AB101" t="s" s="277">
        <f>IF(SUM(M101:Z101)&gt;0,"Yes","No")</f>
        <v>129</v>
      </c>
      <c r="AC101" t="s" s="284">
        <f>IF(B101="New","Yes","No")</f>
        <v>129</v>
      </c>
      <c r="AD101" s="134"/>
      <c r="AE101" s="286">
        <v>4</v>
      </c>
      <c r="AF101" s="286">
        <f>AE101*SUM(M101:Z101)</f>
        <v>0</v>
      </c>
      <c r="AG101" s="287"/>
      <c r="AH101" s="288">
        <v>12</v>
      </c>
      <c r="AI101" s="267">
        <f>SUM(M101:Z101)*AH101</f>
        <v>0</v>
      </c>
      <c r="AJ101" s="268">
        <f>M101*I101</f>
        <v>0</v>
      </c>
      <c r="AK101" s="268">
        <f>N101*I101</f>
        <v>0</v>
      </c>
      <c r="AL101" s="268">
        <f>O101*I101</f>
        <v>0</v>
      </c>
      <c r="AM101" s="268">
        <f>P101*I101</f>
        <v>0</v>
      </c>
      <c r="AN101" s="268">
        <f>Q101*I101</f>
        <v>0</v>
      </c>
      <c r="AO101" s="268">
        <f>R101*I101</f>
        <v>0</v>
      </c>
      <c r="AP101" s="268">
        <f>S101*I101</f>
        <v>0</v>
      </c>
      <c r="AQ101" s="268">
        <f>T101*I101</f>
        <v>0</v>
      </c>
      <c r="AR101" s="268">
        <f>U101*I101</f>
        <v>0</v>
      </c>
      <c r="AS101" s="268">
        <f>V101*I101</f>
        <v>0</v>
      </c>
      <c r="AT101" s="268">
        <f>W101*I101</f>
        <v>0</v>
      </c>
      <c r="AU101" s="268">
        <f>X101*I101</f>
        <v>0</v>
      </c>
      <c r="AV101" s="268">
        <f>Y101*I101</f>
        <v>0</v>
      </c>
      <c r="AW101" s="268">
        <f>Z101*I101</f>
        <v>0</v>
      </c>
      <c r="AX101" s="334">
        <v>4</v>
      </c>
      <c r="AY101" s="335"/>
      <c r="AZ101" s="291">
        <v>32</v>
      </c>
      <c r="BA101" s="335"/>
      <c r="BB101" s="134"/>
      <c r="BC101" s="272">
        <f>IF(F101="XS",IF(SUM(M101:Z101)&gt;0,SUM(M101:Z101),0),0)*I101</f>
        <v>0</v>
      </c>
      <c r="BD101" s="272">
        <f>IF(F101="S",IF(SUM(M101:Z101)&gt;0,SUM(M101:Z101),0),0)*I101</f>
        <v>0</v>
      </c>
      <c r="BE101" s="272">
        <f>IF(F101="M",IF(SUM(M101:Z101)&gt;0,SUM(M101:Z101),0),0)*I101</f>
        <v>0</v>
      </c>
      <c r="BF101" s="272">
        <f>IF(F101="L",IF(SUM(M101:Z101)&gt;0,SUM(M101:Z101),0),0)*I101</f>
        <v>0</v>
      </c>
      <c r="BG101" s="272">
        <f>IF(F101="XL",IF(SUM(M101:Z101)&gt;0,SUM(M101:Z101),0),0)*I101</f>
        <v>0</v>
      </c>
      <c r="BH101" s="272">
        <f>IF(F101="2XL",IF(SUM(M101:Z101)&gt;0,SUM(M101:Z101),0),0)*I101</f>
        <v>0</v>
      </c>
      <c r="BI101" s="272">
        <f>IF(F101="3XL",IF(SUM(M101:Z101)&gt;0,SUM(M101:Z101),0),0)*I101</f>
        <v>0</v>
      </c>
      <c r="BJ101" s="272">
        <f>IF(F101="4XL",IF(SUM(M101:Z101)&gt;0,SUM(M101:Z101),0),0)*I101</f>
        <v>0</v>
      </c>
      <c r="BK101" s="272">
        <f>IF(F101="various",IF(SUM(M101:Z101)&gt;0,SUM(M101:Z101),0),0)*I101</f>
        <v>0</v>
      </c>
      <c r="BL101" s="134"/>
      <c r="BM101" s="272">
        <f>IF(E101="",IF(SUM(M101:Z101)&gt;0,SUM(M101:Z101),0),0)*I101</f>
        <v>0</v>
      </c>
      <c r="BN101" s="272">
        <f>IF(E101="Dual tex.",IF(SUM(M101:Z101)&gt;0,SUM(M101:Z101),0),0)*I101</f>
        <v>0</v>
      </c>
      <c r="BO101" s="134"/>
      <c r="BP101" s="272">
        <f>IF(H101="sloper",IF(SUM(M101:Z101)&gt;0,SUM(M101:Z101),0),0)*I101</f>
        <v>0</v>
      </c>
      <c r="BQ101" s="272">
        <f>IF(H101="footholds",IF(SUM(M101:Z101)&gt;0,SUM(M101:Z101),0),0)*I101</f>
        <v>0</v>
      </c>
      <c r="BR101" s="272">
        <f>IF(H101="micros",IF(SUM(M101:Z101)&gt;0,SUM(M101:Z101),0),0)*I101</f>
        <v>0</v>
      </c>
      <c r="BS101" s="272">
        <f>IF(H101="jug",IF(SUM(M101:Z101)&gt;0,SUM(M101:Z101),0),0)*I101</f>
        <v>0</v>
      </c>
      <c r="BT101" s="272">
        <f>IF(H101="ledge",IF(SUM(M101:Z101)&gt;0,SUM(M101:Z101),0),0)*I101</f>
        <v>0</v>
      </c>
      <c r="BU101" s="272">
        <f>IF(H101="edge",IF(SUM(M101:Z101)&gt;0,SUM(M101:Z101),0),0)*I101</f>
        <v>0</v>
      </c>
      <c r="BV101" s="272">
        <f>IF(H101="crimp",IF(SUM(M101:Z101)&gt;0,SUM(M101:Z101),0),0)*I101</f>
        <v>0</v>
      </c>
      <c r="BW101" s="272">
        <f>IF(H101="incut",IF(SUM(M101:Z101)&gt;0,SUM(M101:Z101),0),0)*I101</f>
        <v>0</v>
      </c>
      <c r="BX101" s="272">
        <f>IF(H101="dish",IF(SUM(M101:Z101)&gt;0,SUM(M101:Z101),0),0)*I101</f>
        <v>0</v>
      </c>
      <c r="BY101" s="272">
        <f>IF(H101="pinch",IF(SUM(M101:Z101)&gt;0,SUM(M101:Z101),0),0)*I101</f>
        <v>0</v>
      </c>
      <c r="BZ101" s="272">
        <f>IF(H101="pocket",IF(SUM(M101:Z101)&gt;0,SUM(M101:Z101),0),0)*I101</f>
        <v>0</v>
      </c>
      <c r="CA101" s="272">
        <f>IF(H101="insert",IF(SUM(M101:Z101)&gt;0,SUM(M101:Z101),0),0)*I101</f>
        <v>0</v>
      </c>
      <c r="CB101" s="272">
        <f>IF(H101="feature",IF(SUM(M101:Z101)&gt;0,SUM(M101:Z101),0),0)*I101</f>
        <v>0</v>
      </c>
      <c r="CC101" s="272">
        <f>IF(H101="scoop",IF(SUM(M101:Z101)&gt;0,SUM(M101:Z101),0),0)*I101</f>
        <v>0</v>
      </c>
      <c r="CD101" s="272">
        <f>IF(H101="arete",IF(SUM(M101:Z101)&gt;0,SUM(M101:Z101),0),0)*I101</f>
        <v>0</v>
      </c>
      <c r="CE101" s="272">
        <f>IF(H101="square",IF(SUM(M101:Z101)&gt;0,SUM(M101:Z101),0),0)*I101</f>
        <v>0</v>
      </c>
      <c r="CF101" s="272">
        <f>IF(H101="positive",IF(SUM(M101:Z101)&gt;0,SUM(M101:Z101),0),0)*I101</f>
        <v>0</v>
      </c>
      <c r="CG101" s="272">
        <f>IF(H101="pyramid",IF(SUM(M101:Z101)&gt;0,SUM(M101:Z101),0),0)*I101</f>
        <v>0</v>
      </c>
      <c r="CH101" s="272">
        <f>IF(H101="high profile",IF(SUM(M101:Z101)&gt;0,SUM(M101:Z101),0),0)*I101</f>
        <v>0</v>
      </c>
      <c r="CI101" s="272">
        <f>IF(H101="rectangle",IF(SUM(M101:Z101)&gt;0,SUM(M101:Z101),0),0)*I101</f>
        <v>0</v>
      </c>
      <c r="CJ101" s="272">
        <f>IF(H101="various",IF(SUM(M101:Z101)&gt;0,SUM(M101:Z101),0),0)*I101</f>
        <v>0</v>
      </c>
      <c r="CK101" s="222"/>
    </row>
    <row r="102" ht="90" customHeight="1">
      <c r="A102" s="50"/>
      <c r="B102" s="336"/>
      <c r="C102" s="6"/>
      <c r="D102" t="s" s="292">
        <v>304</v>
      </c>
      <c r="E102" t="s" s="293">
        <v>126</v>
      </c>
      <c r="F102" t="s" s="294">
        <v>35</v>
      </c>
      <c r="G102" t="s" s="295">
        <v>305</v>
      </c>
      <c r="H102" t="s" s="295">
        <v>58</v>
      </c>
      <c r="I102" s="296">
        <v>3</v>
      </c>
      <c r="J102" s="296">
        <v>6</v>
      </c>
      <c r="K102" t="s" s="294">
        <v>128</v>
      </c>
      <c r="L102" s="298">
        <v>278.25</v>
      </c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  <c r="AA102" s="300">
        <f>L102*M102+L102*N102+L102*O102+L102*P102+L102*Q102+L102*R102+L102*T102+L102*V102+L102*W102+L102*X102+L102*Y102+L102*Z102+L102*U102+L102*S102</f>
        <v>0</v>
      </c>
      <c r="AB102" t="s" s="294">
        <f>IF(SUM(M102:Z102)&gt;0,"Yes","No")</f>
        <v>129</v>
      </c>
      <c r="AC102" t="s" s="301">
        <f>IF(B102="New","Yes","No")</f>
        <v>129</v>
      </c>
      <c r="AD102" s="134"/>
      <c r="AE102" s="286">
        <v>3</v>
      </c>
      <c r="AF102" s="286">
        <f>AE102*SUM(M102:Z102)</f>
        <v>0</v>
      </c>
      <c r="AG102" s="287"/>
      <c r="AH102" s="288">
        <v>14</v>
      </c>
      <c r="AI102" s="267">
        <f>SUM(M102:Z102)*AH102</f>
        <v>0</v>
      </c>
      <c r="AJ102" s="268">
        <f>M102*I102</f>
        <v>0</v>
      </c>
      <c r="AK102" s="268">
        <f>N102*I102</f>
        <v>0</v>
      </c>
      <c r="AL102" s="268">
        <f>O102*I102</f>
        <v>0</v>
      </c>
      <c r="AM102" s="268">
        <f>P102*I102</f>
        <v>0</v>
      </c>
      <c r="AN102" s="268">
        <f>Q102*I102</f>
        <v>0</v>
      </c>
      <c r="AO102" s="268">
        <f>R102*I102</f>
        <v>0</v>
      </c>
      <c r="AP102" s="268">
        <f>S102*I102</f>
        <v>0</v>
      </c>
      <c r="AQ102" s="268">
        <f>T102*I102</f>
        <v>0</v>
      </c>
      <c r="AR102" s="268">
        <f>U102*I102</f>
        <v>0</v>
      </c>
      <c r="AS102" s="268">
        <f>V102*I102</f>
        <v>0</v>
      </c>
      <c r="AT102" s="268">
        <f>W102*I102</f>
        <v>0</v>
      </c>
      <c r="AU102" s="268">
        <f>X102*I102</f>
        <v>0</v>
      </c>
      <c r="AV102" s="268">
        <f>Y102*I102</f>
        <v>0</v>
      </c>
      <c r="AW102" s="268">
        <f>Z102*I102</f>
        <v>0</v>
      </c>
      <c r="AX102" s="334">
        <v>3</v>
      </c>
      <c r="AY102" s="335"/>
      <c r="AZ102" s="291">
        <v>24</v>
      </c>
      <c r="BA102" s="335"/>
      <c r="BB102" s="134"/>
      <c r="BC102" s="272">
        <f>IF(F102="XS",IF(SUM(M102:Z102)&gt;0,SUM(M102:Z102),0),0)*I102</f>
        <v>0</v>
      </c>
      <c r="BD102" s="272">
        <f>IF(F102="S",IF(SUM(M102:Z102)&gt;0,SUM(M102:Z102),0),0)*I102</f>
        <v>0</v>
      </c>
      <c r="BE102" s="272">
        <f>IF(F102="M",IF(SUM(M102:Z102)&gt;0,SUM(M102:Z102),0),0)*I102</f>
        <v>0</v>
      </c>
      <c r="BF102" s="272">
        <f>IF(F102="L",IF(SUM(M102:Z102)&gt;0,SUM(M102:Z102),0),0)*I102</f>
        <v>0</v>
      </c>
      <c r="BG102" s="272">
        <f>IF(F102="XL",IF(SUM(M102:Z102)&gt;0,SUM(M102:Z102),0),0)*I102</f>
        <v>0</v>
      </c>
      <c r="BH102" s="272">
        <f>IF(F102="2XL",IF(SUM(M102:Z102)&gt;0,SUM(M102:Z102),0),0)*I102</f>
        <v>0</v>
      </c>
      <c r="BI102" s="272">
        <f>IF(F102="3XL",IF(SUM(M102:Z102)&gt;0,SUM(M102:Z102),0),0)*I102</f>
        <v>0</v>
      </c>
      <c r="BJ102" s="272">
        <f>IF(F102="4XL",IF(SUM(M102:Z102)&gt;0,SUM(M102:Z102),0),0)*I102</f>
        <v>0</v>
      </c>
      <c r="BK102" s="272">
        <f>IF(F102="various",IF(SUM(M102:Z102)&gt;0,SUM(M102:Z102),0),0)*I102</f>
        <v>0</v>
      </c>
      <c r="BL102" s="134"/>
      <c r="BM102" s="272">
        <f>IF(E102="",IF(SUM(M102:Z102)&gt;0,SUM(M102:Z102),0),0)*I102</f>
        <v>0</v>
      </c>
      <c r="BN102" s="272">
        <f>IF(E102="Dual tex.",IF(SUM(M102:Z102)&gt;0,SUM(M102:Z102),0),0)*I102</f>
        <v>0</v>
      </c>
      <c r="BO102" s="134"/>
      <c r="BP102" s="272">
        <f>IF(H102="sloper",IF(SUM(M102:Z102)&gt;0,SUM(M102:Z102),0),0)*I102</f>
        <v>0</v>
      </c>
      <c r="BQ102" s="272">
        <f>IF(H102="footholds",IF(SUM(M102:Z102)&gt;0,SUM(M102:Z102),0),0)*I102</f>
        <v>0</v>
      </c>
      <c r="BR102" s="272">
        <f>IF(H102="micros",IF(SUM(M102:Z102)&gt;0,SUM(M102:Z102),0),0)*I102</f>
        <v>0</v>
      </c>
      <c r="BS102" s="272">
        <f>IF(H102="jug",IF(SUM(M102:Z102)&gt;0,SUM(M102:Z102),0),0)*I102</f>
        <v>0</v>
      </c>
      <c r="BT102" s="272">
        <f>IF(H102="ledge",IF(SUM(M102:Z102)&gt;0,SUM(M102:Z102),0),0)*I102</f>
        <v>0</v>
      </c>
      <c r="BU102" s="272">
        <f>IF(H102="edge",IF(SUM(M102:Z102)&gt;0,SUM(M102:Z102),0),0)*I102</f>
        <v>0</v>
      </c>
      <c r="BV102" s="272">
        <f>IF(H102="crimp",IF(SUM(M102:Z102)&gt;0,SUM(M102:Z102),0),0)*I102</f>
        <v>0</v>
      </c>
      <c r="BW102" s="272">
        <f>IF(H102="incut",IF(SUM(M102:Z102)&gt;0,SUM(M102:Z102),0),0)*I102</f>
        <v>0</v>
      </c>
      <c r="BX102" s="272">
        <f>IF(H102="dish",IF(SUM(M102:Z102)&gt;0,SUM(M102:Z102),0),0)*I102</f>
        <v>0</v>
      </c>
      <c r="BY102" s="272">
        <f>IF(H102="pinch",IF(SUM(M102:Z102)&gt;0,SUM(M102:Z102),0),0)*I102</f>
        <v>0</v>
      </c>
      <c r="BZ102" s="272">
        <f>IF(H102="pocket",IF(SUM(M102:Z102)&gt;0,SUM(M102:Z102),0),0)*I102</f>
        <v>0</v>
      </c>
      <c r="CA102" s="272">
        <f>IF(H102="insert",IF(SUM(M102:Z102)&gt;0,SUM(M102:Z102),0),0)*I102</f>
        <v>0</v>
      </c>
      <c r="CB102" s="272">
        <f>IF(H102="feature",IF(SUM(M102:Z102)&gt;0,SUM(M102:Z102),0),0)*I102</f>
        <v>0</v>
      </c>
      <c r="CC102" s="272">
        <f>IF(H102="scoop",IF(SUM(M102:Z102)&gt;0,SUM(M102:Z102),0),0)*I102</f>
        <v>0</v>
      </c>
      <c r="CD102" s="272">
        <f>IF(H102="arete",IF(SUM(M102:Z102)&gt;0,SUM(M102:Z102),0),0)*I102</f>
        <v>0</v>
      </c>
      <c r="CE102" s="272">
        <f>IF(H102="square",IF(SUM(M102:Z102)&gt;0,SUM(M102:Z102),0),0)*I102</f>
        <v>0</v>
      </c>
      <c r="CF102" s="272">
        <f>IF(H102="positive",IF(SUM(M102:Z102)&gt;0,SUM(M102:Z102),0),0)*I102</f>
        <v>0</v>
      </c>
      <c r="CG102" s="272">
        <f>IF(H102="pyramid",IF(SUM(M102:Z102)&gt;0,SUM(M102:Z102),0),0)*I102</f>
        <v>0</v>
      </c>
      <c r="CH102" s="272">
        <f>IF(H102="high profile",IF(SUM(M102:Z102)&gt;0,SUM(M102:Z102),0),0)*I102</f>
        <v>0</v>
      </c>
      <c r="CI102" s="272">
        <f>IF(H102="rectangle",IF(SUM(M102:Z102)&gt;0,SUM(M102:Z102),0),0)*I102</f>
        <v>0</v>
      </c>
      <c r="CJ102" s="272">
        <f>IF(H102="various",IF(SUM(M102:Z102)&gt;0,SUM(M102:Z102),0),0)*I102</f>
        <v>0</v>
      </c>
      <c r="CK102" s="222"/>
    </row>
    <row r="103" ht="90" customHeight="1">
      <c r="A103" s="50"/>
      <c r="B103" s="273"/>
      <c r="C103" s="6"/>
      <c r="D103" t="s" s="275">
        <v>306</v>
      </c>
      <c r="E103" t="s" s="276">
        <v>126</v>
      </c>
      <c r="F103" t="s" s="277">
        <v>36</v>
      </c>
      <c r="G103" t="s" s="278">
        <v>307</v>
      </c>
      <c r="H103" t="s" s="278">
        <v>58</v>
      </c>
      <c r="I103" s="279">
        <v>2</v>
      </c>
      <c r="J103" s="331">
        <v>12</v>
      </c>
      <c r="K103" t="s" s="332">
        <v>128</v>
      </c>
      <c r="L103" s="281">
        <v>289.38</v>
      </c>
      <c r="M103" s="282"/>
      <c r="N103" s="333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3">
        <f>L103*M103+L103*N103+L103*O103+L103*P103+L103*Q103+L103*R103+L103*T103+L103*V103+L103*W103+L103*X103+L103*Y103+L103*Z103+L103*U103+L103*S103</f>
        <v>0</v>
      </c>
      <c r="AB103" t="s" s="277">
        <f>IF(SUM(M103:Z103)&gt;0,"Yes","No")</f>
        <v>129</v>
      </c>
      <c r="AC103" t="s" s="284">
        <f>IF(B103="New","Yes","No")</f>
        <v>129</v>
      </c>
      <c r="AD103" s="134"/>
      <c r="AE103" s="286">
        <v>2</v>
      </c>
      <c r="AF103" s="286">
        <f>AE103*SUM(M103:Z103)</f>
        <v>0</v>
      </c>
      <c r="AG103" s="287"/>
      <c r="AH103" s="288">
        <v>16</v>
      </c>
      <c r="AI103" s="267">
        <f>SUM(M103:Z103)*AH103</f>
        <v>0</v>
      </c>
      <c r="AJ103" s="268">
        <f>M103*I103</f>
        <v>0</v>
      </c>
      <c r="AK103" s="268">
        <f>N103*I103</f>
        <v>0</v>
      </c>
      <c r="AL103" s="268">
        <f>O103*I103</f>
        <v>0</v>
      </c>
      <c r="AM103" s="268">
        <f>P103*I103</f>
        <v>0</v>
      </c>
      <c r="AN103" s="268">
        <f>Q103*I103</f>
        <v>0</v>
      </c>
      <c r="AO103" s="268">
        <f>R103*I103</f>
        <v>0</v>
      </c>
      <c r="AP103" s="268">
        <f>S103*I103</f>
        <v>0</v>
      </c>
      <c r="AQ103" s="268">
        <f>T103*I103</f>
        <v>0</v>
      </c>
      <c r="AR103" s="268">
        <f>U103*I103</f>
        <v>0</v>
      </c>
      <c r="AS103" s="268">
        <f>V103*I103</f>
        <v>0</v>
      </c>
      <c r="AT103" s="268">
        <f>W103*I103</f>
        <v>0</v>
      </c>
      <c r="AU103" s="268">
        <f>X103*I103</f>
        <v>0</v>
      </c>
      <c r="AV103" s="268">
        <f>Y103*I103</f>
        <v>0</v>
      </c>
      <c r="AW103" s="268">
        <f>Z103*I103</f>
        <v>0</v>
      </c>
      <c r="AX103" s="334">
        <v>2</v>
      </c>
      <c r="AY103" s="335"/>
      <c r="AZ103" s="291">
        <v>24</v>
      </c>
      <c r="BA103" s="335"/>
      <c r="BB103" s="134"/>
      <c r="BC103" s="272">
        <f>IF(F103="XS",IF(SUM(M103:Z103)&gt;0,SUM(M103:Z103),0),0)*I103</f>
        <v>0</v>
      </c>
      <c r="BD103" s="272">
        <f>IF(F103="S",IF(SUM(M103:Z103)&gt;0,SUM(M103:Z103),0),0)*I103</f>
        <v>0</v>
      </c>
      <c r="BE103" s="272">
        <f>IF(F103="M",IF(SUM(M103:Z103)&gt;0,SUM(M103:Z103),0),0)*I103</f>
        <v>0</v>
      </c>
      <c r="BF103" s="272">
        <f>IF(F103="L",IF(SUM(M103:Z103)&gt;0,SUM(M103:Z103),0),0)*I103</f>
        <v>0</v>
      </c>
      <c r="BG103" s="272">
        <f>IF(F103="XL",IF(SUM(M103:Z103)&gt;0,SUM(M103:Z103),0),0)*I103</f>
        <v>0</v>
      </c>
      <c r="BH103" s="272">
        <f>IF(F103="2XL",IF(SUM(M103:Z103)&gt;0,SUM(M103:Z103),0),0)*I103</f>
        <v>0</v>
      </c>
      <c r="BI103" s="272">
        <f>IF(F103="3XL",IF(SUM(M103:Z103)&gt;0,SUM(M103:Z103),0),0)*I103</f>
        <v>0</v>
      </c>
      <c r="BJ103" s="272">
        <f>IF(F103="4XL",IF(SUM(M103:Z103)&gt;0,SUM(M103:Z103),0),0)*I103</f>
        <v>0</v>
      </c>
      <c r="BK103" s="272">
        <f>IF(F103="various",IF(SUM(M103:Z103)&gt;0,SUM(M103:Z103),0),0)*I103</f>
        <v>0</v>
      </c>
      <c r="BL103" s="134"/>
      <c r="BM103" s="272">
        <f>IF(E103="",IF(SUM(M103:Z103)&gt;0,SUM(M103:Z103),0),0)*I103</f>
        <v>0</v>
      </c>
      <c r="BN103" s="272">
        <f>IF(E103="Dual tex.",IF(SUM(M103:Z103)&gt;0,SUM(M103:Z103),0),0)*I103</f>
        <v>0</v>
      </c>
      <c r="BO103" s="134"/>
      <c r="BP103" s="272">
        <f>IF(H103="sloper",IF(SUM(M103:Z103)&gt;0,SUM(M103:Z103),0),0)*I103</f>
        <v>0</v>
      </c>
      <c r="BQ103" s="272">
        <f>IF(H103="footholds",IF(SUM(M103:Z103)&gt;0,SUM(M103:Z103),0),0)*I103</f>
        <v>0</v>
      </c>
      <c r="BR103" s="272">
        <f>IF(H103="micros",IF(SUM(M103:Z103)&gt;0,SUM(M103:Z103),0),0)*I103</f>
        <v>0</v>
      </c>
      <c r="BS103" s="272">
        <f>IF(H103="jug",IF(SUM(M103:Z103)&gt;0,SUM(M103:Z103),0),0)*I103</f>
        <v>0</v>
      </c>
      <c r="BT103" s="272">
        <f>IF(H103="ledge",IF(SUM(M103:Z103)&gt;0,SUM(M103:Z103),0),0)*I103</f>
        <v>0</v>
      </c>
      <c r="BU103" s="272">
        <f>IF(H103="edge",IF(SUM(M103:Z103)&gt;0,SUM(M103:Z103),0),0)*I103</f>
        <v>0</v>
      </c>
      <c r="BV103" s="272">
        <f>IF(H103="crimp",IF(SUM(M103:Z103)&gt;0,SUM(M103:Z103),0),0)*I103</f>
        <v>0</v>
      </c>
      <c r="BW103" s="272">
        <f>IF(H103="incut",IF(SUM(M103:Z103)&gt;0,SUM(M103:Z103),0),0)*I103</f>
        <v>0</v>
      </c>
      <c r="BX103" s="272">
        <f>IF(H103="dish",IF(SUM(M103:Z103)&gt;0,SUM(M103:Z103),0),0)*I103</f>
        <v>0</v>
      </c>
      <c r="BY103" s="272">
        <f>IF(H103="pinch",IF(SUM(M103:Z103)&gt;0,SUM(M103:Z103),0),0)*I103</f>
        <v>0</v>
      </c>
      <c r="BZ103" s="272">
        <f>IF(H103="pocket",IF(SUM(M103:Z103)&gt;0,SUM(M103:Z103),0),0)*I103</f>
        <v>0</v>
      </c>
      <c r="CA103" s="272">
        <f>IF(H103="insert",IF(SUM(M103:Z103)&gt;0,SUM(M103:Z103),0),0)*I103</f>
        <v>0</v>
      </c>
      <c r="CB103" s="272">
        <f>IF(H103="feature",IF(SUM(M103:Z103)&gt;0,SUM(M103:Z103),0),0)*I103</f>
        <v>0</v>
      </c>
      <c r="CC103" s="272">
        <f>IF(H103="scoop",IF(SUM(M103:Z103)&gt;0,SUM(M103:Z103),0),0)*I103</f>
        <v>0</v>
      </c>
      <c r="CD103" s="272">
        <f>IF(H103="arete",IF(SUM(M103:Z103)&gt;0,SUM(M103:Z103),0),0)*I103</f>
        <v>0</v>
      </c>
      <c r="CE103" s="272">
        <f>IF(H103="square",IF(SUM(M103:Z103)&gt;0,SUM(M103:Z103),0),0)*I103</f>
        <v>0</v>
      </c>
      <c r="CF103" s="272">
        <f>IF(H103="positive",IF(SUM(M103:Z103)&gt;0,SUM(M103:Z103),0),0)*I103</f>
        <v>0</v>
      </c>
      <c r="CG103" s="272">
        <f>IF(H103="pyramid",IF(SUM(M103:Z103)&gt;0,SUM(M103:Z103),0),0)*I103</f>
        <v>0</v>
      </c>
      <c r="CH103" s="272">
        <f>IF(H103="high profile",IF(SUM(M103:Z103)&gt;0,SUM(M103:Z103),0),0)*I103</f>
        <v>0</v>
      </c>
      <c r="CI103" s="272">
        <f>IF(H103="rectangle",IF(SUM(M103:Z103)&gt;0,SUM(M103:Z103),0),0)*I103</f>
        <v>0</v>
      </c>
      <c r="CJ103" s="272">
        <f>IF(H103="various",IF(SUM(M103:Z103)&gt;0,SUM(M103:Z103),0),0)*I103</f>
        <v>0</v>
      </c>
      <c r="CK103" s="222"/>
    </row>
    <row r="104" ht="90" customHeight="1">
      <c r="A104" s="50"/>
      <c r="B104" s="336"/>
      <c r="C104" s="6"/>
      <c r="D104" t="s" s="292">
        <v>308</v>
      </c>
      <c r="E104" t="s" s="293">
        <v>126</v>
      </c>
      <c r="F104" t="s" s="294">
        <v>37</v>
      </c>
      <c r="G104" t="s" s="295">
        <v>309</v>
      </c>
      <c r="H104" t="s" s="295">
        <v>58</v>
      </c>
      <c r="I104" s="296">
        <v>1</v>
      </c>
      <c r="J104" s="296">
        <v>6</v>
      </c>
      <c r="K104" t="s" s="294">
        <v>128</v>
      </c>
      <c r="L104" s="298">
        <v>289.38</v>
      </c>
      <c r="M104" s="29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  <c r="X104" s="299"/>
      <c r="Y104" s="299"/>
      <c r="Z104" s="299"/>
      <c r="AA104" s="300">
        <f>L104*M104+L104*N104+L104*O104+L104*P104+L104*Q104+L104*R104+L104*T104+L104*V104+L104*W104+L104*X104+L104*Y104+L104*Z104+L104*U104+L104*S104</f>
        <v>0</v>
      </c>
      <c r="AB104" t="s" s="294">
        <f>IF(SUM(M104:Z104)&gt;0,"Yes","No")</f>
        <v>129</v>
      </c>
      <c r="AC104" t="s" s="301">
        <f>IF(B104="New","Yes","No")</f>
        <v>129</v>
      </c>
      <c r="AD104" s="134"/>
      <c r="AE104" s="286">
        <v>1</v>
      </c>
      <c r="AF104" s="286">
        <f>AE104*SUM(M104:Z104)</f>
        <v>0</v>
      </c>
      <c r="AG104" s="287"/>
      <c r="AH104" s="288">
        <v>14</v>
      </c>
      <c r="AI104" s="267">
        <f>SUM(M104:Z104)*AH104</f>
        <v>0</v>
      </c>
      <c r="AJ104" s="268">
        <f>M104*I104</f>
        <v>0</v>
      </c>
      <c r="AK104" s="268">
        <f>N104*I104</f>
        <v>0</v>
      </c>
      <c r="AL104" s="268">
        <f>O104*I104</f>
        <v>0</v>
      </c>
      <c r="AM104" s="268">
        <f>P104*I104</f>
        <v>0</v>
      </c>
      <c r="AN104" s="268">
        <f>Q104*I104</f>
        <v>0</v>
      </c>
      <c r="AO104" s="268">
        <f>R104*I104</f>
        <v>0</v>
      </c>
      <c r="AP104" s="268">
        <f>S104*I104</f>
        <v>0</v>
      </c>
      <c r="AQ104" s="268">
        <f>T104*I104</f>
        <v>0</v>
      </c>
      <c r="AR104" s="268">
        <f>U104*I104</f>
        <v>0</v>
      </c>
      <c r="AS104" s="268">
        <f>V104*I104</f>
        <v>0</v>
      </c>
      <c r="AT104" s="268">
        <f>W104*I104</f>
        <v>0</v>
      </c>
      <c r="AU104" s="268">
        <f>X104*I104</f>
        <v>0</v>
      </c>
      <c r="AV104" s="268">
        <f>Y104*I104</f>
        <v>0</v>
      </c>
      <c r="AW104" s="268">
        <f>Z104*I104</f>
        <v>0</v>
      </c>
      <c r="AX104" s="334">
        <v>1</v>
      </c>
      <c r="AY104" s="335"/>
      <c r="AZ104" s="291">
        <v>16</v>
      </c>
      <c r="BA104" s="335"/>
      <c r="BB104" s="134"/>
      <c r="BC104" s="272">
        <f>IF(F104="XS",IF(SUM(M104:Z104)&gt;0,SUM(M104:Z104),0),0)*I104</f>
        <v>0</v>
      </c>
      <c r="BD104" s="272">
        <f>IF(F104="S",IF(SUM(M104:Z104)&gt;0,SUM(M104:Z104),0),0)*I104</f>
        <v>0</v>
      </c>
      <c r="BE104" s="272">
        <f>IF(F104="M",IF(SUM(M104:Z104)&gt;0,SUM(M104:Z104),0),0)*I104</f>
        <v>0</v>
      </c>
      <c r="BF104" s="272">
        <f>IF(F104="L",IF(SUM(M104:Z104)&gt;0,SUM(M104:Z104),0),0)*I104</f>
        <v>0</v>
      </c>
      <c r="BG104" s="272">
        <f>IF(F104="XL",IF(SUM(M104:Z104)&gt;0,SUM(M104:Z104),0),0)*I104</f>
        <v>0</v>
      </c>
      <c r="BH104" s="272">
        <f>IF(F104="2XL",IF(SUM(M104:Z104)&gt;0,SUM(M104:Z104),0),0)*I104</f>
        <v>0</v>
      </c>
      <c r="BI104" s="272">
        <f>IF(F104="3XL",IF(SUM(M104:Z104)&gt;0,SUM(M104:Z104),0),0)*I104</f>
        <v>0</v>
      </c>
      <c r="BJ104" s="272">
        <f>IF(F104="4XL",IF(SUM(M104:Z104)&gt;0,SUM(M104:Z104),0),0)*I104</f>
        <v>0</v>
      </c>
      <c r="BK104" s="272">
        <f>IF(F104="various",IF(SUM(M104:Z104)&gt;0,SUM(M104:Z104),0),0)*I104</f>
        <v>0</v>
      </c>
      <c r="BL104" s="134"/>
      <c r="BM104" s="272">
        <f>IF(E104="",IF(SUM(M104:Z104)&gt;0,SUM(M104:Z104),0),0)*I104</f>
        <v>0</v>
      </c>
      <c r="BN104" s="272">
        <f>IF(E104="Dual tex.",IF(SUM(M104:Z104)&gt;0,SUM(M104:Z104),0),0)*I104</f>
        <v>0</v>
      </c>
      <c r="BO104" s="134"/>
      <c r="BP104" s="272">
        <f>IF(H104="sloper",IF(SUM(M104:Z104)&gt;0,SUM(M104:Z104),0),0)*I104</f>
        <v>0</v>
      </c>
      <c r="BQ104" s="272">
        <f>IF(H104="footholds",IF(SUM(M104:Z104)&gt;0,SUM(M104:Z104),0),0)*I104</f>
        <v>0</v>
      </c>
      <c r="BR104" s="272">
        <f>IF(H104="micros",IF(SUM(M104:Z104)&gt;0,SUM(M104:Z104),0),0)*I104</f>
        <v>0</v>
      </c>
      <c r="BS104" s="272">
        <f>IF(H104="jug",IF(SUM(M104:Z104)&gt;0,SUM(M104:Z104),0),0)*I104</f>
        <v>0</v>
      </c>
      <c r="BT104" s="272">
        <f>IF(H104="ledge",IF(SUM(M104:Z104)&gt;0,SUM(M104:Z104),0),0)*I104</f>
        <v>0</v>
      </c>
      <c r="BU104" s="272">
        <f>IF(H104="edge",IF(SUM(M104:Z104)&gt;0,SUM(M104:Z104),0),0)*I104</f>
        <v>0</v>
      </c>
      <c r="BV104" s="272">
        <f>IF(H104="crimp",IF(SUM(M104:Z104)&gt;0,SUM(M104:Z104),0),0)*I104</f>
        <v>0</v>
      </c>
      <c r="BW104" s="272">
        <f>IF(H104="incut",IF(SUM(M104:Z104)&gt;0,SUM(M104:Z104),0),0)*I104</f>
        <v>0</v>
      </c>
      <c r="BX104" s="272">
        <f>IF(H104="dish",IF(SUM(M104:Z104)&gt;0,SUM(M104:Z104),0),0)*I104</f>
        <v>0</v>
      </c>
      <c r="BY104" s="272">
        <f>IF(H104="pinch",IF(SUM(M104:Z104)&gt;0,SUM(M104:Z104),0),0)*I104</f>
        <v>0</v>
      </c>
      <c r="BZ104" s="272">
        <f>IF(H104="pocket",IF(SUM(M104:Z104)&gt;0,SUM(M104:Z104),0),0)*I104</f>
        <v>0</v>
      </c>
      <c r="CA104" s="272">
        <f>IF(H104="insert",IF(SUM(M104:Z104)&gt;0,SUM(M104:Z104),0),0)*I104</f>
        <v>0</v>
      </c>
      <c r="CB104" s="272">
        <f>IF(H104="feature",IF(SUM(M104:Z104)&gt;0,SUM(M104:Z104),0),0)*I104</f>
        <v>0</v>
      </c>
      <c r="CC104" s="272">
        <f>IF(H104="scoop",IF(SUM(M104:Z104)&gt;0,SUM(M104:Z104),0),0)*I104</f>
        <v>0</v>
      </c>
      <c r="CD104" s="272">
        <f>IF(H104="arete",IF(SUM(M104:Z104)&gt;0,SUM(M104:Z104),0),0)*I104</f>
        <v>0</v>
      </c>
      <c r="CE104" s="272">
        <f>IF(H104="square",IF(SUM(M104:Z104)&gt;0,SUM(M104:Z104),0),0)*I104</f>
        <v>0</v>
      </c>
      <c r="CF104" s="272">
        <f>IF(H104="positive",IF(SUM(M104:Z104)&gt;0,SUM(M104:Z104),0),0)*I104</f>
        <v>0</v>
      </c>
      <c r="CG104" s="272">
        <f>IF(H104="pyramid",IF(SUM(M104:Z104)&gt;0,SUM(M104:Z104),0),0)*I104</f>
        <v>0</v>
      </c>
      <c r="CH104" s="272">
        <f>IF(H104="high profile",IF(SUM(M104:Z104)&gt;0,SUM(M104:Z104),0),0)*I104</f>
        <v>0</v>
      </c>
      <c r="CI104" s="272">
        <f>IF(H104="rectangle",IF(SUM(M104:Z104)&gt;0,SUM(M104:Z104),0),0)*I104</f>
        <v>0</v>
      </c>
      <c r="CJ104" s="272">
        <f>IF(H104="various",IF(SUM(M104:Z104)&gt;0,SUM(M104:Z104),0),0)*I104</f>
        <v>0</v>
      </c>
      <c r="CK104" s="222"/>
    </row>
    <row r="105" ht="90" customHeight="1">
      <c r="A105" s="50"/>
      <c r="B105" s="273"/>
      <c r="C105" s="6"/>
      <c r="D105" t="s" s="275">
        <v>310</v>
      </c>
      <c r="E105" t="s" s="276">
        <v>126</v>
      </c>
      <c r="F105" t="s" s="277">
        <v>37</v>
      </c>
      <c r="G105" t="s" s="278">
        <v>311</v>
      </c>
      <c r="H105" t="s" s="278">
        <v>58</v>
      </c>
      <c r="I105" s="279">
        <v>1</v>
      </c>
      <c r="J105" s="331">
        <v>20</v>
      </c>
      <c r="K105" t="s" s="332">
        <v>128</v>
      </c>
      <c r="L105" s="281">
        <v>389.55</v>
      </c>
      <c r="M105" s="282"/>
      <c r="N105" s="333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3">
        <f>L105*M105+L105*N105+L105*O105+L105*P105+L105*Q105+L105*R105+L105*T105+L105*V105+L105*W105+L105*X105+L105*Y105+L105*Z105+L105*U105+L105*S105</f>
        <v>0</v>
      </c>
      <c r="AB105" t="s" s="277">
        <f>IF(SUM(M105:Z105)&gt;0,"Yes","No")</f>
        <v>129</v>
      </c>
      <c r="AC105" t="s" s="284">
        <f>IF(B105="New","Yes","No")</f>
        <v>129</v>
      </c>
      <c r="AD105" s="134"/>
      <c r="AE105" s="286">
        <v>1</v>
      </c>
      <c r="AF105" s="286">
        <f>AE105*SUM(M105:Z105)</f>
        <v>0</v>
      </c>
      <c r="AG105" s="287"/>
      <c r="AH105" s="288">
        <v>18</v>
      </c>
      <c r="AI105" s="267">
        <f>SUM(M105:Z105)*AH105</f>
        <v>0</v>
      </c>
      <c r="AJ105" s="268">
        <f>M105*I105</f>
        <v>0</v>
      </c>
      <c r="AK105" s="268">
        <f>N105*I105</f>
        <v>0</v>
      </c>
      <c r="AL105" s="268">
        <f>O105*I105</f>
        <v>0</v>
      </c>
      <c r="AM105" s="268">
        <f>P105*I105</f>
        <v>0</v>
      </c>
      <c r="AN105" s="268">
        <f>Q105*I105</f>
        <v>0</v>
      </c>
      <c r="AO105" s="268">
        <f>R105*I105</f>
        <v>0</v>
      </c>
      <c r="AP105" s="268">
        <f>S105*I105</f>
        <v>0</v>
      </c>
      <c r="AQ105" s="268">
        <f>T105*I105</f>
        <v>0</v>
      </c>
      <c r="AR105" s="268">
        <f>U105*I105</f>
        <v>0</v>
      </c>
      <c r="AS105" s="268">
        <f>V105*I105</f>
        <v>0</v>
      </c>
      <c r="AT105" s="268">
        <f>W105*I105</f>
        <v>0</v>
      </c>
      <c r="AU105" s="268">
        <f>X105*I105</f>
        <v>0</v>
      </c>
      <c r="AV105" s="268">
        <f>Y105*I105</f>
        <v>0</v>
      </c>
      <c r="AW105" s="268">
        <f>Z105*I105</f>
        <v>0</v>
      </c>
      <c r="AX105" s="334">
        <v>1</v>
      </c>
      <c r="AY105" s="335"/>
      <c r="AZ105" s="291">
        <v>16</v>
      </c>
      <c r="BA105" s="335"/>
      <c r="BB105" s="134"/>
      <c r="BC105" s="272">
        <f>IF(F105="XS",IF(SUM(M105:Z105)&gt;0,SUM(M105:Z105),0),0)*I105</f>
        <v>0</v>
      </c>
      <c r="BD105" s="272">
        <f>IF(F105="S",IF(SUM(M105:Z105)&gt;0,SUM(M105:Z105),0),0)*I105</f>
        <v>0</v>
      </c>
      <c r="BE105" s="272">
        <f>IF(F105="M",IF(SUM(M105:Z105)&gt;0,SUM(M105:Z105),0),0)*I105</f>
        <v>0</v>
      </c>
      <c r="BF105" s="272">
        <f>IF(F105="L",IF(SUM(M105:Z105)&gt;0,SUM(M105:Z105),0),0)*I105</f>
        <v>0</v>
      </c>
      <c r="BG105" s="272">
        <f>IF(F105="XL",IF(SUM(M105:Z105)&gt;0,SUM(M105:Z105),0),0)*I105</f>
        <v>0</v>
      </c>
      <c r="BH105" s="272">
        <f>IF(F105="2XL",IF(SUM(M105:Z105)&gt;0,SUM(M105:Z105),0),0)*I105</f>
        <v>0</v>
      </c>
      <c r="BI105" s="272">
        <f>IF(F105="3XL",IF(SUM(M105:Z105)&gt;0,SUM(M105:Z105),0),0)*I105</f>
        <v>0</v>
      </c>
      <c r="BJ105" s="272">
        <f>IF(F105="4XL",IF(SUM(M105:Z105)&gt;0,SUM(M105:Z105),0),0)*I105</f>
        <v>0</v>
      </c>
      <c r="BK105" s="272">
        <f>IF(F105="various",IF(SUM(M105:Z105)&gt;0,SUM(M105:Z105),0),0)*I105</f>
        <v>0</v>
      </c>
      <c r="BL105" s="134"/>
      <c r="BM105" s="272">
        <f>IF(E105="",IF(SUM(M105:Z105)&gt;0,SUM(M105:Z105),0),0)*I105</f>
        <v>0</v>
      </c>
      <c r="BN105" s="272">
        <f>IF(E105="Dual tex.",IF(SUM(M105:Z105)&gt;0,SUM(M105:Z105),0),0)*I105</f>
        <v>0</v>
      </c>
      <c r="BO105" s="134"/>
      <c r="BP105" s="272">
        <f>IF(H105="sloper",IF(SUM(M105:Z105)&gt;0,SUM(M105:Z105),0),0)*I105</f>
        <v>0</v>
      </c>
      <c r="BQ105" s="272">
        <f>IF(H105="footholds",IF(SUM(M105:Z105)&gt;0,SUM(M105:Z105),0),0)*I105</f>
        <v>0</v>
      </c>
      <c r="BR105" s="272">
        <f>IF(H105="micros",IF(SUM(M105:Z105)&gt;0,SUM(M105:Z105),0),0)*I105</f>
        <v>0</v>
      </c>
      <c r="BS105" s="272">
        <f>IF(H105="jug",IF(SUM(M105:Z105)&gt;0,SUM(M105:Z105),0),0)*I105</f>
        <v>0</v>
      </c>
      <c r="BT105" s="272">
        <f>IF(H105="ledge",IF(SUM(M105:Z105)&gt;0,SUM(M105:Z105),0),0)*I105</f>
        <v>0</v>
      </c>
      <c r="BU105" s="272">
        <f>IF(H105="edge",IF(SUM(M105:Z105)&gt;0,SUM(M105:Z105),0),0)*I105</f>
        <v>0</v>
      </c>
      <c r="BV105" s="272">
        <f>IF(H105="crimp",IF(SUM(M105:Z105)&gt;0,SUM(M105:Z105),0),0)*I105</f>
        <v>0</v>
      </c>
      <c r="BW105" s="272">
        <f>IF(H105="incut",IF(SUM(M105:Z105)&gt;0,SUM(M105:Z105),0),0)*I105</f>
        <v>0</v>
      </c>
      <c r="BX105" s="272">
        <f>IF(H105="dish",IF(SUM(M105:Z105)&gt;0,SUM(M105:Z105),0),0)*I105</f>
        <v>0</v>
      </c>
      <c r="BY105" s="272">
        <f>IF(H105="pinch",IF(SUM(M105:Z105)&gt;0,SUM(M105:Z105),0),0)*I105</f>
        <v>0</v>
      </c>
      <c r="BZ105" s="272">
        <f>IF(H105="pocket",IF(SUM(M105:Z105)&gt;0,SUM(M105:Z105),0),0)*I105</f>
        <v>0</v>
      </c>
      <c r="CA105" s="272">
        <f>IF(H105="insert",IF(SUM(M105:Z105)&gt;0,SUM(M105:Z105),0),0)*I105</f>
        <v>0</v>
      </c>
      <c r="CB105" s="272">
        <f>IF(H105="feature",IF(SUM(M105:Z105)&gt;0,SUM(M105:Z105),0),0)*I105</f>
        <v>0</v>
      </c>
      <c r="CC105" s="272">
        <f>IF(H105="scoop",IF(SUM(M105:Z105)&gt;0,SUM(M105:Z105),0),0)*I105</f>
        <v>0</v>
      </c>
      <c r="CD105" s="272">
        <f>IF(H105="arete",IF(SUM(M105:Z105)&gt;0,SUM(M105:Z105),0),0)*I105</f>
        <v>0</v>
      </c>
      <c r="CE105" s="272">
        <f>IF(H105="square",IF(SUM(M105:Z105)&gt;0,SUM(M105:Z105),0),0)*I105</f>
        <v>0</v>
      </c>
      <c r="CF105" s="272">
        <f>IF(H105="positive",IF(SUM(M105:Z105)&gt;0,SUM(M105:Z105),0),0)*I105</f>
        <v>0</v>
      </c>
      <c r="CG105" s="272">
        <f>IF(H105="pyramid",IF(SUM(M105:Z105)&gt;0,SUM(M105:Z105),0),0)*I105</f>
        <v>0</v>
      </c>
      <c r="CH105" s="272">
        <f>IF(H105="high profile",IF(SUM(M105:Z105)&gt;0,SUM(M105:Z105),0),0)*I105</f>
        <v>0</v>
      </c>
      <c r="CI105" s="272">
        <f>IF(H105="rectangle",IF(SUM(M105:Z105)&gt;0,SUM(M105:Z105),0),0)*I105</f>
        <v>0</v>
      </c>
      <c r="CJ105" s="272">
        <f>IF(H105="various",IF(SUM(M105:Z105)&gt;0,SUM(M105:Z105),0),0)*I105</f>
        <v>0</v>
      </c>
      <c r="CK105" s="222"/>
    </row>
    <row r="106" ht="90" customHeight="1">
      <c r="A106" s="50"/>
      <c r="B106" s="336"/>
      <c r="C106" s="6"/>
      <c r="D106" t="s" s="292">
        <v>312</v>
      </c>
      <c r="E106" t="s" s="293">
        <v>126</v>
      </c>
      <c r="F106" t="s" s="294">
        <v>35</v>
      </c>
      <c r="G106" t="s" s="295">
        <v>313</v>
      </c>
      <c r="H106" t="s" s="295">
        <v>58</v>
      </c>
      <c r="I106" s="296">
        <v>2</v>
      </c>
      <c r="J106" s="296">
        <v>0</v>
      </c>
      <c r="K106" t="s" s="294">
        <v>128</v>
      </c>
      <c r="L106" s="298">
        <v>264.5601</v>
      </c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299"/>
      <c r="AA106" s="300">
        <f>L106*M106+L106*N106+L106*O106+L106*P106+L106*Q106+L106*R106+L106*T106+L106*V106+L106*W106+L106*X106+L106*Y106+L106*Z106+L106*U106+L106*S106</f>
        <v>0</v>
      </c>
      <c r="AB106" t="s" s="294">
        <f>IF(SUM(M106:Z106)&gt;0,"Yes","No")</f>
        <v>129</v>
      </c>
      <c r="AC106" t="s" s="301">
        <f>IF(B106="New","Yes","No")</f>
        <v>129</v>
      </c>
      <c r="AD106" s="134"/>
      <c r="AE106" s="286">
        <v>2</v>
      </c>
      <c r="AF106" s="286">
        <f>AE106*SUM(M106:Z106)</f>
        <v>0</v>
      </c>
      <c r="AG106" s="287"/>
      <c r="AH106" s="288">
        <v>10.1</v>
      </c>
      <c r="AI106" s="267">
        <f>SUM(M106:Z106)*AH106</f>
        <v>0</v>
      </c>
      <c r="AJ106" s="268">
        <f>M106*I106</f>
        <v>0</v>
      </c>
      <c r="AK106" s="268">
        <f>N106*I106</f>
        <v>0</v>
      </c>
      <c r="AL106" s="268">
        <f>O106*I106</f>
        <v>0</v>
      </c>
      <c r="AM106" s="268">
        <f>P106*I106</f>
        <v>0</v>
      </c>
      <c r="AN106" s="268">
        <f>Q106*I106</f>
        <v>0</v>
      </c>
      <c r="AO106" s="268">
        <f>R106*I106</f>
        <v>0</v>
      </c>
      <c r="AP106" s="268">
        <f>S106*I106</f>
        <v>0</v>
      </c>
      <c r="AQ106" s="268">
        <f>T106*I106</f>
        <v>0</v>
      </c>
      <c r="AR106" s="268">
        <f>U106*I106</f>
        <v>0</v>
      </c>
      <c r="AS106" s="268">
        <f>V106*I106</f>
        <v>0</v>
      </c>
      <c r="AT106" s="268">
        <f>W106*I106</f>
        <v>0</v>
      </c>
      <c r="AU106" s="268">
        <f>X106*I106</f>
        <v>0</v>
      </c>
      <c r="AV106" s="268">
        <f>Y106*I106</f>
        <v>0</v>
      </c>
      <c r="AW106" s="268">
        <f>Z106*I106</f>
        <v>0</v>
      </c>
      <c r="AX106" s="334">
        <v>2</v>
      </c>
      <c r="AY106" s="335"/>
      <c r="AZ106" s="291">
        <v>16</v>
      </c>
      <c r="BA106" s="335"/>
      <c r="BB106" s="134"/>
      <c r="BC106" s="272">
        <f>IF(F106="XS",IF(SUM(M106:Z106)&gt;0,SUM(M106:Z106),0),0)*I106</f>
        <v>0</v>
      </c>
      <c r="BD106" s="272">
        <f>IF(F106="S",IF(SUM(M106:Z106)&gt;0,SUM(M106:Z106),0),0)*I106</f>
        <v>0</v>
      </c>
      <c r="BE106" s="272">
        <f>IF(F106="M",IF(SUM(M106:Z106)&gt;0,SUM(M106:Z106),0),0)*I106</f>
        <v>0</v>
      </c>
      <c r="BF106" s="272">
        <f>IF(F106="L",IF(SUM(M106:Z106)&gt;0,SUM(M106:Z106),0),0)*I106</f>
        <v>0</v>
      </c>
      <c r="BG106" s="272">
        <f>IF(F106="XL",IF(SUM(M106:Z106)&gt;0,SUM(M106:Z106),0),0)*I106</f>
        <v>0</v>
      </c>
      <c r="BH106" s="272">
        <f>IF(F106="2XL",IF(SUM(M106:Z106)&gt;0,SUM(M106:Z106),0),0)*I106</f>
        <v>0</v>
      </c>
      <c r="BI106" s="272">
        <f>IF(F106="3XL",IF(SUM(M106:Z106)&gt;0,SUM(M106:Z106),0),0)*I106</f>
        <v>0</v>
      </c>
      <c r="BJ106" s="272">
        <f>IF(F106="4XL",IF(SUM(M106:Z106)&gt;0,SUM(M106:Z106),0),0)*I106</f>
        <v>0</v>
      </c>
      <c r="BK106" s="272">
        <f>IF(F106="various",IF(SUM(M106:Z106)&gt;0,SUM(M106:Z106),0),0)*I106</f>
        <v>0</v>
      </c>
      <c r="BL106" s="134"/>
      <c r="BM106" s="272">
        <f>IF(E106="",IF(SUM(M106:Z106)&gt;0,SUM(M106:Z106),0),0)*I106</f>
        <v>0</v>
      </c>
      <c r="BN106" s="272">
        <f>IF(E106="Dual tex.",IF(SUM(M106:Z106)&gt;0,SUM(M106:Z106),0),0)*I106</f>
        <v>0</v>
      </c>
      <c r="BO106" s="134"/>
      <c r="BP106" s="272">
        <f>IF(H106="sloper",IF(SUM(M106:Z106)&gt;0,SUM(M106:Z106),0),0)*I106</f>
        <v>0</v>
      </c>
      <c r="BQ106" s="272">
        <f>IF(H106="footholds",IF(SUM(M106:Z106)&gt;0,SUM(M106:Z106),0),0)*I106</f>
        <v>0</v>
      </c>
      <c r="BR106" s="272">
        <f>IF(H106="micros",IF(SUM(M106:Z106)&gt;0,SUM(M106:Z106),0),0)*I106</f>
        <v>0</v>
      </c>
      <c r="BS106" s="272">
        <f>IF(H106="jug",IF(SUM(M106:Z106)&gt;0,SUM(M106:Z106),0),0)*I106</f>
        <v>0</v>
      </c>
      <c r="BT106" s="272">
        <f>IF(H106="ledge",IF(SUM(M106:Z106)&gt;0,SUM(M106:Z106),0),0)*I106</f>
        <v>0</v>
      </c>
      <c r="BU106" s="272">
        <f>IF(H106="edge",IF(SUM(M106:Z106)&gt;0,SUM(M106:Z106),0),0)*I106</f>
        <v>0</v>
      </c>
      <c r="BV106" s="272">
        <f>IF(H106="crimp",IF(SUM(M106:Z106)&gt;0,SUM(M106:Z106),0),0)*I106</f>
        <v>0</v>
      </c>
      <c r="BW106" s="272">
        <f>IF(H106="incut",IF(SUM(M106:Z106)&gt;0,SUM(M106:Z106),0),0)*I106</f>
        <v>0</v>
      </c>
      <c r="BX106" s="272">
        <f>IF(H106="dish",IF(SUM(M106:Z106)&gt;0,SUM(M106:Z106),0),0)*I106</f>
        <v>0</v>
      </c>
      <c r="BY106" s="272">
        <f>IF(H106="pinch",IF(SUM(M106:Z106)&gt;0,SUM(M106:Z106),0),0)*I106</f>
        <v>0</v>
      </c>
      <c r="BZ106" s="272">
        <f>IF(H106="pocket",IF(SUM(M106:Z106)&gt;0,SUM(M106:Z106),0),0)*I106</f>
        <v>0</v>
      </c>
      <c r="CA106" s="272">
        <f>IF(H106="insert",IF(SUM(M106:Z106)&gt;0,SUM(M106:Z106),0),0)*I106</f>
        <v>0</v>
      </c>
      <c r="CB106" s="272">
        <f>IF(H106="feature",IF(SUM(M106:Z106)&gt;0,SUM(M106:Z106),0),0)*I106</f>
        <v>0</v>
      </c>
      <c r="CC106" s="272">
        <f>IF(H106="scoop",IF(SUM(M106:Z106)&gt;0,SUM(M106:Z106),0),0)*I106</f>
        <v>0</v>
      </c>
      <c r="CD106" s="272">
        <f>IF(H106="arete",IF(SUM(M106:Z106)&gt;0,SUM(M106:Z106),0),0)*I106</f>
        <v>0</v>
      </c>
      <c r="CE106" s="272">
        <f>IF(H106="square",IF(SUM(M106:Z106)&gt;0,SUM(M106:Z106),0),0)*I106</f>
        <v>0</v>
      </c>
      <c r="CF106" s="272">
        <f>IF(H106="positive",IF(SUM(M106:Z106)&gt;0,SUM(M106:Z106),0),0)*I106</f>
        <v>0</v>
      </c>
      <c r="CG106" s="272">
        <f>IF(H106="pyramid",IF(SUM(M106:Z106)&gt;0,SUM(M106:Z106),0),0)*I106</f>
        <v>0</v>
      </c>
      <c r="CH106" s="272">
        <f>IF(H106="high profile",IF(SUM(M106:Z106)&gt;0,SUM(M106:Z106),0),0)*I106</f>
        <v>0</v>
      </c>
      <c r="CI106" s="272">
        <f>IF(H106="rectangle",IF(SUM(M106:Z106)&gt;0,SUM(M106:Z106),0),0)*I106</f>
        <v>0</v>
      </c>
      <c r="CJ106" s="272">
        <f>IF(H106="various",IF(SUM(M106:Z106)&gt;0,SUM(M106:Z106),0),0)*I106</f>
        <v>0</v>
      </c>
      <c r="CK106" s="222"/>
    </row>
    <row r="107" ht="90" customHeight="1">
      <c r="A107" s="50"/>
      <c r="B107" s="273"/>
      <c r="C107" s="6"/>
      <c r="D107" t="s" s="275">
        <v>314</v>
      </c>
      <c r="E107" t="s" s="276">
        <v>126</v>
      </c>
      <c r="F107" t="s" s="277">
        <v>35</v>
      </c>
      <c r="G107" t="s" s="278">
        <v>315</v>
      </c>
      <c r="H107" t="s" s="278">
        <v>58</v>
      </c>
      <c r="I107" s="279">
        <v>2</v>
      </c>
      <c r="J107" s="331">
        <v>0</v>
      </c>
      <c r="K107" t="s" s="332">
        <v>128</v>
      </c>
      <c r="L107" s="281">
        <v>264.5601</v>
      </c>
      <c r="M107" s="282"/>
      <c r="N107" s="333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3">
        <f>L107*M107+L107*N107+L107*O107+L107*P107+L107*Q107+L107*R107+L107*T107+L107*V107+L107*W107+L107*X107+L107*Y107+L107*Z107+L107*U107+L107*S107</f>
        <v>0</v>
      </c>
      <c r="AB107" t="s" s="277">
        <f>IF(SUM(M107:Z107)&gt;0,"Yes","No")</f>
        <v>129</v>
      </c>
      <c r="AC107" t="s" s="284">
        <f>IF(B107="New","Yes","No")</f>
        <v>129</v>
      </c>
      <c r="AD107" s="134"/>
      <c r="AE107" s="286">
        <v>2</v>
      </c>
      <c r="AF107" s="286">
        <f>AE107*SUM(M107:Z107)</f>
        <v>0</v>
      </c>
      <c r="AG107" s="287"/>
      <c r="AH107" s="288">
        <v>10.7</v>
      </c>
      <c r="AI107" s="267">
        <f>SUM(M107:Z107)*AH107</f>
        <v>0</v>
      </c>
      <c r="AJ107" s="268">
        <f>M107*I107</f>
        <v>0</v>
      </c>
      <c r="AK107" s="268">
        <f>N107*I107</f>
        <v>0</v>
      </c>
      <c r="AL107" s="268">
        <f>O107*I107</f>
        <v>0</v>
      </c>
      <c r="AM107" s="268">
        <f>P107*I107</f>
        <v>0</v>
      </c>
      <c r="AN107" s="268">
        <f>Q107*I107</f>
        <v>0</v>
      </c>
      <c r="AO107" s="268">
        <f>R107*I107</f>
        <v>0</v>
      </c>
      <c r="AP107" s="268">
        <f>S107*I107</f>
        <v>0</v>
      </c>
      <c r="AQ107" s="268">
        <f>T107*I107</f>
        <v>0</v>
      </c>
      <c r="AR107" s="268">
        <f>U107*I107</f>
        <v>0</v>
      </c>
      <c r="AS107" s="268">
        <f>V107*I107</f>
        <v>0</v>
      </c>
      <c r="AT107" s="268">
        <f>W107*I107</f>
        <v>0</v>
      </c>
      <c r="AU107" s="268">
        <f>X107*I107</f>
        <v>0</v>
      </c>
      <c r="AV107" s="268">
        <f>Y107*I107</f>
        <v>0</v>
      </c>
      <c r="AW107" s="268">
        <f>Z107*I107</f>
        <v>0</v>
      </c>
      <c r="AX107" s="334">
        <v>2</v>
      </c>
      <c r="AY107" s="335"/>
      <c r="AZ107" s="291">
        <v>16</v>
      </c>
      <c r="BA107" s="335"/>
      <c r="BB107" s="134"/>
      <c r="BC107" s="272">
        <f>IF(F107="XS",IF(SUM(M107:Z107)&gt;0,SUM(M107:Z107),0),0)*I107</f>
        <v>0</v>
      </c>
      <c r="BD107" s="272">
        <f>IF(F107="S",IF(SUM(M107:Z107)&gt;0,SUM(M107:Z107),0),0)*I107</f>
        <v>0</v>
      </c>
      <c r="BE107" s="272">
        <f>IF(F107="M",IF(SUM(M107:Z107)&gt;0,SUM(M107:Z107),0),0)*I107</f>
        <v>0</v>
      </c>
      <c r="BF107" s="272">
        <f>IF(F107="L",IF(SUM(M107:Z107)&gt;0,SUM(M107:Z107),0),0)*I107</f>
        <v>0</v>
      </c>
      <c r="BG107" s="272">
        <f>IF(F107="XL",IF(SUM(M107:Z107)&gt;0,SUM(M107:Z107),0),0)*I107</f>
        <v>0</v>
      </c>
      <c r="BH107" s="272">
        <f>IF(F107="2XL",IF(SUM(M107:Z107)&gt;0,SUM(M107:Z107),0),0)*I107</f>
        <v>0</v>
      </c>
      <c r="BI107" s="272">
        <f>IF(F107="3XL",IF(SUM(M107:Z107)&gt;0,SUM(M107:Z107),0),0)*I107</f>
        <v>0</v>
      </c>
      <c r="BJ107" s="272">
        <f>IF(F107="4XL",IF(SUM(M107:Z107)&gt;0,SUM(M107:Z107),0),0)*I107</f>
        <v>0</v>
      </c>
      <c r="BK107" s="272">
        <f>IF(F107="various",IF(SUM(M107:Z107)&gt;0,SUM(M107:Z107),0),0)*I107</f>
        <v>0</v>
      </c>
      <c r="BL107" s="134"/>
      <c r="BM107" s="272">
        <f>IF(E107="",IF(SUM(M107:Z107)&gt;0,SUM(M107:Z107),0),0)*I107</f>
        <v>0</v>
      </c>
      <c r="BN107" s="272">
        <f>IF(E107="Dual tex.",IF(SUM(M107:Z107)&gt;0,SUM(M107:Z107),0),0)*I107</f>
        <v>0</v>
      </c>
      <c r="BO107" s="134"/>
      <c r="BP107" s="272">
        <f>IF(H107="sloper",IF(SUM(M107:Z107)&gt;0,SUM(M107:Z107),0),0)*I107</f>
        <v>0</v>
      </c>
      <c r="BQ107" s="272">
        <f>IF(H107="footholds",IF(SUM(M107:Z107)&gt;0,SUM(M107:Z107),0),0)*I107</f>
        <v>0</v>
      </c>
      <c r="BR107" s="272">
        <f>IF(H107="micros",IF(SUM(M107:Z107)&gt;0,SUM(M107:Z107),0),0)*I107</f>
        <v>0</v>
      </c>
      <c r="BS107" s="272">
        <f>IF(H107="jug",IF(SUM(M107:Z107)&gt;0,SUM(M107:Z107),0),0)*I107</f>
        <v>0</v>
      </c>
      <c r="BT107" s="272">
        <f>IF(H107="ledge",IF(SUM(M107:Z107)&gt;0,SUM(M107:Z107),0),0)*I107</f>
        <v>0</v>
      </c>
      <c r="BU107" s="272">
        <f>IF(H107="edge",IF(SUM(M107:Z107)&gt;0,SUM(M107:Z107),0),0)*I107</f>
        <v>0</v>
      </c>
      <c r="BV107" s="272">
        <f>IF(H107="crimp",IF(SUM(M107:Z107)&gt;0,SUM(M107:Z107),0),0)*I107</f>
        <v>0</v>
      </c>
      <c r="BW107" s="272">
        <f>IF(H107="incut",IF(SUM(M107:Z107)&gt;0,SUM(M107:Z107),0),0)*I107</f>
        <v>0</v>
      </c>
      <c r="BX107" s="272">
        <f>IF(H107="dish",IF(SUM(M107:Z107)&gt;0,SUM(M107:Z107),0),0)*I107</f>
        <v>0</v>
      </c>
      <c r="BY107" s="272">
        <f>IF(H107="pinch",IF(SUM(M107:Z107)&gt;0,SUM(M107:Z107),0),0)*I107</f>
        <v>0</v>
      </c>
      <c r="BZ107" s="272">
        <f>IF(H107="pocket",IF(SUM(M107:Z107)&gt;0,SUM(M107:Z107),0),0)*I107</f>
        <v>0</v>
      </c>
      <c r="CA107" s="272">
        <f>IF(H107="insert",IF(SUM(M107:Z107)&gt;0,SUM(M107:Z107),0),0)*I107</f>
        <v>0</v>
      </c>
      <c r="CB107" s="272">
        <f>IF(H107="feature",IF(SUM(M107:Z107)&gt;0,SUM(M107:Z107),0),0)*I107</f>
        <v>0</v>
      </c>
      <c r="CC107" s="272">
        <f>IF(H107="scoop",IF(SUM(M107:Z107)&gt;0,SUM(M107:Z107),0),0)*I107</f>
        <v>0</v>
      </c>
      <c r="CD107" s="272">
        <f>IF(H107="arete",IF(SUM(M107:Z107)&gt;0,SUM(M107:Z107),0),0)*I107</f>
        <v>0</v>
      </c>
      <c r="CE107" s="272">
        <f>IF(H107="square",IF(SUM(M107:Z107)&gt;0,SUM(M107:Z107),0),0)*I107</f>
        <v>0</v>
      </c>
      <c r="CF107" s="272">
        <f>IF(H107="positive",IF(SUM(M107:Z107)&gt;0,SUM(M107:Z107),0),0)*I107</f>
        <v>0</v>
      </c>
      <c r="CG107" s="272">
        <f>IF(H107="pyramid",IF(SUM(M107:Z107)&gt;0,SUM(M107:Z107),0),0)*I107</f>
        <v>0</v>
      </c>
      <c r="CH107" s="272">
        <f>IF(H107="high profile",IF(SUM(M107:Z107)&gt;0,SUM(M107:Z107),0),0)*I107</f>
        <v>0</v>
      </c>
      <c r="CI107" s="272">
        <f>IF(H107="rectangle",IF(SUM(M107:Z107)&gt;0,SUM(M107:Z107),0),0)*I107</f>
        <v>0</v>
      </c>
      <c r="CJ107" s="272">
        <f>IF(H107="various",IF(SUM(M107:Z107)&gt;0,SUM(M107:Z107),0),0)*I107</f>
        <v>0</v>
      </c>
      <c r="CK107" s="222"/>
    </row>
    <row r="108" ht="90" customHeight="1">
      <c r="A108" s="50"/>
      <c r="B108" s="336"/>
      <c r="C108" s="6"/>
      <c r="D108" t="s" s="292">
        <v>316</v>
      </c>
      <c r="E108" t="s" s="293">
        <v>126</v>
      </c>
      <c r="F108" t="s" s="294">
        <v>35</v>
      </c>
      <c r="G108" t="s" s="295">
        <v>317</v>
      </c>
      <c r="H108" t="s" s="295">
        <v>58</v>
      </c>
      <c r="I108" s="296">
        <v>4</v>
      </c>
      <c r="J108" s="296">
        <v>0</v>
      </c>
      <c r="K108" t="s" s="294">
        <v>128</v>
      </c>
      <c r="L108" s="298">
        <v>317.205</v>
      </c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299"/>
      <c r="AA108" s="300">
        <f>L108*M108+L108*N108+L108*O108+L108*P108+L108*Q108+L108*R108+L108*T108+L108*V108+L108*W108+L108*X108+L108*Y108+L108*Z108+L108*U108+L108*S108</f>
        <v>0</v>
      </c>
      <c r="AB108" t="s" s="294">
        <f>IF(SUM(M108:Z108)&gt;0,"Yes","No")</f>
        <v>129</v>
      </c>
      <c r="AC108" t="s" s="301">
        <f>IF(B108="New","Yes","No")</f>
        <v>129</v>
      </c>
      <c r="AD108" s="134"/>
      <c r="AE108" s="286">
        <v>4</v>
      </c>
      <c r="AF108" s="286">
        <f>AE108*SUM(M108:Z108)</f>
        <v>0</v>
      </c>
      <c r="AG108" s="287"/>
      <c r="AH108" s="288">
        <v>4</v>
      </c>
      <c r="AI108" s="267">
        <f>SUM(M108:Z108)*AH108</f>
        <v>0</v>
      </c>
      <c r="AJ108" s="268">
        <f>M108*I108</f>
        <v>0</v>
      </c>
      <c r="AK108" s="268">
        <f>N108*I108</f>
        <v>0</v>
      </c>
      <c r="AL108" s="268">
        <f>O108*I108</f>
        <v>0</v>
      </c>
      <c r="AM108" s="268">
        <f>P108*I108</f>
        <v>0</v>
      </c>
      <c r="AN108" s="268">
        <f>Q108*I108</f>
        <v>0</v>
      </c>
      <c r="AO108" s="268">
        <f>R108*I108</f>
        <v>0</v>
      </c>
      <c r="AP108" s="268">
        <f>S108*I108</f>
        <v>0</v>
      </c>
      <c r="AQ108" s="268">
        <f>T108*I108</f>
        <v>0</v>
      </c>
      <c r="AR108" s="268">
        <f>U108*I108</f>
        <v>0</v>
      </c>
      <c r="AS108" s="268">
        <f>V108*I108</f>
        <v>0</v>
      </c>
      <c r="AT108" s="268">
        <f>W108*I108</f>
        <v>0</v>
      </c>
      <c r="AU108" s="268">
        <f>X108*I108</f>
        <v>0</v>
      </c>
      <c r="AV108" s="268">
        <f>Y108*I108</f>
        <v>0</v>
      </c>
      <c r="AW108" s="268">
        <f>Z108*I108</f>
        <v>0</v>
      </c>
      <c r="AX108" s="334">
        <v>4</v>
      </c>
      <c r="AY108" s="335"/>
      <c r="AZ108" s="291">
        <v>24</v>
      </c>
      <c r="BA108" s="335"/>
      <c r="BB108" s="134"/>
      <c r="BC108" s="272">
        <f>IF(F108="XS",IF(SUM(M108:Z108)&gt;0,SUM(M108:Z108),0),0)*I108</f>
        <v>0</v>
      </c>
      <c r="BD108" s="272">
        <f>IF(F108="S",IF(SUM(M108:Z108)&gt;0,SUM(M108:Z108),0),0)*I108</f>
        <v>0</v>
      </c>
      <c r="BE108" s="272">
        <f>IF(F108="M",IF(SUM(M108:Z108)&gt;0,SUM(M108:Z108),0),0)*I108</f>
        <v>0</v>
      </c>
      <c r="BF108" s="272">
        <f>IF(F108="L",IF(SUM(M108:Z108)&gt;0,SUM(M108:Z108),0),0)*I108</f>
        <v>0</v>
      </c>
      <c r="BG108" s="272">
        <f>IF(F108="XL",IF(SUM(M108:Z108)&gt;0,SUM(M108:Z108),0),0)*I108</f>
        <v>0</v>
      </c>
      <c r="BH108" s="272">
        <f>IF(F108="2XL",IF(SUM(M108:Z108)&gt;0,SUM(M108:Z108),0),0)*I108</f>
        <v>0</v>
      </c>
      <c r="BI108" s="272">
        <f>IF(F108="3XL",IF(SUM(M108:Z108)&gt;0,SUM(M108:Z108),0),0)*I108</f>
        <v>0</v>
      </c>
      <c r="BJ108" s="272">
        <f>IF(F108="4XL",IF(SUM(M108:Z108)&gt;0,SUM(M108:Z108),0),0)*I108</f>
        <v>0</v>
      </c>
      <c r="BK108" s="272">
        <f>IF(F108="various",IF(SUM(M108:Z108)&gt;0,SUM(M108:Z108),0),0)*I108</f>
        <v>0</v>
      </c>
      <c r="BL108" s="134"/>
      <c r="BM108" s="272">
        <f>IF(E108="",IF(SUM(M108:Z108)&gt;0,SUM(M108:Z108),0),0)*I108</f>
        <v>0</v>
      </c>
      <c r="BN108" s="272">
        <f>IF(E108="Dual tex.",IF(SUM(M108:Z108)&gt;0,SUM(M108:Z108),0),0)*I108</f>
        <v>0</v>
      </c>
      <c r="BO108" s="134"/>
      <c r="BP108" s="272">
        <f>IF(H108="sloper",IF(SUM(M108:Z108)&gt;0,SUM(M108:Z108),0),0)*I108</f>
        <v>0</v>
      </c>
      <c r="BQ108" s="272">
        <f>IF(H108="footholds",IF(SUM(M108:Z108)&gt;0,SUM(M108:Z108),0),0)*I108</f>
        <v>0</v>
      </c>
      <c r="BR108" s="272">
        <f>IF(H108="micros",IF(SUM(M108:Z108)&gt;0,SUM(M108:Z108),0),0)*I108</f>
        <v>0</v>
      </c>
      <c r="BS108" s="272">
        <f>IF(H108="jug",IF(SUM(M108:Z108)&gt;0,SUM(M108:Z108),0),0)*I108</f>
        <v>0</v>
      </c>
      <c r="BT108" s="272">
        <f>IF(H108="ledge",IF(SUM(M108:Z108)&gt;0,SUM(M108:Z108),0),0)*I108</f>
        <v>0</v>
      </c>
      <c r="BU108" s="272">
        <f>IF(H108="edge",IF(SUM(M108:Z108)&gt;0,SUM(M108:Z108),0),0)*I108</f>
        <v>0</v>
      </c>
      <c r="BV108" s="272">
        <f>IF(H108="crimp",IF(SUM(M108:Z108)&gt;0,SUM(M108:Z108),0),0)*I108</f>
        <v>0</v>
      </c>
      <c r="BW108" s="272">
        <f>IF(H108="incut",IF(SUM(M108:Z108)&gt;0,SUM(M108:Z108),0),0)*I108</f>
        <v>0</v>
      </c>
      <c r="BX108" s="272">
        <f>IF(H108="dish",IF(SUM(M108:Z108)&gt;0,SUM(M108:Z108),0),0)*I108</f>
        <v>0</v>
      </c>
      <c r="BY108" s="272">
        <f>IF(H108="pinch",IF(SUM(M108:Z108)&gt;0,SUM(M108:Z108),0),0)*I108</f>
        <v>0</v>
      </c>
      <c r="BZ108" s="272">
        <f>IF(H108="pocket",IF(SUM(M108:Z108)&gt;0,SUM(M108:Z108),0),0)*I108</f>
        <v>0</v>
      </c>
      <c r="CA108" s="272">
        <f>IF(H108="insert",IF(SUM(M108:Z108)&gt;0,SUM(M108:Z108),0),0)*I108</f>
        <v>0</v>
      </c>
      <c r="CB108" s="272">
        <f>IF(H108="feature",IF(SUM(M108:Z108)&gt;0,SUM(M108:Z108),0),0)*I108</f>
        <v>0</v>
      </c>
      <c r="CC108" s="272">
        <f>IF(H108="scoop",IF(SUM(M108:Z108)&gt;0,SUM(M108:Z108),0),0)*I108</f>
        <v>0</v>
      </c>
      <c r="CD108" s="272">
        <f>IF(H108="arete",IF(SUM(M108:Z108)&gt;0,SUM(M108:Z108),0),0)*I108</f>
        <v>0</v>
      </c>
      <c r="CE108" s="272">
        <f>IF(H108="square",IF(SUM(M108:Z108)&gt;0,SUM(M108:Z108),0),0)*I108</f>
        <v>0</v>
      </c>
      <c r="CF108" s="272">
        <f>IF(H108="positive",IF(SUM(M108:Z108)&gt;0,SUM(M108:Z108),0),0)*I108</f>
        <v>0</v>
      </c>
      <c r="CG108" s="272">
        <f>IF(H108="pyramid",IF(SUM(M108:Z108)&gt;0,SUM(M108:Z108),0),0)*I108</f>
        <v>0</v>
      </c>
      <c r="CH108" s="272">
        <f>IF(H108="high profile",IF(SUM(M108:Z108)&gt;0,SUM(M108:Z108),0),0)*I108</f>
        <v>0</v>
      </c>
      <c r="CI108" s="272">
        <f>IF(H108="rectangle",IF(SUM(M108:Z108)&gt;0,SUM(M108:Z108),0),0)*I108</f>
        <v>0</v>
      </c>
      <c r="CJ108" s="272">
        <f>IF(H108="various",IF(SUM(M108:Z108)&gt;0,SUM(M108:Z108),0),0)*I108</f>
        <v>0</v>
      </c>
      <c r="CK108" s="222"/>
    </row>
    <row r="109" ht="90" customHeight="1">
      <c r="A109" s="50"/>
      <c r="B109" s="273"/>
      <c r="C109" s="6"/>
      <c r="D109" t="s" s="275">
        <v>318</v>
      </c>
      <c r="E109" t="s" s="276">
        <v>126</v>
      </c>
      <c r="F109" t="s" s="277">
        <v>35</v>
      </c>
      <c r="G109" t="s" s="278">
        <v>319</v>
      </c>
      <c r="H109" t="s" s="278">
        <v>58</v>
      </c>
      <c r="I109" s="279">
        <v>4</v>
      </c>
      <c r="J109" s="331">
        <v>0</v>
      </c>
      <c r="K109" t="s" s="332">
        <v>128</v>
      </c>
      <c r="L109" s="281">
        <v>400.68</v>
      </c>
      <c r="M109" s="282"/>
      <c r="N109" s="333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3">
        <f>L109*M109+L109*N109+L109*O109+L109*P109+L109*Q109+L109*R109+L109*T109+L109*V109+L109*W109+L109*X109+L109*Y109+L109*Z109+L109*U109+L109*S109</f>
        <v>0</v>
      </c>
      <c r="AB109" t="s" s="277">
        <f>IF(SUM(M109:Z109)&gt;0,"Yes","No")</f>
        <v>129</v>
      </c>
      <c r="AC109" t="s" s="284">
        <f>IF(B109="New","Yes","No")</f>
        <v>129</v>
      </c>
      <c r="AD109" s="134"/>
      <c r="AE109" s="286">
        <v>4</v>
      </c>
      <c r="AF109" s="286">
        <f>AE109*SUM(M109:Z109)</f>
        <v>0</v>
      </c>
      <c r="AG109" s="287"/>
      <c r="AH109" s="288">
        <v>12</v>
      </c>
      <c r="AI109" s="267">
        <f>SUM(M109:Z109)*AH109</f>
        <v>0</v>
      </c>
      <c r="AJ109" s="268">
        <f>M109*I109</f>
        <v>0</v>
      </c>
      <c r="AK109" s="268">
        <f>N109*I109</f>
        <v>0</v>
      </c>
      <c r="AL109" s="268">
        <f>O109*I109</f>
        <v>0</v>
      </c>
      <c r="AM109" s="268">
        <f>P109*I109</f>
        <v>0</v>
      </c>
      <c r="AN109" s="268">
        <f>Q109*I109</f>
        <v>0</v>
      </c>
      <c r="AO109" s="268">
        <f>R109*I109</f>
        <v>0</v>
      </c>
      <c r="AP109" s="268">
        <f>S109*I109</f>
        <v>0</v>
      </c>
      <c r="AQ109" s="268">
        <f>T109*I109</f>
        <v>0</v>
      </c>
      <c r="AR109" s="268">
        <f>U109*I109</f>
        <v>0</v>
      </c>
      <c r="AS109" s="268">
        <f>V109*I109</f>
        <v>0</v>
      </c>
      <c r="AT109" s="268">
        <f>W109*I109</f>
        <v>0</v>
      </c>
      <c r="AU109" s="268">
        <f>X109*I109</f>
        <v>0</v>
      </c>
      <c r="AV109" s="268">
        <f>Y109*I109</f>
        <v>0</v>
      </c>
      <c r="AW109" s="268">
        <f>Z109*I109</f>
        <v>0</v>
      </c>
      <c r="AX109" s="334">
        <v>4</v>
      </c>
      <c r="AY109" s="335"/>
      <c r="AZ109" s="291">
        <v>28</v>
      </c>
      <c r="BA109" s="335"/>
      <c r="BB109" s="134"/>
      <c r="BC109" s="272">
        <f>IF(F109="XS",IF(SUM(M109:Z109)&gt;0,SUM(M109:Z109),0),0)*I109</f>
        <v>0</v>
      </c>
      <c r="BD109" s="272">
        <f>IF(F109="S",IF(SUM(M109:Z109)&gt;0,SUM(M109:Z109),0),0)*I109</f>
        <v>0</v>
      </c>
      <c r="BE109" s="272">
        <f>IF(F109="M",IF(SUM(M109:Z109)&gt;0,SUM(M109:Z109),0),0)*I109</f>
        <v>0</v>
      </c>
      <c r="BF109" s="272">
        <f>IF(F109="L",IF(SUM(M109:Z109)&gt;0,SUM(M109:Z109),0),0)*I109</f>
        <v>0</v>
      </c>
      <c r="BG109" s="272">
        <f>IF(F109="XL",IF(SUM(M109:Z109)&gt;0,SUM(M109:Z109),0),0)*I109</f>
        <v>0</v>
      </c>
      <c r="BH109" s="272">
        <f>IF(F109="2XL",IF(SUM(M109:Z109)&gt;0,SUM(M109:Z109),0),0)*I109</f>
        <v>0</v>
      </c>
      <c r="BI109" s="272">
        <f>IF(F109="3XL",IF(SUM(M109:Z109)&gt;0,SUM(M109:Z109),0),0)*I109</f>
        <v>0</v>
      </c>
      <c r="BJ109" s="272">
        <f>IF(F109="4XL",IF(SUM(M109:Z109)&gt;0,SUM(M109:Z109),0),0)*I109</f>
        <v>0</v>
      </c>
      <c r="BK109" s="272">
        <f>IF(F109="various",IF(SUM(M109:Z109)&gt;0,SUM(M109:Z109),0),0)*I109</f>
        <v>0</v>
      </c>
      <c r="BL109" s="134"/>
      <c r="BM109" s="272">
        <f>IF(E109="",IF(SUM(M109:Z109)&gt;0,SUM(M109:Z109),0),0)*I109</f>
        <v>0</v>
      </c>
      <c r="BN109" s="272">
        <f>IF(E109="Dual tex.",IF(SUM(M109:Z109)&gt;0,SUM(M109:Z109),0),0)*I109</f>
        <v>0</v>
      </c>
      <c r="BO109" s="134"/>
      <c r="BP109" s="272">
        <f>IF(H109="sloper",IF(SUM(M109:Z109)&gt;0,SUM(M109:Z109),0),0)*I109</f>
        <v>0</v>
      </c>
      <c r="BQ109" s="272">
        <f>IF(H109="footholds",IF(SUM(M109:Z109)&gt;0,SUM(M109:Z109),0),0)*I109</f>
        <v>0</v>
      </c>
      <c r="BR109" s="272">
        <f>IF(H109="micros",IF(SUM(M109:Z109)&gt;0,SUM(M109:Z109),0),0)*I109</f>
        <v>0</v>
      </c>
      <c r="BS109" s="272">
        <f>IF(H109="jug",IF(SUM(M109:Z109)&gt;0,SUM(M109:Z109),0),0)*I109</f>
        <v>0</v>
      </c>
      <c r="BT109" s="272">
        <f>IF(H109="ledge",IF(SUM(M109:Z109)&gt;0,SUM(M109:Z109),0),0)*I109</f>
        <v>0</v>
      </c>
      <c r="BU109" s="272">
        <f>IF(H109="edge",IF(SUM(M109:Z109)&gt;0,SUM(M109:Z109),0),0)*I109</f>
        <v>0</v>
      </c>
      <c r="BV109" s="272">
        <f>IF(H109="crimp",IF(SUM(M109:Z109)&gt;0,SUM(M109:Z109),0),0)*I109</f>
        <v>0</v>
      </c>
      <c r="BW109" s="272">
        <f>IF(H109="incut",IF(SUM(M109:Z109)&gt;0,SUM(M109:Z109),0),0)*I109</f>
        <v>0</v>
      </c>
      <c r="BX109" s="272">
        <f>IF(H109="dish",IF(SUM(M109:Z109)&gt;0,SUM(M109:Z109),0),0)*I109</f>
        <v>0</v>
      </c>
      <c r="BY109" s="272">
        <f>IF(H109="pinch",IF(SUM(M109:Z109)&gt;0,SUM(M109:Z109),0),0)*I109</f>
        <v>0</v>
      </c>
      <c r="BZ109" s="272">
        <f>IF(H109="pocket",IF(SUM(M109:Z109)&gt;0,SUM(M109:Z109),0),0)*I109</f>
        <v>0</v>
      </c>
      <c r="CA109" s="272">
        <f>IF(H109="insert",IF(SUM(M109:Z109)&gt;0,SUM(M109:Z109),0),0)*I109</f>
        <v>0</v>
      </c>
      <c r="CB109" s="272">
        <f>IF(H109="feature",IF(SUM(M109:Z109)&gt;0,SUM(M109:Z109),0),0)*I109</f>
        <v>0</v>
      </c>
      <c r="CC109" s="272">
        <f>IF(H109="scoop",IF(SUM(M109:Z109)&gt;0,SUM(M109:Z109),0),0)*I109</f>
        <v>0</v>
      </c>
      <c r="CD109" s="272">
        <f>IF(H109="arete",IF(SUM(M109:Z109)&gt;0,SUM(M109:Z109),0),0)*I109</f>
        <v>0</v>
      </c>
      <c r="CE109" s="272">
        <f>IF(H109="square",IF(SUM(M109:Z109)&gt;0,SUM(M109:Z109),0),0)*I109</f>
        <v>0</v>
      </c>
      <c r="CF109" s="272">
        <f>IF(H109="positive",IF(SUM(M109:Z109)&gt;0,SUM(M109:Z109),0),0)*I109</f>
        <v>0</v>
      </c>
      <c r="CG109" s="272">
        <f>IF(H109="pyramid",IF(SUM(M109:Z109)&gt;0,SUM(M109:Z109),0),0)*I109</f>
        <v>0</v>
      </c>
      <c r="CH109" s="272">
        <f>IF(H109="high profile",IF(SUM(M109:Z109)&gt;0,SUM(M109:Z109),0),0)*I109</f>
        <v>0</v>
      </c>
      <c r="CI109" s="272">
        <f>IF(H109="rectangle",IF(SUM(M109:Z109)&gt;0,SUM(M109:Z109),0),0)*I109</f>
        <v>0</v>
      </c>
      <c r="CJ109" s="272">
        <f>IF(H109="various",IF(SUM(M109:Z109)&gt;0,SUM(M109:Z109),0),0)*I109</f>
        <v>0</v>
      </c>
      <c r="CK109" s="222"/>
    </row>
    <row r="110" ht="90" customHeight="1">
      <c r="A110" s="50"/>
      <c r="B110" s="336"/>
      <c r="C110" s="6"/>
      <c r="D110" t="s" s="292">
        <v>320</v>
      </c>
      <c r="E110" t="s" s="293">
        <v>126</v>
      </c>
      <c r="F110" t="s" s="294">
        <v>35</v>
      </c>
      <c r="G110" t="s" s="295">
        <v>321</v>
      </c>
      <c r="H110" t="s" s="295">
        <v>58</v>
      </c>
      <c r="I110" s="296">
        <v>4</v>
      </c>
      <c r="J110" s="296">
        <v>0</v>
      </c>
      <c r="K110" t="s" s="294">
        <v>128</v>
      </c>
      <c r="L110" s="298">
        <v>400.68</v>
      </c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299"/>
      <c r="AA110" s="300">
        <f>L110*M110+L110*N110+L110*O110+L110*P110+L110*Q110+L110*R110+L110*T110+L110*V110+L110*W110+L110*X110+L110*Y110+L110*Z110+L110*U110+L110*S110</f>
        <v>0</v>
      </c>
      <c r="AB110" t="s" s="294">
        <f>IF(SUM(M110:Z110)&gt;0,"Yes","No")</f>
        <v>129</v>
      </c>
      <c r="AC110" t="s" s="301">
        <f>IF(B110="New","Yes","No")</f>
        <v>129</v>
      </c>
      <c r="AD110" s="134"/>
      <c r="AE110" s="286">
        <v>4</v>
      </c>
      <c r="AF110" s="286">
        <f>AE110*SUM(M110:Z110)</f>
        <v>0</v>
      </c>
      <c r="AG110" s="287"/>
      <c r="AH110" s="288">
        <v>12</v>
      </c>
      <c r="AI110" s="267">
        <f>SUM(M110:Z110)*AH110</f>
        <v>0</v>
      </c>
      <c r="AJ110" s="268">
        <f>M110*I110</f>
        <v>0</v>
      </c>
      <c r="AK110" s="268">
        <f>N110*I110</f>
        <v>0</v>
      </c>
      <c r="AL110" s="268">
        <f>O110*I110</f>
        <v>0</v>
      </c>
      <c r="AM110" s="268">
        <f>P110*I110</f>
        <v>0</v>
      </c>
      <c r="AN110" s="268">
        <f>Q110*I110</f>
        <v>0</v>
      </c>
      <c r="AO110" s="268">
        <f>R110*I110</f>
        <v>0</v>
      </c>
      <c r="AP110" s="268">
        <f>S110*I110</f>
        <v>0</v>
      </c>
      <c r="AQ110" s="268">
        <f>T110*I110</f>
        <v>0</v>
      </c>
      <c r="AR110" s="268">
        <f>U110*I110</f>
        <v>0</v>
      </c>
      <c r="AS110" s="268">
        <f>V110*I110</f>
        <v>0</v>
      </c>
      <c r="AT110" s="268">
        <f>W110*I110</f>
        <v>0</v>
      </c>
      <c r="AU110" s="268">
        <f>X110*I110</f>
        <v>0</v>
      </c>
      <c r="AV110" s="268">
        <f>Y110*I110</f>
        <v>0</v>
      </c>
      <c r="AW110" s="268">
        <f>Z110*I110</f>
        <v>0</v>
      </c>
      <c r="AX110" s="334">
        <v>4</v>
      </c>
      <c r="AY110" s="335"/>
      <c r="AZ110" s="291">
        <v>28</v>
      </c>
      <c r="BA110" s="335"/>
      <c r="BB110" s="134"/>
      <c r="BC110" s="272">
        <f>IF(F110="XS",IF(SUM(M110:Z110)&gt;0,SUM(M110:Z110),0),0)*I110</f>
        <v>0</v>
      </c>
      <c r="BD110" s="272">
        <f>IF(F110="S",IF(SUM(M110:Z110)&gt;0,SUM(M110:Z110),0),0)*I110</f>
        <v>0</v>
      </c>
      <c r="BE110" s="272">
        <f>IF(F110="M",IF(SUM(M110:Z110)&gt;0,SUM(M110:Z110),0),0)*I110</f>
        <v>0</v>
      </c>
      <c r="BF110" s="272">
        <f>IF(F110="L",IF(SUM(M110:Z110)&gt;0,SUM(M110:Z110),0),0)*I110</f>
        <v>0</v>
      </c>
      <c r="BG110" s="272">
        <f>IF(F110="XL",IF(SUM(M110:Z110)&gt;0,SUM(M110:Z110),0),0)*I110</f>
        <v>0</v>
      </c>
      <c r="BH110" s="272">
        <f>IF(F110="2XL",IF(SUM(M110:Z110)&gt;0,SUM(M110:Z110),0),0)*I110</f>
        <v>0</v>
      </c>
      <c r="BI110" s="272">
        <f>IF(F110="3XL",IF(SUM(M110:Z110)&gt;0,SUM(M110:Z110),0),0)*I110</f>
        <v>0</v>
      </c>
      <c r="BJ110" s="272">
        <f>IF(F110="4XL",IF(SUM(M110:Z110)&gt;0,SUM(M110:Z110),0),0)*I110</f>
        <v>0</v>
      </c>
      <c r="BK110" s="272">
        <f>IF(F110="various",IF(SUM(M110:Z110)&gt;0,SUM(M110:Z110),0),0)*I110</f>
        <v>0</v>
      </c>
      <c r="BL110" s="134"/>
      <c r="BM110" s="272">
        <f>IF(E110="",IF(SUM(M110:Z110)&gt;0,SUM(M110:Z110),0),0)*I110</f>
        <v>0</v>
      </c>
      <c r="BN110" s="272">
        <f>IF(E110="Dual tex.",IF(SUM(M110:Z110)&gt;0,SUM(M110:Z110),0),0)*I110</f>
        <v>0</v>
      </c>
      <c r="BO110" s="134"/>
      <c r="BP110" s="272">
        <f>IF(H110="sloper",IF(SUM(M110:Z110)&gt;0,SUM(M110:Z110),0),0)*I110</f>
        <v>0</v>
      </c>
      <c r="BQ110" s="272">
        <f>IF(H110="footholds",IF(SUM(M110:Z110)&gt;0,SUM(M110:Z110),0),0)*I110</f>
        <v>0</v>
      </c>
      <c r="BR110" s="272">
        <f>IF(H110="micros",IF(SUM(M110:Z110)&gt;0,SUM(M110:Z110),0),0)*I110</f>
        <v>0</v>
      </c>
      <c r="BS110" s="272">
        <f>IF(H110="jug",IF(SUM(M110:Z110)&gt;0,SUM(M110:Z110),0),0)*I110</f>
        <v>0</v>
      </c>
      <c r="BT110" s="272">
        <f>IF(H110="ledge",IF(SUM(M110:Z110)&gt;0,SUM(M110:Z110),0),0)*I110</f>
        <v>0</v>
      </c>
      <c r="BU110" s="272">
        <f>IF(H110="edge",IF(SUM(M110:Z110)&gt;0,SUM(M110:Z110),0),0)*I110</f>
        <v>0</v>
      </c>
      <c r="BV110" s="272">
        <f>IF(H110="crimp",IF(SUM(M110:Z110)&gt;0,SUM(M110:Z110),0),0)*I110</f>
        <v>0</v>
      </c>
      <c r="BW110" s="272">
        <f>IF(H110="incut",IF(SUM(M110:Z110)&gt;0,SUM(M110:Z110),0),0)*I110</f>
        <v>0</v>
      </c>
      <c r="BX110" s="272">
        <f>IF(H110="dish",IF(SUM(M110:Z110)&gt;0,SUM(M110:Z110),0),0)*I110</f>
        <v>0</v>
      </c>
      <c r="BY110" s="272">
        <f>IF(H110="pinch",IF(SUM(M110:Z110)&gt;0,SUM(M110:Z110),0),0)*I110</f>
        <v>0</v>
      </c>
      <c r="BZ110" s="272">
        <f>IF(H110="pocket",IF(SUM(M110:Z110)&gt;0,SUM(M110:Z110),0),0)*I110</f>
        <v>0</v>
      </c>
      <c r="CA110" s="272">
        <f>IF(H110="insert",IF(SUM(M110:Z110)&gt;0,SUM(M110:Z110),0),0)*I110</f>
        <v>0</v>
      </c>
      <c r="CB110" s="272">
        <f>IF(H110="feature",IF(SUM(M110:Z110)&gt;0,SUM(M110:Z110),0),0)*I110</f>
        <v>0</v>
      </c>
      <c r="CC110" s="272">
        <f>IF(H110="scoop",IF(SUM(M110:Z110)&gt;0,SUM(M110:Z110),0),0)*I110</f>
        <v>0</v>
      </c>
      <c r="CD110" s="272">
        <f>IF(H110="arete",IF(SUM(M110:Z110)&gt;0,SUM(M110:Z110),0),0)*I110</f>
        <v>0</v>
      </c>
      <c r="CE110" s="272">
        <f>IF(H110="square",IF(SUM(M110:Z110)&gt;0,SUM(M110:Z110),0),0)*I110</f>
        <v>0</v>
      </c>
      <c r="CF110" s="272">
        <f>IF(H110="positive",IF(SUM(M110:Z110)&gt;0,SUM(M110:Z110),0),0)*I110</f>
        <v>0</v>
      </c>
      <c r="CG110" s="272">
        <f>IF(H110="pyramid",IF(SUM(M110:Z110)&gt;0,SUM(M110:Z110),0),0)*I110</f>
        <v>0</v>
      </c>
      <c r="CH110" s="272">
        <f>IF(H110="high profile",IF(SUM(M110:Z110)&gt;0,SUM(M110:Z110),0),0)*I110</f>
        <v>0</v>
      </c>
      <c r="CI110" s="272">
        <f>IF(H110="rectangle",IF(SUM(M110:Z110)&gt;0,SUM(M110:Z110),0),0)*I110</f>
        <v>0</v>
      </c>
      <c r="CJ110" s="272">
        <f>IF(H110="various",IF(SUM(M110:Z110)&gt;0,SUM(M110:Z110),0),0)*I110</f>
        <v>0</v>
      </c>
      <c r="CK110" s="222"/>
    </row>
    <row r="111" ht="90" customHeight="1">
      <c r="A111" s="50"/>
      <c r="B111" s="273"/>
      <c r="C111" s="6"/>
      <c r="D111" t="s" s="275">
        <v>322</v>
      </c>
      <c r="E111" t="s" s="276">
        <v>126</v>
      </c>
      <c r="F111" t="s" s="277">
        <v>41</v>
      </c>
      <c r="G111" t="s" s="278">
        <v>323</v>
      </c>
      <c r="H111" t="s" s="278">
        <v>58</v>
      </c>
      <c r="I111" s="279">
        <v>2</v>
      </c>
      <c r="J111" s="331">
        <v>0</v>
      </c>
      <c r="K111" t="s" s="332">
        <v>128</v>
      </c>
      <c r="L111" s="281">
        <v>456.33</v>
      </c>
      <c r="M111" s="282"/>
      <c r="N111" s="333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3">
        <f>L111*M111+L111*N111+L111*O111+L111*P111+L111*Q111+L111*R111+L111*T111+L111*V111+L111*W111+L111*X111+L111*Y111+L111*Z111+L111*U111+L111*S111</f>
        <v>0</v>
      </c>
      <c r="AB111" t="s" s="277">
        <f>IF(SUM(M111:Z111)&gt;0,"Yes","No")</f>
        <v>129</v>
      </c>
      <c r="AC111" t="s" s="284">
        <f>IF(B111="New","Yes","No")</f>
        <v>129</v>
      </c>
      <c r="AD111" s="134"/>
      <c r="AE111" s="286">
        <v>2</v>
      </c>
      <c r="AF111" s="286">
        <f>AE111*SUM(M111:Z111)</f>
        <v>0</v>
      </c>
      <c r="AG111" s="287"/>
      <c r="AH111" s="288">
        <v>19</v>
      </c>
      <c r="AI111" s="267">
        <f>SUM(M111:Z111)*AH111</f>
        <v>0</v>
      </c>
      <c r="AJ111" s="268">
        <f>M111*I111</f>
        <v>0</v>
      </c>
      <c r="AK111" s="268">
        <f>N111*I111</f>
        <v>0</v>
      </c>
      <c r="AL111" s="268">
        <f>O111*I111</f>
        <v>0</v>
      </c>
      <c r="AM111" s="268">
        <f>P111*I111</f>
        <v>0</v>
      </c>
      <c r="AN111" s="268">
        <f>Q111*I111</f>
        <v>0</v>
      </c>
      <c r="AO111" s="268">
        <f>R111*I111</f>
        <v>0</v>
      </c>
      <c r="AP111" s="268">
        <f>S111*I111</f>
        <v>0</v>
      </c>
      <c r="AQ111" s="268">
        <f>T111*I111</f>
        <v>0</v>
      </c>
      <c r="AR111" s="268">
        <f>U111*I111</f>
        <v>0</v>
      </c>
      <c r="AS111" s="268">
        <f>V111*I111</f>
        <v>0</v>
      </c>
      <c r="AT111" s="268">
        <f>W111*I111</f>
        <v>0</v>
      </c>
      <c r="AU111" s="268">
        <f>X111*I111</f>
        <v>0</v>
      </c>
      <c r="AV111" s="268">
        <f>Y111*I111</f>
        <v>0</v>
      </c>
      <c r="AW111" s="268">
        <f>Z111*I111</f>
        <v>0</v>
      </c>
      <c r="AX111" s="334">
        <v>2</v>
      </c>
      <c r="AY111" s="335"/>
      <c r="AZ111" s="291">
        <v>28</v>
      </c>
      <c r="BA111" s="335"/>
      <c r="BB111" s="134"/>
      <c r="BC111" s="272">
        <f>IF(F111="XS",IF(SUM(M111:Z111)&gt;0,SUM(M111:Z111),0),0)*I111</f>
        <v>0</v>
      </c>
      <c r="BD111" s="272">
        <f>IF(F111="S",IF(SUM(M111:Z111)&gt;0,SUM(M111:Z111),0),0)*I111</f>
        <v>0</v>
      </c>
      <c r="BE111" s="272">
        <f>IF(F111="M",IF(SUM(M111:Z111)&gt;0,SUM(M111:Z111),0),0)*I111</f>
        <v>0</v>
      </c>
      <c r="BF111" s="272">
        <f>IF(F111="L",IF(SUM(M111:Z111)&gt;0,SUM(M111:Z111),0),0)*I111</f>
        <v>0</v>
      </c>
      <c r="BG111" s="272">
        <f>IF(F111="XL",IF(SUM(M111:Z111)&gt;0,SUM(M111:Z111),0),0)*I111</f>
        <v>0</v>
      </c>
      <c r="BH111" s="272">
        <f>IF(F111="2XL",IF(SUM(M111:Z111)&gt;0,SUM(M111:Z111),0),0)*I111</f>
        <v>0</v>
      </c>
      <c r="BI111" s="272">
        <f>IF(F111="3XL",IF(SUM(M111:Z111)&gt;0,SUM(M111:Z111),0),0)*I111</f>
        <v>0</v>
      </c>
      <c r="BJ111" s="272">
        <f>IF(F111="4XL",IF(SUM(M111:Z111)&gt;0,SUM(M111:Z111),0),0)*I111</f>
        <v>0</v>
      </c>
      <c r="BK111" s="272">
        <f>IF(F111="various",IF(SUM(M111:Z111)&gt;0,SUM(M111:Z111),0),0)*I111</f>
        <v>0</v>
      </c>
      <c r="BL111" s="134"/>
      <c r="BM111" s="272">
        <f>IF(E111="",IF(SUM(M111:Z111)&gt;0,SUM(M111:Z111),0),0)*I111</f>
        <v>0</v>
      </c>
      <c r="BN111" s="272">
        <f>IF(E111="Dual tex.",IF(SUM(M111:Z111)&gt;0,SUM(M111:Z111),0),0)*I111</f>
        <v>0</v>
      </c>
      <c r="BO111" s="134"/>
      <c r="BP111" s="272">
        <f>IF(H111="sloper",IF(SUM(M111:Z111)&gt;0,SUM(M111:Z111),0),0)*I111</f>
        <v>0</v>
      </c>
      <c r="BQ111" s="272">
        <f>IF(H111="footholds",IF(SUM(M111:Z111)&gt;0,SUM(M111:Z111),0),0)*I111</f>
        <v>0</v>
      </c>
      <c r="BR111" s="272">
        <f>IF(H111="micros",IF(SUM(M111:Z111)&gt;0,SUM(M111:Z111),0),0)*I111</f>
        <v>0</v>
      </c>
      <c r="BS111" s="272">
        <f>IF(H111="jug",IF(SUM(M111:Z111)&gt;0,SUM(M111:Z111),0),0)*I111</f>
        <v>0</v>
      </c>
      <c r="BT111" s="272">
        <f>IF(H111="ledge",IF(SUM(M111:Z111)&gt;0,SUM(M111:Z111),0),0)*I111</f>
        <v>0</v>
      </c>
      <c r="BU111" s="272">
        <f>IF(H111="edge",IF(SUM(M111:Z111)&gt;0,SUM(M111:Z111),0),0)*I111</f>
        <v>0</v>
      </c>
      <c r="BV111" s="272">
        <f>IF(H111="crimp",IF(SUM(M111:Z111)&gt;0,SUM(M111:Z111),0),0)*I111</f>
        <v>0</v>
      </c>
      <c r="BW111" s="272">
        <f>IF(H111="incut",IF(SUM(M111:Z111)&gt;0,SUM(M111:Z111),0),0)*I111</f>
        <v>0</v>
      </c>
      <c r="BX111" s="272">
        <f>IF(H111="dish",IF(SUM(M111:Z111)&gt;0,SUM(M111:Z111),0),0)*I111</f>
        <v>0</v>
      </c>
      <c r="BY111" s="272">
        <f>IF(H111="pinch",IF(SUM(M111:Z111)&gt;0,SUM(M111:Z111),0),0)*I111</f>
        <v>0</v>
      </c>
      <c r="BZ111" s="272">
        <f>IF(H111="pocket",IF(SUM(M111:Z111)&gt;0,SUM(M111:Z111),0),0)*I111</f>
        <v>0</v>
      </c>
      <c r="CA111" s="272">
        <f>IF(H111="insert",IF(SUM(M111:Z111)&gt;0,SUM(M111:Z111),0),0)*I111</f>
        <v>0</v>
      </c>
      <c r="CB111" s="272">
        <f>IF(H111="feature",IF(SUM(M111:Z111)&gt;0,SUM(M111:Z111),0),0)*I111</f>
        <v>0</v>
      </c>
      <c r="CC111" s="272">
        <f>IF(H111="scoop",IF(SUM(M111:Z111)&gt;0,SUM(M111:Z111),0),0)*I111</f>
        <v>0</v>
      </c>
      <c r="CD111" s="272">
        <f>IF(H111="arete",IF(SUM(M111:Z111)&gt;0,SUM(M111:Z111),0),0)*I111</f>
        <v>0</v>
      </c>
      <c r="CE111" s="272">
        <f>IF(H111="square",IF(SUM(M111:Z111)&gt;0,SUM(M111:Z111),0),0)*I111</f>
        <v>0</v>
      </c>
      <c r="CF111" s="272">
        <f>IF(H111="positive",IF(SUM(M111:Z111)&gt;0,SUM(M111:Z111),0),0)*I111</f>
        <v>0</v>
      </c>
      <c r="CG111" s="272">
        <f>IF(H111="pyramid",IF(SUM(M111:Z111)&gt;0,SUM(M111:Z111),0),0)*I111</f>
        <v>0</v>
      </c>
      <c r="CH111" s="272">
        <f>IF(H111="high profile",IF(SUM(M111:Z111)&gt;0,SUM(M111:Z111),0),0)*I111</f>
        <v>0</v>
      </c>
      <c r="CI111" s="272">
        <f>IF(H111="rectangle",IF(SUM(M111:Z111)&gt;0,SUM(M111:Z111),0),0)*I111</f>
        <v>0</v>
      </c>
      <c r="CJ111" s="272">
        <f>IF(H111="various",IF(SUM(M111:Z111)&gt;0,SUM(M111:Z111),0),0)*I111</f>
        <v>0</v>
      </c>
      <c r="CK111" s="222"/>
    </row>
    <row r="112" ht="90" customHeight="1">
      <c r="A112" s="50"/>
      <c r="B112" s="336"/>
      <c r="C112" s="6"/>
      <c r="D112" t="s" s="292">
        <v>324</v>
      </c>
      <c r="E112" t="s" s="293">
        <v>126</v>
      </c>
      <c r="F112" t="s" s="294">
        <v>34</v>
      </c>
      <c r="G112" t="s" s="295">
        <v>325</v>
      </c>
      <c r="H112" t="s" s="295">
        <v>61</v>
      </c>
      <c r="I112" s="296">
        <v>2</v>
      </c>
      <c r="J112" s="296">
        <v>6</v>
      </c>
      <c r="K112" t="s" s="294">
        <v>128</v>
      </c>
      <c r="L112" s="298">
        <v>178.08</v>
      </c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  <c r="AA112" s="300">
        <f>L112*M112+L112*N112+L112*O112+L112*P112+L112*Q112+L112*R112+L112*T112+L112*V112+L112*W112+L112*X112+L112*Y112+L112*Z112+L112*U112+L112*S112</f>
        <v>0</v>
      </c>
      <c r="AB112" t="s" s="294">
        <f>IF(SUM(M112:Z112)&gt;0,"Yes","No")</f>
        <v>129</v>
      </c>
      <c r="AC112" t="s" s="301">
        <f>IF(B112="New","Yes","No")</f>
        <v>129</v>
      </c>
      <c r="AD112" s="134"/>
      <c r="AE112" s="286">
        <v>2</v>
      </c>
      <c r="AF112" s="286">
        <f>AE112*SUM(M112:Z112)</f>
        <v>0</v>
      </c>
      <c r="AG112" s="287"/>
      <c r="AH112" s="288">
        <v>4</v>
      </c>
      <c r="AI112" s="267">
        <f>SUM(M112:Z112)*AH112</f>
        <v>0</v>
      </c>
      <c r="AJ112" s="268">
        <f>M112*I112</f>
        <v>0</v>
      </c>
      <c r="AK112" s="268">
        <f>N112*I112</f>
        <v>0</v>
      </c>
      <c r="AL112" s="268">
        <f>O112*I112</f>
        <v>0</v>
      </c>
      <c r="AM112" s="268">
        <f>P112*I112</f>
        <v>0</v>
      </c>
      <c r="AN112" s="268">
        <f>Q112*I112</f>
        <v>0</v>
      </c>
      <c r="AO112" s="268">
        <f>R112*I112</f>
        <v>0</v>
      </c>
      <c r="AP112" s="268">
        <f>S112*I112</f>
        <v>0</v>
      </c>
      <c r="AQ112" s="268">
        <f>T112*I112</f>
        <v>0</v>
      </c>
      <c r="AR112" s="268">
        <f>U112*I112</f>
        <v>0</v>
      </c>
      <c r="AS112" s="268">
        <f>V112*I112</f>
        <v>0</v>
      </c>
      <c r="AT112" s="268">
        <f>W112*I112</f>
        <v>0</v>
      </c>
      <c r="AU112" s="268">
        <f>X112*I112</f>
        <v>0</v>
      </c>
      <c r="AV112" s="268">
        <f>Y112*I112</f>
        <v>0</v>
      </c>
      <c r="AW112" s="268">
        <f>Z112*I112</f>
        <v>0</v>
      </c>
      <c r="AX112" s="334">
        <v>2</v>
      </c>
      <c r="AY112" s="335"/>
      <c r="AZ112" s="291">
        <v>16</v>
      </c>
      <c r="BA112" s="335"/>
      <c r="BB112" s="134"/>
      <c r="BC112" s="272">
        <f>IF(F112="XS",IF(SUM(M112:Z112)&gt;0,SUM(M112:Z112),0),0)*I112</f>
        <v>0</v>
      </c>
      <c r="BD112" s="272">
        <f>IF(F112="S",IF(SUM(M112:Z112)&gt;0,SUM(M112:Z112),0),0)*I112</f>
        <v>0</v>
      </c>
      <c r="BE112" s="272">
        <f>IF(F112="M",IF(SUM(M112:Z112)&gt;0,SUM(M112:Z112),0),0)*I112</f>
        <v>0</v>
      </c>
      <c r="BF112" s="272">
        <f>IF(F112="L",IF(SUM(M112:Z112)&gt;0,SUM(M112:Z112),0),0)*I112</f>
        <v>0</v>
      </c>
      <c r="BG112" s="272">
        <f>IF(F112="XL",IF(SUM(M112:Z112)&gt;0,SUM(M112:Z112),0),0)*I112</f>
        <v>0</v>
      </c>
      <c r="BH112" s="272">
        <f>IF(F112="2XL",IF(SUM(M112:Z112)&gt;0,SUM(M112:Z112),0),0)*I112</f>
        <v>0</v>
      </c>
      <c r="BI112" s="272">
        <f>IF(F112="3XL",IF(SUM(M112:Z112)&gt;0,SUM(M112:Z112),0),0)*I112</f>
        <v>0</v>
      </c>
      <c r="BJ112" s="272">
        <f>IF(F112="4XL",IF(SUM(M112:Z112)&gt;0,SUM(M112:Z112),0),0)*I112</f>
        <v>0</v>
      </c>
      <c r="BK112" s="272">
        <f>IF(F112="various",IF(SUM(M112:Z112)&gt;0,SUM(M112:Z112),0),0)*I112</f>
        <v>0</v>
      </c>
      <c r="BL112" s="134"/>
      <c r="BM112" s="272">
        <f>IF(E112="",IF(SUM(M112:Z112)&gt;0,SUM(M112:Z112),0),0)*I112</f>
        <v>0</v>
      </c>
      <c r="BN112" s="272">
        <f>IF(E112="Dual tex.",IF(SUM(M112:Z112)&gt;0,SUM(M112:Z112),0),0)*I112</f>
        <v>0</v>
      </c>
      <c r="BO112" s="134"/>
      <c r="BP112" s="272">
        <f>IF(H112="sloper",IF(SUM(M112:Z112)&gt;0,SUM(M112:Z112),0),0)*I112</f>
        <v>0</v>
      </c>
      <c r="BQ112" s="272">
        <f>IF(H112="footholds",IF(SUM(M112:Z112)&gt;0,SUM(M112:Z112),0),0)*I112</f>
        <v>0</v>
      </c>
      <c r="BR112" s="272">
        <f>IF(H112="micros",IF(SUM(M112:Z112)&gt;0,SUM(M112:Z112),0),0)*I112</f>
        <v>0</v>
      </c>
      <c r="BS112" s="272">
        <f>IF(H112="jug",IF(SUM(M112:Z112)&gt;0,SUM(M112:Z112),0),0)*I112</f>
        <v>0</v>
      </c>
      <c r="BT112" s="272">
        <f>IF(H112="ledge",IF(SUM(M112:Z112)&gt;0,SUM(M112:Z112),0),0)*I112</f>
        <v>0</v>
      </c>
      <c r="BU112" s="272">
        <f>IF(H112="edge",IF(SUM(M112:Z112)&gt;0,SUM(M112:Z112),0),0)*I112</f>
        <v>0</v>
      </c>
      <c r="BV112" s="272">
        <f>IF(H112="crimp",IF(SUM(M112:Z112)&gt;0,SUM(M112:Z112),0),0)*I112</f>
        <v>0</v>
      </c>
      <c r="BW112" s="272">
        <f>IF(H112="incut",IF(SUM(M112:Z112)&gt;0,SUM(M112:Z112),0),0)*I112</f>
        <v>0</v>
      </c>
      <c r="BX112" s="272">
        <f>IF(H112="dish",IF(SUM(M112:Z112)&gt;0,SUM(M112:Z112),0),0)*I112</f>
        <v>0</v>
      </c>
      <c r="BY112" s="272">
        <f>IF(H112="pinch",IF(SUM(M112:Z112)&gt;0,SUM(M112:Z112),0),0)*I112</f>
        <v>0</v>
      </c>
      <c r="BZ112" s="272">
        <f>IF(H112="pocket",IF(SUM(M112:Z112)&gt;0,SUM(M112:Z112),0),0)*I112</f>
        <v>0</v>
      </c>
      <c r="CA112" s="272">
        <f>IF(H112="insert",IF(SUM(M112:Z112)&gt;0,SUM(M112:Z112),0),0)*I112</f>
        <v>0</v>
      </c>
      <c r="CB112" s="272">
        <f>IF(H112="feature",IF(SUM(M112:Z112)&gt;0,SUM(M112:Z112),0),0)*I112</f>
        <v>0</v>
      </c>
      <c r="CC112" s="272">
        <f>IF(H112="scoop",IF(SUM(M112:Z112)&gt;0,SUM(M112:Z112),0),0)*I112</f>
        <v>0</v>
      </c>
      <c r="CD112" s="272">
        <f>IF(H112="arete",IF(SUM(M112:Z112)&gt;0,SUM(M112:Z112),0),0)*I112</f>
        <v>0</v>
      </c>
      <c r="CE112" s="272">
        <f>IF(H112="square",IF(SUM(M112:Z112)&gt;0,SUM(M112:Z112),0),0)*I112</f>
        <v>0</v>
      </c>
      <c r="CF112" s="272">
        <f>IF(H112="positive",IF(SUM(M112:Z112)&gt;0,SUM(M112:Z112),0),0)*I112</f>
        <v>0</v>
      </c>
      <c r="CG112" s="272">
        <f>IF(H112="pyramid",IF(SUM(M112:Z112)&gt;0,SUM(M112:Z112),0),0)*I112</f>
        <v>0</v>
      </c>
      <c r="CH112" s="272">
        <f>IF(H112="high profile",IF(SUM(M112:Z112)&gt;0,SUM(M112:Z112),0),0)*I112</f>
        <v>0</v>
      </c>
      <c r="CI112" s="272">
        <f>IF(H112="rectangle",IF(SUM(M112:Z112)&gt;0,SUM(M112:Z112),0),0)*I112</f>
        <v>0</v>
      </c>
      <c r="CJ112" s="272">
        <f>IF(H112="various",IF(SUM(M112:Z112)&gt;0,SUM(M112:Z112),0),0)*I112</f>
        <v>0</v>
      </c>
      <c r="CK112" s="222"/>
    </row>
    <row r="113" ht="90" customHeight="1">
      <c r="A113" s="50"/>
      <c r="B113" s="273"/>
      <c r="C113" s="6"/>
      <c r="D113" t="s" s="275">
        <v>326</v>
      </c>
      <c r="E113" t="s" s="276">
        <v>126</v>
      </c>
      <c r="F113" t="s" s="277">
        <v>35</v>
      </c>
      <c r="G113" t="s" s="278">
        <v>327</v>
      </c>
      <c r="H113" t="s" s="278">
        <v>61</v>
      </c>
      <c r="I113" s="279">
        <v>1</v>
      </c>
      <c r="J113" s="331">
        <v>9</v>
      </c>
      <c r="K113" t="s" s="332">
        <v>128</v>
      </c>
      <c r="L113" s="281">
        <v>122.43</v>
      </c>
      <c r="M113" s="282"/>
      <c r="N113" s="333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3">
        <f>L113*M113+L113*N113+L113*O113+L113*P113+L113*Q113+L113*R113+L113*T113+L113*V113+L113*W113+L113*X113+L113*Y113+L113*Z113+L113*U113+L113*S113</f>
        <v>0</v>
      </c>
      <c r="AB113" t="s" s="277">
        <f>IF(SUM(M113:Z113)&gt;0,"Yes","No")</f>
        <v>129</v>
      </c>
      <c r="AC113" t="s" s="284">
        <f>IF(B113="New","Yes","No")</f>
        <v>129</v>
      </c>
      <c r="AD113" s="134"/>
      <c r="AE113" s="286">
        <v>1</v>
      </c>
      <c r="AF113" s="286">
        <f>AE113*SUM(M113:Z113)</f>
        <v>0</v>
      </c>
      <c r="AG113" s="287"/>
      <c r="AH113" s="288">
        <v>4.9</v>
      </c>
      <c r="AI113" s="267">
        <f>SUM(M113:Z113)*AH113</f>
        <v>0</v>
      </c>
      <c r="AJ113" s="268">
        <f>M113*I113</f>
        <v>0</v>
      </c>
      <c r="AK113" s="268">
        <f>N113*I113</f>
        <v>0</v>
      </c>
      <c r="AL113" s="268">
        <f>O113*I113</f>
        <v>0</v>
      </c>
      <c r="AM113" s="268">
        <f>P113*I113</f>
        <v>0</v>
      </c>
      <c r="AN113" s="268">
        <f>Q113*I113</f>
        <v>0</v>
      </c>
      <c r="AO113" s="268">
        <f>R113*I113</f>
        <v>0</v>
      </c>
      <c r="AP113" s="268">
        <f>S113*I113</f>
        <v>0</v>
      </c>
      <c r="AQ113" s="268">
        <f>T113*I113</f>
        <v>0</v>
      </c>
      <c r="AR113" s="268">
        <f>U113*I113</f>
        <v>0</v>
      </c>
      <c r="AS113" s="268">
        <f>V113*I113</f>
        <v>0</v>
      </c>
      <c r="AT113" s="268">
        <f>W113*I113</f>
        <v>0</v>
      </c>
      <c r="AU113" s="268">
        <f>X113*I113</f>
        <v>0</v>
      </c>
      <c r="AV113" s="268">
        <f>Y113*I113</f>
        <v>0</v>
      </c>
      <c r="AW113" s="268">
        <f>Z113*I113</f>
        <v>0</v>
      </c>
      <c r="AX113" s="334">
        <v>1</v>
      </c>
      <c r="AY113" s="335"/>
      <c r="AZ113" s="291">
        <v>8</v>
      </c>
      <c r="BA113" s="335"/>
      <c r="BB113" s="134"/>
      <c r="BC113" s="272">
        <f>IF(F113="XS",IF(SUM(M113:Z113)&gt;0,SUM(M113:Z113),0),0)*I113</f>
        <v>0</v>
      </c>
      <c r="BD113" s="272">
        <f>IF(F113="S",IF(SUM(M113:Z113)&gt;0,SUM(M113:Z113),0),0)*I113</f>
        <v>0</v>
      </c>
      <c r="BE113" s="272">
        <f>IF(F113="M",IF(SUM(M113:Z113)&gt;0,SUM(M113:Z113),0),0)*I113</f>
        <v>0</v>
      </c>
      <c r="BF113" s="272">
        <f>IF(F113="L",IF(SUM(M113:Z113)&gt;0,SUM(M113:Z113),0),0)*I113</f>
        <v>0</v>
      </c>
      <c r="BG113" s="272">
        <f>IF(F113="XL",IF(SUM(M113:Z113)&gt;0,SUM(M113:Z113),0),0)*I113</f>
        <v>0</v>
      </c>
      <c r="BH113" s="272">
        <f>IF(F113="2XL",IF(SUM(M113:Z113)&gt;0,SUM(M113:Z113),0),0)*I113</f>
        <v>0</v>
      </c>
      <c r="BI113" s="272">
        <f>IF(F113="3XL",IF(SUM(M113:Z113)&gt;0,SUM(M113:Z113),0),0)*I113</f>
        <v>0</v>
      </c>
      <c r="BJ113" s="272">
        <f>IF(F113="4XL",IF(SUM(M113:Z113)&gt;0,SUM(M113:Z113),0),0)*I113</f>
        <v>0</v>
      </c>
      <c r="BK113" s="272">
        <f>IF(F113="various",IF(SUM(M113:Z113)&gt;0,SUM(M113:Z113),0),0)*I113</f>
        <v>0</v>
      </c>
      <c r="BL113" s="134"/>
      <c r="BM113" s="272">
        <f>IF(E113="",IF(SUM(M113:Z113)&gt;0,SUM(M113:Z113),0),0)*I113</f>
        <v>0</v>
      </c>
      <c r="BN113" s="272">
        <f>IF(E113="Dual tex.",IF(SUM(M113:Z113)&gt;0,SUM(M113:Z113),0),0)*I113</f>
        <v>0</v>
      </c>
      <c r="BO113" s="134"/>
      <c r="BP113" s="272">
        <f>IF(H113="sloper",IF(SUM(M113:Z113)&gt;0,SUM(M113:Z113),0),0)*I113</f>
        <v>0</v>
      </c>
      <c r="BQ113" s="272">
        <f>IF(H113="footholds",IF(SUM(M113:Z113)&gt;0,SUM(M113:Z113),0),0)*I113</f>
        <v>0</v>
      </c>
      <c r="BR113" s="272">
        <f>IF(H113="micros",IF(SUM(M113:Z113)&gt;0,SUM(M113:Z113),0),0)*I113</f>
        <v>0</v>
      </c>
      <c r="BS113" s="272">
        <f>IF(H113="jug",IF(SUM(M113:Z113)&gt;0,SUM(M113:Z113),0),0)*I113</f>
        <v>0</v>
      </c>
      <c r="BT113" s="272">
        <f>IF(H113="ledge",IF(SUM(M113:Z113)&gt;0,SUM(M113:Z113),0),0)*I113</f>
        <v>0</v>
      </c>
      <c r="BU113" s="272">
        <f>IF(H113="edge",IF(SUM(M113:Z113)&gt;0,SUM(M113:Z113),0),0)*I113</f>
        <v>0</v>
      </c>
      <c r="BV113" s="272">
        <f>IF(H113="crimp",IF(SUM(M113:Z113)&gt;0,SUM(M113:Z113),0),0)*I113</f>
        <v>0</v>
      </c>
      <c r="BW113" s="272">
        <f>IF(H113="incut",IF(SUM(M113:Z113)&gt;0,SUM(M113:Z113),0),0)*I113</f>
        <v>0</v>
      </c>
      <c r="BX113" s="272">
        <f>IF(H113="dish",IF(SUM(M113:Z113)&gt;0,SUM(M113:Z113),0),0)*I113</f>
        <v>0</v>
      </c>
      <c r="BY113" s="272">
        <f>IF(H113="pinch",IF(SUM(M113:Z113)&gt;0,SUM(M113:Z113),0),0)*I113</f>
        <v>0</v>
      </c>
      <c r="BZ113" s="272">
        <f>IF(H113="pocket",IF(SUM(M113:Z113)&gt;0,SUM(M113:Z113),0),0)*I113</f>
        <v>0</v>
      </c>
      <c r="CA113" s="272">
        <f>IF(H113="insert",IF(SUM(M113:Z113)&gt;0,SUM(M113:Z113),0),0)*I113</f>
        <v>0</v>
      </c>
      <c r="CB113" s="272">
        <f>IF(H113="feature",IF(SUM(M113:Z113)&gt;0,SUM(M113:Z113),0),0)*I113</f>
        <v>0</v>
      </c>
      <c r="CC113" s="272">
        <f>IF(H113="scoop",IF(SUM(M113:Z113)&gt;0,SUM(M113:Z113),0),0)*I113</f>
        <v>0</v>
      </c>
      <c r="CD113" s="272">
        <f>IF(H113="arete",IF(SUM(M113:Z113)&gt;0,SUM(M113:Z113),0),0)*I113</f>
        <v>0</v>
      </c>
      <c r="CE113" s="272">
        <f>IF(H113="square",IF(SUM(M113:Z113)&gt;0,SUM(M113:Z113),0),0)*I113</f>
        <v>0</v>
      </c>
      <c r="CF113" s="272">
        <f>IF(H113="positive",IF(SUM(M113:Z113)&gt;0,SUM(M113:Z113),0),0)*I113</f>
        <v>0</v>
      </c>
      <c r="CG113" s="272">
        <f>IF(H113="pyramid",IF(SUM(M113:Z113)&gt;0,SUM(M113:Z113),0),0)*I113</f>
        <v>0</v>
      </c>
      <c r="CH113" s="272">
        <f>IF(H113="high profile",IF(SUM(M113:Z113)&gt;0,SUM(M113:Z113),0),0)*I113</f>
        <v>0</v>
      </c>
      <c r="CI113" s="272">
        <f>IF(H113="rectangle",IF(SUM(M113:Z113)&gt;0,SUM(M113:Z113),0),0)*I113</f>
        <v>0</v>
      </c>
      <c r="CJ113" s="272">
        <f>IF(H113="various",IF(SUM(M113:Z113)&gt;0,SUM(M113:Z113),0),0)*I113</f>
        <v>0</v>
      </c>
      <c r="CK113" s="222"/>
    </row>
    <row r="114" ht="90" customHeight="1">
      <c r="A114" s="50"/>
      <c r="B114" s="336"/>
      <c r="C114" s="6"/>
      <c r="D114" t="s" s="292">
        <v>328</v>
      </c>
      <c r="E114" t="s" s="293">
        <v>126</v>
      </c>
      <c r="F114" t="s" s="294">
        <v>35</v>
      </c>
      <c r="G114" t="s" s="295">
        <v>329</v>
      </c>
      <c r="H114" t="s" s="295">
        <v>61</v>
      </c>
      <c r="I114" s="296">
        <v>1</v>
      </c>
      <c r="J114" s="296">
        <v>13</v>
      </c>
      <c r="K114" t="s" s="294">
        <v>128</v>
      </c>
      <c r="L114" s="298">
        <v>178.08</v>
      </c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299"/>
      <c r="AA114" s="300">
        <f>L114*M114+L114*N114+L114*O114+L114*P114+L114*Q114+L114*R114+L114*T114+L114*V114+L114*W114+L114*X114+L114*Y114+L114*Z114+L114*U114+L114*S114</f>
        <v>0</v>
      </c>
      <c r="AB114" t="s" s="294">
        <f>IF(SUM(M114:Z114)&gt;0,"Yes","No")</f>
        <v>129</v>
      </c>
      <c r="AC114" t="s" s="301">
        <f>IF(B114="New","Yes","No")</f>
        <v>129</v>
      </c>
      <c r="AD114" s="134"/>
      <c r="AE114" s="286">
        <v>1</v>
      </c>
      <c r="AF114" s="286">
        <f>AE114*SUM(M114:Z114)</f>
        <v>0</v>
      </c>
      <c r="AG114" s="287"/>
      <c r="AH114" s="288">
        <v>9.6</v>
      </c>
      <c r="AI114" s="267">
        <f>SUM(M114:Z114)*AH114</f>
        <v>0</v>
      </c>
      <c r="AJ114" s="268">
        <f>M114*I114</f>
        <v>0</v>
      </c>
      <c r="AK114" s="268">
        <f>N114*I114</f>
        <v>0</v>
      </c>
      <c r="AL114" s="268">
        <f>O114*I114</f>
        <v>0</v>
      </c>
      <c r="AM114" s="268">
        <f>P114*I114</f>
        <v>0</v>
      </c>
      <c r="AN114" s="268">
        <f>Q114*I114</f>
        <v>0</v>
      </c>
      <c r="AO114" s="268">
        <f>R114*I114</f>
        <v>0</v>
      </c>
      <c r="AP114" s="268">
        <f>S114*I114</f>
        <v>0</v>
      </c>
      <c r="AQ114" s="268">
        <f>T114*I114</f>
        <v>0</v>
      </c>
      <c r="AR114" s="268">
        <f>U114*I114</f>
        <v>0</v>
      </c>
      <c r="AS114" s="268">
        <f>V114*I114</f>
        <v>0</v>
      </c>
      <c r="AT114" s="268">
        <f>W114*I114</f>
        <v>0</v>
      </c>
      <c r="AU114" s="268">
        <f>X114*I114</f>
        <v>0</v>
      </c>
      <c r="AV114" s="268">
        <f>Y114*I114</f>
        <v>0</v>
      </c>
      <c r="AW114" s="268">
        <f>Z114*I114</f>
        <v>0</v>
      </c>
      <c r="AX114" s="334">
        <v>1</v>
      </c>
      <c r="AY114" s="335"/>
      <c r="AZ114" s="291">
        <v>8</v>
      </c>
      <c r="BA114" s="335"/>
      <c r="BB114" s="134"/>
      <c r="BC114" s="272">
        <f>IF(F114="XS",IF(SUM(M114:Z114)&gt;0,SUM(M114:Z114),0),0)*I114</f>
        <v>0</v>
      </c>
      <c r="BD114" s="272">
        <f>IF(F114="S",IF(SUM(M114:Z114)&gt;0,SUM(M114:Z114),0),0)*I114</f>
        <v>0</v>
      </c>
      <c r="BE114" s="272">
        <f>IF(F114="M",IF(SUM(M114:Z114)&gt;0,SUM(M114:Z114),0),0)*I114</f>
        <v>0</v>
      </c>
      <c r="BF114" s="272">
        <f>IF(F114="L",IF(SUM(M114:Z114)&gt;0,SUM(M114:Z114),0),0)*I114</f>
        <v>0</v>
      </c>
      <c r="BG114" s="272">
        <f>IF(F114="XL",IF(SUM(M114:Z114)&gt;0,SUM(M114:Z114),0),0)*I114</f>
        <v>0</v>
      </c>
      <c r="BH114" s="272">
        <f>IF(F114="2XL",IF(SUM(M114:Z114)&gt;0,SUM(M114:Z114),0),0)*I114</f>
        <v>0</v>
      </c>
      <c r="BI114" s="272">
        <f>IF(F114="3XL",IF(SUM(M114:Z114)&gt;0,SUM(M114:Z114),0),0)*I114</f>
        <v>0</v>
      </c>
      <c r="BJ114" s="272">
        <f>IF(F114="4XL",IF(SUM(M114:Z114)&gt;0,SUM(M114:Z114),0),0)*I114</f>
        <v>0</v>
      </c>
      <c r="BK114" s="272">
        <f>IF(F114="various",IF(SUM(M114:Z114)&gt;0,SUM(M114:Z114),0),0)*I114</f>
        <v>0</v>
      </c>
      <c r="BL114" s="134"/>
      <c r="BM114" s="272">
        <f>IF(E114="",IF(SUM(M114:Z114)&gt;0,SUM(M114:Z114),0),0)*I114</f>
        <v>0</v>
      </c>
      <c r="BN114" s="272">
        <f>IF(E114="Dual tex.",IF(SUM(M114:Z114)&gt;0,SUM(M114:Z114),0),0)*I114</f>
        <v>0</v>
      </c>
      <c r="BO114" s="134"/>
      <c r="BP114" s="272">
        <f>IF(H114="sloper",IF(SUM(M114:Z114)&gt;0,SUM(M114:Z114),0),0)*I114</f>
        <v>0</v>
      </c>
      <c r="BQ114" s="272">
        <f>IF(H114="footholds",IF(SUM(M114:Z114)&gt;0,SUM(M114:Z114),0),0)*I114</f>
        <v>0</v>
      </c>
      <c r="BR114" s="272">
        <f>IF(H114="micros",IF(SUM(M114:Z114)&gt;0,SUM(M114:Z114),0),0)*I114</f>
        <v>0</v>
      </c>
      <c r="BS114" s="272">
        <f>IF(H114="jug",IF(SUM(M114:Z114)&gt;0,SUM(M114:Z114),0),0)*I114</f>
        <v>0</v>
      </c>
      <c r="BT114" s="272">
        <f>IF(H114="ledge",IF(SUM(M114:Z114)&gt;0,SUM(M114:Z114),0),0)*I114</f>
        <v>0</v>
      </c>
      <c r="BU114" s="272">
        <f>IF(H114="edge",IF(SUM(M114:Z114)&gt;0,SUM(M114:Z114),0),0)*I114</f>
        <v>0</v>
      </c>
      <c r="BV114" s="272">
        <f>IF(H114="crimp",IF(SUM(M114:Z114)&gt;0,SUM(M114:Z114),0),0)*I114</f>
        <v>0</v>
      </c>
      <c r="BW114" s="272">
        <f>IF(H114="incut",IF(SUM(M114:Z114)&gt;0,SUM(M114:Z114),0),0)*I114</f>
        <v>0</v>
      </c>
      <c r="BX114" s="272">
        <f>IF(H114="dish",IF(SUM(M114:Z114)&gt;0,SUM(M114:Z114),0),0)*I114</f>
        <v>0</v>
      </c>
      <c r="BY114" s="272">
        <f>IF(H114="pinch",IF(SUM(M114:Z114)&gt;0,SUM(M114:Z114),0),0)*I114</f>
        <v>0</v>
      </c>
      <c r="BZ114" s="272">
        <f>IF(H114="pocket",IF(SUM(M114:Z114)&gt;0,SUM(M114:Z114),0),0)*I114</f>
        <v>0</v>
      </c>
      <c r="CA114" s="272">
        <f>IF(H114="insert",IF(SUM(M114:Z114)&gt;0,SUM(M114:Z114),0),0)*I114</f>
        <v>0</v>
      </c>
      <c r="CB114" s="272">
        <f>IF(H114="feature",IF(SUM(M114:Z114)&gt;0,SUM(M114:Z114),0),0)*I114</f>
        <v>0</v>
      </c>
      <c r="CC114" s="272">
        <f>IF(H114="scoop",IF(SUM(M114:Z114)&gt;0,SUM(M114:Z114),0),0)*I114</f>
        <v>0</v>
      </c>
      <c r="CD114" s="272">
        <f>IF(H114="arete",IF(SUM(M114:Z114)&gt;0,SUM(M114:Z114),0),0)*I114</f>
        <v>0</v>
      </c>
      <c r="CE114" s="272">
        <f>IF(H114="square",IF(SUM(M114:Z114)&gt;0,SUM(M114:Z114),0),0)*I114</f>
        <v>0</v>
      </c>
      <c r="CF114" s="272">
        <f>IF(H114="positive",IF(SUM(M114:Z114)&gt;0,SUM(M114:Z114),0),0)*I114</f>
        <v>0</v>
      </c>
      <c r="CG114" s="272">
        <f>IF(H114="pyramid",IF(SUM(M114:Z114)&gt;0,SUM(M114:Z114),0),0)*I114</f>
        <v>0</v>
      </c>
      <c r="CH114" s="272">
        <f>IF(H114="high profile",IF(SUM(M114:Z114)&gt;0,SUM(M114:Z114),0),0)*I114</f>
        <v>0</v>
      </c>
      <c r="CI114" s="272">
        <f>IF(H114="rectangle",IF(SUM(M114:Z114)&gt;0,SUM(M114:Z114),0),0)*I114</f>
        <v>0</v>
      </c>
      <c r="CJ114" s="272">
        <f>IF(H114="various",IF(SUM(M114:Z114)&gt;0,SUM(M114:Z114),0),0)*I114</f>
        <v>0</v>
      </c>
      <c r="CK114" s="222"/>
    </row>
    <row r="115" ht="90" customHeight="1">
      <c r="A115" s="50"/>
      <c r="B115" s="273"/>
      <c r="C115" s="6"/>
      <c r="D115" t="s" s="275">
        <v>330</v>
      </c>
      <c r="E115" t="s" s="276">
        <v>126</v>
      </c>
      <c r="F115" t="s" s="277">
        <v>36</v>
      </c>
      <c r="G115" t="s" s="278">
        <v>331</v>
      </c>
      <c r="H115" t="s" s="278">
        <v>61</v>
      </c>
      <c r="I115" s="279">
        <v>1</v>
      </c>
      <c r="J115" s="331">
        <v>14</v>
      </c>
      <c r="K115" t="s" s="332">
        <v>128</v>
      </c>
      <c r="L115" s="281">
        <v>244.86</v>
      </c>
      <c r="M115" s="282"/>
      <c r="N115" s="333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3">
        <f>L115*M115+L115*N115+L115*O115+L115*P115+L115*Q115+L115*R115+L115*T115+L115*V115+L115*W115+L115*X115+L115*Y115+L115*Z115+L115*U115+L115*S115</f>
        <v>0</v>
      </c>
      <c r="AB115" t="s" s="277">
        <f>IF(SUM(M115:Z115)&gt;0,"Yes","No")</f>
        <v>129</v>
      </c>
      <c r="AC115" t="s" s="284">
        <f>IF(B115="New","Yes","No")</f>
        <v>129</v>
      </c>
      <c r="AD115" s="134"/>
      <c r="AE115" s="286">
        <v>1</v>
      </c>
      <c r="AF115" s="286">
        <f>AE115*SUM(M115:Z115)</f>
        <v>0</v>
      </c>
      <c r="AG115" s="287"/>
      <c r="AH115" s="288">
        <v>15</v>
      </c>
      <c r="AI115" s="267">
        <f>SUM(M115:Z115)*AH115</f>
        <v>0</v>
      </c>
      <c r="AJ115" s="268">
        <f>M115*I115</f>
        <v>0</v>
      </c>
      <c r="AK115" s="268">
        <f>N115*I115</f>
        <v>0</v>
      </c>
      <c r="AL115" s="268">
        <f>O115*I115</f>
        <v>0</v>
      </c>
      <c r="AM115" s="268">
        <f>P115*I115</f>
        <v>0</v>
      </c>
      <c r="AN115" s="268">
        <f>Q115*I115</f>
        <v>0</v>
      </c>
      <c r="AO115" s="268">
        <f>R115*I115</f>
        <v>0</v>
      </c>
      <c r="AP115" s="268">
        <f>S115*I115</f>
        <v>0</v>
      </c>
      <c r="AQ115" s="268">
        <f>T115*I115</f>
        <v>0</v>
      </c>
      <c r="AR115" s="268">
        <f>U115*I115</f>
        <v>0</v>
      </c>
      <c r="AS115" s="268">
        <f>V115*I115</f>
        <v>0</v>
      </c>
      <c r="AT115" s="268">
        <f>W115*I115</f>
        <v>0</v>
      </c>
      <c r="AU115" s="268">
        <f>X115*I115</f>
        <v>0</v>
      </c>
      <c r="AV115" s="268">
        <f>Y115*I115</f>
        <v>0</v>
      </c>
      <c r="AW115" s="268">
        <f>Z115*I115</f>
        <v>0</v>
      </c>
      <c r="AX115" s="334">
        <v>1</v>
      </c>
      <c r="AY115" s="335"/>
      <c r="AZ115" s="291">
        <v>12</v>
      </c>
      <c r="BA115" s="335"/>
      <c r="BB115" s="134"/>
      <c r="BC115" s="272">
        <f>IF(F115="XS",IF(SUM(M115:Z115)&gt;0,SUM(M115:Z115),0),0)*I115</f>
        <v>0</v>
      </c>
      <c r="BD115" s="272">
        <f>IF(F115="S",IF(SUM(M115:Z115)&gt;0,SUM(M115:Z115),0),0)*I115</f>
        <v>0</v>
      </c>
      <c r="BE115" s="272">
        <f>IF(F115="M",IF(SUM(M115:Z115)&gt;0,SUM(M115:Z115),0),0)*I115</f>
        <v>0</v>
      </c>
      <c r="BF115" s="272">
        <f>IF(F115="L",IF(SUM(M115:Z115)&gt;0,SUM(M115:Z115),0),0)*I115</f>
        <v>0</v>
      </c>
      <c r="BG115" s="272">
        <f>IF(F115="XL",IF(SUM(M115:Z115)&gt;0,SUM(M115:Z115),0),0)*I115</f>
        <v>0</v>
      </c>
      <c r="BH115" s="272">
        <f>IF(F115="2XL",IF(SUM(M115:Z115)&gt;0,SUM(M115:Z115),0),0)*I115</f>
        <v>0</v>
      </c>
      <c r="BI115" s="272">
        <f>IF(F115="3XL",IF(SUM(M115:Z115)&gt;0,SUM(M115:Z115),0),0)*I115</f>
        <v>0</v>
      </c>
      <c r="BJ115" s="272">
        <f>IF(F115="4XL",IF(SUM(M115:Z115)&gt;0,SUM(M115:Z115),0),0)*I115</f>
        <v>0</v>
      </c>
      <c r="BK115" s="272">
        <f>IF(F115="various",IF(SUM(M115:Z115)&gt;0,SUM(M115:Z115),0),0)*I115</f>
        <v>0</v>
      </c>
      <c r="BL115" s="134"/>
      <c r="BM115" s="272">
        <f>IF(E115="",IF(SUM(M115:Z115)&gt;0,SUM(M115:Z115),0),0)*I115</f>
        <v>0</v>
      </c>
      <c r="BN115" s="272">
        <f>IF(E115="Dual tex.",IF(SUM(M115:Z115)&gt;0,SUM(M115:Z115),0),0)*I115</f>
        <v>0</v>
      </c>
      <c r="BO115" s="134"/>
      <c r="BP115" s="272">
        <f>IF(H115="sloper",IF(SUM(M115:Z115)&gt;0,SUM(M115:Z115),0),0)*I115</f>
        <v>0</v>
      </c>
      <c r="BQ115" s="272">
        <f>IF(H115="footholds",IF(SUM(M115:Z115)&gt;0,SUM(M115:Z115),0),0)*I115</f>
        <v>0</v>
      </c>
      <c r="BR115" s="272">
        <f>IF(H115="micros",IF(SUM(M115:Z115)&gt;0,SUM(M115:Z115),0),0)*I115</f>
        <v>0</v>
      </c>
      <c r="BS115" s="272">
        <f>IF(H115="jug",IF(SUM(M115:Z115)&gt;0,SUM(M115:Z115),0),0)*I115</f>
        <v>0</v>
      </c>
      <c r="BT115" s="272">
        <f>IF(H115="ledge",IF(SUM(M115:Z115)&gt;0,SUM(M115:Z115),0),0)*I115</f>
        <v>0</v>
      </c>
      <c r="BU115" s="272">
        <f>IF(H115="edge",IF(SUM(M115:Z115)&gt;0,SUM(M115:Z115),0),0)*I115</f>
        <v>0</v>
      </c>
      <c r="BV115" s="272">
        <f>IF(H115="crimp",IF(SUM(M115:Z115)&gt;0,SUM(M115:Z115),0),0)*I115</f>
        <v>0</v>
      </c>
      <c r="BW115" s="272">
        <f>IF(H115="incut",IF(SUM(M115:Z115)&gt;0,SUM(M115:Z115),0),0)*I115</f>
        <v>0</v>
      </c>
      <c r="BX115" s="272">
        <f>IF(H115="dish",IF(SUM(M115:Z115)&gt;0,SUM(M115:Z115),0),0)*I115</f>
        <v>0</v>
      </c>
      <c r="BY115" s="272">
        <f>IF(H115="pinch",IF(SUM(M115:Z115)&gt;0,SUM(M115:Z115),0),0)*I115</f>
        <v>0</v>
      </c>
      <c r="BZ115" s="272">
        <f>IF(H115="pocket",IF(SUM(M115:Z115)&gt;0,SUM(M115:Z115),0),0)*I115</f>
        <v>0</v>
      </c>
      <c r="CA115" s="272">
        <f>IF(H115="insert",IF(SUM(M115:Z115)&gt;0,SUM(M115:Z115),0),0)*I115</f>
        <v>0</v>
      </c>
      <c r="CB115" s="272">
        <f>IF(H115="feature",IF(SUM(M115:Z115)&gt;0,SUM(M115:Z115),0),0)*I115</f>
        <v>0</v>
      </c>
      <c r="CC115" s="272">
        <f>IF(H115="scoop",IF(SUM(M115:Z115)&gt;0,SUM(M115:Z115),0),0)*I115</f>
        <v>0</v>
      </c>
      <c r="CD115" s="272">
        <f>IF(H115="arete",IF(SUM(M115:Z115)&gt;0,SUM(M115:Z115),0),0)*I115</f>
        <v>0</v>
      </c>
      <c r="CE115" s="272">
        <f>IF(H115="square",IF(SUM(M115:Z115)&gt;0,SUM(M115:Z115),0),0)*I115</f>
        <v>0</v>
      </c>
      <c r="CF115" s="272">
        <f>IF(H115="positive",IF(SUM(M115:Z115)&gt;0,SUM(M115:Z115),0),0)*I115</f>
        <v>0</v>
      </c>
      <c r="CG115" s="272">
        <f>IF(H115="pyramid",IF(SUM(M115:Z115)&gt;0,SUM(M115:Z115),0),0)*I115</f>
        <v>0</v>
      </c>
      <c r="CH115" s="272">
        <f>IF(H115="high profile",IF(SUM(M115:Z115)&gt;0,SUM(M115:Z115),0),0)*I115</f>
        <v>0</v>
      </c>
      <c r="CI115" s="272">
        <f>IF(H115="rectangle",IF(SUM(M115:Z115)&gt;0,SUM(M115:Z115),0),0)*I115</f>
        <v>0</v>
      </c>
      <c r="CJ115" s="272">
        <f>IF(H115="various",IF(SUM(M115:Z115)&gt;0,SUM(M115:Z115),0),0)*I115</f>
        <v>0</v>
      </c>
      <c r="CK115" s="222"/>
    </row>
    <row r="116" ht="90" customHeight="1">
      <c r="A116" s="50"/>
      <c r="B116" s="336"/>
      <c r="C116" s="6"/>
      <c r="D116" t="s" s="292">
        <v>332</v>
      </c>
      <c r="E116" t="s" s="293">
        <v>126</v>
      </c>
      <c r="F116" t="s" s="294">
        <v>36</v>
      </c>
      <c r="G116" t="s" s="295">
        <v>333</v>
      </c>
      <c r="H116" t="s" s="295">
        <v>61</v>
      </c>
      <c r="I116" s="296">
        <v>1</v>
      </c>
      <c r="J116" s="296">
        <v>19</v>
      </c>
      <c r="K116" t="s" s="294">
        <v>128</v>
      </c>
      <c r="L116" s="298">
        <v>400.68</v>
      </c>
      <c r="M116" s="29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  <c r="X116" s="299"/>
      <c r="Y116" s="299"/>
      <c r="Z116" s="299"/>
      <c r="AA116" s="300">
        <f>L116*M116+L116*N116+L116*O116+L116*P116+L116*Q116+L116*R116+L116*T116+L116*V116+L116*W116+L116*X116+L116*Y116+L116*Z116+L116*U116+L116*S116</f>
        <v>0</v>
      </c>
      <c r="AB116" t="s" s="294">
        <f>IF(SUM(M116:Z116)&gt;0,"Yes","No")</f>
        <v>129</v>
      </c>
      <c r="AC116" t="s" s="301">
        <f>IF(B116="New","Yes","No")</f>
        <v>129</v>
      </c>
      <c r="AD116" s="134"/>
      <c r="AE116" s="286">
        <v>1</v>
      </c>
      <c r="AF116" s="286">
        <f>AE116*SUM(M116:Z116)</f>
        <v>0</v>
      </c>
      <c r="AG116" s="287"/>
      <c r="AH116" s="288">
        <v>22</v>
      </c>
      <c r="AI116" s="267">
        <f>SUM(M116:Z116)*AH116</f>
        <v>0</v>
      </c>
      <c r="AJ116" s="268">
        <f>M116*I116</f>
        <v>0</v>
      </c>
      <c r="AK116" s="268">
        <f>N116*I116</f>
        <v>0</v>
      </c>
      <c r="AL116" s="268">
        <f>O116*I116</f>
        <v>0</v>
      </c>
      <c r="AM116" s="268">
        <f>P116*I116</f>
        <v>0</v>
      </c>
      <c r="AN116" s="268">
        <f>Q116*I116</f>
        <v>0</v>
      </c>
      <c r="AO116" s="268">
        <f>R116*I116</f>
        <v>0</v>
      </c>
      <c r="AP116" s="268">
        <f>S116*I116</f>
        <v>0</v>
      </c>
      <c r="AQ116" s="268">
        <f>T116*I116</f>
        <v>0</v>
      </c>
      <c r="AR116" s="268">
        <f>U116*I116</f>
        <v>0</v>
      </c>
      <c r="AS116" s="268">
        <f>V116*I116</f>
        <v>0</v>
      </c>
      <c r="AT116" s="268">
        <f>W116*I116</f>
        <v>0</v>
      </c>
      <c r="AU116" s="268">
        <f>X116*I116</f>
        <v>0</v>
      </c>
      <c r="AV116" s="268">
        <f>Y116*I116</f>
        <v>0</v>
      </c>
      <c r="AW116" s="268">
        <f>Z116*I116</f>
        <v>0</v>
      </c>
      <c r="AX116" s="334">
        <v>1</v>
      </c>
      <c r="AY116" s="335"/>
      <c r="AZ116" s="291">
        <v>12</v>
      </c>
      <c r="BA116" s="335"/>
      <c r="BB116" s="134"/>
      <c r="BC116" s="272">
        <f>IF(F116="XS",IF(SUM(M116:Z116)&gt;0,SUM(M116:Z116),0),0)*I116</f>
        <v>0</v>
      </c>
      <c r="BD116" s="272">
        <f>IF(F116="S",IF(SUM(M116:Z116)&gt;0,SUM(M116:Z116),0),0)*I116</f>
        <v>0</v>
      </c>
      <c r="BE116" s="272">
        <f>IF(F116="M",IF(SUM(M116:Z116)&gt;0,SUM(M116:Z116),0),0)*I116</f>
        <v>0</v>
      </c>
      <c r="BF116" s="272">
        <f>IF(F116="L",IF(SUM(M116:Z116)&gt;0,SUM(M116:Z116),0),0)*I116</f>
        <v>0</v>
      </c>
      <c r="BG116" s="272">
        <f>IF(F116="XL",IF(SUM(M116:Z116)&gt;0,SUM(M116:Z116),0),0)*I116</f>
        <v>0</v>
      </c>
      <c r="BH116" s="272">
        <f>IF(F116="2XL",IF(SUM(M116:Z116)&gt;0,SUM(M116:Z116),0),0)*I116</f>
        <v>0</v>
      </c>
      <c r="BI116" s="272">
        <f>IF(F116="3XL",IF(SUM(M116:Z116)&gt;0,SUM(M116:Z116),0),0)*I116</f>
        <v>0</v>
      </c>
      <c r="BJ116" s="272">
        <f>IF(F116="4XL",IF(SUM(M116:Z116)&gt;0,SUM(M116:Z116),0),0)*I116</f>
        <v>0</v>
      </c>
      <c r="BK116" s="272">
        <f>IF(F116="various",IF(SUM(M116:Z116)&gt;0,SUM(M116:Z116),0),0)*I116</f>
        <v>0</v>
      </c>
      <c r="BL116" s="134"/>
      <c r="BM116" s="272">
        <f>IF(E116="",IF(SUM(M116:Z116)&gt;0,SUM(M116:Z116),0),0)*I116</f>
        <v>0</v>
      </c>
      <c r="BN116" s="272">
        <f>IF(E116="Dual tex.",IF(SUM(M116:Z116)&gt;0,SUM(M116:Z116),0),0)*I116</f>
        <v>0</v>
      </c>
      <c r="BO116" s="134"/>
      <c r="BP116" s="272">
        <f>IF(H116="sloper",IF(SUM(M116:Z116)&gt;0,SUM(M116:Z116),0),0)*I116</f>
        <v>0</v>
      </c>
      <c r="BQ116" s="272">
        <f>IF(H116="footholds",IF(SUM(M116:Z116)&gt;0,SUM(M116:Z116),0),0)*I116</f>
        <v>0</v>
      </c>
      <c r="BR116" s="272">
        <f>IF(H116="micros",IF(SUM(M116:Z116)&gt;0,SUM(M116:Z116),0),0)*I116</f>
        <v>0</v>
      </c>
      <c r="BS116" s="272">
        <f>IF(H116="jug",IF(SUM(M116:Z116)&gt;0,SUM(M116:Z116),0),0)*I116</f>
        <v>0</v>
      </c>
      <c r="BT116" s="272">
        <f>IF(H116="ledge",IF(SUM(M116:Z116)&gt;0,SUM(M116:Z116),0),0)*I116</f>
        <v>0</v>
      </c>
      <c r="BU116" s="272">
        <f>IF(H116="edge",IF(SUM(M116:Z116)&gt;0,SUM(M116:Z116),0),0)*I116</f>
        <v>0</v>
      </c>
      <c r="BV116" s="272">
        <f>IF(H116="crimp",IF(SUM(M116:Z116)&gt;0,SUM(M116:Z116),0),0)*I116</f>
        <v>0</v>
      </c>
      <c r="BW116" s="272">
        <f>IF(H116="incut",IF(SUM(M116:Z116)&gt;0,SUM(M116:Z116),0),0)*I116</f>
        <v>0</v>
      </c>
      <c r="BX116" s="272">
        <f>IF(H116="dish",IF(SUM(M116:Z116)&gt;0,SUM(M116:Z116),0),0)*I116</f>
        <v>0</v>
      </c>
      <c r="BY116" s="272">
        <f>IF(H116="pinch",IF(SUM(M116:Z116)&gt;0,SUM(M116:Z116),0),0)*I116</f>
        <v>0</v>
      </c>
      <c r="BZ116" s="272">
        <f>IF(H116="pocket",IF(SUM(M116:Z116)&gt;0,SUM(M116:Z116),0),0)*I116</f>
        <v>0</v>
      </c>
      <c r="CA116" s="272">
        <f>IF(H116="insert",IF(SUM(M116:Z116)&gt;0,SUM(M116:Z116),0),0)*I116</f>
        <v>0</v>
      </c>
      <c r="CB116" s="272">
        <f>IF(H116="feature",IF(SUM(M116:Z116)&gt;0,SUM(M116:Z116),0),0)*I116</f>
        <v>0</v>
      </c>
      <c r="CC116" s="272">
        <f>IF(H116="scoop",IF(SUM(M116:Z116)&gt;0,SUM(M116:Z116),0),0)*I116</f>
        <v>0</v>
      </c>
      <c r="CD116" s="272">
        <f>IF(H116="arete",IF(SUM(M116:Z116)&gt;0,SUM(M116:Z116),0),0)*I116</f>
        <v>0</v>
      </c>
      <c r="CE116" s="272">
        <f>IF(H116="square",IF(SUM(M116:Z116)&gt;0,SUM(M116:Z116),0),0)*I116</f>
        <v>0</v>
      </c>
      <c r="CF116" s="272">
        <f>IF(H116="positive",IF(SUM(M116:Z116)&gt;0,SUM(M116:Z116),0),0)*I116</f>
        <v>0</v>
      </c>
      <c r="CG116" s="272">
        <f>IF(H116="pyramid",IF(SUM(M116:Z116)&gt;0,SUM(M116:Z116),0),0)*I116</f>
        <v>0</v>
      </c>
      <c r="CH116" s="272">
        <f>IF(H116="high profile",IF(SUM(M116:Z116)&gt;0,SUM(M116:Z116),0),0)*I116</f>
        <v>0</v>
      </c>
      <c r="CI116" s="272">
        <f>IF(H116="rectangle",IF(SUM(M116:Z116)&gt;0,SUM(M116:Z116),0),0)*I116</f>
        <v>0</v>
      </c>
      <c r="CJ116" s="272">
        <f>IF(H116="various",IF(SUM(M116:Z116)&gt;0,SUM(M116:Z116),0),0)*I116</f>
        <v>0</v>
      </c>
      <c r="CK116" s="222"/>
    </row>
    <row r="117" ht="90" customHeight="1">
      <c r="A117" s="50"/>
      <c r="B117" s="337"/>
      <c r="C117" s="12"/>
      <c r="D117" t="s" s="306">
        <v>334</v>
      </c>
      <c r="E117" t="s" s="307">
        <v>126</v>
      </c>
      <c r="F117" t="s" s="308">
        <v>37</v>
      </c>
      <c r="G117" t="s" s="310">
        <v>335</v>
      </c>
      <c r="H117" t="s" s="310">
        <v>55</v>
      </c>
      <c r="I117" s="338">
        <v>2</v>
      </c>
      <c r="J117" s="339">
        <v>26</v>
      </c>
      <c r="K117" t="s" s="340">
        <v>128</v>
      </c>
      <c r="L117" s="312">
        <v>511.98</v>
      </c>
      <c r="M117" s="313"/>
      <c r="N117" s="341"/>
      <c r="O117" s="313"/>
      <c r="P117" s="313"/>
      <c r="Q117" s="313"/>
      <c r="R117" s="313"/>
      <c r="S117" s="313"/>
      <c r="T117" s="313"/>
      <c r="U117" s="313"/>
      <c r="V117" s="313"/>
      <c r="W117" s="313"/>
      <c r="X117" s="313"/>
      <c r="Y117" s="313"/>
      <c r="Z117" s="313"/>
      <c r="AA117" s="314">
        <f>L117*M117+L117*N117+L117*O117+L117*P117+L117*Q117+L117*R117+L117*T117+L117*V117+L117*W117+L117*X117+L117*Y117+L117*Z117+L117*U117+L117*S117</f>
        <v>0</v>
      </c>
      <c r="AB117" t="s" s="308">
        <f>IF(SUM(M117:Z117)&gt;0,"Yes","No")</f>
        <v>129</v>
      </c>
      <c r="AC117" t="s" s="315">
        <f>IF(B117="New","Yes","No")</f>
        <v>129</v>
      </c>
      <c r="AD117" s="134"/>
      <c r="AE117" s="342">
        <v>2</v>
      </c>
      <c r="AF117" s="342">
        <f>AE117*SUM(M117:Z117)</f>
        <v>0</v>
      </c>
      <c r="AG117" s="287"/>
      <c r="AH117" s="316">
        <v>13</v>
      </c>
      <c r="AI117" s="267">
        <f>SUM(M117:Z117)*AH117</f>
        <v>0</v>
      </c>
      <c r="AJ117" s="268">
        <f>M117*I117</f>
        <v>0</v>
      </c>
      <c r="AK117" s="268">
        <f>N117*I117</f>
        <v>0</v>
      </c>
      <c r="AL117" s="268">
        <f>O117*I117</f>
        <v>0</v>
      </c>
      <c r="AM117" s="268">
        <f>P117*I117</f>
        <v>0</v>
      </c>
      <c r="AN117" s="268">
        <f>Q117*I117</f>
        <v>0</v>
      </c>
      <c r="AO117" s="268">
        <f>R117*I117</f>
        <v>0</v>
      </c>
      <c r="AP117" s="268">
        <f>S117*I117</f>
        <v>0</v>
      </c>
      <c r="AQ117" s="268">
        <f>T117*I117</f>
        <v>0</v>
      </c>
      <c r="AR117" s="268">
        <f>U117*I117</f>
        <v>0</v>
      </c>
      <c r="AS117" s="268">
        <f>V117*I117</f>
        <v>0</v>
      </c>
      <c r="AT117" s="268">
        <f>W117*I117</f>
        <v>0</v>
      </c>
      <c r="AU117" s="268">
        <f>X117*I117</f>
        <v>0</v>
      </c>
      <c r="AV117" s="268">
        <f>Y117*I117</f>
        <v>0</v>
      </c>
      <c r="AW117" s="268">
        <f>Z117*I117</f>
        <v>0</v>
      </c>
      <c r="AX117" s="350">
        <v>2</v>
      </c>
      <c r="AY117" s="352"/>
      <c r="AZ117" s="351">
        <v>11</v>
      </c>
      <c r="BA117" s="352"/>
      <c r="BB117" s="134"/>
      <c r="BC117" s="272">
        <f>IF(F117="XS",IF(SUM(M117:Z117)&gt;0,SUM(M117:Z117),0),0)*I117</f>
        <v>0</v>
      </c>
      <c r="BD117" s="272">
        <f>IF(F117="S",IF(SUM(M117:Z117)&gt;0,SUM(M117:Z117),0),0)*I117</f>
        <v>0</v>
      </c>
      <c r="BE117" s="272">
        <f>IF(F117="M",IF(SUM(M117:Z117)&gt;0,SUM(M117:Z117),0),0)*I117</f>
        <v>0</v>
      </c>
      <c r="BF117" s="272">
        <f>IF(F117="L",IF(SUM(M117:Z117)&gt;0,SUM(M117:Z117),0),0)*I117</f>
        <v>0</v>
      </c>
      <c r="BG117" s="272">
        <f>IF(F117="XL",IF(SUM(M117:Z117)&gt;0,SUM(M117:Z117),0),0)*I117</f>
        <v>0</v>
      </c>
      <c r="BH117" s="272">
        <f>IF(F117="2XL",IF(SUM(M117:Z117)&gt;0,SUM(M117:Z117),0),0)*I117</f>
        <v>0</v>
      </c>
      <c r="BI117" s="272">
        <f>IF(F117="3XL",IF(SUM(M117:Z117)&gt;0,SUM(M117:Z117),0),0)*I117</f>
        <v>0</v>
      </c>
      <c r="BJ117" s="272">
        <f>IF(F117="4XL",IF(SUM(M117:Z117)&gt;0,SUM(M117:Z117),0),0)*I117</f>
        <v>0</v>
      </c>
      <c r="BK117" s="272">
        <f>IF(F117="various",IF(SUM(M117:Z117)&gt;0,SUM(M117:Z117),0),0)*I117</f>
        <v>0</v>
      </c>
      <c r="BL117" s="134"/>
      <c r="BM117" s="272">
        <f>IF(E117="",IF(SUM(M117:Z117)&gt;0,SUM(M117:Z117),0),0)*I117</f>
        <v>0</v>
      </c>
      <c r="BN117" s="272">
        <f>IF(E117="Dual tex.",IF(SUM(M117:Z117)&gt;0,SUM(M117:Z117),0),0)*I117</f>
        <v>0</v>
      </c>
      <c r="BO117" s="134"/>
      <c r="BP117" s="272">
        <f>IF(H117="sloper",IF(SUM(M117:Z117)&gt;0,SUM(M117:Z117),0),0)*I117</f>
        <v>0</v>
      </c>
      <c r="BQ117" s="272">
        <f>IF(H117="footholds",IF(SUM(M117:Z117)&gt;0,SUM(M117:Z117),0),0)*I117</f>
        <v>0</v>
      </c>
      <c r="BR117" s="272">
        <f>IF(H117="micros",IF(SUM(M117:Z117)&gt;0,SUM(M117:Z117),0),0)*I117</f>
        <v>0</v>
      </c>
      <c r="BS117" s="272">
        <f>IF(H117="jug",IF(SUM(M117:Z117)&gt;0,SUM(M117:Z117),0),0)*I117</f>
        <v>0</v>
      </c>
      <c r="BT117" s="272">
        <f>IF(H117="ledge",IF(SUM(M117:Z117)&gt;0,SUM(M117:Z117),0),0)*I117</f>
        <v>0</v>
      </c>
      <c r="BU117" s="272">
        <f>IF(H117="edge",IF(SUM(M117:Z117)&gt;0,SUM(M117:Z117),0),0)*I117</f>
        <v>0</v>
      </c>
      <c r="BV117" s="272">
        <f>IF(H117="crimp",IF(SUM(M117:Z117)&gt;0,SUM(M117:Z117),0),0)*I117</f>
        <v>0</v>
      </c>
      <c r="BW117" s="272">
        <f>IF(H117="incut",IF(SUM(M117:Z117)&gt;0,SUM(M117:Z117),0),0)*I117</f>
        <v>0</v>
      </c>
      <c r="BX117" s="272">
        <f>IF(H117="dish",IF(SUM(M117:Z117)&gt;0,SUM(M117:Z117),0),0)*I117</f>
        <v>0</v>
      </c>
      <c r="BY117" s="272">
        <f>IF(H117="pinch",IF(SUM(M117:Z117)&gt;0,SUM(M117:Z117),0),0)*I117</f>
        <v>0</v>
      </c>
      <c r="BZ117" s="272">
        <f>IF(H117="pocket",IF(SUM(M117:Z117)&gt;0,SUM(M117:Z117),0),0)*I117</f>
        <v>0</v>
      </c>
      <c r="CA117" s="272">
        <f>IF(H117="insert",IF(SUM(M117:Z117)&gt;0,SUM(M117:Z117),0),0)*I117</f>
        <v>0</v>
      </c>
      <c r="CB117" s="272">
        <f>IF(H117="feature",IF(SUM(M117:Z117)&gt;0,SUM(M117:Z117),0),0)*I117</f>
        <v>0</v>
      </c>
      <c r="CC117" s="272">
        <f>IF(H117="scoop",IF(SUM(M117:Z117)&gt;0,SUM(M117:Z117),0),0)*I117</f>
        <v>0</v>
      </c>
      <c r="CD117" s="272">
        <f>IF(H117="arete",IF(SUM(M117:Z117)&gt;0,SUM(M117:Z117),0),0)*I117</f>
        <v>0</v>
      </c>
      <c r="CE117" s="272">
        <f>IF(H117="square",IF(SUM(M117:Z117)&gt;0,SUM(M117:Z117),0),0)*I117</f>
        <v>0</v>
      </c>
      <c r="CF117" s="272">
        <f>IF(H117="positive",IF(SUM(M117:Z117)&gt;0,SUM(M117:Z117),0),0)*I117</f>
        <v>0</v>
      </c>
      <c r="CG117" s="272">
        <f>IF(H117="pyramid",IF(SUM(M117:Z117)&gt;0,SUM(M117:Z117),0),0)*I117</f>
        <v>0</v>
      </c>
      <c r="CH117" s="272">
        <f>IF(H117="high profile",IF(SUM(M117:Z117)&gt;0,SUM(M117:Z117),0),0)*I117</f>
        <v>0</v>
      </c>
      <c r="CI117" s="272">
        <f>IF(H117="rectangle",IF(SUM(M117:Z117)&gt;0,SUM(M117:Z117),0),0)*I117</f>
        <v>0</v>
      </c>
      <c r="CJ117" s="272">
        <f>IF(H117="various",IF(SUM(M117:Z117)&gt;0,SUM(M117:Z117),0),0)*I117</f>
        <v>0</v>
      </c>
      <c r="CK117" s="222"/>
    </row>
    <row r="118" ht="50.25" customHeight="1">
      <c r="A118" s="5"/>
      <c r="B118" s="236"/>
      <c r="C118" s="237"/>
      <c r="D118" s="238"/>
      <c r="E118" s="322"/>
      <c r="F118" s="238"/>
      <c r="G118" s="224"/>
      <c r="H118" s="224"/>
      <c r="I118" s="238"/>
      <c r="J118" s="239"/>
      <c r="K118" s="239"/>
      <c r="L118" t="s" s="240">
        <v>336</v>
      </c>
      <c r="M118" s="343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2"/>
      <c r="AB118" s="242"/>
      <c r="AC118" s="344"/>
      <c r="AD118" s="6"/>
      <c r="AE118" s="244"/>
      <c r="AF118" s="244"/>
      <c r="AG118" s="345"/>
      <c r="AH118" s="246"/>
      <c r="AI118" s="247"/>
      <c r="AJ118" s="248"/>
      <c r="AK118" s="248"/>
      <c r="AL118" s="248"/>
      <c r="AM118" s="248"/>
      <c r="AN118" s="248"/>
      <c r="AO118" s="248"/>
      <c r="AP118" s="248"/>
      <c r="AQ118" s="248"/>
      <c r="AR118" s="248"/>
      <c r="AS118" s="248"/>
      <c r="AT118" s="248"/>
      <c r="AU118" s="248"/>
      <c r="AV118" s="248"/>
      <c r="AW118" s="248"/>
      <c r="AX118" s="249"/>
      <c r="AY118" s="328"/>
      <c r="AZ118" s="328"/>
      <c r="BA118" s="328"/>
      <c r="BB118" s="6"/>
      <c r="BC118" s="349">
        <f>IF(F118="XS",IF(SUM(M118:Z118)&gt;0,SUM(M118:Z118),0),0)*I118</f>
        <v>0</v>
      </c>
      <c r="BD118" s="349">
        <f>IF(F118="S",IF(SUM(M118:Z118)&gt;0,SUM(M118:Z118),0),0)*I118</f>
        <v>0</v>
      </c>
      <c r="BE118" s="349">
        <f>IF(F118="M",IF(SUM(M118:Z118)&gt;0,SUM(M118:Z118),0),0)*I118</f>
        <v>0</v>
      </c>
      <c r="BF118" s="349">
        <f>IF(F118="L",IF(SUM(M118:Z118)&gt;0,SUM(M118:Z118),0),0)*I118</f>
        <v>0</v>
      </c>
      <c r="BG118" s="349">
        <f>IF(F118="XL",IF(SUM(M118:Z118)&gt;0,SUM(M118:Z118),0),0)*I118</f>
        <v>0</v>
      </c>
      <c r="BH118" s="349">
        <f>IF(F118="2XL",IF(SUM(M118:Z118)&gt;0,SUM(M118:Z118),0),0)*I118</f>
        <v>0</v>
      </c>
      <c r="BI118" s="349">
        <f>IF(F118="3XL",IF(SUM(M118:Z118)&gt;0,SUM(M118:Z118),0),0)*I118</f>
        <v>0</v>
      </c>
      <c r="BJ118" s="349">
        <f>IF(F118="4XL",IF(SUM(M118:Z118)&gt;0,SUM(M118:Z118),0),0)*I118</f>
        <v>0</v>
      </c>
      <c r="BK118" s="349">
        <f>IF(F118="various",IF(SUM(M118:Z118)&gt;0,SUM(M118:Z118),0),0)*I118</f>
        <v>0</v>
      </c>
      <c r="BL118" s="6"/>
      <c r="BM118" s="349">
        <f>IF(E118="",IF(SUM(M118:Z118)&gt;0,SUM(M118:Z118),0),0)*I118</f>
        <v>0</v>
      </c>
      <c r="BN118" s="349">
        <f>IF(E118="Dual tex.",IF(SUM(M118:Z118)&gt;0,SUM(M118:Z118),0),0)*I118</f>
        <v>0</v>
      </c>
      <c r="BO118" s="6"/>
      <c r="BP118" s="349">
        <f>IF(H118="sloper",IF(SUM(M118:Z118)&gt;0,SUM(M118:Z118),0),0)*I118</f>
        <v>0</v>
      </c>
      <c r="BQ118" s="349">
        <f>IF(H118="footholds",IF(SUM(M118:Z118)&gt;0,SUM(M118:Z118),0),0)*I118</f>
        <v>0</v>
      </c>
      <c r="BR118" s="349">
        <f>IF(H118="micros",IF(SUM(M118:Z118)&gt;0,SUM(M118:Z118),0),0)*I118</f>
        <v>0</v>
      </c>
      <c r="BS118" s="349">
        <f>IF(H118="jug",IF(SUM(M118:Z118)&gt;0,SUM(M118:Z118),0),0)*I118</f>
        <v>0</v>
      </c>
      <c r="BT118" s="349">
        <f>IF(H118="ledge",IF(SUM(M118:Z118)&gt;0,SUM(M118:Z118),0),0)*I118</f>
        <v>0</v>
      </c>
      <c r="BU118" s="349">
        <f>IF(H118="edge",IF(SUM(M118:Z118)&gt;0,SUM(M118:Z118),0),0)*I118</f>
        <v>0</v>
      </c>
      <c r="BV118" s="349">
        <f>IF(H118="crimp",IF(SUM(M118:Z118)&gt;0,SUM(M118:Z118),0),0)*I118</f>
        <v>0</v>
      </c>
      <c r="BW118" s="349">
        <f>IF(H118="incut",IF(SUM(M118:Z118)&gt;0,SUM(M118:Z118),0),0)*I118</f>
        <v>0</v>
      </c>
      <c r="BX118" s="349">
        <f>IF(H118="dish",IF(SUM(M118:Z118)&gt;0,SUM(M118:Z118),0),0)*I118</f>
        <v>0</v>
      </c>
      <c r="BY118" s="349">
        <f>IF(H118="pinch",IF(SUM(M118:Z118)&gt;0,SUM(M118:Z118),0),0)*I118</f>
        <v>0</v>
      </c>
      <c r="BZ118" s="349">
        <f>IF(H118="pocket",IF(SUM(M118:Z118)&gt;0,SUM(M118:Z118),0),0)*I118</f>
        <v>0</v>
      </c>
      <c r="CA118" s="349">
        <f>IF(H118="insert",IF(SUM(M118:Z118)&gt;0,SUM(M118:Z118),0),0)*I118</f>
        <v>0</v>
      </c>
      <c r="CB118" s="349">
        <f>IF(H118="feature",IF(SUM(M118:Z118)&gt;0,SUM(M118:Z118),0),0)*I118</f>
        <v>0</v>
      </c>
      <c r="CC118" s="349">
        <f>IF(H118="scoop",IF(SUM(M118:Z118)&gt;0,SUM(M118:Z118),0),0)*I118</f>
        <v>0</v>
      </c>
      <c r="CD118" s="349">
        <f>IF(H118="arete",IF(SUM(M118:Z118)&gt;0,SUM(M118:Z118),0),0)*I118</f>
        <v>0</v>
      </c>
      <c r="CE118" s="349">
        <f>IF(H118="square",IF(SUM(M118:Z118)&gt;0,SUM(M118:Z118),0),0)*I118</f>
        <v>0</v>
      </c>
      <c r="CF118" s="349">
        <f>IF(H118="positive",IF(SUM(M118:Z118)&gt;0,SUM(M118:Z118),0),0)*I118</f>
        <v>0</v>
      </c>
      <c r="CG118" s="349">
        <f>IF(H118="pyramid",IF(SUM(M118:Z118)&gt;0,SUM(M118:Z118),0),0)*I118</f>
        <v>0</v>
      </c>
      <c r="CH118" s="349">
        <f>IF(H118="high profile",IF(SUM(M118:Z118)&gt;0,SUM(M118:Z118),0),0)*I118</f>
        <v>0</v>
      </c>
      <c r="CI118" s="349">
        <f>IF(H118="rectangle",IF(SUM(M118:Z118)&gt;0,SUM(M118:Z118),0),0)*I118</f>
        <v>0</v>
      </c>
      <c r="CJ118" s="349">
        <f>IF(H118="various",IF(SUM(M118:Z118)&gt;0,SUM(M118:Z118),0),0)*I118</f>
        <v>0</v>
      </c>
      <c r="CK118" s="9"/>
    </row>
    <row r="119" ht="90" customHeight="1">
      <c r="A119" s="50"/>
      <c r="B119" s="363"/>
      <c r="C119" s="22"/>
      <c r="D119" t="s" s="253">
        <v>337</v>
      </c>
      <c r="E119" t="s" s="254">
        <v>126</v>
      </c>
      <c r="F119" t="s" s="255">
        <v>36</v>
      </c>
      <c r="G119" t="s" s="256">
        <v>338</v>
      </c>
      <c r="H119" t="s" s="256">
        <v>46</v>
      </c>
      <c r="I119" s="257">
        <v>1</v>
      </c>
      <c r="J119" s="257">
        <v>0</v>
      </c>
      <c r="K119" t="s" s="255">
        <v>128</v>
      </c>
      <c r="L119" s="259">
        <v>86.81399999999999</v>
      </c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1">
        <f>L119*M119+L119*N119+L119*O119+L119*P119+L119*Q119+L119*R119+L119*T119+L119*V119+L119*W119+L119*X119+L119*Y119+L119*Z119+L119*U119+L119*S119</f>
        <v>0</v>
      </c>
      <c r="AB119" t="s" s="255">
        <f>IF(SUM(M119:Z119)&gt;0,"Yes","No")</f>
        <v>129</v>
      </c>
      <c r="AC119" t="s" s="262">
        <f>IF(B119="New","Yes","No")</f>
        <v>129</v>
      </c>
      <c r="AD119" s="134"/>
      <c r="AE119" s="264">
        <v>1</v>
      </c>
      <c r="AF119" s="264">
        <f>AE119*SUM(M119:Z119)</f>
        <v>0</v>
      </c>
      <c r="AG119" s="287"/>
      <c r="AH119" s="266">
        <v>2</v>
      </c>
      <c r="AI119" s="267">
        <f>SUM(M119:Z119)*AH119</f>
        <v>0</v>
      </c>
      <c r="AJ119" s="268">
        <f>M119*I119</f>
        <v>0</v>
      </c>
      <c r="AK119" s="268">
        <f>N119*I119</f>
        <v>0</v>
      </c>
      <c r="AL119" s="268">
        <f>O119*I119</f>
        <v>0</v>
      </c>
      <c r="AM119" s="268">
        <f>P119*I119</f>
        <v>0</v>
      </c>
      <c r="AN119" s="268">
        <f>Q119*I119</f>
        <v>0</v>
      </c>
      <c r="AO119" s="268">
        <f>R119*I119</f>
        <v>0</v>
      </c>
      <c r="AP119" s="268">
        <f>S119*I119</f>
        <v>0</v>
      </c>
      <c r="AQ119" s="268">
        <f>T119*I119</f>
        <v>0</v>
      </c>
      <c r="AR119" s="268">
        <f>U119*I119</f>
        <v>0</v>
      </c>
      <c r="AS119" s="268">
        <f>V119*I119</f>
        <v>0</v>
      </c>
      <c r="AT119" s="268">
        <f>W119*I119</f>
        <v>0</v>
      </c>
      <c r="AU119" s="268">
        <f>X119*I119</f>
        <v>0</v>
      </c>
      <c r="AV119" s="268">
        <f>Y119*I119</f>
        <v>0</v>
      </c>
      <c r="AW119" s="268">
        <f>Z119*I119</f>
        <v>0</v>
      </c>
      <c r="AX119" s="329">
        <v>1</v>
      </c>
      <c r="AY119" s="330"/>
      <c r="AZ119" s="271">
        <v>4</v>
      </c>
      <c r="BA119" s="330"/>
      <c r="BB119" s="134"/>
      <c r="BC119" s="272">
        <f>IF(F119="XS",IF(SUM(M119:Z119)&gt;0,SUM(M119:Z119),0),0)*I119</f>
        <v>0</v>
      </c>
      <c r="BD119" s="272">
        <f>IF(F119="S",IF(SUM(M119:Z119)&gt;0,SUM(M119:Z119),0),0)*I119</f>
        <v>0</v>
      </c>
      <c r="BE119" s="272">
        <f>IF(F119="M",IF(SUM(M119:Z119)&gt;0,SUM(M119:Z119),0),0)*I119</f>
        <v>0</v>
      </c>
      <c r="BF119" s="272">
        <f>IF(F119="L",IF(SUM(M119:Z119)&gt;0,SUM(M119:Z119),0),0)*I119</f>
        <v>0</v>
      </c>
      <c r="BG119" s="272">
        <f>IF(F119="XL",IF(SUM(M119:Z119)&gt;0,SUM(M119:Z119),0),0)*I119</f>
        <v>0</v>
      </c>
      <c r="BH119" s="272">
        <f>IF(F119="2XL",IF(SUM(M119:Z119)&gt;0,SUM(M119:Z119),0),0)*I119</f>
        <v>0</v>
      </c>
      <c r="BI119" s="272">
        <f>IF(F119="3XL",IF(SUM(M119:Z119)&gt;0,SUM(M119:Z119),0),0)*I119</f>
        <v>0</v>
      </c>
      <c r="BJ119" s="272">
        <f>IF(F119="4XL",IF(SUM(M119:Z119)&gt;0,SUM(M119:Z119),0),0)*I119</f>
        <v>0</v>
      </c>
      <c r="BK119" s="272">
        <f>IF(F119="various",IF(SUM(M119:Z119)&gt;0,SUM(M119:Z119),0),0)*I119</f>
        <v>0</v>
      </c>
      <c r="BL119" s="134"/>
      <c r="BM119" s="272">
        <f>IF(E119="",IF(SUM(M119:Z119)&gt;0,SUM(M119:Z119),0),0)*I119</f>
        <v>0</v>
      </c>
      <c r="BN119" s="272">
        <f>IF(E119="Dual tex.",IF(SUM(M119:Z119)&gt;0,SUM(M119:Z119),0),0)*I119</f>
        <v>0</v>
      </c>
      <c r="BO119" s="134"/>
      <c r="BP119" s="272">
        <f>IF(H119="sloper",IF(SUM(M119:Z119)&gt;0,SUM(M119:Z119),0),0)*I119</f>
        <v>0</v>
      </c>
      <c r="BQ119" s="272">
        <f>IF(H119="footholds",IF(SUM(M119:Z119)&gt;0,SUM(M119:Z119),0),0)*I119</f>
        <v>0</v>
      </c>
      <c r="BR119" s="272">
        <f>IF(H119="micros",IF(SUM(M119:Z119)&gt;0,SUM(M119:Z119),0),0)*I119</f>
        <v>0</v>
      </c>
      <c r="BS119" s="272">
        <f>IF(H119="jug",IF(SUM(M119:Z119)&gt;0,SUM(M119:Z119),0),0)*I119</f>
        <v>0</v>
      </c>
      <c r="BT119" s="272">
        <f>IF(H119="ledge",IF(SUM(M119:Z119)&gt;0,SUM(M119:Z119),0),0)*I119</f>
        <v>0</v>
      </c>
      <c r="BU119" s="272">
        <f>IF(H119="edge",IF(SUM(M119:Z119)&gt;0,SUM(M119:Z119),0),0)*I119</f>
        <v>0</v>
      </c>
      <c r="BV119" s="272">
        <f>IF(H119="crimp",IF(SUM(M119:Z119)&gt;0,SUM(M119:Z119),0),0)*I119</f>
        <v>0</v>
      </c>
      <c r="BW119" s="272">
        <f>IF(H119="incut",IF(SUM(M119:Z119)&gt;0,SUM(M119:Z119),0),0)*I119</f>
        <v>0</v>
      </c>
      <c r="BX119" s="272">
        <f>IF(H119="dish",IF(SUM(M119:Z119)&gt;0,SUM(M119:Z119),0),0)*I119</f>
        <v>0</v>
      </c>
      <c r="BY119" s="272">
        <f>IF(H119="pinch",IF(SUM(M119:Z119)&gt;0,SUM(M119:Z119),0),0)*I119</f>
        <v>0</v>
      </c>
      <c r="BZ119" s="272">
        <f>IF(H119="pocket",IF(SUM(M119:Z119)&gt;0,SUM(M119:Z119),0),0)*I119</f>
        <v>0</v>
      </c>
      <c r="CA119" s="272">
        <f>IF(H119="insert",IF(SUM(M119:Z119)&gt;0,SUM(M119:Z119),0),0)*I119</f>
        <v>0</v>
      </c>
      <c r="CB119" s="272">
        <f>IF(H119="feature",IF(SUM(M119:Z119)&gt;0,SUM(M119:Z119),0),0)*I119</f>
        <v>0</v>
      </c>
      <c r="CC119" s="272">
        <f>IF(H119="scoop",IF(SUM(M119:Z119)&gt;0,SUM(M119:Z119),0),0)*I119</f>
        <v>0</v>
      </c>
      <c r="CD119" s="272">
        <f>IF(H119="arete",IF(SUM(M119:Z119)&gt;0,SUM(M119:Z119),0),0)*I119</f>
        <v>0</v>
      </c>
      <c r="CE119" s="272">
        <f>IF(H119="square",IF(SUM(M119:Z119)&gt;0,SUM(M119:Z119),0),0)*I119</f>
        <v>0</v>
      </c>
      <c r="CF119" s="272">
        <f>IF(H119="positive",IF(SUM(M119:Z119)&gt;0,SUM(M119:Z119),0),0)*I119</f>
        <v>0</v>
      </c>
      <c r="CG119" s="272">
        <f>IF(H119="pyramid",IF(SUM(M119:Z119)&gt;0,SUM(M119:Z119),0),0)*I119</f>
        <v>0</v>
      </c>
      <c r="CH119" s="272">
        <f>IF(H119="high profile",IF(SUM(M119:Z119)&gt;0,SUM(M119:Z119),0),0)*I119</f>
        <v>0</v>
      </c>
      <c r="CI119" s="272">
        <f>IF(H119="rectangle",IF(SUM(M119:Z119)&gt;0,SUM(M119:Z119),0),0)*I119</f>
        <v>0</v>
      </c>
      <c r="CJ119" s="272">
        <f>IF(H119="various",IF(SUM(M119:Z119)&gt;0,SUM(M119:Z119),0),0)*I119</f>
        <v>0</v>
      </c>
      <c r="CK119" s="222"/>
    </row>
    <row r="120" ht="90" customHeight="1">
      <c r="A120" s="50"/>
      <c r="B120" s="273"/>
      <c r="C120" s="6"/>
      <c r="D120" t="s" s="275">
        <v>339</v>
      </c>
      <c r="E120" t="s" s="276">
        <v>126</v>
      </c>
      <c r="F120" t="s" s="277">
        <v>36</v>
      </c>
      <c r="G120" t="s" s="278">
        <v>340</v>
      </c>
      <c r="H120" t="s" s="278">
        <v>46</v>
      </c>
      <c r="I120" s="279">
        <v>1</v>
      </c>
      <c r="J120" s="331">
        <v>0</v>
      </c>
      <c r="K120" t="s" s="332">
        <v>128</v>
      </c>
      <c r="L120" s="281">
        <v>94.605</v>
      </c>
      <c r="M120" s="282"/>
      <c r="N120" s="333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3">
        <f>L120*M120+L120*N120+L120*O120+L120*P120+L120*Q120+L120*R120+L120*T120+L120*V120+L120*W120+L120*X120+L120*Y120+L120*Z120+L120*U120+L120*S120</f>
        <v>0</v>
      </c>
      <c r="AB120" t="s" s="277">
        <f>IF(SUM(M120:Z120)&gt;0,"Yes","No")</f>
        <v>129</v>
      </c>
      <c r="AC120" t="s" s="284">
        <f>IF(B120="New","Yes","No")</f>
        <v>129</v>
      </c>
      <c r="AD120" s="134"/>
      <c r="AE120" s="286">
        <v>1</v>
      </c>
      <c r="AF120" s="286">
        <f>AE120*SUM(M120:Z120)</f>
        <v>0</v>
      </c>
      <c r="AG120" s="287"/>
      <c r="AH120" s="288">
        <v>2.5</v>
      </c>
      <c r="AI120" s="267">
        <f>SUM(M120:Z120)*AH120</f>
        <v>0</v>
      </c>
      <c r="AJ120" s="268">
        <f>M120*I120</f>
        <v>0</v>
      </c>
      <c r="AK120" s="268">
        <f>N120*I120</f>
        <v>0</v>
      </c>
      <c r="AL120" s="268">
        <f>O120*I120</f>
        <v>0</v>
      </c>
      <c r="AM120" s="268">
        <f>P120*I120</f>
        <v>0</v>
      </c>
      <c r="AN120" s="268">
        <f>Q120*I120</f>
        <v>0</v>
      </c>
      <c r="AO120" s="268">
        <f>R120*I120</f>
        <v>0</v>
      </c>
      <c r="AP120" s="268">
        <f>S120*I120</f>
        <v>0</v>
      </c>
      <c r="AQ120" s="268">
        <f>T120*I120</f>
        <v>0</v>
      </c>
      <c r="AR120" s="268">
        <f>U120*I120</f>
        <v>0</v>
      </c>
      <c r="AS120" s="268">
        <f>V120*I120</f>
        <v>0</v>
      </c>
      <c r="AT120" s="268">
        <f>W120*I120</f>
        <v>0</v>
      </c>
      <c r="AU120" s="268">
        <f>X120*I120</f>
        <v>0</v>
      </c>
      <c r="AV120" s="268">
        <f>Y120*I120</f>
        <v>0</v>
      </c>
      <c r="AW120" s="268">
        <f>Z120*I120</f>
        <v>0</v>
      </c>
      <c r="AX120" s="334">
        <v>1</v>
      </c>
      <c r="AY120" s="335"/>
      <c r="AZ120" s="291">
        <v>7</v>
      </c>
      <c r="BA120" s="335"/>
      <c r="BB120" s="134"/>
      <c r="BC120" s="272">
        <f>IF(F120="XS",IF(SUM(M120:Z120)&gt;0,SUM(M120:Z120),0),0)*I120</f>
        <v>0</v>
      </c>
      <c r="BD120" s="272">
        <f>IF(F120="S",IF(SUM(M120:Z120)&gt;0,SUM(M120:Z120),0),0)*I120</f>
        <v>0</v>
      </c>
      <c r="BE120" s="272">
        <f>IF(F120="M",IF(SUM(M120:Z120)&gt;0,SUM(M120:Z120),0),0)*I120</f>
        <v>0</v>
      </c>
      <c r="BF120" s="272">
        <f>IF(F120="L",IF(SUM(M120:Z120)&gt;0,SUM(M120:Z120),0),0)*I120</f>
        <v>0</v>
      </c>
      <c r="BG120" s="272">
        <f>IF(F120="XL",IF(SUM(M120:Z120)&gt;0,SUM(M120:Z120),0),0)*I120</f>
        <v>0</v>
      </c>
      <c r="BH120" s="272">
        <f>IF(F120="2XL",IF(SUM(M120:Z120)&gt;0,SUM(M120:Z120),0),0)*I120</f>
        <v>0</v>
      </c>
      <c r="BI120" s="272">
        <f>IF(F120="3XL",IF(SUM(M120:Z120)&gt;0,SUM(M120:Z120),0),0)*I120</f>
        <v>0</v>
      </c>
      <c r="BJ120" s="272">
        <f>IF(F120="4XL",IF(SUM(M120:Z120)&gt;0,SUM(M120:Z120),0),0)*I120</f>
        <v>0</v>
      </c>
      <c r="BK120" s="272">
        <f>IF(F120="various",IF(SUM(M120:Z120)&gt;0,SUM(M120:Z120),0),0)*I120</f>
        <v>0</v>
      </c>
      <c r="BL120" s="134"/>
      <c r="BM120" s="272">
        <f>IF(E120="",IF(SUM(M120:Z120)&gt;0,SUM(M120:Z120),0),0)*I120</f>
        <v>0</v>
      </c>
      <c r="BN120" s="272">
        <f>IF(E120="Dual tex.",IF(SUM(M120:Z120)&gt;0,SUM(M120:Z120),0),0)*I120</f>
        <v>0</v>
      </c>
      <c r="BO120" s="134"/>
      <c r="BP120" s="272">
        <f>IF(H120="sloper",IF(SUM(M120:Z120)&gt;0,SUM(M120:Z120),0),0)*I120</f>
        <v>0</v>
      </c>
      <c r="BQ120" s="272">
        <f>IF(H120="footholds",IF(SUM(M120:Z120)&gt;0,SUM(M120:Z120),0),0)*I120</f>
        <v>0</v>
      </c>
      <c r="BR120" s="272">
        <f>IF(H120="micros",IF(SUM(M120:Z120)&gt;0,SUM(M120:Z120),0),0)*I120</f>
        <v>0</v>
      </c>
      <c r="BS120" s="272">
        <f>IF(H120="jug",IF(SUM(M120:Z120)&gt;0,SUM(M120:Z120),0),0)*I120</f>
        <v>0</v>
      </c>
      <c r="BT120" s="272">
        <f>IF(H120="ledge",IF(SUM(M120:Z120)&gt;0,SUM(M120:Z120),0),0)*I120</f>
        <v>0</v>
      </c>
      <c r="BU120" s="272">
        <f>IF(H120="edge",IF(SUM(M120:Z120)&gt;0,SUM(M120:Z120),0),0)*I120</f>
        <v>0</v>
      </c>
      <c r="BV120" s="272">
        <f>IF(H120="crimp",IF(SUM(M120:Z120)&gt;0,SUM(M120:Z120),0),0)*I120</f>
        <v>0</v>
      </c>
      <c r="BW120" s="272">
        <f>IF(H120="incut",IF(SUM(M120:Z120)&gt;0,SUM(M120:Z120),0),0)*I120</f>
        <v>0</v>
      </c>
      <c r="BX120" s="272">
        <f>IF(H120="dish",IF(SUM(M120:Z120)&gt;0,SUM(M120:Z120),0),0)*I120</f>
        <v>0</v>
      </c>
      <c r="BY120" s="272">
        <f>IF(H120="pinch",IF(SUM(M120:Z120)&gt;0,SUM(M120:Z120),0),0)*I120</f>
        <v>0</v>
      </c>
      <c r="BZ120" s="272">
        <f>IF(H120="pocket",IF(SUM(M120:Z120)&gt;0,SUM(M120:Z120),0),0)*I120</f>
        <v>0</v>
      </c>
      <c r="CA120" s="272">
        <f>IF(H120="insert",IF(SUM(M120:Z120)&gt;0,SUM(M120:Z120),0),0)*I120</f>
        <v>0</v>
      </c>
      <c r="CB120" s="272">
        <f>IF(H120="feature",IF(SUM(M120:Z120)&gt;0,SUM(M120:Z120),0),0)*I120</f>
        <v>0</v>
      </c>
      <c r="CC120" s="272">
        <f>IF(H120="scoop",IF(SUM(M120:Z120)&gt;0,SUM(M120:Z120),0),0)*I120</f>
        <v>0</v>
      </c>
      <c r="CD120" s="272">
        <f>IF(H120="arete",IF(SUM(M120:Z120)&gt;0,SUM(M120:Z120),0),0)*I120</f>
        <v>0</v>
      </c>
      <c r="CE120" s="272">
        <f>IF(H120="square",IF(SUM(M120:Z120)&gt;0,SUM(M120:Z120),0),0)*I120</f>
        <v>0</v>
      </c>
      <c r="CF120" s="272">
        <f>IF(H120="positive",IF(SUM(M120:Z120)&gt;0,SUM(M120:Z120),0),0)*I120</f>
        <v>0</v>
      </c>
      <c r="CG120" s="272">
        <f>IF(H120="pyramid",IF(SUM(M120:Z120)&gt;0,SUM(M120:Z120),0),0)*I120</f>
        <v>0</v>
      </c>
      <c r="CH120" s="272">
        <f>IF(H120="high profile",IF(SUM(M120:Z120)&gt;0,SUM(M120:Z120),0),0)*I120</f>
        <v>0</v>
      </c>
      <c r="CI120" s="272">
        <f>IF(H120="rectangle",IF(SUM(M120:Z120)&gt;0,SUM(M120:Z120),0),0)*I120</f>
        <v>0</v>
      </c>
      <c r="CJ120" s="272">
        <f>IF(H120="various",IF(SUM(M120:Z120)&gt;0,SUM(M120:Z120),0),0)*I120</f>
        <v>0</v>
      </c>
      <c r="CK120" s="222"/>
    </row>
    <row r="121" ht="90" customHeight="1">
      <c r="A121" s="50"/>
      <c r="B121" s="336"/>
      <c r="C121" s="6"/>
      <c r="D121" t="s" s="292">
        <v>341</v>
      </c>
      <c r="E121" t="s" s="293">
        <v>126</v>
      </c>
      <c r="F121" t="s" s="294">
        <v>36</v>
      </c>
      <c r="G121" t="s" s="295">
        <v>342</v>
      </c>
      <c r="H121" t="s" s="295">
        <v>46</v>
      </c>
      <c r="I121" s="296">
        <v>1</v>
      </c>
      <c r="J121" s="296">
        <v>0</v>
      </c>
      <c r="K121" t="s" s="294">
        <v>128</v>
      </c>
      <c r="L121" s="298">
        <v>111.3</v>
      </c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299"/>
      <c r="AA121" s="300">
        <f>L121*M121+L121*N121+L121*O121+L121*P121+L121*Q121+L121*R121+L121*T121+L121*V121+L121*W121+L121*X121+L121*Y121+L121*Z121+L121*U121+L121*S121</f>
        <v>0</v>
      </c>
      <c r="AB121" t="s" s="294">
        <f>IF(SUM(M121:Z121)&gt;0,"Yes","No")</f>
        <v>129</v>
      </c>
      <c r="AC121" t="s" s="301">
        <f>IF(B121="New","Yes","No")</f>
        <v>129</v>
      </c>
      <c r="AD121" s="134"/>
      <c r="AE121" s="286">
        <v>1</v>
      </c>
      <c r="AF121" s="286">
        <f>AE121*SUM(M121:Z121)</f>
        <v>0</v>
      </c>
      <c r="AG121" s="287"/>
      <c r="AH121" s="288">
        <v>3.5</v>
      </c>
      <c r="AI121" s="267">
        <f>SUM(M121:Z121)*AH121</f>
        <v>0</v>
      </c>
      <c r="AJ121" s="268">
        <f>M121*I121</f>
        <v>0</v>
      </c>
      <c r="AK121" s="268">
        <f>N121*I121</f>
        <v>0</v>
      </c>
      <c r="AL121" s="268">
        <f>O121*I121</f>
        <v>0</v>
      </c>
      <c r="AM121" s="268">
        <f>P121*I121</f>
        <v>0</v>
      </c>
      <c r="AN121" s="268">
        <f>Q121*I121</f>
        <v>0</v>
      </c>
      <c r="AO121" s="268">
        <f>R121*I121</f>
        <v>0</v>
      </c>
      <c r="AP121" s="268">
        <f>S121*I121</f>
        <v>0</v>
      </c>
      <c r="AQ121" s="268">
        <f>T121*I121</f>
        <v>0</v>
      </c>
      <c r="AR121" s="268">
        <f>U121*I121</f>
        <v>0</v>
      </c>
      <c r="AS121" s="268">
        <f>V121*I121</f>
        <v>0</v>
      </c>
      <c r="AT121" s="268">
        <f>W121*I121</f>
        <v>0</v>
      </c>
      <c r="AU121" s="268">
        <f>X121*I121</f>
        <v>0</v>
      </c>
      <c r="AV121" s="268">
        <f>Y121*I121</f>
        <v>0</v>
      </c>
      <c r="AW121" s="268">
        <f>Z121*I121</f>
        <v>0</v>
      </c>
      <c r="AX121" s="334">
        <v>1</v>
      </c>
      <c r="AY121" s="335"/>
      <c r="AZ121" s="291">
        <v>10</v>
      </c>
      <c r="BA121" s="335"/>
      <c r="BB121" s="134"/>
      <c r="BC121" s="272">
        <f>IF(F121="XS",IF(SUM(M121:Z121)&gt;0,SUM(M121:Z121),0),0)*I121</f>
        <v>0</v>
      </c>
      <c r="BD121" s="272">
        <f>IF(F121="S",IF(SUM(M121:Z121)&gt;0,SUM(M121:Z121),0),0)*I121</f>
        <v>0</v>
      </c>
      <c r="BE121" s="272">
        <f>IF(F121="M",IF(SUM(M121:Z121)&gt;0,SUM(M121:Z121),0),0)*I121</f>
        <v>0</v>
      </c>
      <c r="BF121" s="272">
        <f>IF(F121="L",IF(SUM(M121:Z121)&gt;0,SUM(M121:Z121),0),0)*I121</f>
        <v>0</v>
      </c>
      <c r="BG121" s="272">
        <f>IF(F121="XL",IF(SUM(M121:Z121)&gt;0,SUM(M121:Z121),0),0)*I121</f>
        <v>0</v>
      </c>
      <c r="BH121" s="272">
        <f>IF(F121="2XL",IF(SUM(M121:Z121)&gt;0,SUM(M121:Z121),0),0)*I121</f>
        <v>0</v>
      </c>
      <c r="BI121" s="272">
        <f>IF(F121="3XL",IF(SUM(M121:Z121)&gt;0,SUM(M121:Z121),0),0)*I121</f>
        <v>0</v>
      </c>
      <c r="BJ121" s="272">
        <f>IF(F121="4XL",IF(SUM(M121:Z121)&gt;0,SUM(M121:Z121),0),0)*I121</f>
        <v>0</v>
      </c>
      <c r="BK121" s="272">
        <f>IF(F121="various",IF(SUM(M121:Z121)&gt;0,SUM(M121:Z121),0),0)*I121</f>
        <v>0</v>
      </c>
      <c r="BL121" s="134"/>
      <c r="BM121" s="272">
        <f>IF(E121="",IF(SUM(M121:Z121)&gt;0,SUM(M121:Z121),0),0)*I121</f>
        <v>0</v>
      </c>
      <c r="BN121" s="272">
        <f>IF(E121="Dual tex.",IF(SUM(M121:Z121)&gt;0,SUM(M121:Z121),0),0)*I121</f>
        <v>0</v>
      </c>
      <c r="BO121" s="134"/>
      <c r="BP121" s="272">
        <f>IF(H121="sloper",IF(SUM(M121:Z121)&gt;0,SUM(M121:Z121),0),0)*I121</f>
        <v>0</v>
      </c>
      <c r="BQ121" s="272">
        <f>IF(H121="footholds",IF(SUM(M121:Z121)&gt;0,SUM(M121:Z121),0),0)*I121</f>
        <v>0</v>
      </c>
      <c r="BR121" s="272">
        <f>IF(H121="micros",IF(SUM(M121:Z121)&gt;0,SUM(M121:Z121),0),0)*I121</f>
        <v>0</v>
      </c>
      <c r="BS121" s="272">
        <f>IF(H121="jug",IF(SUM(M121:Z121)&gt;0,SUM(M121:Z121),0),0)*I121</f>
        <v>0</v>
      </c>
      <c r="BT121" s="272">
        <f>IF(H121="ledge",IF(SUM(M121:Z121)&gt;0,SUM(M121:Z121),0),0)*I121</f>
        <v>0</v>
      </c>
      <c r="BU121" s="272">
        <f>IF(H121="edge",IF(SUM(M121:Z121)&gt;0,SUM(M121:Z121),0),0)*I121</f>
        <v>0</v>
      </c>
      <c r="BV121" s="272">
        <f>IF(H121="crimp",IF(SUM(M121:Z121)&gt;0,SUM(M121:Z121),0),0)*I121</f>
        <v>0</v>
      </c>
      <c r="BW121" s="272">
        <f>IF(H121="incut",IF(SUM(M121:Z121)&gt;0,SUM(M121:Z121),0),0)*I121</f>
        <v>0</v>
      </c>
      <c r="BX121" s="272">
        <f>IF(H121="dish",IF(SUM(M121:Z121)&gt;0,SUM(M121:Z121),0),0)*I121</f>
        <v>0</v>
      </c>
      <c r="BY121" s="272">
        <f>IF(H121="pinch",IF(SUM(M121:Z121)&gt;0,SUM(M121:Z121),0),0)*I121</f>
        <v>0</v>
      </c>
      <c r="BZ121" s="272">
        <f>IF(H121="pocket",IF(SUM(M121:Z121)&gt;0,SUM(M121:Z121),0),0)*I121</f>
        <v>0</v>
      </c>
      <c r="CA121" s="272">
        <f>IF(H121="insert",IF(SUM(M121:Z121)&gt;0,SUM(M121:Z121),0),0)*I121</f>
        <v>0</v>
      </c>
      <c r="CB121" s="272">
        <f>IF(H121="feature",IF(SUM(M121:Z121)&gt;0,SUM(M121:Z121),0),0)*I121</f>
        <v>0</v>
      </c>
      <c r="CC121" s="272">
        <f>IF(H121="scoop",IF(SUM(M121:Z121)&gt;0,SUM(M121:Z121),0),0)*I121</f>
        <v>0</v>
      </c>
      <c r="CD121" s="272">
        <f>IF(H121="arete",IF(SUM(M121:Z121)&gt;0,SUM(M121:Z121),0),0)*I121</f>
        <v>0</v>
      </c>
      <c r="CE121" s="272">
        <f>IF(H121="square",IF(SUM(M121:Z121)&gt;0,SUM(M121:Z121),0),0)*I121</f>
        <v>0</v>
      </c>
      <c r="CF121" s="272">
        <f>IF(H121="positive",IF(SUM(M121:Z121)&gt;0,SUM(M121:Z121),0),0)*I121</f>
        <v>0</v>
      </c>
      <c r="CG121" s="272">
        <f>IF(H121="pyramid",IF(SUM(M121:Z121)&gt;0,SUM(M121:Z121),0),0)*I121</f>
        <v>0</v>
      </c>
      <c r="CH121" s="272">
        <f>IF(H121="high profile",IF(SUM(M121:Z121)&gt;0,SUM(M121:Z121),0),0)*I121</f>
        <v>0</v>
      </c>
      <c r="CI121" s="272">
        <f>IF(H121="rectangle",IF(SUM(M121:Z121)&gt;0,SUM(M121:Z121),0),0)*I121</f>
        <v>0</v>
      </c>
      <c r="CJ121" s="272">
        <f>IF(H121="various",IF(SUM(M121:Z121)&gt;0,SUM(M121:Z121),0),0)*I121</f>
        <v>0</v>
      </c>
      <c r="CK121" s="222"/>
    </row>
    <row r="122" ht="90" customHeight="1">
      <c r="A122" s="50"/>
      <c r="B122" s="273"/>
      <c r="C122" s="6"/>
      <c r="D122" t="s" s="275">
        <v>343</v>
      </c>
      <c r="E122" t="s" s="276">
        <v>126</v>
      </c>
      <c r="F122" t="s" s="277">
        <v>36</v>
      </c>
      <c r="G122" t="s" s="278">
        <v>344</v>
      </c>
      <c r="H122" t="s" s="278">
        <v>46</v>
      </c>
      <c r="I122" s="279">
        <v>1</v>
      </c>
      <c r="J122" s="331">
        <v>0</v>
      </c>
      <c r="K122" t="s" s="332">
        <v>128</v>
      </c>
      <c r="L122" s="281">
        <v>116.865</v>
      </c>
      <c r="M122" s="282"/>
      <c r="N122" s="333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3">
        <f>L122*M122+L122*N122+L122*O122+L122*P122+L122*Q122+L122*R122+L122*T122+L122*V122+L122*W122+L122*X122+L122*Y122+L122*Z122+L122*U122+L122*S122</f>
        <v>0</v>
      </c>
      <c r="AB122" t="s" s="277">
        <f>IF(SUM(M122:Z122)&gt;0,"Yes","No")</f>
        <v>129</v>
      </c>
      <c r="AC122" t="s" s="284">
        <f>IF(B122="New","Yes","No")</f>
        <v>129</v>
      </c>
      <c r="AD122" s="134"/>
      <c r="AE122" s="286">
        <v>1</v>
      </c>
      <c r="AF122" s="286">
        <f>AE122*SUM(M122:Z122)</f>
        <v>0</v>
      </c>
      <c r="AG122" s="287"/>
      <c r="AH122" s="288">
        <v>5</v>
      </c>
      <c r="AI122" s="267">
        <f>SUM(M122:Z122)*AH122</f>
        <v>0</v>
      </c>
      <c r="AJ122" s="268">
        <f>M122*I122</f>
        <v>0</v>
      </c>
      <c r="AK122" s="268">
        <f>N122*I122</f>
        <v>0</v>
      </c>
      <c r="AL122" s="268">
        <f>O122*I122</f>
        <v>0</v>
      </c>
      <c r="AM122" s="268">
        <f>P122*I122</f>
        <v>0</v>
      </c>
      <c r="AN122" s="268">
        <f>Q122*I122</f>
        <v>0</v>
      </c>
      <c r="AO122" s="268">
        <f>R122*I122</f>
        <v>0</v>
      </c>
      <c r="AP122" s="268">
        <f>S122*I122</f>
        <v>0</v>
      </c>
      <c r="AQ122" s="268">
        <f>T122*I122</f>
        <v>0</v>
      </c>
      <c r="AR122" s="268">
        <f>U122*I122</f>
        <v>0</v>
      </c>
      <c r="AS122" s="268">
        <f>V122*I122</f>
        <v>0</v>
      </c>
      <c r="AT122" s="268">
        <f>W122*I122</f>
        <v>0</v>
      </c>
      <c r="AU122" s="268">
        <f>X122*I122</f>
        <v>0</v>
      </c>
      <c r="AV122" s="268">
        <f>Y122*I122</f>
        <v>0</v>
      </c>
      <c r="AW122" s="268">
        <f>Z122*I122</f>
        <v>0</v>
      </c>
      <c r="AX122" s="334">
        <v>1</v>
      </c>
      <c r="AY122" s="335"/>
      <c r="AZ122" s="291">
        <v>8</v>
      </c>
      <c r="BA122" s="335"/>
      <c r="BB122" s="134"/>
      <c r="BC122" s="272">
        <f>IF(F122="XS",IF(SUM(M122:Z122)&gt;0,SUM(M122:Z122),0),0)*I122</f>
        <v>0</v>
      </c>
      <c r="BD122" s="272">
        <f>IF(F122="S",IF(SUM(M122:Z122)&gt;0,SUM(M122:Z122),0),0)*I122</f>
        <v>0</v>
      </c>
      <c r="BE122" s="272">
        <f>IF(F122="M",IF(SUM(M122:Z122)&gt;0,SUM(M122:Z122),0),0)*I122</f>
        <v>0</v>
      </c>
      <c r="BF122" s="272">
        <f>IF(F122="L",IF(SUM(M122:Z122)&gt;0,SUM(M122:Z122),0),0)*I122</f>
        <v>0</v>
      </c>
      <c r="BG122" s="272">
        <f>IF(F122="XL",IF(SUM(M122:Z122)&gt;0,SUM(M122:Z122),0),0)*I122</f>
        <v>0</v>
      </c>
      <c r="BH122" s="272">
        <f>IF(F122="2XL",IF(SUM(M122:Z122)&gt;0,SUM(M122:Z122),0),0)*I122</f>
        <v>0</v>
      </c>
      <c r="BI122" s="272">
        <f>IF(F122="3XL",IF(SUM(M122:Z122)&gt;0,SUM(M122:Z122),0),0)*I122</f>
        <v>0</v>
      </c>
      <c r="BJ122" s="272">
        <f>IF(F122="4XL",IF(SUM(M122:Z122)&gt;0,SUM(M122:Z122),0),0)*I122</f>
        <v>0</v>
      </c>
      <c r="BK122" s="272">
        <f>IF(F122="various",IF(SUM(M122:Z122)&gt;0,SUM(M122:Z122),0),0)*I122</f>
        <v>0</v>
      </c>
      <c r="BL122" s="134"/>
      <c r="BM122" s="272">
        <f>IF(E122="",IF(SUM(M122:Z122)&gt;0,SUM(M122:Z122),0),0)*I122</f>
        <v>0</v>
      </c>
      <c r="BN122" s="272">
        <f>IF(E122="Dual tex.",IF(SUM(M122:Z122)&gt;0,SUM(M122:Z122),0),0)*I122</f>
        <v>0</v>
      </c>
      <c r="BO122" s="134"/>
      <c r="BP122" s="272">
        <f>IF(H122="sloper",IF(SUM(M122:Z122)&gt;0,SUM(M122:Z122),0),0)*I122</f>
        <v>0</v>
      </c>
      <c r="BQ122" s="272">
        <f>IF(H122="footholds",IF(SUM(M122:Z122)&gt;0,SUM(M122:Z122),0),0)*I122</f>
        <v>0</v>
      </c>
      <c r="BR122" s="272">
        <f>IF(H122="micros",IF(SUM(M122:Z122)&gt;0,SUM(M122:Z122),0),0)*I122</f>
        <v>0</v>
      </c>
      <c r="BS122" s="272">
        <f>IF(H122="jug",IF(SUM(M122:Z122)&gt;0,SUM(M122:Z122),0),0)*I122</f>
        <v>0</v>
      </c>
      <c r="BT122" s="272">
        <f>IF(H122="ledge",IF(SUM(M122:Z122)&gt;0,SUM(M122:Z122),0),0)*I122</f>
        <v>0</v>
      </c>
      <c r="BU122" s="272">
        <f>IF(H122="edge",IF(SUM(M122:Z122)&gt;0,SUM(M122:Z122),0),0)*I122</f>
        <v>0</v>
      </c>
      <c r="BV122" s="272">
        <f>IF(H122="crimp",IF(SUM(M122:Z122)&gt;0,SUM(M122:Z122),0),0)*I122</f>
        <v>0</v>
      </c>
      <c r="BW122" s="272">
        <f>IF(H122="incut",IF(SUM(M122:Z122)&gt;0,SUM(M122:Z122),0),0)*I122</f>
        <v>0</v>
      </c>
      <c r="BX122" s="272">
        <f>IF(H122="dish",IF(SUM(M122:Z122)&gt;0,SUM(M122:Z122),0),0)*I122</f>
        <v>0</v>
      </c>
      <c r="BY122" s="272">
        <f>IF(H122="pinch",IF(SUM(M122:Z122)&gt;0,SUM(M122:Z122),0),0)*I122</f>
        <v>0</v>
      </c>
      <c r="BZ122" s="272">
        <f>IF(H122="pocket",IF(SUM(M122:Z122)&gt;0,SUM(M122:Z122),0),0)*I122</f>
        <v>0</v>
      </c>
      <c r="CA122" s="272">
        <f>IF(H122="insert",IF(SUM(M122:Z122)&gt;0,SUM(M122:Z122),0),0)*I122</f>
        <v>0</v>
      </c>
      <c r="CB122" s="272">
        <f>IF(H122="feature",IF(SUM(M122:Z122)&gt;0,SUM(M122:Z122),0),0)*I122</f>
        <v>0</v>
      </c>
      <c r="CC122" s="272">
        <f>IF(H122="scoop",IF(SUM(M122:Z122)&gt;0,SUM(M122:Z122),0),0)*I122</f>
        <v>0</v>
      </c>
      <c r="CD122" s="272">
        <f>IF(H122="arete",IF(SUM(M122:Z122)&gt;0,SUM(M122:Z122),0),0)*I122</f>
        <v>0</v>
      </c>
      <c r="CE122" s="272">
        <f>IF(H122="square",IF(SUM(M122:Z122)&gt;0,SUM(M122:Z122),0),0)*I122</f>
        <v>0</v>
      </c>
      <c r="CF122" s="272">
        <f>IF(H122="positive",IF(SUM(M122:Z122)&gt;0,SUM(M122:Z122),0),0)*I122</f>
        <v>0</v>
      </c>
      <c r="CG122" s="272">
        <f>IF(H122="pyramid",IF(SUM(M122:Z122)&gt;0,SUM(M122:Z122),0),0)*I122</f>
        <v>0</v>
      </c>
      <c r="CH122" s="272">
        <f>IF(H122="high profile",IF(SUM(M122:Z122)&gt;0,SUM(M122:Z122),0),0)*I122</f>
        <v>0</v>
      </c>
      <c r="CI122" s="272">
        <f>IF(H122="rectangle",IF(SUM(M122:Z122)&gt;0,SUM(M122:Z122),0),0)*I122</f>
        <v>0</v>
      </c>
      <c r="CJ122" s="272">
        <f>IF(H122="various",IF(SUM(M122:Z122)&gt;0,SUM(M122:Z122),0),0)*I122</f>
        <v>0</v>
      </c>
      <c r="CK122" s="222"/>
    </row>
    <row r="123" ht="90" customHeight="1">
      <c r="A123" s="50"/>
      <c r="B123" s="336"/>
      <c r="C123" s="6"/>
      <c r="D123" t="s" s="292">
        <v>345</v>
      </c>
      <c r="E123" t="s" s="293">
        <v>126</v>
      </c>
      <c r="F123" t="s" s="294">
        <v>37</v>
      </c>
      <c r="G123" t="s" s="295">
        <v>346</v>
      </c>
      <c r="H123" t="s" s="295">
        <v>46</v>
      </c>
      <c r="I123" s="296">
        <v>1</v>
      </c>
      <c r="J123" s="296">
        <v>0</v>
      </c>
      <c r="K123" t="s" s="294">
        <v>128</v>
      </c>
      <c r="L123" s="298">
        <v>139.125</v>
      </c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299"/>
      <c r="AA123" s="300">
        <f>L123*M123+L123*N123+L123*O123+L123*P123+L123*Q123+L123*R123+L123*T123+L123*V123+L123*W123+L123*X123+L123*Y123+L123*Z123+L123*U123+L123*S123</f>
        <v>0</v>
      </c>
      <c r="AB123" t="s" s="294">
        <f>IF(SUM(M123:Z123)&gt;0,"Yes","No")</f>
        <v>129</v>
      </c>
      <c r="AC123" t="s" s="301">
        <f>IF(B123="New","Yes","No")</f>
        <v>129</v>
      </c>
      <c r="AD123" s="134"/>
      <c r="AE123" s="286">
        <v>1</v>
      </c>
      <c r="AF123" s="286">
        <f>AE123*SUM(M123:Z123)</f>
        <v>0</v>
      </c>
      <c r="AG123" s="287"/>
      <c r="AH123" s="288">
        <v>4.5</v>
      </c>
      <c r="AI123" s="267">
        <f>SUM(M123:Z123)*AH123</f>
        <v>0</v>
      </c>
      <c r="AJ123" s="268">
        <f>M123*I123</f>
        <v>0</v>
      </c>
      <c r="AK123" s="268">
        <f>N123*I123</f>
        <v>0</v>
      </c>
      <c r="AL123" s="268">
        <f>O123*I123</f>
        <v>0</v>
      </c>
      <c r="AM123" s="268">
        <f>P123*I123</f>
        <v>0</v>
      </c>
      <c r="AN123" s="268">
        <f>Q123*I123</f>
        <v>0</v>
      </c>
      <c r="AO123" s="268">
        <f>R123*I123</f>
        <v>0</v>
      </c>
      <c r="AP123" s="268">
        <f>S123*I123</f>
        <v>0</v>
      </c>
      <c r="AQ123" s="268">
        <f>T123*I123</f>
        <v>0</v>
      </c>
      <c r="AR123" s="268">
        <f>U123*I123</f>
        <v>0</v>
      </c>
      <c r="AS123" s="268">
        <f>V123*I123</f>
        <v>0</v>
      </c>
      <c r="AT123" s="268">
        <f>W123*I123</f>
        <v>0</v>
      </c>
      <c r="AU123" s="268">
        <f>X123*I123</f>
        <v>0</v>
      </c>
      <c r="AV123" s="268">
        <f>Y123*I123</f>
        <v>0</v>
      </c>
      <c r="AW123" s="268">
        <f>Z123*I123</f>
        <v>0</v>
      </c>
      <c r="AX123" s="334">
        <v>1</v>
      </c>
      <c r="AY123" s="335"/>
      <c r="AZ123" s="291">
        <v>7</v>
      </c>
      <c r="BA123" s="335"/>
      <c r="BB123" s="134"/>
      <c r="BC123" s="272">
        <f>IF(F123="XS",IF(SUM(M123:Z123)&gt;0,SUM(M123:Z123),0),0)*I123</f>
        <v>0</v>
      </c>
      <c r="BD123" s="272">
        <f>IF(F123="S",IF(SUM(M123:Z123)&gt;0,SUM(M123:Z123),0),0)*I123</f>
        <v>0</v>
      </c>
      <c r="BE123" s="272">
        <f>IF(F123="M",IF(SUM(M123:Z123)&gt;0,SUM(M123:Z123),0),0)*I123</f>
        <v>0</v>
      </c>
      <c r="BF123" s="272">
        <f>IF(F123="L",IF(SUM(M123:Z123)&gt;0,SUM(M123:Z123),0),0)*I123</f>
        <v>0</v>
      </c>
      <c r="BG123" s="272">
        <f>IF(F123="XL",IF(SUM(M123:Z123)&gt;0,SUM(M123:Z123),0),0)*I123</f>
        <v>0</v>
      </c>
      <c r="BH123" s="272">
        <f>IF(F123="2XL",IF(SUM(M123:Z123)&gt;0,SUM(M123:Z123),0),0)*I123</f>
        <v>0</v>
      </c>
      <c r="BI123" s="272">
        <f>IF(F123="3XL",IF(SUM(M123:Z123)&gt;0,SUM(M123:Z123),0),0)*I123</f>
        <v>0</v>
      </c>
      <c r="BJ123" s="272">
        <f>IF(F123="4XL",IF(SUM(M123:Z123)&gt;0,SUM(M123:Z123),0),0)*I123</f>
        <v>0</v>
      </c>
      <c r="BK123" s="272">
        <f>IF(F123="various",IF(SUM(M123:Z123)&gt;0,SUM(M123:Z123),0),0)*I123</f>
        <v>0</v>
      </c>
      <c r="BL123" s="134"/>
      <c r="BM123" s="272">
        <f>IF(E123="",IF(SUM(M123:Z123)&gt;0,SUM(M123:Z123),0),0)*I123</f>
        <v>0</v>
      </c>
      <c r="BN123" s="272">
        <f>IF(E123="Dual tex.",IF(SUM(M123:Z123)&gt;0,SUM(M123:Z123),0),0)*I123</f>
        <v>0</v>
      </c>
      <c r="BO123" s="134"/>
      <c r="BP123" s="272">
        <f>IF(H123="sloper",IF(SUM(M123:Z123)&gt;0,SUM(M123:Z123),0),0)*I123</f>
        <v>0</v>
      </c>
      <c r="BQ123" s="272">
        <f>IF(H123="footholds",IF(SUM(M123:Z123)&gt;0,SUM(M123:Z123),0),0)*I123</f>
        <v>0</v>
      </c>
      <c r="BR123" s="272">
        <f>IF(H123="micros",IF(SUM(M123:Z123)&gt;0,SUM(M123:Z123),0),0)*I123</f>
        <v>0</v>
      </c>
      <c r="BS123" s="272">
        <f>IF(H123="jug",IF(SUM(M123:Z123)&gt;0,SUM(M123:Z123),0),0)*I123</f>
        <v>0</v>
      </c>
      <c r="BT123" s="272">
        <f>IF(H123="ledge",IF(SUM(M123:Z123)&gt;0,SUM(M123:Z123),0),0)*I123</f>
        <v>0</v>
      </c>
      <c r="BU123" s="272">
        <f>IF(H123="edge",IF(SUM(M123:Z123)&gt;0,SUM(M123:Z123),0),0)*I123</f>
        <v>0</v>
      </c>
      <c r="BV123" s="272">
        <f>IF(H123="crimp",IF(SUM(M123:Z123)&gt;0,SUM(M123:Z123),0),0)*I123</f>
        <v>0</v>
      </c>
      <c r="BW123" s="272">
        <f>IF(H123="incut",IF(SUM(M123:Z123)&gt;0,SUM(M123:Z123),0),0)*I123</f>
        <v>0</v>
      </c>
      <c r="BX123" s="272">
        <f>IF(H123="dish",IF(SUM(M123:Z123)&gt;0,SUM(M123:Z123),0),0)*I123</f>
        <v>0</v>
      </c>
      <c r="BY123" s="272">
        <f>IF(H123="pinch",IF(SUM(M123:Z123)&gt;0,SUM(M123:Z123),0),0)*I123</f>
        <v>0</v>
      </c>
      <c r="BZ123" s="272">
        <f>IF(H123="pocket",IF(SUM(M123:Z123)&gt;0,SUM(M123:Z123),0),0)*I123</f>
        <v>0</v>
      </c>
      <c r="CA123" s="272">
        <f>IF(H123="insert",IF(SUM(M123:Z123)&gt;0,SUM(M123:Z123),0),0)*I123</f>
        <v>0</v>
      </c>
      <c r="CB123" s="272">
        <f>IF(H123="feature",IF(SUM(M123:Z123)&gt;0,SUM(M123:Z123),0),0)*I123</f>
        <v>0</v>
      </c>
      <c r="CC123" s="272">
        <f>IF(H123="scoop",IF(SUM(M123:Z123)&gt;0,SUM(M123:Z123),0),0)*I123</f>
        <v>0</v>
      </c>
      <c r="CD123" s="272">
        <f>IF(H123="arete",IF(SUM(M123:Z123)&gt;0,SUM(M123:Z123),0),0)*I123</f>
        <v>0</v>
      </c>
      <c r="CE123" s="272">
        <f>IF(H123="square",IF(SUM(M123:Z123)&gt;0,SUM(M123:Z123),0),0)*I123</f>
        <v>0</v>
      </c>
      <c r="CF123" s="272">
        <f>IF(H123="positive",IF(SUM(M123:Z123)&gt;0,SUM(M123:Z123),0),0)*I123</f>
        <v>0</v>
      </c>
      <c r="CG123" s="272">
        <f>IF(H123="pyramid",IF(SUM(M123:Z123)&gt;0,SUM(M123:Z123),0),0)*I123</f>
        <v>0</v>
      </c>
      <c r="CH123" s="272">
        <f>IF(H123="high profile",IF(SUM(M123:Z123)&gt;0,SUM(M123:Z123),0),0)*I123</f>
        <v>0</v>
      </c>
      <c r="CI123" s="272">
        <f>IF(H123="rectangle",IF(SUM(M123:Z123)&gt;0,SUM(M123:Z123),0),0)*I123</f>
        <v>0</v>
      </c>
      <c r="CJ123" s="272">
        <f>IF(H123="various",IF(SUM(M123:Z123)&gt;0,SUM(M123:Z123),0),0)*I123</f>
        <v>0</v>
      </c>
      <c r="CK123" s="222"/>
    </row>
    <row r="124" ht="90" customHeight="1">
      <c r="A124" s="50"/>
      <c r="B124" t="s" s="302">
        <v>73</v>
      </c>
      <c r="C124" s="6"/>
      <c r="D124" t="s" s="275">
        <v>347</v>
      </c>
      <c r="E124" t="s" s="276">
        <v>126</v>
      </c>
      <c r="F124" t="s" s="277">
        <v>35</v>
      </c>
      <c r="G124" t="s" s="278">
        <v>348</v>
      </c>
      <c r="H124" t="s" s="278">
        <v>46</v>
      </c>
      <c r="I124" s="279">
        <v>1</v>
      </c>
      <c r="J124" s="331">
        <v>0</v>
      </c>
      <c r="K124" t="s" s="332">
        <v>128</v>
      </c>
      <c r="L124" s="281">
        <v>126</v>
      </c>
      <c r="M124" s="282"/>
      <c r="N124" s="333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3">
        <f>L124*M124+L124*N124+L124*O124+L124*P124+L124*Q124+L124*R124+L124*T124+L124*V124+L124*W124+L124*X124+L124*Y124+L124*Z124+L124*U124+L124*S124</f>
        <v>0</v>
      </c>
      <c r="AB124" t="s" s="277">
        <f>IF(SUM(M124:Z124)&gt;0,"Yes","No")</f>
        <v>129</v>
      </c>
      <c r="AC124" t="s" s="284">
        <f>IF(B124="New","Yes","No")</f>
        <v>144</v>
      </c>
      <c r="AD124" s="134"/>
      <c r="AE124" s="286">
        <v>1</v>
      </c>
      <c r="AF124" s="286">
        <f>AE124*SUM(M124:Z124)</f>
        <v>0</v>
      </c>
      <c r="AG124" s="287"/>
      <c r="AH124" s="386">
        <v>1.35</v>
      </c>
      <c r="AI124" s="267">
        <f>SUM(M124:Z124)*AH124</f>
        <v>0</v>
      </c>
      <c r="AJ124" s="268">
        <f>M124*I124</f>
        <v>0</v>
      </c>
      <c r="AK124" s="268">
        <f>N124*I124</f>
        <v>0</v>
      </c>
      <c r="AL124" s="268">
        <f>O124*I124</f>
        <v>0</v>
      </c>
      <c r="AM124" s="268">
        <f>P124*I124</f>
        <v>0</v>
      </c>
      <c r="AN124" s="268">
        <f>Q124*I124</f>
        <v>0</v>
      </c>
      <c r="AO124" s="268">
        <f>R124*I124</f>
        <v>0</v>
      </c>
      <c r="AP124" s="268">
        <f>S124*I124</f>
        <v>0</v>
      </c>
      <c r="AQ124" s="268">
        <f>T124*I124</f>
        <v>0</v>
      </c>
      <c r="AR124" s="268">
        <f>U124*I124</f>
        <v>0</v>
      </c>
      <c r="AS124" s="268">
        <f>V124*I124</f>
        <v>0</v>
      </c>
      <c r="AT124" s="268">
        <f>W124*I124</f>
        <v>0</v>
      </c>
      <c r="AU124" s="268">
        <f>X124*I124</f>
        <v>0</v>
      </c>
      <c r="AV124" s="268">
        <f>Y124*I124</f>
        <v>0</v>
      </c>
      <c r="AW124" s="268">
        <f>Z124*I124</f>
        <v>0</v>
      </c>
      <c r="AX124" s="334">
        <v>1</v>
      </c>
      <c r="AY124" s="291">
        <v>3</v>
      </c>
      <c r="AZ124" s="335"/>
      <c r="BA124" s="335"/>
      <c r="BB124" s="134"/>
      <c r="BC124" s="272">
        <f>IF(F124="XS",IF(SUM(M124:Z124)&gt;0,SUM(M124:Z124),0),0)*I124</f>
        <v>0</v>
      </c>
      <c r="BD124" s="272">
        <f>IF(F124="S",IF(SUM(M124:Z124)&gt;0,SUM(M124:Z124),0),0)*I124</f>
        <v>0</v>
      </c>
      <c r="BE124" s="272">
        <f>IF(F124="M",IF(SUM(M124:Z124)&gt;0,SUM(M124:Z124),0),0)*I124</f>
        <v>0</v>
      </c>
      <c r="BF124" s="272">
        <f>IF(F124="L",IF(SUM(M124:Z124)&gt;0,SUM(M124:Z124),0),0)*I124</f>
        <v>0</v>
      </c>
      <c r="BG124" s="272">
        <f>IF(F124="XL",IF(SUM(M124:Z124)&gt;0,SUM(M124:Z124),0),0)*I124</f>
        <v>0</v>
      </c>
      <c r="BH124" s="272">
        <f>IF(F124="2XL",IF(SUM(M124:Z124)&gt;0,SUM(M124:Z124),0),0)*I124</f>
        <v>0</v>
      </c>
      <c r="BI124" s="272">
        <f>IF(F124="3XL",IF(SUM(M124:Z124)&gt;0,SUM(M124:Z124),0),0)*I124</f>
        <v>0</v>
      </c>
      <c r="BJ124" s="272">
        <f>IF(F124="4XL",IF(SUM(M124:Z124)&gt;0,SUM(M124:Z124),0),0)*I124</f>
        <v>0</v>
      </c>
      <c r="BK124" s="272">
        <f>IF(F124="various",IF(SUM(M124:Z124)&gt;0,SUM(M124:Z124),0),0)*I124</f>
        <v>0</v>
      </c>
      <c r="BL124" s="134"/>
      <c r="BM124" s="272">
        <f>IF(E124="",IF(SUM(M124:Z124)&gt;0,SUM(M124:Z124),0),0)*I124</f>
        <v>0</v>
      </c>
      <c r="BN124" s="272">
        <f>IF(E124="Dual tex.",IF(SUM(M124:Z124)&gt;0,SUM(M124:Z124),0),0)*I124</f>
        <v>0</v>
      </c>
      <c r="BO124" s="134"/>
      <c r="BP124" s="272">
        <f>IF(H124="sloper",IF(SUM(M124:Z124)&gt;0,SUM(M124:Z124),0),0)*I124</f>
        <v>0</v>
      </c>
      <c r="BQ124" s="272">
        <f>IF(H124="footholds",IF(SUM(M124:Z124)&gt;0,SUM(M124:Z124),0),0)*I124</f>
        <v>0</v>
      </c>
      <c r="BR124" s="272">
        <f>IF(H124="micros",IF(SUM(M124:Z124)&gt;0,SUM(M124:Z124),0),0)*I124</f>
        <v>0</v>
      </c>
      <c r="BS124" s="272">
        <f>IF(H124="jug",IF(SUM(M124:Z124)&gt;0,SUM(M124:Z124),0),0)*I124</f>
        <v>0</v>
      </c>
      <c r="BT124" s="272">
        <f>IF(H124="ledge",IF(SUM(M124:Z124)&gt;0,SUM(M124:Z124),0),0)*I124</f>
        <v>0</v>
      </c>
      <c r="BU124" s="272">
        <f>IF(H124="edge",IF(SUM(M124:Z124)&gt;0,SUM(M124:Z124),0),0)*I124</f>
        <v>0</v>
      </c>
      <c r="BV124" s="272">
        <f>IF(H124="crimp",IF(SUM(M124:Z124)&gt;0,SUM(M124:Z124),0),0)*I124</f>
        <v>0</v>
      </c>
      <c r="BW124" s="272">
        <f>IF(H124="incut",IF(SUM(M124:Z124)&gt;0,SUM(M124:Z124),0),0)*I124</f>
        <v>0</v>
      </c>
      <c r="BX124" s="272">
        <f>IF(H124="dish",IF(SUM(M124:Z124)&gt;0,SUM(M124:Z124),0),0)*I124</f>
        <v>0</v>
      </c>
      <c r="BY124" s="272">
        <f>IF(H124="pinch",IF(SUM(M124:Z124)&gt;0,SUM(M124:Z124),0),0)*I124</f>
        <v>0</v>
      </c>
      <c r="BZ124" s="272">
        <f>IF(H124="pocket",IF(SUM(M124:Z124)&gt;0,SUM(M124:Z124),0),0)*I124</f>
        <v>0</v>
      </c>
      <c r="CA124" s="272">
        <f>IF(H124="insert",IF(SUM(M124:Z124)&gt;0,SUM(M124:Z124),0),0)*I124</f>
        <v>0</v>
      </c>
      <c r="CB124" s="272">
        <f>IF(H124="feature",IF(SUM(M124:Z124)&gt;0,SUM(M124:Z124),0),0)*I124</f>
        <v>0</v>
      </c>
      <c r="CC124" s="272">
        <f>IF(H124="scoop",IF(SUM(M124:Z124)&gt;0,SUM(M124:Z124),0),0)*I124</f>
        <v>0</v>
      </c>
      <c r="CD124" s="272">
        <f>IF(H124="arete",IF(SUM(M124:Z124)&gt;0,SUM(M124:Z124),0),0)*I124</f>
        <v>0</v>
      </c>
      <c r="CE124" s="272">
        <f>IF(H124="square",IF(SUM(M124:Z124)&gt;0,SUM(M124:Z124),0),0)*I124</f>
        <v>0</v>
      </c>
      <c r="CF124" s="272">
        <f>IF(H124="positive",IF(SUM(M124:Z124)&gt;0,SUM(M124:Z124),0),0)*I124</f>
        <v>0</v>
      </c>
      <c r="CG124" s="272">
        <f>IF(H124="pyramid",IF(SUM(M124:Z124)&gt;0,SUM(M124:Z124),0),0)*I124</f>
        <v>0</v>
      </c>
      <c r="CH124" s="272">
        <f>IF(H124="high profile",IF(SUM(M124:Z124)&gt;0,SUM(M124:Z124),0),0)*I124</f>
        <v>0</v>
      </c>
      <c r="CI124" s="272">
        <f>IF(H124="rectangle",IF(SUM(M124:Z124)&gt;0,SUM(M124:Z124),0),0)*I124</f>
        <v>0</v>
      </c>
      <c r="CJ124" s="272">
        <f>IF(H124="various",IF(SUM(M124:Z124)&gt;0,SUM(M124:Z124),0),0)*I124</f>
        <v>0</v>
      </c>
      <c r="CK124" s="222"/>
    </row>
    <row r="125" ht="90" customHeight="1">
      <c r="A125" s="50"/>
      <c r="B125" t="s" s="302">
        <v>73</v>
      </c>
      <c r="C125" s="6"/>
      <c r="D125" t="s" s="292">
        <v>349</v>
      </c>
      <c r="E125" t="s" s="293">
        <v>126</v>
      </c>
      <c r="F125" t="s" s="294">
        <v>36</v>
      </c>
      <c r="G125" t="s" s="295">
        <v>350</v>
      </c>
      <c r="H125" t="s" s="295">
        <v>46</v>
      </c>
      <c r="I125" s="296">
        <v>1</v>
      </c>
      <c r="J125" s="296">
        <v>0</v>
      </c>
      <c r="K125" t="s" s="294">
        <v>128</v>
      </c>
      <c r="L125" s="298">
        <v>189</v>
      </c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299"/>
      <c r="AA125" s="300">
        <f>L125*M125+L125*N125+L125*O125+L125*P125+L125*Q125+L125*R125+L125*T125+L125*V125+L125*W125+L125*X125+L125*Y125+L125*Z125+L125*U125+L125*S125</f>
        <v>0</v>
      </c>
      <c r="AB125" t="s" s="294">
        <f>IF(SUM(M125:Z125)&gt;0,"Yes","No")</f>
        <v>129</v>
      </c>
      <c r="AC125" t="s" s="301">
        <f>IF(B125="New","Yes","No")</f>
        <v>144</v>
      </c>
      <c r="AD125" s="134"/>
      <c r="AE125" s="286">
        <v>1</v>
      </c>
      <c r="AF125" s="286">
        <f>AE125*SUM(M125:Z125)</f>
        <v>0</v>
      </c>
      <c r="AG125" s="287"/>
      <c r="AH125" s="386">
        <v>2.55</v>
      </c>
      <c r="AI125" s="267">
        <f>SUM(M125:Z125)*AH125</f>
        <v>0</v>
      </c>
      <c r="AJ125" s="268">
        <f>M125*I125</f>
        <v>0</v>
      </c>
      <c r="AK125" s="268">
        <f>N125*I125</f>
        <v>0</v>
      </c>
      <c r="AL125" s="268">
        <f>O125*I125</f>
        <v>0</v>
      </c>
      <c r="AM125" s="268">
        <f>P125*I125</f>
        <v>0</v>
      </c>
      <c r="AN125" s="268">
        <f>Q125*I125</f>
        <v>0</v>
      </c>
      <c r="AO125" s="268">
        <f>R125*I125</f>
        <v>0</v>
      </c>
      <c r="AP125" s="268">
        <f>S125*I125</f>
        <v>0</v>
      </c>
      <c r="AQ125" s="268">
        <f>T125*I125</f>
        <v>0</v>
      </c>
      <c r="AR125" s="268">
        <f>U125*I125</f>
        <v>0</v>
      </c>
      <c r="AS125" s="268">
        <f>V125*I125</f>
        <v>0</v>
      </c>
      <c r="AT125" s="268">
        <f>W125*I125</f>
        <v>0</v>
      </c>
      <c r="AU125" s="268">
        <f>X125*I125</f>
        <v>0</v>
      </c>
      <c r="AV125" s="268">
        <f>Y125*I125</f>
        <v>0</v>
      </c>
      <c r="AW125" s="268">
        <f>Z125*I125</f>
        <v>0</v>
      </c>
      <c r="AX125" s="334">
        <v>1</v>
      </c>
      <c r="AY125" s="291">
        <v>7</v>
      </c>
      <c r="AZ125" s="335"/>
      <c r="BA125" s="335"/>
      <c r="BB125" s="134"/>
      <c r="BC125" s="272">
        <f>IF(F125="XS",IF(SUM(M125:Z125)&gt;0,SUM(M125:Z125),0),0)*I125</f>
        <v>0</v>
      </c>
      <c r="BD125" s="272">
        <f>IF(F125="S",IF(SUM(M125:Z125)&gt;0,SUM(M125:Z125),0),0)*I125</f>
        <v>0</v>
      </c>
      <c r="BE125" s="272">
        <f>IF(F125="M",IF(SUM(M125:Z125)&gt;0,SUM(M125:Z125),0),0)*I125</f>
        <v>0</v>
      </c>
      <c r="BF125" s="272">
        <f>IF(F125="L",IF(SUM(M125:Z125)&gt;0,SUM(M125:Z125),0),0)*I125</f>
        <v>0</v>
      </c>
      <c r="BG125" s="272">
        <f>IF(F125="XL",IF(SUM(M125:Z125)&gt;0,SUM(M125:Z125),0),0)*I125</f>
        <v>0</v>
      </c>
      <c r="BH125" s="272">
        <f>IF(F125="2XL",IF(SUM(M125:Z125)&gt;0,SUM(M125:Z125),0),0)*I125</f>
        <v>0</v>
      </c>
      <c r="BI125" s="272">
        <f>IF(F125="3XL",IF(SUM(M125:Z125)&gt;0,SUM(M125:Z125),0),0)*I125</f>
        <v>0</v>
      </c>
      <c r="BJ125" s="272">
        <f>IF(F125="4XL",IF(SUM(M125:Z125)&gt;0,SUM(M125:Z125),0),0)*I125</f>
        <v>0</v>
      </c>
      <c r="BK125" s="272">
        <f>IF(F125="various",IF(SUM(M125:Z125)&gt;0,SUM(M125:Z125),0),0)*I125</f>
        <v>0</v>
      </c>
      <c r="BL125" s="134"/>
      <c r="BM125" s="272">
        <f>IF(E125="",IF(SUM(M125:Z125)&gt;0,SUM(M125:Z125),0),0)*I125</f>
        <v>0</v>
      </c>
      <c r="BN125" s="272">
        <f>IF(E125="Dual tex.",IF(SUM(M125:Z125)&gt;0,SUM(M125:Z125),0),0)*I125</f>
        <v>0</v>
      </c>
      <c r="BO125" s="134"/>
      <c r="BP125" s="272">
        <f>IF(H125="sloper",IF(SUM(M125:Z125)&gt;0,SUM(M125:Z125),0),0)*I125</f>
        <v>0</v>
      </c>
      <c r="BQ125" s="272">
        <f>IF(H125="footholds",IF(SUM(M125:Z125)&gt;0,SUM(M125:Z125),0),0)*I125</f>
        <v>0</v>
      </c>
      <c r="BR125" s="272">
        <f>IF(H125="micros",IF(SUM(M125:Z125)&gt;0,SUM(M125:Z125),0),0)*I125</f>
        <v>0</v>
      </c>
      <c r="BS125" s="272">
        <f>IF(H125="jug",IF(SUM(M125:Z125)&gt;0,SUM(M125:Z125),0),0)*I125</f>
        <v>0</v>
      </c>
      <c r="BT125" s="272">
        <f>IF(H125="ledge",IF(SUM(M125:Z125)&gt;0,SUM(M125:Z125),0),0)*I125</f>
        <v>0</v>
      </c>
      <c r="BU125" s="272">
        <f>IF(H125="edge",IF(SUM(M125:Z125)&gt;0,SUM(M125:Z125),0),0)*I125</f>
        <v>0</v>
      </c>
      <c r="BV125" s="272">
        <f>IF(H125="crimp",IF(SUM(M125:Z125)&gt;0,SUM(M125:Z125),0),0)*I125</f>
        <v>0</v>
      </c>
      <c r="BW125" s="272">
        <f>IF(H125="incut",IF(SUM(M125:Z125)&gt;0,SUM(M125:Z125),0),0)*I125</f>
        <v>0</v>
      </c>
      <c r="BX125" s="272">
        <f>IF(H125="dish",IF(SUM(M125:Z125)&gt;0,SUM(M125:Z125),0),0)*I125</f>
        <v>0</v>
      </c>
      <c r="BY125" s="272">
        <f>IF(H125="pinch",IF(SUM(M125:Z125)&gt;0,SUM(M125:Z125),0),0)*I125</f>
        <v>0</v>
      </c>
      <c r="BZ125" s="272">
        <f>IF(H125="pocket",IF(SUM(M125:Z125)&gt;0,SUM(M125:Z125),0),0)*I125</f>
        <v>0</v>
      </c>
      <c r="CA125" s="272">
        <f>IF(H125="insert",IF(SUM(M125:Z125)&gt;0,SUM(M125:Z125),0),0)*I125</f>
        <v>0</v>
      </c>
      <c r="CB125" s="272">
        <f>IF(H125="feature",IF(SUM(M125:Z125)&gt;0,SUM(M125:Z125),0),0)*I125</f>
        <v>0</v>
      </c>
      <c r="CC125" s="272">
        <f>IF(H125="scoop",IF(SUM(M125:Z125)&gt;0,SUM(M125:Z125),0),0)*I125</f>
        <v>0</v>
      </c>
      <c r="CD125" s="272">
        <f>IF(H125="arete",IF(SUM(M125:Z125)&gt;0,SUM(M125:Z125),0),0)*I125</f>
        <v>0</v>
      </c>
      <c r="CE125" s="272">
        <f>IF(H125="square",IF(SUM(M125:Z125)&gt;0,SUM(M125:Z125),0),0)*I125</f>
        <v>0</v>
      </c>
      <c r="CF125" s="272">
        <f>IF(H125="positive",IF(SUM(M125:Z125)&gt;0,SUM(M125:Z125),0),0)*I125</f>
        <v>0</v>
      </c>
      <c r="CG125" s="272">
        <f>IF(H125="pyramid",IF(SUM(M125:Z125)&gt;0,SUM(M125:Z125),0),0)*I125</f>
        <v>0</v>
      </c>
      <c r="CH125" s="272">
        <f>IF(H125="high profile",IF(SUM(M125:Z125)&gt;0,SUM(M125:Z125),0),0)*I125</f>
        <v>0</v>
      </c>
      <c r="CI125" s="272">
        <f>IF(H125="rectangle",IF(SUM(M125:Z125)&gt;0,SUM(M125:Z125),0),0)*I125</f>
        <v>0</v>
      </c>
      <c r="CJ125" s="272">
        <f>IF(H125="various",IF(SUM(M125:Z125)&gt;0,SUM(M125:Z125),0),0)*I125</f>
        <v>0</v>
      </c>
      <c r="CK125" s="222"/>
    </row>
    <row r="126" ht="90" customHeight="1">
      <c r="A126" s="50"/>
      <c r="B126" t="s" s="302">
        <v>73</v>
      </c>
      <c r="C126" s="6"/>
      <c r="D126" t="s" s="275">
        <v>351</v>
      </c>
      <c r="E126" t="s" s="276">
        <v>126</v>
      </c>
      <c r="F126" t="s" s="277">
        <v>35</v>
      </c>
      <c r="G126" t="s" s="278">
        <v>352</v>
      </c>
      <c r="H126" t="s" s="278">
        <v>46</v>
      </c>
      <c r="I126" s="279">
        <v>1</v>
      </c>
      <c r="J126" s="331">
        <v>0</v>
      </c>
      <c r="K126" t="s" s="332">
        <v>128</v>
      </c>
      <c r="L126" s="281">
        <v>126</v>
      </c>
      <c r="M126" s="282"/>
      <c r="N126" s="333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3">
        <f>L126*M126+L126*N126+L126*O126+L126*P126+L126*Q126+L126*R126+L126*T126+L126*V126+L126*W126+L126*X126+L126*Y126+L126*Z126+L126*U126+L126*S126</f>
        <v>0</v>
      </c>
      <c r="AB126" t="s" s="277">
        <f>IF(SUM(M126:Z126)&gt;0,"Yes","No")</f>
        <v>129</v>
      </c>
      <c r="AC126" t="s" s="284">
        <f>IF(B126="New","Yes","No")</f>
        <v>144</v>
      </c>
      <c r="AD126" s="134"/>
      <c r="AE126" s="286">
        <v>1</v>
      </c>
      <c r="AF126" s="286">
        <f>AE126*SUM(M126:Z126)</f>
        <v>0</v>
      </c>
      <c r="AG126" s="287"/>
      <c r="AH126" s="386">
        <v>1.65</v>
      </c>
      <c r="AI126" s="267">
        <f>SUM(M126:Z126)*AH126</f>
        <v>0</v>
      </c>
      <c r="AJ126" s="268">
        <f>M126*I126</f>
        <v>0</v>
      </c>
      <c r="AK126" s="268">
        <f>N126*I126</f>
        <v>0</v>
      </c>
      <c r="AL126" s="268">
        <f>O126*I126</f>
        <v>0</v>
      </c>
      <c r="AM126" s="268">
        <f>P126*I126</f>
        <v>0</v>
      </c>
      <c r="AN126" s="268">
        <f>Q126*I126</f>
        <v>0</v>
      </c>
      <c r="AO126" s="268">
        <f>R126*I126</f>
        <v>0</v>
      </c>
      <c r="AP126" s="268">
        <f>S126*I126</f>
        <v>0</v>
      </c>
      <c r="AQ126" s="268">
        <f>T126*I126</f>
        <v>0</v>
      </c>
      <c r="AR126" s="268">
        <f>U126*I126</f>
        <v>0</v>
      </c>
      <c r="AS126" s="268">
        <f>V126*I126</f>
        <v>0</v>
      </c>
      <c r="AT126" s="268">
        <f>W126*I126</f>
        <v>0</v>
      </c>
      <c r="AU126" s="268">
        <f>X126*I126</f>
        <v>0</v>
      </c>
      <c r="AV126" s="268">
        <f>Y126*I126</f>
        <v>0</v>
      </c>
      <c r="AW126" s="268">
        <f>Z126*I126</f>
        <v>0</v>
      </c>
      <c r="AX126" s="334">
        <v>1</v>
      </c>
      <c r="AY126" s="291">
        <v>5</v>
      </c>
      <c r="AZ126" s="335"/>
      <c r="BA126" s="335"/>
      <c r="BB126" s="134"/>
      <c r="BC126" s="272">
        <f>IF(F126="XS",IF(SUM(M126:Z126)&gt;0,SUM(M126:Z126),0),0)*I126</f>
        <v>0</v>
      </c>
      <c r="BD126" s="272">
        <f>IF(F126="S",IF(SUM(M126:Z126)&gt;0,SUM(M126:Z126),0),0)*I126</f>
        <v>0</v>
      </c>
      <c r="BE126" s="272">
        <f>IF(F126="M",IF(SUM(M126:Z126)&gt;0,SUM(M126:Z126),0),0)*I126</f>
        <v>0</v>
      </c>
      <c r="BF126" s="272">
        <f>IF(F126="L",IF(SUM(M126:Z126)&gt;0,SUM(M126:Z126),0),0)*I126</f>
        <v>0</v>
      </c>
      <c r="BG126" s="272">
        <f>IF(F126="XL",IF(SUM(M126:Z126)&gt;0,SUM(M126:Z126),0),0)*I126</f>
        <v>0</v>
      </c>
      <c r="BH126" s="272">
        <f>IF(F126="2XL",IF(SUM(M126:Z126)&gt;0,SUM(M126:Z126),0),0)*I126</f>
        <v>0</v>
      </c>
      <c r="BI126" s="272">
        <f>IF(F126="3XL",IF(SUM(M126:Z126)&gt;0,SUM(M126:Z126),0),0)*I126</f>
        <v>0</v>
      </c>
      <c r="BJ126" s="272">
        <f>IF(F126="4XL",IF(SUM(M126:Z126)&gt;0,SUM(M126:Z126),0),0)*I126</f>
        <v>0</v>
      </c>
      <c r="BK126" s="272">
        <f>IF(F126="various",IF(SUM(M126:Z126)&gt;0,SUM(M126:Z126),0),0)*I126</f>
        <v>0</v>
      </c>
      <c r="BL126" s="134"/>
      <c r="BM126" s="272">
        <f>IF(E126="",IF(SUM(M126:Z126)&gt;0,SUM(M126:Z126),0),0)*I126</f>
        <v>0</v>
      </c>
      <c r="BN126" s="272">
        <f>IF(E126="Dual tex.",IF(SUM(M126:Z126)&gt;0,SUM(M126:Z126),0),0)*I126</f>
        <v>0</v>
      </c>
      <c r="BO126" s="134"/>
      <c r="BP126" s="272">
        <f>IF(H126="sloper",IF(SUM(M126:Z126)&gt;0,SUM(M126:Z126),0),0)*I126</f>
        <v>0</v>
      </c>
      <c r="BQ126" s="272">
        <f>IF(H126="footholds",IF(SUM(M126:Z126)&gt;0,SUM(M126:Z126),0),0)*I126</f>
        <v>0</v>
      </c>
      <c r="BR126" s="272">
        <f>IF(H126="micros",IF(SUM(M126:Z126)&gt;0,SUM(M126:Z126),0),0)*I126</f>
        <v>0</v>
      </c>
      <c r="BS126" s="272">
        <f>IF(H126="jug",IF(SUM(M126:Z126)&gt;0,SUM(M126:Z126),0),0)*I126</f>
        <v>0</v>
      </c>
      <c r="BT126" s="272">
        <f>IF(H126="ledge",IF(SUM(M126:Z126)&gt;0,SUM(M126:Z126),0),0)*I126</f>
        <v>0</v>
      </c>
      <c r="BU126" s="272">
        <f>IF(H126="edge",IF(SUM(M126:Z126)&gt;0,SUM(M126:Z126),0),0)*I126</f>
        <v>0</v>
      </c>
      <c r="BV126" s="272">
        <f>IF(H126="crimp",IF(SUM(M126:Z126)&gt;0,SUM(M126:Z126),0),0)*I126</f>
        <v>0</v>
      </c>
      <c r="BW126" s="272">
        <f>IF(H126="incut",IF(SUM(M126:Z126)&gt;0,SUM(M126:Z126),0),0)*I126</f>
        <v>0</v>
      </c>
      <c r="BX126" s="272">
        <f>IF(H126="dish",IF(SUM(M126:Z126)&gt;0,SUM(M126:Z126),0),0)*I126</f>
        <v>0</v>
      </c>
      <c r="BY126" s="272">
        <f>IF(H126="pinch",IF(SUM(M126:Z126)&gt;0,SUM(M126:Z126),0),0)*I126</f>
        <v>0</v>
      </c>
      <c r="BZ126" s="272">
        <f>IF(H126="pocket",IF(SUM(M126:Z126)&gt;0,SUM(M126:Z126),0),0)*I126</f>
        <v>0</v>
      </c>
      <c r="CA126" s="272">
        <f>IF(H126="insert",IF(SUM(M126:Z126)&gt;0,SUM(M126:Z126),0),0)*I126</f>
        <v>0</v>
      </c>
      <c r="CB126" s="272">
        <f>IF(H126="feature",IF(SUM(M126:Z126)&gt;0,SUM(M126:Z126),0),0)*I126</f>
        <v>0</v>
      </c>
      <c r="CC126" s="272">
        <f>IF(H126="scoop",IF(SUM(M126:Z126)&gt;0,SUM(M126:Z126),0),0)*I126</f>
        <v>0</v>
      </c>
      <c r="CD126" s="272">
        <f>IF(H126="arete",IF(SUM(M126:Z126)&gt;0,SUM(M126:Z126),0),0)*I126</f>
        <v>0</v>
      </c>
      <c r="CE126" s="272">
        <f>IF(H126="square",IF(SUM(M126:Z126)&gt;0,SUM(M126:Z126),0),0)*I126</f>
        <v>0</v>
      </c>
      <c r="CF126" s="272">
        <f>IF(H126="positive",IF(SUM(M126:Z126)&gt;0,SUM(M126:Z126),0),0)*I126</f>
        <v>0</v>
      </c>
      <c r="CG126" s="272">
        <f>IF(H126="pyramid",IF(SUM(M126:Z126)&gt;0,SUM(M126:Z126),0),0)*I126</f>
        <v>0</v>
      </c>
      <c r="CH126" s="272">
        <f>IF(H126="high profile",IF(SUM(M126:Z126)&gt;0,SUM(M126:Z126),0),0)*I126</f>
        <v>0</v>
      </c>
      <c r="CI126" s="272">
        <f>IF(H126="rectangle",IF(SUM(M126:Z126)&gt;0,SUM(M126:Z126),0),0)*I126</f>
        <v>0</v>
      </c>
      <c r="CJ126" s="272">
        <f>IF(H126="various",IF(SUM(M126:Z126)&gt;0,SUM(M126:Z126),0),0)*I126</f>
        <v>0</v>
      </c>
      <c r="CK126" s="222"/>
    </row>
    <row r="127" ht="90" customHeight="1">
      <c r="A127" s="50"/>
      <c r="B127" t="s" s="302">
        <v>73</v>
      </c>
      <c r="C127" s="6"/>
      <c r="D127" t="s" s="292">
        <v>353</v>
      </c>
      <c r="E127" t="s" s="293">
        <v>126</v>
      </c>
      <c r="F127" t="s" s="294">
        <v>35</v>
      </c>
      <c r="G127" t="s" s="295">
        <v>354</v>
      </c>
      <c r="H127" t="s" s="295">
        <v>46</v>
      </c>
      <c r="I127" s="296">
        <v>1</v>
      </c>
      <c r="J127" s="296">
        <v>0</v>
      </c>
      <c r="K127" t="s" s="294">
        <v>128</v>
      </c>
      <c r="L127" s="298">
        <v>178.5</v>
      </c>
      <c r="M127" s="299"/>
      <c r="N127" s="299"/>
      <c r="O127" s="299"/>
      <c r="P127" s="299"/>
      <c r="Q127" s="299"/>
      <c r="R127" s="299"/>
      <c r="S127" s="299"/>
      <c r="T127" s="299"/>
      <c r="U127" s="299"/>
      <c r="V127" s="299"/>
      <c r="W127" s="299"/>
      <c r="X127" s="299"/>
      <c r="Y127" s="299"/>
      <c r="Z127" s="299"/>
      <c r="AA127" s="300">
        <f>L127*M127+L127*N127+L127*O127+L127*P127+L127*Q127+L127*R127+L127*T127+L127*V127+L127*W127+L127*X127+L127*Y127+L127*Z127+L127*U127+L127*S127</f>
        <v>0</v>
      </c>
      <c r="AB127" t="s" s="294">
        <f>IF(SUM(M127:Z127)&gt;0,"Yes","No")</f>
        <v>129</v>
      </c>
      <c r="AC127" t="s" s="301">
        <f>IF(B127="New","Yes","No")</f>
        <v>144</v>
      </c>
      <c r="AD127" s="134"/>
      <c r="AE127" s="286">
        <v>1</v>
      </c>
      <c r="AF127" s="286">
        <f>AE127*SUM(M127:Z127)</f>
        <v>0</v>
      </c>
      <c r="AG127" s="287"/>
      <c r="AH127" s="386">
        <v>2.45</v>
      </c>
      <c r="AI127" s="267">
        <f>SUM(M127:Z127)*AH127</f>
        <v>0</v>
      </c>
      <c r="AJ127" s="268">
        <f>M127*I127</f>
        <v>0</v>
      </c>
      <c r="AK127" s="268">
        <f>N127*I127</f>
        <v>0</v>
      </c>
      <c r="AL127" s="268">
        <f>O127*I127</f>
        <v>0</v>
      </c>
      <c r="AM127" s="268">
        <f>P127*I127</f>
        <v>0</v>
      </c>
      <c r="AN127" s="268">
        <f>Q127*I127</f>
        <v>0</v>
      </c>
      <c r="AO127" s="268">
        <f>R127*I127</f>
        <v>0</v>
      </c>
      <c r="AP127" s="268">
        <f>S127*I127</f>
        <v>0</v>
      </c>
      <c r="AQ127" s="268">
        <f>T127*I127</f>
        <v>0</v>
      </c>
      <c r="AR127" s="268">
        <f>U127*I127</f>
        <v>0</v>
      </c>
      <c r="AS127" s="268">
        <f>V127*I127</f>
        <v>0</v>
      </c>
      <c r="AT127" s="268">
        <f>W127*I127</f>
        <v>0</v>
      </c>
      <c r="AU127" s="268">
        <f>X127*I127</f>
        <v>0</v>
      </c>
      <c r="AV127" s="268">
        <f>Y127*I127</f>
        <v>0</v>
      </c>
      <c r="AW127" s="268">
        <f>Z127*I127</f>
        <v>0</v>
      </c>
      <c r="AX127" s="334">
        <v>1</v>
      </c>
      <c r="AY127" s="291">
        <v>6</v>
      </c>
      <c r="AZ127" s="335"/>
      <c r="BA127" s="335"/>
      <c r="BB127" s="134"/>
      <c r="BC127" s="272">
        <f>IF(F127="XS",IF(SUM(M127:Z127)&gt;0,SUM(M127:Z127),0),0)*I127</f>
        <v>0</v>
      </c>
      <c r="BD127" s="272">
        <f>IF(F127="S",IF(SUM(M127:Z127)&gt;0,SUM(M127:Z127),0),0)*I127</f>
        <v>0</v>
      </c>
      <c r="BE127" s="272">
        <f>IF(F127="M",IF(SUM(M127:Z127)&gt;0,SUM(M127:Z127),0),0)*I127</f>
        <v>0</v>
      </c>
      <c r="BF127" s="272">
        <f>IF(F127="L",IF(SUM(M127:Z127)&gt;0,SUM(M127:Z127),0),0)*I127</f>
        <v>0</v>
      </c>
      <c r="BG127" s="272">
        <f>IF(F127="XL",IF(SUM(M127:Z127)&gt;0,SUM(M127:Z127),0),0)*I127</f>
        <v>0</v>
      </c>
      <c r="BH127" s="272">
        <f>IF(F127="2XL",IF(SUM(M127:Z127)&gt;0,SUM(M127:Z127),0),0)*I127</f>
        <v>0</v>
      </c>
      <c r="BI127" s="272">
        <f>IF(F127="3XL",IF(SUM(M127:Z127)&gt;0,SUM(M127:Z127),0),0)*I127</f>
        <v>0</v>
      </c>
      <c r="BJ127" s="272">
        <f>IF(F127="4XL",IF(SUM(M127:Z127)&gt;0,SUM(M127:Z127),0),0)*I127</f>
        <v>0</v>
      </c>
      <c r="BK127" s="272">
        <f>IF(F127="various",IF(SUM(M127:Z127)&gt;0,SUM(M127:Z127),0),0)*I127</f>
        <v>0</v>
      </c>
      <c r="BL127" s="134"/>
      <c r="BM127" s="272">
        <f>IF(E127="",IF(SUM(M127:Z127)&gt;0,SUM(M127:Z127),0),0)*I127</f>
        <v>0</v>
      </c>
      <c r="BN127" s="272">
        <f>IF(E127="Dual tex.",IF(SUM(M127:Z127)&gt;0,SUM(M127:Z127),0),0)*I127</f>
        <v>0</v>
      </c>
      <c r="BO127" s="134"/>
      <c r="BP127" s="272">
        <f>IF(H127="sloper",IF(SUM(M127:Z127)&gt;0,SUM(M127:Z127),0),0)*I127</f>
        <v>0</v>
      </c>
      <c r="BQ127" s="272">
        <f>IF(H127="footholds",IF(SUM(M127:Z127)&gt;0,SUM(M127:Z127),0),0)*I127</f>
        <v>0</v>
      </c>
      <c r="BR127" s="272">
        <f>IF(H127="micros",IF(SUM(M127:Z127)&gt;0,SUM(M127:Z127),0),0)*I127</f>
        <v>0</v>
      </c>
      <c r="BS127" s="272">
        <f>IF(H127="jug",IF(SUM(M127:Z127)&gt;0,SUM(M127:Z127),0),0)*I127</f>
        <v>0</v>
      </c>
      <c r="BT127" s="272">
        <f>IF(H127="ledge",IF(SUM(M127:Z127)&gt;0,SUM(M127:Z127),0),0)*I127</f>
        <v>0</v>
      </c>
      <c r="BU127" s="272">
        <f>IF(H127="edge",IF(SUM(M127:Z127)&gt;0,SUM(M127:Z127),0),0)*I127</f>
        <v>0</v>
      </c>
      <c r="BV127" s="272">
        <f>IF(H127="crimp",IF(SUM(M127:Z127)&gt;0,SUM(M127:Z127),0),0)*I127</f>
        <v>0</v>
      </c>
      <c r="BW127" s="272">
        <f>IF(H127="incut",IF(SUM(M127:Z127)&gt;0,SUM(M127:Z127),0),0)*I127</f>
        <v>0</v>
      </c>
      <c r="BX127" s="272">
        <f>IF(H127="dish",IF(SUM(M127:Z127)&gt;0,SUM(M127:Z127),0),0)*I127</f>
        <v>0</v>
      </c>
      <c r="BY127" s="272">
        <f>IF(H127="pinch",IF(SUM(M127:Z127)&gt;0,SUM(M127:Z127),0),0)*I127</f>
        <v>0</v>
      </c>
      <c r="BZ127" s="272">
        <f>IF(H127="pocket",IF(SUM(M127:Z127)&gt;0,SUM(M127:Z127),0),0)*I127</f>
        <v>0</v>
      </c>
      <c r="CA127" s="272">
        <f>IF(H127="insert",IF(SUM(M127:Z127)&gt;0,SUM(M127:Z127),0),0)*I127</f>
        <v>0</v>
      </c>
      <c r="CB127" s="272">
        <f>IF(H127="feature",IF(SUM(M127:Z127)&gt;0,SUM(M127:Z127),0),0)*I127</f>
        <v>0</v>
      </c>
      <c r="CC127" s="272">
        <f>IF(H127="scoop",IF(SUM(M127:Z127)&gt;0,SUM(M127:Z127),0),0)*I127</f>
        <v>0</v>
      </c>
      <c r="CD127" s="272">
        <f>IF(H127="arete",IF(SUM(M127:Z127)&gt;0,SUM(M127:Z127),0),0)*I127</f>
        <v>0</v>
      </c>
      <c r="CE127" s="272">
        <f>IF(H127="square",IF(SUM(M127:Z127)&gt;0,SUM(M127:Z127),0),0)*I127</f>
        <v>0</v>
      </c>
      <c r="CF127" s="272">
        <f>IF(H127="positive",IF(SUM(M127:Z127)&gt;0,SUM(M127:Z127),0),0)*I127</f>
        <v>0</v>
      </c>
      <c r="CG127" s="272">
        <f>IF(H127="pyramid",IF(SUM(M127:Z127)&gt;0,SUM(M127:Z127),0),0)*I127</f>
        <v>0</v>
      </c>
      <c r="CH127" s="272">
        <f>IF(H127="high profile",IF(SUM(M127:Z127)&gt;0,SUM(M127:Z127),0),0)*I127</f>
        <v>0</v>
      </c>
      <c r="CI127" s="272">
        <f>IF(H127="rectangle",IF(SUM(M127:Z127)&gt;0,SUM(M127:Z127),0),0)*I127</f>
        <v>0</v>
      </c>
      <c r="CJ127" s="272">
        <f>IF(H127="various",IF(SUM(M127:Z127)&gt;0,SUM(M127:Z127),0),0)*I127</f>
        <v>0</v>
      </c>
      <c r="CK127" s="222"/>
    </row>
    <row r="128" ht="90" customHeight="1">
      <c r="A128" s="50"/>
      <c r="B128" t="s" s="302">
        <v>73</v>
      </c>
      <c r="C128" s="6"/>
      <c r="D128" t="s" s="275">
        <v>355</v>
      </c>
      <c r="E128" t="s" s="276">
        <v>126</v>
      </c>
      <c r="F128" t="s" s="277">
        <v>37</v>
      </c>
      <c r="G128" t="s" s="278">
        <v>356</v>
      </c>
      <c r="H128" t="s" s="278">
        <v>46</v>
      </c>
      <c r="I128" s="279">
        <v>1</v>
      </c>
      <c r="J128" s="331">
        <v>0</v>
      </c>
      <c r="K128" t="s" s="332">
        <v>128</v>
      </c>
      <c r="L128" s="281">
        <v>220.5</v>
      </c>
      <c r="M128" s="282"/>
      <c r="N128" s="333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3">
        <f>L128*M128+L128*N128+L128*O128+L128*P128+L128*Q128+L128*R128+L128*T128+L128*V128+L128*W128+L128*X128+L128*Y128+L128*Z128+L128*U128+L128*S128</f>
        <v>0</v>
      </c>
      <c r="AB128" t="s" s="277">
        <f>IF(SUM(M128:Z128)&gt;0,"Yes","No")</f>
        <v>129</v>
      </c>
      <c r="AC128" t="s" s="284">
        <f>IF(B128="New","Yes","No")</f>
        <v>144</v>
      </c>
      <c r="AD128" s="134"/>
      <c r="AE128" s="286">
        <v>1</v>
      </c>
      <c r="AF128" s="286">
        <f>AE128*SUM(M128:Z128)</f>
        <v>0</v>
      </c>
      <c r="AG128" s="287"/>
      <c r="AH128" s="386">
        <v>3.3</v>
      </c>
      <c r="AI128" s="267">
        <f>SUM(M128:Z128)*AH128</f>
        <v>0</v>
      </c>
      <c r="AJ128" s="268">
        <f>M128*I128</f>
        <v>0</v>
      </c>
      <c r="AK128" s="268">
        <f>N128*I128</f>
        <v>0</v>
      </c>
      <c r="AL128" s="268">
        <f>O128*I128</f>
        <v>0</v>
      </c>
      <c r="AM128" s="268">
        <f>P128*I128</f>
        <v>0</v>
      </c>
      <c r="AN128" s="268">
        <f>Q128*I128</f>
        <v>0</v>
      </c>
      <c r="AO128" s="268">
        <f>R128*I128</f>
        <v>0</v>
      </c>
      <c r="AP128" s="268">
        <f>S128*I128</f>
        <v>0</v>
      </c>
      <c r="AQ128" s="268">
        <f>T128*I128</f>
        <v>0</v>
      </c>
      <c r="AR128" s="268">
        <f>U128*I128</f>
        <v>0</v>
      </c>
      <c r="AS128" s="268">
        <f>V128*I128</f>
        <v>0</v>
      </c>
      <c r="AT128" s="268">
        <f>W128*I128</f>
        <v>0</v>
      </c>
      <c r="AU128" s="268">
        <f>X128*I128</f>
        <v>0</v>
      </c>
      <c r="AV128" s="268">
        <f>Y128*I128</f>
        <v>0</v>
      </c>
      <c r="AW128" s="268">
        <f>Z128*I128</f>
        <v>0</v>
      </c>
      <c r="AX128" s="334">
        <v>1</v>
      </c>
      <c r="AY128" s="291">
        <v>7</v>
      </c>
      <c r="AZ128" s="335"/>
      <c r="BA128" s="335"/>
      <c r="BB128" s="134"/>
      <c r="BC128" s="272">
        <f>IF(F128="XS",IF(SUM(M128:Z128)&gt;0,SUM(M128:Z128),0),0)*I128</f>
        <v>0</v>
      </c>
      <c r="BD128" s="272">
        <f>IF(F128="S",IF(SUM(M128:Z128)&gt;0,SUM(M128:Z128),0),0)*I128</f>
        <v>0</v>
      </c>
      <c r="BE128" s="272">
        <f>IF(F128="M",IF(SUM(M128:Z128)&gt;0,SUM(M128:Z128),0),0)*I128</f>
        <v>0</v>
      </c>
      <c r="BF128" s="272">
        <f>IF(F128="L",IF(SUM(M128:Z128)&gt;0,SUM(M128:Z128),0),0)*I128</f>
        <v>0</v>
      </c>
      <c r="BG128" s="272">
        <f>IF(F128="XL",IF(SUM(M128:Z128)&gt;0,SUM(M128:Z128),0),0)*I128</f>
        <v>0</v>
      </c>
      <c r="BH128" s="272">
        <f>IF(F128="2XL",IF(SUM(M128:Z128)&gt;0,SUM(M128:Z128),0),0)*I128</f>
        <v>0</v>
      </c>
      <c r="BI128" s="272">
        <f>IF(F128="3XL",IF(SUM(M128:Z128)&gt;0,SUM(M128:Z128),0),0)*I128</f>
        <v>0</v>
      </c>
      <c r="BJ128" s="272">
        <f>IF(F128="4XL",IF(SUM(M128:Z128)&gt;0,SUM(M128:Z128),0),0)*I128</f>
        <v>0</v>
      </c>
      <c r="BK128" s="272">
        <f>IF(F128="various",IF(SUM(M128:Z128)&gt;0,SUM(M128:Z128),0),0)*I128</f>
        <v>0</v>
      </c>
      <c r="BL128" s="134"/>
      <c r="BM128" s="272">
        <f>IF(E128="",IF(SUM(M128:Z128)&gt;0,SUM(M128:Z128),0),0)*I128</f>
        <v>0</v>
      </c>
      <c r="BN128" s="272">
        <f>IF(E128="Dual tex.",IF(SUM(M128:Z128)&gt;0,SUM(M128:Z128),0),0)*I128</f>
        <v>0</v>
      </c>
      <c r="BO128" s="134"/>
      <c r="BP128" s="272">
        <f>IF(H128="sloper",IF(SUM(M128:Z128)&gt;0,SUM(M128:Z128),0),0)*I128</f>
        <v>0</v>
      </c>
      <c r="BQ128" s="272">
        <f>IF(H128="footholds",IF(SUM(M128:Z128)&gt;0,SUM(M128:Z128),0),0)*I128</f>
        <v>0</v>
      </c>
      <c r="BR128" s="272">
        <f>IF(H128="micros",IF(SUM(M128:Z128)&gt;0,SUM(M128:Z128),0),0)*I128</f>
        <v>0</v>
      </c>
      <c r="BS128" s="272">
        <f>IF(H128="jug",IF(SUM(M128:Z128)&gt;0,SUM(M128:Z128),0),0)*I128</f>
        <v>0</v>
      </c>
      <c r="BT128" s="272">
        <f>IF(H128="ledge",IF(SUM(M128:Z128)&gt;0,SUM(M128:Z128),0),0)*I128</f>
        <v>0</v>
      </c>
      <c r="BU128" s="272">
        <f>IF(H128="edge",IF(SUM(M128:Z128)&gt;0,SUM(M128:Z128),0),0)*I128</f>
        <v>0</v>
      </c>
      <c r="BV128" s="272">
        <f>IF(H128="crimp",IF(SUM(M128:Z128)&gt;0,SUM(M128:Z128),0),0)*I128</f>
        <v>0</v>
      </c>
      <c r="BW128" s="272">
        <f>IF(H128="incut",IF(SUM(M128:Z128)&gt;0,SUM(M128:Z128),0),0)*I128</f>
        <v>0</v>
      </c>
      <c r="BX128" s="272">
        <f>IF(H128="dish",IF(SUM(M128:Z128)&gt;0,SUM(M128:Z128),0),0)*I128</f>
        <v>0</v>
      </c>
      <c r="BY128" s="272">
        <f>IF(H128="pinch",IF(SUM(M128:Z128)&gt;0,SUM(M128:Z128),0),0)*I128</f>
        <v>0</v>
      </c>
      <c r="BZ128" s="272">
        <f>IF(H128="pocket",IF(SUM(M128:Z128)&gt;0,SUM(M128:Z128),0),0)*I128</f>
        <v>0</v>
      </c>
      <c r="CA128" s="272">
        <f>IF(H128="insert",IF(SUM(M128:Z128)&gt;0,SUM(M128:Z128),0),0)*I128</f>
        <v>0</v>
      </c>
      <c r="CB128" s="272">
        <f>IF(H128="feature",IF(SUM(M128:Z128)&gt;0,SUM(M128:Z128),0),0)*I128</f>
        <v>0</v>
      </c>
      <c r="CC128" s="272">
        <f>IF(H128="scoop",IF(SUM(M128:Z128)&gt;0,SUM(M128:Z128),0),0)*I128</f>
        <v>0</v>
      </c>
      <c r="CD128" s="272">
        <f>IF(H128="arete",IF(SUM(M128:Z128)&gt;0,SUM(M128:Z128),0),0)*I128</f>
        <v>0</v>
      </c>
      <c r="CE128" s="272">
        <f>IF(H128="square",IF(SUM(M128:Z128)&gt;0,SUM(M128:Z128),0),0)*I128</f>
        <v>0</v>
      </c>
      <c r="CF128" s="272">
        <f>IF(H128="positive",IF(SUM(M128:Z128)&gt;0,SUM(M128:Z128),0),0)*I128</f>
        <v>0</v>
      </c>
      <c r="CG128" s="272">
        <f>IF(H128="pyramid",IF(SUM(M128:Z128)&gt;0,SUM(M128:Z128),0),0)*I128</f>
        <v>0</v>
      </c>
      <c r="CH128" s="272">
        <f>IF(H128="high profile",IF(SUM(M128:Z128)&gt;0,SUM(M128:Z128),0),0)*I128</f>
        <v>0</v>
      </c>
      <c r="CI128" s="272">
        <f>IF(H128="rectangle",IF(SUM(M128:Z128)&gt;0,SUM(M128:Z128),0),0)*I128</f>
        <v>0</v>
      </c>
      <c r="CJ128" s="272">
        <f>IF(H128="various",IF(SUM(M128:Z128)&gt;0,SUM(M128:Z128),0),0)*I128</f>
        <v>0</v>
      </c>
      <c r="CK128" s="222"/>
    </row>
    <row r="129" ht="90" customHeight="1">
      <c r="A129" s="50"/>
      <c r="B129" t="s" s="302">
        <v>73</v>
      </c>
      <c r="C129" s="6"/>
      <c r="D129" t="s" s="292">
        <v>357</v>
      </c>
      <c r="E129" t="s" s="293">
        <v>126</v>
      </c>
      <c r="F129" t="s" s="294">
        <v>36</v>
      </c>
      <c r="G129" t="s" s="295">
        <v>358</v>
      </c>
      <c r="H129" t="s" s="295">
        <v>46</v>
      </c>
      <c r="I129" s="296">
        <v>1</v>
      </c>
      <c r="J129" s="296">
        <v>0</v>
      </c>
      <c r="K129" t="s" s="294">
        <v>128</v>
      </c>
      <c r="L129" s="298">
        <v>231</v>
      </c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299"/>
      <c r="AA129" s="300">
        <f>L129*M129+L129*N129+L129*O129+L129*P129+L129*Q129+L129*R129+L129*T129+L129*V129+L129*W129+L129*X129+L129*Y129+L129*Z129+L129*U129+L129*S129</f>
        <v>0</v>
      </c>
      <c r="AB129" t="s" s="294">
        <f>IF(SUM(M129:Z129)&gt;0,"Yes","No")</f>
        <v>129</v>
      </c>
      <c r="AC129" t="s" s="301">
        <f>IF(B129="New","Yes","No")</f>
        <v>144</v>
      </c>
      <c r="AD129" s="134"/>
      <c r="AE129" s="286">
        <v>1</v>
      </c>
      <c r="AF129" s="286">
        <f>AE129*SUM(M129:Z129)</f>
        <v>0</v>
      </c>
      <c r="AG129" s="287"/>
      <c r="AH129" s="386">
        <v>3.2</v>
      </c>
      <c r="AI129" s="267">
        <f>SUM(M129:Z129)*AH129</f>
        <v>0</v>
      </c>
      <c r="AJ129" s="268">
        <f>M129*I129</f>
        <v>0</v>
      </c>
      <c r="AK129" s="268">
        <f>N129*I129</f>
        <v>0</v>
      </c>
      <c r="AL129" s="268">
        <f>O129*I129</f>
        <v>0</v>
      </c>
      <c r="AM129" s="268">
        <f>P129*I129</f>
        <v>0</v>
      </c>
      <c r="AN129" s="268">
        <f>Q129*I129</f>
        <v>0</v>
      </c>
      <c r="AO129" s="268">
        <f>R129*I129</f>
        <v>0</v>
      </c>
      <c r="AP129" s="268">
        <f>S129*I129</f>
        <v>0</v>
      </c>
      <c r="AQ129" s="268">
        <f>T129*I129</f>
        <v>0</v>
      </c>
      <c r="AR129" s="268">
        <f>U129*I129</f>
        <v>0</v>
      </c>
      <c r="AS129" s="268">
        <f>V129*I129</f>
        <v>0</v>
      </c>
      <c r="AT129" s="268">
        <f>W129*I129</f>
        <v>0</v>
      </c>
      <c r="AU129" s="268">
        <f>X129*I129</f>
        <v>0</v>
      </c>
      <c r="AV129" s="268">
        <f>Y129*I129</f>
        <v>0</v>
      </c>
      <c r="AW129" s="268">
        <f>Z129*I129</f>
        <v>0</v>
      </c>
      <c r="AX129" s="334">
        <v>1</v>
      </c>
      <c r="AY129" s="291">
        <v>7</v>
      </c>
      <c r="AZ129" s="335"/>
      <c r="BA129" s="335"/>
      <c r="BB129" s="134"/>
      <c r="BC129" s="272">
        <f>IF(F129="XS",IF(SUM(M129:Z129)&gt;0,SUM(M129:Z129),0),0)*I129</f>
        <v>0</v>
      </c>
      <c r="BD129" s="272">
        <f>IF(F129="S",IF(SUM(M129:Z129)&gt;0,SUM(M129:Z129),0),0)*I129</f>
        <v>0</v>
      </c>
      <c r="BE129" s="272">
        <f>IF(F129="M",IF(SUM(M129:Z129)&gt;0,SUM(M129:Z129),0),0)*I129</f>
        <v>0</v>
      </c>
      <c r="BF129" s="272">
        <f>IF(F129="L",IF(SUM(M129:Z129)&gt;0,SUM(M129:Z129),0),0)*I129</f>
        <v>0</v>
      </c>
      <c r="BG129" s="272">
        <f>IF(F129="XL",IF(SUM(M129:Z129)&gt;0,SUM(M129:Z129),0),0)*I129</f>
        <v>0</v>
      </c>
      <c r="BH129" s="272">
        <f>IF(F129="2XL",IF(SUM(M129:Z129)&gt;0,SUM(M129:Z129),0),0)*I129</f>
        <v>0</v>
      </c>
      <c r="BI129" s="272">
        <f>IF(F129="3XL",IF(SUM(M129:Z129)&gt;0,SUM(M129:Z129),0),0)*I129</f>
        <v>0</v>
      </c>
      <c r="BJ129" s="272">
        <f>IF(F129="4XL",IF(SUM(M129:Z129)&gt;0,SUM(M129:Z129),0),0)*I129</f>
        <v>0</v>
      </c>
      <c r="BK129" s="272">
        <f>IF(F129="various",IF(SUM(M129:Z129)&gt;0,SUM(M129:Z129),0),0)*I129</f>
        <v>0</v>
      </c>
      <c r="BL129" s="134"/>
      <c r="BM129" s="272">
        <f>IF(E129="",IF(SUM(M129:Z129)&gt;0,SUM(M129:Z129),0),0)*I129</f>
        <v>0</v>
      </c>
      <c r="BN129" s="272">
        <f>IF(E129="Dual tex.",IF(SUM(M129:Z129)&gt;0,SUM(M129:Z129),0),0)*I129</f>
        <v>0</v>
      </c>
      <c r="BO129" s="134"/>
      <c r="BP129" s="272">
        <f>IF(H129="sloper",IF(SUM(M129:Z129)&gt;0,SUM(M129:Z129),0),0)*I129</f>
        <v>0</v>
      </c>
      <c r="BQ129" s="272">
        <f>IF(H129="footholds",IF(SUM(M129:Z129)&gt;0,SUM(M129:Z129),0),0)*I129</f>
        <v>0</v>
      </c>
      <c r="BR129" s="272">
        <f>IF(H129="micros",IF(SUM(M129:Z129)&gt;0,SUM(M129:Z129),0),0)*I129</f>
        <v>0</v>
      </c>
      <c r="BS129" s="272">
        <f>IF(H129="jug",IF(SUM(M129:Z129)&gt;0,SUM(M129:Z129),0),0)*I129</f>
        <v>0</v>
      </c>
      <c r="BT129" s="272">
        <f>IF(H129="ledge",IF(SUM(M129:Z129)&gt;0,SUM(M129:Z129),0),0)*I129</f>
        <v>0</v>
      </c>
      <c r="BU129" s="272">
        <f>IF(H129="edge",IF(SUM(M129:Z129)&gt;0,SUM(M129:Z129),0),0)*I129</f>
        <v>0</v>
      </c>
      <c r="BV129" s="272">
        <f>IF(H129="crimp",IF(SUM(M129:Z129)&gt;0,SUM(M129:Z129),0),0)*I129</f>
        <v>0</v>
      </c>
      <c r="BW129" s="272">
        <f>IF(H129="incut",IF(SUM(M129:Z129)&gt;0,SUM(M129:Z129),0),0)*I129</f>
        <v>0</v>
      </c>
      <c r="BX129" s="272">
        <f>IF(H129="dish",IF(SUM(M129:Z129)&gt;0,SUM(M129:Z129),0),0)*I129</f>
        <v>0</v>
      </c>
      <c r="BY129" s="272">
        <f>IF(H129="pinch",IF(SUM(M129:Z129)&gt;0,SUM(M129:Z129),0),0)*I129</f>
        <v>0</v>
      </c>
      <c r="BZ129" s="272">
        <f>IF(H129="pocket",IF(SUM(M129:Z129)&gt;0,SUM(M129:Z129),0),0)*I129</f>
        <v>0</v>
      </c>
      <c r="CA129" s="272">
        <f>IF(H129="insert",IF(SUM(M129:Z129)&gt;0,SUM(M129:Z129),0),0)*I129</f>
        <v>0</v>
      </c>
      <c r="CB129" s="272">
        <f>IF(H129="feature",IF(SUM(M129:Z129)&gt;0,SUM(M129:Z129),0),0)*I129</f>
        <v>0</v>
      </c>
      <c r="CC129" s="272">
        <f>IF(H129="scoop",IF(SUM(M129:Z129)&gt;0,SUM(M129:Z129),0),0)*I129</f>
        <v>0</v>
      </c>
      <c r="CD129" s="272">
        <f>IF(H129="arete",IF(SUM(M129:Z129)&gt;0,SUM(M129:Z129),0),0)*I129</f>
        <v>0</v>
      </c>
      <c r="CE129" s="272">
        <f>IF(H129="square",IF(SUM(M129:Z129)&gt;0,SUM(M129:Z129),0),0)*I129</f>
        <v>0</v>
      </c>
      <c r="CF129" s="272">
        <f>IF(H129="positive",IF(SUM(M129:Z129)&gt;0,SUM(M129:Z129),0),0)*I129</f>
        <v>0</v>
      </c>
      <c r="CG129" s="272">
        <f>IF(H129="pyramid",IF(SUM(M129:Z129)&gt;0,SUM(M129:Z129),0),0)*I129</f>
        <v>0</v>
      </c>
      <c r="CH129" s="272">
        <f>IF(H129="high profile",IF(SUM(M129:Z129)&gt;0,SUM(M129:Z129),0),0)*I129</f>
        <v>0</v>
      </c>
      <c r="CI129" s="272">
        <f>IF(H129="rectangle",IF(SUM(M129:Z129)&gt;0,SUM(M129:Z129),0),0)*I129</f>
        <v>0</v>
      </c>
      <c r="CJ129" s="272">
        <f>IF(H129="various",IF(SUM(M129:Z129)&gt;0,SUM(M129:Z129),0),0)*I129</f>
        <v>0</v>
      </c>
      <c r="CK129" s="222"/>
    </row>
    <row r="130" ht="90" customHeight="1">
      <c r="A130" s="50"/>
      <c r="B130" t="s" s="302">
        <v>73</v>
      </c>
      <c r="C130" s="6"/>
      <c r="D130" t="s" s="275">
        <v>359</v>
      </c>
      <c r="E130" t="s" s="276">
        <v>126</v>
      </c>
      <c r="F130" t="s" s="277">
        <v>37</v>
      </c>
      <c r="G130" t="s" s="278">
        <v>360</v>
      </c>
      <c r="H130" t="s" s="278">
        <v>46</v>
      </c>
      <c r="I130" s="279">
        <v>1</v>
      </c>
      <c r="J130" s="331">
        <v>0</v>
      </c>
      <c r="K130" t="s" s="332">
        <v>128</v>
      </c>
      <c r="L130" s="281">
        <v>262.5</v>
      </c>
      <c r="M130" s="282"/>
      <c r="N130" s="333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3">
        <f>L130*M130+L130*N130+L130*O130+L130*P130+L130*Q130+L130*R130+L130*T130+L130*V130+L130*W130+L130*X130+L130*Y130+L130*Z130+L130*U130+L130*S130</f>
        <v>0</v>
      </c>
      <c r="AB130" t="s" s="277">
        <f>IF(SUM(M130:Z130)&gt;0,"Yes","No")</f>
        <v>129</v>
      </c>
      <c r="AC130" t="s" s="284">
        <f>IF(B130="New","Yes","No")</f>
        <v>144</v>
      </c>
      <c r="AD130" s="134"/>
      <c r="AE130" s="286">
        <v>1</v>
      </c>
      <c r="AF130" s="286">
        <f>AE130*SUM(M130:Z130)</f>
        <v>0</v>
      </c>
      <c r="AG130" s="287"/>
      <c r="AH130" s="386">
        <v>6.45</v>
      </c>
      <c r="AI130" s="267">
        <f>SUM(M130:Z130)*AH130</f>
        <v>0</v>
      </c>
      <c r="AJ130" s="268">
        <f>M130*I130</f>
        <v>0</v>
      </c>
      <c r="AK130" s="268">
        <f>N130*I130</f>
        <v>0</v>
      </c>
      <c r="AL130" s="268">
        <f>O130*I130</f>
        <v>0</v>
      </c>
      <c r="AM130" s="268">
        <f>P130*I130</f>
        <v>0</v>
      </c>
      <c r="AN130" s="268">
        <f>Q130*I130</f>
        <v>0</v>
      </c>
      <c r="AO130" s="268">
        <f>R130*I130</f>
        <v>0</v>
      </c>
      <c r="AP130" s="268">
        <f>S130*I130</f>
        <v>0</v>
      </c>
      <c r="AQ130" s="268">
        <f>T130*I130</f>
        <v>0</v>
      </c>
      <c r="AR130" s="268">
        <f>U130*I130</f>
        <v>0</v>
      </c>
      <c r="AS130" s="268">
        <f>V130*I130</f>
        <v>0</v>
      </c>
      <c r="AT130" s="268">
        <f>W130*I130</f>
        <v>0</v>
      </c>
      <c r="AU130" s="268">
        <f>X130*I130</f>
        <v>0</v>
      </c>
      <c r="AV130" s="268">
        <f>Y130*I130</f>
        <v>0</v>
      </c>
      <c r="AW130" s="268">
        <f>Z130*I130</f>
        <v>0</v>
      </c>
      <c r="AX130" s="334">
        <v>1</v>
      </c>
      <c r="AY130" s="380">
        <v>9</v>
      </c>
      <c r="AZ130" s="381"/>
      <c r="BA130" s="381"/>
      <c r="BB130" s="134"/>
      <c r="BC130" s="272">
        <f>IF(F130="XS",IF(SUM(M130:Z130)&gt;0,SUM(M130:Z130),0),0)*I130</f>
        <v>0</v>
      </c>
      <c r="BD130" s="272">
        <f>IF(F130="S",IF(SUM(M130:Z130)&gt;0,SUM(M130:Z130),0),0)*I130</f>
        <v>0</v>
      </c>
      <c r="BE130" s="272">
        <f>IF(F130="M",IF(SUM(M130:Z130)&gt;0,SUM(M130:Z130),0),0)*I130</f>
        <v>0</v>
      </c>
      <c r="BF130" s="272">
        <f>IF(F130="L",IF(SUM(M130:Z130)&gt;0,SUM(M130:Z130),0),0)*I130</f>
        <v>0</v>
      </c>
      <c r="BG130" s="272">
        <f>IF(F130="XL",IF(SUM(M130:Z130)&gt;0,SUM(M130:Z130),0),0)*I130</f>
        <v>0</v>
      </c>
      <c r="BH130" s="272">
        <f>IF(F130="2XL",IF(SUM(M130:Z130)&gt;0,SUM(M130:Z130),0),0)*I130</f>
        <v>0</v>
      </c>
      <c r="BI130" s="272">
        <f>IF(F130="3XL",IF(SUM(M130:Z130)&gt;0,SUM(M130:Z130),0),0)*I130</f>
        <v>0</v>
      </c>
      <c r="BJ130" s="272">
        <f>IF(F130="4XL",IF(SUM(M130:Z130)&gt;0,SUM(M130:Z130),0),0)*I130</f>
        <v>0</v>
      </c>
      <c r="BK130" s="272">
        <f>IF(F130="various",IF(SUM(M130:Z130)&gt;0,SUM(M130:Z130),0),0)*I130</f>
        <v>0</v>
      </c>
      <c r="BL130" s="134"/>
      <c r="BM130" s="272">
        <f>IF(E130="",IF(SUM(M130:Z130)&gt;0,SUM(M130:Z130),0),0)*I130</f>
        <v>0</v>
      </c>
      <c r="BN130" s="272">
        <f>IF(E130="Dual tex.",IF(SUM(M130:Z130)&gt;0,SUM(M130:Z130),0),0)*I130</f>
        <v>0</v>
      </c>
      <c r="BO130" s="134"/>
      <c r="BP130" s="272">
        <f>IF(H130="sloper",IF(SUM(M130:Z130)&gt;0,SUM(M130:Z130),0),0)*I130</f>
        <v>0</v>
      </c>
      <c r="BQ130" s="272">
        <f>IF(H130="footholds",IF(SUM(M130:Z130)&gt;0,SUM(M130:Z130),0),0)*I130</f>
        <v>0</v>
      </c>
      <c r="BR130" s="272">
        <f>IF(H130="micros",IF(SUM(M130:Z130)&gt;0,SUM(M130:Z130),0),0)*I130</f>
        <v>0</v>
      </c>
      <c r="BS130" s="272">
        <f>IF(H130="jug",IF(SUM(M130:Z130)&gt;0,SUM(M130:Z130),0),0)*I130</f>
        <v>0</v>
      </c>
      <c r="BT130" s="272">
        <f>IF(H130="ledge",IF(SUM(M130:Z130)&gt;0,SUM(M130:Z130),0),0)*I130</f>
        <v>0</v>
      </c>
      <c r="BU130" s="272">
        <f>IF(H130="edge",IF(SUM(M130:Z130)&gt;0,SUM(M130:Z130),0),0)*I130</f>
        <v>0</v>
      </c>
      <c r="BV130" s="272">
        <f>IF(H130="crimp",IF(SUM(M130:Z130)&gt;0,SUM(M130:Z130),0),0)*I130</f>
        <v>0</v>
      </c>
      <c r="BW130" s="272">
        <f>IF(H130="incut",IF(SUM(M130:Z130)&gt;0,SUM(M130:Z130),0),0)*I130</f>
        <v>0</v>
      </c>
      <c r="BX130" s="272">
        <f>IF(H130="dish",IF(SUM(M130:Z130)&gt;0,SUM(M130:Z130),0),0)*I130</f>
        <v>0</v>
      </c>
      <c r="BY130" s="272">
        <f>IF(H130="pinch",IF(SUM(M130:Z130)&gt;0,SUM(M130:Z130),0),0)*I130</f>
        <v>0</v>
      </c>
      <c r="BZ130" s="272">
        <f>IF(H130="pocket",IF(SUM(M130:Z130)&gt;0,SUM(M130:Z130),0),0)*I130</f>
        <v>0</v>
      </c>
      <c r="CA130" s="272">
        <f>IF(H130="insert",IF(SUM(M130:Z130)&gt;0,SUM(M130:Z130),0),0)*I130</f>
        <v>0</v>
      </c>
      <c r="CB130" s="272">
        <f>IF(H130="feature",IF(SUM(M130:Z130)&gt;0,SUM(M130:Z130),0),0)*I130</f>
        <v>0</v>
      </c>
      <c r="CC130" s="272">
        <f>IF(H130="scoop",IF(SUM(M130:Z130)&gt;0,SUM(M130:Z130),0),0)*I130</f>
        <v>0</v>
      </c>
      <c r="CD130" s="272">
        <f>IF(H130="arete",IF(SUM(M130:Z130)&gt;0,SUM(M130:Z130),0),0)*I130</f>
        <v>0</v>
      </c>
      <c r="CE130" s="272">
        <f>IF(H130="square",IF(SUM(M130:Z130)&gt;0,SUM(M130:Z130),0),0)*I130</f>
        <v>0</v>
      </c>
      <c r="CF130" s="272">
        <f>IF(H130="positive",IF(SUM(M130:Z130)&gt;0,SUM(M130:Z130),0),0)*I130</f>
        <v>0</v>
      </c>
      <c r="CG130" s="272">
        <f>IF(H130="pyramid",IF(SUM(M130:Z130)&gt;0,SUM(M130:Z130),0),0)*I130</f>
        <v>0</v>
      </c>
      <c r="CH130" s="272">
        <f>IF(H130="high profile",IF(SUM(M130:Z130)&gt;0,SUM(M130:Z130),0),0)*I130</f>
        <v>0</v>
      </c>
      <c r="CI130" s="272">
        <f>IF(H130="rectangle",IF(SUM(M130:Z130)&gt;0,SUM(M130:Z130),0),0)*I130</f>
        <v>0</v>
      </c>
      <c r="CJ130" s="272">
        <f>IF(H130="various",IF(SUM(M130:Z130)&gt;0,SUM(M130:Z130),0),0)*I130</f>
        <v>0</v>
      </c>
      <c r="CK130" s="222"/>
    </row>
    <row r="131" ht="90" customHeight="1">
      <c r="A131" s="50"/>
      <c r="B131" t="s" s="305">
        <v>73</v>
      </c>
      <c r="C131" s="12"/>
      <c r="D131" t="s" s="354">
        <v>361</v>
      </c>
      <c r="E131" t="s" s="355">
        <v>126</v>
      </c>
      <c r="F131" t="s" s="356">
        <v>37</v>
      </c>
      <c r="G131" t="s" s="357">
        <v>362</v>
      </c>
      <c r="H131" t="s" s="357">
        <v>46</v>
      </c>
      <c r="I131" s="358">
        <v>1</v>
      </c>
      <c r="J131" s="358">
        <v>8</v>
      </c>
      <c r="K131" t="s" s="356">
        <v>128</v>
      </c>
      <c r="L131" s="359">
        <v>325.5</v>
      </c>
      <c r="M131" s="360"/>
      <c r="N131" s="387"/>
      <c r="O131" s="360"/>
      <c r="P131" s="360"/>
      <c r="Q131" s="360"/>
      <c r="R131" s="360"/>
      <c r="S131" s="360"/>
      <c r="T131" s="360"/>
      <c r="U131" s="360"/>
      <c r="V131" s="360"/>
      <c r="W131" s="360"/>
      <c r="X131" s="360"/>
      <c r="Y131" s="360"/>
      <c r="Z131" s="360"/>
      <c r="AA131" s="361">
        <f>L131*M131+L131*N131+L131*O131+L131*P131+L131*Q131+L131*R131+L131*T131+L131*V131+L131*W131+L131*X131+L131*Y131+L131*Z131+L131*U131+L131*S131</f>
        <v>0</v>
      </c>
      <c r="AB131" t="s" s="356">
        <f>IF(SUM(M131:Z131)&gt;0,"Yes","No")</f>
        <v>129</v>
      </c>
      <c r="AC131" t="s" s="362">
        <f>IF(B131="New","Yes","No")</f>
        <v>144</v>
      </c>
      <c r="AD131" s="134"/>
      <c r="AE131" s="342">
        <v>2</v>
      </c>
      <c r="AF131" s="342">
        <f>AE131*SUM(M131:Z131)</f>
        <v>0</v>
      </c>
      <c r="AG131" s="287"/>
      <c r="AH131" s="388">
        <v>19.75</v>
      </c>
      <c r="AI131" s="267">
        <f>SUM(M131:Z131)*AH131</f>
        <v>0</v>
      </c>
      <c r="AJ131" s="268">
        <f>M131*I131</f>
        <v>0</v>
      </c>
      <c r="AK131" s="268">
        <f>N131*I131</f>
        <v>0</v>
      </c>
      <c r="AL131" s="268">
        <f>O131*I131</f>
        <v>0</v>
      </c>
      <c r="AM131" s="268">
        <f>P131*I131</f>
        <v>0</v>
      </c>
      <c r="AN131" s="268">
        <f>Q131*I131</f>
        <v>0</v>
      </c>
      <c r="AO131" s="268">
        <f>R131*I131</f>
        <v>0</v>
      </c>
      <c r="AP131" s="268">
        <f>S131*I131</f>
        <v>0</v>
      </c>
      <c r="AQ131" s="268">
        <f>T131*I131</f>
        <v>0</v>
      </c>
      <c r="AR131" s="268">
        <f>U131*I131</f>
        <v>0</v>
      </c>
      <c r="AS131" s="268">
        <f>V131*I131</f>
        <v>0</v>
      </c>
      <c r="AT131" s="268">
        <f>W131*I131</f>
        <v>0</v>
      </c>
      <c r="AU131" s="268">
        <f>X131*I131</f>
        <v>0</v>
      </c>
      <c r="AV131" s="268">
        <f>Y131*I131</f>
        <v>0</v>
      </c>
      <c r="AW131" s="268">
        <f>Z131*I131</f>
        <v>0</v>
      </c>
      <c r="AX131" s="350">
        <v>2</v>
      </c>
      <c r="AY131" s="342">
        <v>15</v>
      </c>
      <c r="AZ131" s="389"/>
      <c r="BA131" s="389"/>
      <c r="BB131" s="134"/>
      <c r="BC131" s="272">
        <f>IF(F131="XS",IF(SUM(M131:Z131)&gt;0,SUM(M131:Z131),0),0)*I131</f>
        <v>0</v>
      </c>
      <c r="BD131" s="272">
        <f>IF(F131="S",IF(SUM(M131:Z131)&gt;0,SUM(M131:Z131),0),0)*I131</f>
        <v>0</v>
      </c>
      <c r="BE131" s="272">
        <f>IF(F131="M",IF(SUM(M131:Z131)&gt;0,SUM(M131:Z131),0),0)*I131</f>
        <v>0</v>
      </c>
      <c r="BF131" s="272">
        <f>IF(F131="L",IF(SUM(M131:Z131)&gt;0,SUM(M131:Z131),0),0)*I131</f>
        <v>0</v>
      </c>
      <c r="BG131" s="272">
        <f>IF(F131="XL",IF(SUM(M131:Z131)&gt;0,SUM(M131:Z131),0),0)*I131</f>
        <v>0</v>
      </c>
      <c r="BH131" s="272">
        <f>IF(F131="2XL",IF(SUM(M131:Z131)&gt;0,SUM(M131:Z131),0),0)*I131</f>
        <v>0</v>
      </c>
      <c r="BI131" s="272">
        <f>IF(F131="3XL",IF(SUM(M131:Z131)&gt;0,SUM(M131:Z131),0),0)*I131</f>
        <v>0</v>
      </c>
      <c r="BJ131" s="272">
        <f>IF(F131="4XL",IF(SUM(M131:Z131)&gt;0,SUM(M131:Z131),0),0)*I131</f>
        <v>0</v>
      </c>
      <c r="BK131" s="272">
        <f>IF(F131="various",IF(SUM(M131:Z131)&gt;0,SUM(M131:Z131),0),0)*I131</f>
        <v>0</v>
      </c>
      <c r="BL131" s="134"/>
      <c r="BM131" s="272">
        <f>IF(E131="",IF(SUM(M131:Z131)&gt;0,SUM(M131:Z131),0),0)*I131</f>
        <v>0</v>
      </c>
      <c r="BN131" s="272">
        <f>IF(E131="Dual tex.",IF(SUM(M131:Z131)&gt;0,SUM(M131:Z131),0),0)*I131</f>
        <v>0</v>
      </c>
      <c r="BO131" s="134"/>
      <c r="BP131" s="272">
        <f>IF(H131="sloper",IF(SUM(M131:Z131)&gt;0,SUM(M131:Z131),0),0)*I131</f>
        <v>0</v>
      </c>
      <c r="BQ131" s="272">
        <f>IF(H131="footholds",IF(SUM(M131:Z131)&gt;0,SUM(M131:Z131),0),0)*I131</f>
        <v>0</v>
      </c>
      <c r="BR131" s="272">
        <f>IF(H131="micros",IF(SUM(M131:Z131)&gt;0,SUM(M131:Z131),0),0)*I131</f>
        <v>0</v>
      </c>
      <c r="BS131" s="272">
        <f>IF(H131="jug",IF(SUM(M131:Z131)&gt;0,SUM(M131:Z131),0),0)*I131</f>
        <v>0</v>
      </c>
      <c r="BT131" s="272">
        <f>IF(H131="ledge",IF(SUM(M131:Z131)&gt;0,SUM(M131:Z131),0),0)*I131</f>
        <v>0</v>
      </c>
      <c r="BU131" s="272">
        <f>IF(H131="edge",IF(SUM(M131:Z131)&gt;0,SUM(M131:Z131),0),0)*I131</f>
        <v>0</v>
      </c>
      <c r="BV131" s="272">
        <f>IF(H131="crimp",IF(SUM(M131:Z131)&gt;0,SUM(M131:Z131),0),0)*I131</f>
        <v>0</v>
      </c>
      <c r="BW131" s="272">
        <f>IF(H131="incut",IF(SUM(M131:Z131)&gt;0,SUM(M131:Z131),0),0)*I131</f>
        <v>0</v>
      </c>
      <c r="BX131" s="272">
        <f>IF(H131="dish",IF(SUM(M131:Z131)&gt;0,SUM(M131:Z131),0),0)*I131</f>
        <v>0</v>
      </c>
      <c r="BY131" s="272">
        <f>IF(H131="pinch",IF(SUM(M131:Z131)&gt;0,SUM(M131:Z131),0),0)*I131</f>
        <v>0</v>
      </c>
      <c r="BZ131" s="272">
        <f>IF(H131="pocket",IF(SUM(M131:Z131)&gt;0,SUM(M131:Z131),0),0)*I131</f>
        <v>0</v>
      </c>
      <c r="CA131" s="272">
        <f>IF(H131="insert",IF(SUM(M131:Z131)&gt;0,SUM(M131:Z131),0),0)*I131</f>
        <v>0</v>
      </c>
      <c r="CB131" s="272">
        <f>IF(H131="feature",IF(SUM(M131:Z131)&gt;0,SUM(M131:Z131),0),0)*I131</f>
        <v>0</v>
      </c>
      <c r="CC131" s="272">
        <f>IF(H131="scoop",IF(SUM(M131:Z131)&gt;0,SUM(M131:Z131),0),0)*I131</f>
        <v>0</v>
      </c>
      <c r="CD131" s="272">
        <f>IF(H131="arete",IF(SUM(M131:Z131)&gt;0,SUM(M131:Z131),0),0)*I131</f>
        <v>0</v>
      </c>
      <c r="CE131" s="272">
        <f>IF(H131="square",IF(SUM(M131:Z131)&gt;0,SUM(M131:Z131),0),0)*I131</f>
        <v>0</v>
      </c>
      <c r="CF131" s="272">
        <f>IF(H131="positive",IF(SUM(M131:Z131)&gt;0,SUM(M131:Z131),0),0)*I131</f>
        <v>0</v>
      </c>
      <c r="CG131" s="272">
        <f>IF(H131="pyramid",IF(SUM(M131:Z131)&gt;0,SUM(M131:Z131),0),0)*I131</f>
        <v>0</v>
      </c>
      <c r="CH131" s="272">
        <f>IF(H131="high profile",IF(SUM(M131:Z131)&gt;0,SUM(M131:Z131),0),0)*I131</f>
        <v>0</v>
      </c>
      <c r="CI131" s="272">
        <f>IF(H131="rectangle",IF(SUM(M131:Z131)&gt;0,SUM(M131:Z131),0),0)*I131</f>
        <v>0</v>
      </c>
      <c r="CJ131" s="272">
        <f>IF(H131="various",IF(SUM(M131:Z131)&gt;0,SUM(M131:Z131),0),0)*I131</f>
        <v>0</v>
      </c>
      <c r="CK131" s="222"/>
    </row>
    <row r="132" ht="50.25" customHeight="1">
      <c r="A132" s="5"/>
      <c r="B132" s="236"/>
      <c r="C132" s="237"/>
      <c r="D132" s="238"/>
      <c r="E132" s="322"/>
      <c r="F132" s="238"/>
      <c r="G132" s="224"/>
      <c r="H132" s="224"/>
      <c r="I132" s="238"/>
      <c r="J132" s="239"/>
      <c r="K132" s="239"/>
      <c r="L132" t="s" s="240">
        <v>363</v>
      </c>
      <c r="M132" s="343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2"/>
      <c r="AB132" s="242"/>
      <c r="AC132" s="344"/>
      <c r="AD132" s="6"/>
      <c r="AE132" s="244"/>
      <c r="AF132" s="244"/>
      <c r="AG132" s="345"/>
      <c r="AH132" s="246"/>
      <c r="AI132" s="247"/>
      <c r="AJ132" s="248"/>
      <c r="AK132" s="248"/>
      <c r="AL132" s="248"/>
      <c r="AM132" s="248"/>
      <c r="AN132" s="248"/>
      <c r="AO132" s="248"/>
      <c r="AP132" s="248"/>
      <c r="AQ132" s="248"/>
      <c r="AR132" s="248"/>
      <c r="AS132" s="248"/>
      <c r="AT132" s="248"/>
      <c r="AU132" s="248"/>
      <c r="AV132" s="248"/>
      <c r="AW132" s="248"/>
      <c r="AX132" s="249"/>
      <c r="AY132" s="328"/>
      <c r="AZ132" s="328"/>
      <c r="BA132" s="328"/>
      <c r="BB132" s="6"/>
      <c r="BC132" s="349">
        <f>IF(F132="XS",IF(SUM(M132:Z132)&gt;0,SUM(M132:Z132),0),0)*I132</f>
        <v>0</v>
      </c>
      <c r="BD132" s="349">
        <f>IF(F132="S",IF(SUM(M132:Z132)&gt;0,SUM(M132:Z132),0),0)*I132</f>
        <v>0</v>
      </c>
      <c r="BE132" s="349">
        <f>IF(F132="M",IF(SUM(M132:Z132)&gt;0,SUM(M132:Z132),0),0)*I132</f>
        <v>0</v>
      </c>
      <c r="BF132" s="349">
        <f>IF(F132="L",IF(SUM(M132:Z132)&gt;0,SUM(M132:Z132),0),0)*I132</f>
        <v>0</v>
      </c>
      <c r="BG132" s="349">
        <f>IF(F132="XL",IF(SUM(M132:Z132)&gt;0,SUM(M132:Z132),0),0)*I132</f>
        <v>0</v>
      </c>
      <c r="BH132" s="349">
        <f>IF(F132="2XL",IF(SUM(M132:Z132)&gt;0,SUM(M132:Z132),0),0)*I132</f>
        <v>0</v>
      </c>
      <c r="BI132" s="349">
        <f>IF(F132="3XL",IF(SUM(M132:Z132)&gt;0,SUM(M132:Z132),0),0)*I132</f>
        <v>0</v>
      </c>
      <c r="BJ132" s="349">
        <f>IF(F132="4XL",IF(SUM(M132:Z132)&gt;0,SUM(M132:Z132),0),0)*I132</f>
        <v>0</v>
      </c>
      <c r="BK132" s="349">
        <f>IF(F132="various",IF(SUM(M132:Z132)&gt;0,SUM(M132:Z132),0),0)*I132</f>
        <v>0</v>
      </c>
      <c r="BL132" s="6"/>
      <c r="BM132" s="349">
        <f>IF(E132="",IF(SUM(M132:Z132)&gt;0,SUM(M132:Z132),0),0)*I132</f>
        <v>0</v>
      </c>
      <c r="BN132" s="349">
        <f>IF(E132="Dual tex.",IF(SUM(M132:Z132)&gt;0,SUM(M132:Z132),0),0)*I132</f>
        <v>0</v>
      </c>
      <c r="BO132" s="6"/>
      <c r="BP132" s="349">
        <f>IF(H132="sloper",IF(SUM(M132:Z132)&gt;0,SUM(M132:Z132),0),0)*I132</f>
        <v>0</v>
      </c>
      <c r="BQ132" s="349">
        <f>IF(H132="footholds",IF(SUM(M132:Z132)&gt;0,SUM(M132:Z132),0),0)*I132</f>
        <v>0</v>
      </c>
      <c r="BR132" s="349">
        <f>IF(H132="micros",IF(SUM(M132:Z132)&gt;0,SUM(M132:Z132),0),0)*I132</f>
        <v>0</v>
      </c>
      <c r="BS132" s="349">
        <f>IF(H132="jug",IF(SUM(M132:Z132)&gt;0,SUM(M132:Z132),0),0)*I132</f>
        <v>0</v>
      </c>
      <c r="BT132" s="349">
        <f>IF(H132="ledge",IF(SUM(M132:Z132)&gt;0,SUM(M132:Z132),0),0)*I132</f>
        <v>0</v>
      </c>
      <c r="BU132" s="349">
        <f>IF(H132="edge",IF(SUM(M132:Z132)&gt;0,SUM(M132:Z132),0),0)*I132</f>
        <v>0</v>
      </c>
      <c r="BV132" s="349">
        <f>IF(H132="crimp",IF(SUM(M132:Z132)&gt;0,SUM(M132:Z132),0),0)*I132</f>
        <v>0</v>
      </c>
      <c r="BW132" s="349">
        <f>IF(H132="incut",IF(SUM(M132:Z132)&gt;0,SUM(M132:Z132),0),0)*I132</f>
        <v>0</v>
      </c>
      <c r="BX132" s="349">
        <f>IF(H132="dish",IF(SUM(M132:Z132)&gt;0,SUM(M132:Z132),0),0)*I132</f>
        <v>0</v>
      </c>
      <c r="BY132" s="349">
        <f>IF(H132="pinch",IF(SUM(M132:Z132)&gt;0,SUM(M132:Z132),0),0)*I132</f>
        <v>0</v>
      </c>
      <c r="BZ132" s="349">
        <f>IF(H132="pocket",IF(SUM(M132:Z132)&gt;0,SUM(M132:Z132),0),0)*I132</f>
        <v>0</v>
      </c>
      <c r="CA132" s="349">
        <f>IF(H132="insert",IF(SUM(M132:Z132)&gt;0,SUM(M132:Z132),0),0)*I132</f>
        <v>0</v>
      </c>
      <c r="CB132" s="349">
        <f>IF(H132="feature",IF(SUM(M132:Z132)&gt;0,SUM(M132:Z132),0),0)*I132</f>
        <v>0</v>
      </c>
      <c r="CC132" s="349">
        <f>IF(H132="scoop",IF(SUM(M132:Z132)&gt;0,SUM(M132:Z132),0),0)*I132</f>
        <v>0</v>
      </c>
      <c r="CD132" s="349">
        <f>IF(H132="arete",IF(SUM(M132:Z132)&gt;0,SUM(M132:Z132),0),0)*I132</f>
        <v>0</v>
      </c>
      <c r="CE132" s="349">
        <f>IF(H132="square",IF(SUM(M132:Z132)&gt;0,SUM(M132:Z132),0),0)*I132</f>
        <v>0</v>
      </c>
      <c r="CF132" s="349">
        <f>IF(H132="positive",IF(SUM(M132:Z132)&gt;0,SUM(M132:Z132),0),0)*I132</f>
        <v>0</v>
      </c>
      <c r="CG132" s="349">
        <f>IF(H132="pyramid",IF(SUM(M132:Z132)&gt;0,SUM(M132:Z132),0),0)*I132</f>
        <v>0</v>
      </c>
      <c r="CH132" s="349">
        <f>IF(H132="high profile",IF(SUM(M132:Z132)&gt;0,SUM(M132:Z132),0),0)*I132</f>
        <v>0</v>
      </c>
      <c r="CI132" s="349">
        <f>IF(H132="rectangle",IF(SUM(M132:Z132)&gt;0,SUM(M132:Z132),0),0)*I132</f>
        <v>0</v>
      </c>
      <c r="CJ132" s="349">
        <f>IF(H132="various",IF(SUM(M132:Z132)&gt;0,SUM(M132:Z132),0),0)*I132</f>
        <v>0</v>
      </c>
      <c r="CK132" s="9"/>
    </row>
    <row r="133" ht="90" customHeight="1">
      <c r="A133" s="50"/>
      <c r="B133" s="363"/>
      <c r="C133" s="22"/>
      <c r="D133" t="s" s="253">
        <v>364</v>
      </c>
      <c r="E133" t="s" s="254">
        <v>126</v>
      </c>
      <c r="F133" t="s" s="255">
        <v>34</v>
      </c>
      <c r="G133" t="s" s="256">
        <v>365</v>
      </c>
      <c r="H133" t="s" s="256">
        <v>47</v>
      </c>
      <c r="I133" s="257">
        <v>4</v>
      </c>
      <c r="J133" s="257">
        <v>0</v>
      </c>
      <c r="K133" t="s" s="255">
        <v>128</v>
      </c>
      <c r="L133" s="259">
        <v>267.12</v>
      </c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1">
        <f>L133*M133+L133*N133+L133*O133+L133*P133+L133*Q133+L133*R133+L133*T133+L133*V133+L133*W133+L133*X133+L133*Y133+L133*Z133+L133*U133+L133*S133</f>
        <v>0</v>
      </c>
      <c r="AB133" t="s" s="255">
        <f>IF(SUM(M133:Z133)&gt;0,"Yes","No")</f>
        <v>129</v>
      </c>
      <c r="AC133" t="s" s="262">
        <f>IF(B133="New","Yes","No")</f>
        <v>129</v>
      </c>
      <c r="AD133" s="134"/>
      <c r="AE133" s="264">
        <v>4</v>
      </c>
      <c r="AF133" s="264">
        <f>AE133*SUM(M133:Z133)</f>
        <v>0</v>
      </c>
      <c r="AG133" s="287"/>
      <c r="AH133" s="266">
        <v>3.2</v>
      </c>
      <c r="AI133" s="267">
        <f>SUM(M133:Z133)*AH133</f>
        <v>0</v>
      </c>
      <c r="AJ133" s="268">
        <f>M133*I133</f>
        <v>0</v>
      </c>
      <c r="AK133" s="268">
        <f>N133*I133</f>
        <v>0</v>
      </c>
      <c r="AL133" s="268">
        <f>O133*I133</f>
        <v>0</v>
      </c>
      <c r="AM133" s="268">
        <f>P133*I133</f>
        <v>0</v>
      </c>
      <c r="AN133" s="268">
        <f>Q133*I133</f>
        <v>0</v>
      </c>
      <c r="AO133" s="268">
        <f>R133*I133</f>
        <v>0</v>
      </c>
      <c r="AP133" s="268">
        <f>S133*I133</f>
        <v>0</v>
      </c>
      <c r="AQ133" s="268">
        <f>T133*I133</f>
        <v>0</v>
      </c>
      <c r="AR133" s="268">
        <f>U133*I133</f>
        <v>0</v>
      </c>
      <c r="AS133" s="268">
        <f>V133*I133</f>
        <v>0</v>
      </c>
      <c r="AT133" s="268">
        <f>W133*I133</f>
        <v>0</v>
      </c>
      <c r="AU133" s="268">
        <f>X133*I133</f>
        <v>0</v>
      </c>
      <c r="AV133" s="268">
        <f>Y133*I133</f>
        <v>0</v>
      </c>
      <c r="AW133" s="268">
        <f>Z133*I133</f>
        <v>0</v>
      </c>
      <c r="AX133" s="329">
        <v>4</v>
      </c>
      <c r="AY133" s="271">
        <v>16</v>
      </c>
      <c r="AZ133" s="330"/>
      <c r="BA133" s="330"/>
      <c r="BB133" s="134"/>
      <c r="BC133" s="272">
        <f>IF(F133="XS",IF(SUM(M133:Z133)&gt;0,SUM(M133:Z133),0),0)*I133</f>
        <v>0</v>
      </c>
      <c r="BD133" s="272">
        <f>IF(F133="S",IF(SUM(M133:Z133)&gt;0,SUM(M133:Z133),0),0)*I133</f>
        <v>0</v>
      </c>
      <c r="BE133" s="272">
        <f>IF(F133="M",IF(SUM(M133:Z133)&gt;0,SUM(M133:Z133),0),0)*I133</f>
        <v>0</v>
      </c>
      <c r="BF133" s="272">
        <f>IF(F133="L",IF(SUM(M133:Z133)&gt;0,SUM(M133:Z133),0),0)*I133</f>
        <v>0</v>
      </c>
      <c r="BG133" s="272">
        <f>IF(F133="XL",IF(SUM(M133:Z133)&gt;0,SUM(M133:Z133),0),0)*I133</f>
        <v>0</v>
      </c>
      <c r="BH133" s="272">
        <f>IF(F133="2XL",IF(SUM(M133:Z133)&gt;0,SUM(M133:Z133),0),0)*I133</f>
        <v>0</v>
      </c>
      <c r="BI133" s="272">
        <f>IF(F133="3XL",IF(SUM(M133:Z133)&gt;0,SUM(M133:Z133),0),0)*I133</f>
        <v>0</v>
      </c>
      <c r="BJ133" s="272">
        <f>IF(F133="4XL",IF(SUM(M133:Z133)&gt;0,SUM(M133:Z133),0),0)*I133</f>
        <v>0</v>
      </c>
      <c r="BK133" s="272">
        <f>IF(F133="various",IF(SUM(M133:Z133)&gt;0,SUM(M133:Z133),0),0)*I133</f>
        <v>0</v>
      </c>
      <c r="BL133" s="134"/>
      <c r="BM133" s="272">
        <f>IF(E133="",IF(SUM(M133:Z133)&gt;0,SUM(M133:Z133),0),0)*I133</f>
        <v>0</v>
      </c>
      <c r="BN133" s="272">
        <f>IF(E133="Dual tex.",IF(SUM(M133:Z133)&gt;0,SUM(M133:Z133),0),0)*I133</f>
        <v>0</v>
      </c>
      <c r="BO133" s="134"/>
      <c r="BP133" s="272">
        <f>IF(H133="sloper",IF(SUM(M133:Z133)&gt;0,SUM(M133:Z133),0),0)*I133</f>
        <v>0</v>
      </c>
      <c r="BQ133" s="272">
        <f>IF(H133="footholds",IF(SUM(M133:Z133)&gt;0,SUM(M133:Z133),0),0)*I133</f>
        <v>0</v>
      </c>
      <c r="BR133" s="272">
        <f>IF(H133="micros",IF(SUM(M133:Z133)&gt;0,SUM(M133:Z133),0),0)*I133</f>
        <v>0</v>
      </c>
      <c r="BS133" s="272">
        <f>IF(H133="jug",IF(SUM(M133:Z133)&gt;0,SUM(M133:Z133),0),0)*I133</f>
        <v>0</v>
      </c>
      <c r="BT133" s="272">
        <f>IF(H133="ledge",IF(SUM(M133:Z133)&gt;0,SUM(M133:Z133),0),0)*I133</f>
        <v>0</v>
      </c>
      <c r="BU133" s="272">
        <f>IF(H133="edge",IF(SUM(M133:Z133)&gt;0,SUM(M133:Z133),0),0)*I133</f>
        <v>0</v>
      </c>
      <c r="BV133" s="272">
        <f>IF(H133="crimp",IF(SUM(M133:Z133)&gt;0,SUM(M133:Z133),0),0)*I133</f>
        <v>0</v>
      </c>
      <c r="BW133" s="272">
        <f>IF(H133="incut",IF(SUM(M133:Z133)&gt;0,SUM(M133:Z133),0),0)*I133</f>
        <v>0</v>
      </c>
      <c r="BX133" s="272">
        <f>IF(H133="dish",IF(SUM(M133:Z133)&gt;0,SUM(M133:Z133),0),0)*I133</f>
        <v>0</v>
      </c>
      <c r="BY133" s="272">
        <f>IF(H133="pinch",IF(SUM(M133:Z133)&gt;0,SUM(M133:Z133),0),0)*I133</f>
        <v>0</v>
      </c>
      <c r="BZ133" s="272">
        <f>IF(H133="pocket",IF(SUM(M133:Z133)&gt;0,SUM(M133:Z133),0),0)*I133</f>
        <v>0</v>
      </c>
      <c r="CA133" s="272">
        <f>IF(H133="insert",IF(SUM(M133:Z133)&gt;0,SUM(M133:Z133),0),0)*I133</f>
        <v>0</v>
      </c>
      <c r="CB133" s="272">
        <f>IF(H133="feature",IF(SUM(M133:Z133)&gt;0,SUM(M133:Z133),0),0)*I133</f>
        <v>0</v>
      </c>
      <c r="CC133" s="272">
        <f>IF(H133="scoop",IF(SUM(M133:Z133)&gt;0,SUM(M133:Z133),0),0)*I133</f>
        <v>0</v>
      </c>
      <c r="CD133" s="272">
        <f>IF(H133="arete",IF(SUM(M133:Z133)&gt;0,SUM(M133:Z133),0),0)*I133</f>
        <v>0</v>
      </c>
      <c r="CE133" s="272">
        <f>IF(H133="square",IF(SUM(M133:Z133)&gt;0,SUM(M133:Z133),0),0)*I133</f>
        <v>0</v>
      </c>
      <c r="CF133" s="272">
        <f>IF(H133="positive",IF(SUM(M133:Z133)&gt;0,SUM(M133:Z133),0),0)*I133</f>
        <v>0</v>
      </c>
      <c r="CG133" s="272">
        <f>IF(H133="pyramid",IF(SUM(M133:Z133)&gt;0,SUM(M133:Z133),0),0)*I133</f>
        <v>0</v>
      </c>
      <c r="CH133" s="272">
        <f>IF(H133="high profile",IF(SUM(M133:Z133)&gt;0,SUM(M133:Z133),0),0)*I133</f>
        <v>0</v>
      </c>
      <c r="CI133" s="272">
        <f>IF(H133="rectangle",IF(SUM(M133:Z133)&gt;0,SUM(M133:Z133),0),0)*I133</f>
        <v>0</v>
      </c>
      <c r="CJ133" s="272">
        <f>IF(H133="various",IF(SUM(M133:Z133)&gt;0,SUM(M133:Z133),0),0)*I133</f>
        <v>0</v>
      </c>
      <c r="CK133" s="222"/>
    </row>
    <row r="134" ht="90" customHeight="1">
      <c r="A134" s="50"/>
      <c r="B134" s="273"/>
      <c r="C134" s="6"/>
      <c r="D134" t="s" s="275">
        <v>366</v>
      </c>
      <c r="E134" t="s" s="276">
        <v>126</v>
      </c>
      <c r="F134" t="s" s="277">
        <v>35</v>
      </c>
      <c r="G134" t="s" s="278">
        <v>367</v>
      </c>
      <c r="H134" t="s" s="278">
        <v>47</v>
      </c>
      <c r="I134" s="279">
        <v>4</v>
      </c>
      <c r="J134" s="331">
        <v>0</v>
      </c>
      <c r="K134" t="s" s="332">
        <v>128</v>
      </c>
      <c r="L134" s="281">
        <v>306.075</v>
      </c>
      <c r="M134" s="282"/>
      <c r="N134" s="333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3">
        <f>L134*M134+L134*N134+L134*O134+L134*P134+L134*Q134+L134*R134+L134*T134+L134*V134+L134*W134+L134*X134+L134*Y134+L134*Z134+L134*U134+L134*S134</f>
        <v>0</v>
      </c>
      <c r="AB134" t="s" s="277">
        <f>IF(SUM(M134:Z134)&gt;0,"Yes","No")</f>
        <v>129</v>
      </c>
      <c r="AC134" t="s" s="284">
        <f>IF(B134="New","Yes","No")</f>
        <v>129</v>
      </c>
      <c r="AD134" s="134"/>
      <c r="AE134" s="286">
        <v>4</v>
      </c>
      <c r="AF134" s="286">
        <f>AE134*SUM(M134:Z134)</f>
        <v>0</v>
      </c>
      <c r="AG134" s="287"/>
      <c r="AH134" s="288">
        <v>5.4</v>
      </c>
      <c r="AI134" s="267">
        <f>SUM(M134:Z134)*AH134</f>
        <v>0</v>
      </c>
      <c r="AJ134" s="268">
        <f>M134*I134</f>
        <v>0</v>
      </c>
      <c r="AK134" s="268">
        <f>N134*I134</f>
        <v>0</v>
      </c>
      <c r="AL134" s="268">
        <f>O134*I134</f>
        <v>0</v>
      </c>
      <c r="AM134" s="268">
        <f>P134*I134</f>
        <v>0</v>
      </c>
      <c r="AN134" s="268">
        <f>Q134*I134</f>
        <v>0</v>
      </c>
      <c r="AO134" s="268">
        <f>R134*I134</f>
        <v>0</v>
      </c>
      <c r="AP134" s="268">
        <f>S134*I134</f>
        <v>0</v>
      </c>
      <c r="AQ134" s="268">
        <f>T134*I134</f>
        <v>0</v>
      </c>
      <c r="AR134" s="268">
        <f>U134*I134</f>
        <v>0</v>
      </c>
      <c r="AS134" s="268">
        <f>V134*I134</f>
        <v>0</v>
      </c>
      <c r="AT134" s="268">
        <f>W134*I134</f>
        <v>0</v>
      </c>
      <c r="AU134" s="268">
        <f>X134*I134</f>
        <v>0</v>
      </c>
      <c r="AV134" s="268">
        <f>Y134*I134</f>
        <v>0</v>
      </c>
      <c r="AW134" s="268">
        <f>Z134*I134</f>
        <v>0</v>
      </c>
      <c r="AX134" s="334">
        <v>4</v>
      </c>
      <c r="AY134" s="291">
        <v>24</v>
      </c>
      <c r="AZ134" s="335"/>
      <c r="BA134" s="335"/>
      <c r="BB134" s="134"/>
      <c r="BC134" s="272">
        <f>IF(F134="XS",IF(SUM(M134:Z134)&gt;0,SUM(M134:Z134),0),0)*I134</f>
        <v>0</v>
      </c>
      <c r="BD134" s="272">
        <f>IF(F134="S",IF(SUM(M134:Z134)&gt;0,SUM(M134:Z134),0),0)*I134</f>
        <v>0</v>
      </c>
      <c r="BE134" s="272">
        <f>IF(F134="M",IF(SUM(M134:Z134)&gt;0,SUM(M134:Z134),0),0)*I134</f>
        <v>0</v>
      </c>
      <c r="BF134" s="272">
        <f>IF(F134="L",IF(SUM(M134:Z134)&gt;0,SUM(M134:Z134),0),0)*I134</f>
        <v>0</v>
      </c>
      <c r="BG134" s="272">
        <f>IF(F134="XL",IF(SUM(M134:Z134)&gt;0,SUM(M134:Z134),0),0)*I134</f>
        <v>0</v>
      </c>
      <c r="BH134" s="272">
        <f>IF(F134="2XL",IF(SUM(M134:Z134)&gt;0,SUM(M134:Z134),0),0)*I134</f>
        <v>0</v>
      </c>
      <c r="BI134" s="272">
        <f>IF(F134="3XL",IF(SUM(M134:Z134)&gt;0,SUM(M134:Z134),0),0)*I134</f>
        <v>0</v>
      </c>
      <c r="BJ134" s="272">
        <f>IF(F134="4XL",IF(SUM(M134:Z134)&gt;0,SUM(M134:Z134),0),0)*I134</f>
        <v>0</v>
      </c>
      <c r="BK134" s="272">
        <f>IF(F134="various",IF(SUM(M134:Z134)&gt;0,SUM(M134:Z134),0),0)*I134</f>
        <v>0</v>
      </c>
      <c r="BL134" s="134"/>
      <c r="BM134" s="272">
        <f>IF(E134="",IF(SUM(M134:Z134)&gt;0,SUM(M134:Z134),0),0)*I134</f>
        <v>0</v>
      </c>
      <c r="BN134" s="272">
        <f>IF(E134="Dual tex.",IF(SUM(M134:Z134)&gt;0,SUM(M134:Z134),0),0)*I134</f>
        <v>0</v>
      </c>
      <c r="BO134" s="134"/>
      <c r="BP134" s="272">
        <f>IF(H134="sloper",IF(SUM(M134:Z134)&gt;0,SUM(M134:Z134),0),0)*I134</f>
        <v>0</v>
      </c>
      <c r="BQ134" s="272">
        <f>IF(H134="footholds",IF(SUM(M134:Z134)&gt;0,SUM(M134:Z134),0),0)*I134</f>
        <v>0</v>
      </c>
      <c r="BR134" s="272">
        <f>IF(H134="micros",IF(SUM(M134:Z134)&gt;0,SUM(M134:Z134),0),0)*I134</f>
        <v>0</v>
      </c>
      <c r="BS134" s="272">
        <f>IF(H134="jug",IF(SUM(M134:Z134)&gt;0,SUM(M134:Z134),0),0)*I134</f>
        <v>0</v>
      </c>
      <c r="BT134" s="272">
        <f>IF(H134="ledge",IF(SUM(M134:Z134)&gt;0,SUM(M134:Z134),0),0)*I134</f>
        <v>0</v>
      </c>
      <c r="BU134" s="272">
        <f>IF(H134="edge",IF(SUM(M134:Z134)&gt;0,SUM(M134:Z134),0),0)*I134</f>
        <v>0</v>
      </c>
      <c r="BV134" s="272">
        <f>IF(H134="crimp",IF(SUM(M134:Z134)&gt;0,SUM(M134:Z134),0),0)*I134</f>
        <v>0</v>
      </c>
      <c r="BW134" s="272">
        <f>IF(H134="incut",IF(SUM(M134:Z134)&gt;0,SUM(M134:Z134),0),0)*I134</f>
        <v>0</v>
      </c>
      <c r="BX134" s="272">
        <f>IF(H134="dish",IF(SUM(M134:Z134)&gt;0,SUM(M134:Z134),0),0)*I134</f>
        <v>0</v>
      </c>
      <c r="BY134" s="272">
        <f>IF(H134="pinch",IF(SUM(M134:Z134)&gt;0,SUM(M134:Z134),0),0)*I134</f>
        <v>0</v>
      </c>
      <c r="BZ134" s="272">
        <f>IF(H134="pocket",IF(SUM(M134:Z134)&gt;0,SUM(M134:Z134),0),0)*I134</f>
        <v>0</v>
      </c>
      <c r="CA134" s="272">
        <f>IF(H134="insert",IF(SUM(M134:Z134)&gt;0,SUM(M134:Z134),0),0)*I134</f>
        <v>0</v>
      </c>
      <c r="CB134" s="272">
        <f>IF(H134="feature",IF(SUM(M134:Z134)&gt;0,SUM(M134:Z134),0),0)*I134</f>
        <v>0</v>
      </c>
      <c r="CC134" s="272">
        <f>IF(H134="scoop",IF(SUM(M134:Z134)&gt;0,SUM(M134:Z134),0),0)*I134</f>
        <v>0</v>
      </c>
      <c r="CD134" s="272">
        <f>IF(H134="arete",IF(SUM(M134:Z134)&gt;0,SUM(M134:Z134),0),0)*I134</f>
        <v>0</v>
      </c>
      <c r="CE134" s="272">
        <f>IF(H134="square",IF(SUM(M134:Z134)&gt;0,SUM(M134:Z134),0),0)*I134</f>
        <v>0</v>
      </c>
      <c r="CF134" s="272">
        <f>IF(H134="positive",IF(SUM(M134:Z134)&gt;0,SUM(M134:Z134),0),0)*I134</f>
        <v>0</v>
      </c>
      <c r="CG134" s="272">
        <f>IF(H134="pyramid",IF(SUM(M134:Z134)&gt;0,SUM(M134:Z134),0),0)*I134</f>
        <v>0</v>
      </c>
      <c r="CH134" s="272">
        <f>IF(H134="high profile",IF(SUM(M134:Z134)&gt;0,SUM(M134:Z134),0),0)*I134</f>
        <v>0</v>
      </c>
      <c r="CI134" s="272">
        <f>IF(H134="rectangle",IF(SUM(M134:Z134)&gt;0,SUM(M134:Z134),0),0)*I134</f>
        <v>0</v>
      </c>
      <c r="CJ134" s="272">
        <f>IF(H134="various",IF(SUM(M134:Z134)&gt;0,SUM(M134:Z134),0),0)*I134</f>
        <v>0</v>
      </c>
      <c r="CK134" s="222"/>
    </row>
    <row r="135" ht="90" customHeight="1">
      <c r="A135" s="50"/>
      <c r="B135" s="336"/>
      <c r="C135" s="6"/>
      <c r="D135" t="s" s="292">
        <v>368</v>
      </c>
      <c r="E135" t="s" s="293">
        <v>126</v>
      </c>
      <c r="F135" t="s" s="294">
        <v>36</v>
      </c>
      <c r="G135" t="s" s="295">
        <v>369</v>
      </c>
      <c r="H135" t="s" s="295">
        <v>47</v>
      </c>
      <c r="I135" s="296">
        <v>3</v>
      </c>
      <c r="J135" s="296">
        <v>0</v>
      </c>
      <c r="K135" t="s" s="294">
        <v>128</v>
      </c>
      <c r="L135" s="298">
        <v>306.075</v>
      </c>
      <c r="M135" s="29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299"/>
      <c r="Z135" s="299"/>
      <c r="AA135" s="300">
        <f>L135*M135+L135*N135+L135*O135+L135*P135+L135*Q135+L135*R135+L135*T135+L135*V135+L135*W135+L135*X135+L135*Y135+L135*Z135+L135*U135+L135*S135</f>
        <v>0</v>
      </c>
      <c r="AB135" t="s" s="294">
        <f>IF(SUM(M135:Z135)&gt;0,"Yes","No")</f>
        <v>129</v>
      </c>
      <c r="AC135" t="s" s="301">
        <f>IF(B135="New","Yes","No")</f>
        <v>129</v>
      </c>
      <c r="AD135" s="134"/>
      <c r="AE135" s="286">
        <v>3</v>
      </c>
      <c r="AF135" s="286">
        <f>AE135*SUM(M135:Z135)</f>
        <v>0</v>
      </c>
      <c r="AG135" s="287"/>
      <c r="AH135" s="288">
        <v>6</v>
      </c>
      <c r="AI135" s="267">
        <f>SUM(M135:Z135)*AH135</f>
        <v>0</v>
      </c>
      <c r="AJ135" s="268">
        <f>M135*I135</f>
        <v>0</v>
      </c>
      <c r="AK135" s="268">
        <f>N135*I135</f>
        <v>0</v>
      </c>
      <c r="AL135" s="268">
        <f>O135*I135</f>
        <v>0</v>
      </c>
      <c r="AM135" s="268">
        <f>P135*I135</f>
        <v>0</v>
      </c>
      <c r="AN135" s="268">
        <f>Q135*I135</f>
        <v>0</v>
      </c>
      <c r="AO135" s="268">
        <f>R135*I135</f>
        <v>0</v>
      </c>
      <c r="AP135" s="268">
        <f>S135*I135</f>
        <v>0</v>
      </c>
      <c r="AQ135" s="268">
        <f>T135*I135</f>
        <v>0</v>
      </c>
      <c r="AR135" s="268">
        <f>U135*I135</f>
        <v>0</v>
      </c>
      <c r="AS135" s="268">
        <f>V135*I135</f>
        <v>0</v>
      </c>
      <c r="AT135" s="268">
        <f>W135*I135</f>
        <v>0</v>
      </c>
      <c r="AU135" s="268">
        <f>X135*I135</f>
        <v>0</v>
      </c>
      <c r="AV135" s="268">
        <f>Y135*I135</f>
        <v>0</v>
      </c>
      <c r="AW135" s="268">
        <f>Z135*I135</f>
        <v>0</v>
      </c>
      <c r="AX135" s="334">
        <v>3</v>
      </c>
      <c r="AY135" s="291">
        <v>24</v>
      </c>
      <c r="AZ135" s="335"/>
      <c r="BA135" s="335"/>
      <c r="BB135" s="134"/>
      <c r="BC135" s="272">
        <f>IF(F135="XS",IF(SUM(M135:Z135)&gt;0,SUM(M135:Z135),0),0)*I135</f>
        <v>0</v>
      </c>
      <c r="BD135" s="272">
        <f>IF(F135="S",IF(SUM(M135:Z135)&gt;0,SUM(M135:Z135),0),0)*I135</f>
        <v>0</v>
      </c>
      <c r="BE135" s="272">
        <f>IF(F135="M",IF(SUM(M135:Z135)&gt;0,SUM(M135:Z135),0),0)*I135</f>
        <v>0</v>
      </c>
      <c r="BF135" s="272">
        <f>IF(F135="L",IF(SUM(M135:Z135)&gt;0,SUM(M135:Z135),0),0)*I135</f>
        <v>0</v>
      </c>
      <c r="BG135" s="272">
        <f>IF(F135="XL",IF(SUM(M135:Z135)&gt;0,SUM(M135:Z135),0),0)*I135</f>
        <v>0</v>
      </c>
      <c r="BH135" s="272">
        <f>IF(F135="2XL",IF(SUM(M135:Z135)&gt;0,SUM(M135:Z135),0),0)*I135</f>
        <v>0</v>
      </c>
      <c r="BI135" s="272">
        <f>IF(F135="3XL",IF(SUM(M135:Z135)&gt;0,SUM(M135:Z135),0),0)*I135</f>
        <v>0</v>
      </c>
      <c r="BJ135" s="272">
        <f>IF(F135="4XL",IF(SUM(M135:Z135)&gt;0,SUM(M135:Z135),0),0)*I135</f>
        <v>0</v>
      </c>
      <c r="BK135" s="272">
        <f>IF(F135="various",IF(SUM(M135:Z135)&gt;0,SUM(M135:Z135),0),0)*I135</f>
        <v>0</v>
      </c>
      <c r="BL135" s="134"/>
      <c r="BM135" s="272">
        <f>IF(E135="",IF(SUM(M135:Z135)&gt;0,SUM(M135:Z135),0),0)*I135</f>
        <v>0</v>
      </c>
      <c r="BN135" s="272">
        <f>IF(E135="Dual tex.",IF(SUM(M135:Z135)&gt;0,SUM(M135:Z135),0),0)*I135</f>
        <v>0</v>
      </c>
      <c r="BO135" s="134"/>
      <c r="BP135" s="272">
        <f>IF(H135="sloper",IF(SUM(M135:Z135)&gt;0,SUM(M135:Z135),0),0)*I135</f>
        <v>0</v>
      </c>
      <c r="BQ135" s="272">
        <f>IF(H135="footholds",IF(SUM(M135:Z135)&gt;0,SUM(M135:Z135),0),0)*I135</f>
        <v>0</v>
      </c>
      <c r="BR135" s="272">
        <f>IF(H135="micros",IF(SUM(M135:Z135)&gt;0,SUM(M135:Z135),0),0)*I135</f>
        <v>0</v>
      </c>
      <c r="BS135" s="272">
        <f>IF(H135="jug",IF(SUM(M135:Z135)&gt;0,SUM(M135:Z135),0),0)*I135</f>
        <v>0</v>
      </c>
      <c r="BT135" s="272">
        <f>IF(H135="ledge",IF(SUM(M135:Z135)&gt;0,SUM(M135:Z135),0),0)*I135</f>
        <v>0</v>
      </c>
      <c r="BU135" s="272">
        <f>IF(H135="edge",IF(SUM(M135:Z135)&gt;0,SUM(M135:Z135),0),0)*I135</f>
        <v>0</v>
      </c>
      <c r="BV135" s="272">
        <f>IF(H135="crimp",IF(SUM(M135:Z135)&gt;0,SUM(M135:Z135),0),0)*I135</f>
        <v>0</v>
      </c>
      <c r="BW135" s="272">
        <f>IF(H135="incut",IF(SUM(M135:Z135)&gt;0,SUM(M135:Z135),0),0)*I135</f>
        <v>0</v>
      </c>
      <c r="BX135" s="272">
        <f>IF(H135="dish",IF(SUM(M135:Z135)&gt;0,SUM(M135:Z135),0),0)*I135</f>
        <v>0</v>
      </c>
      <c r="BY135" s="272">
        <f>IF(H135="pinch",IF(SUM(M135:Z135)&gt;0,SUM(M135:Z135),0),0)*I135</f>
        <v>0</v>
      </c>
      <c r="BZ135" s="272">
        <f>IF(H135="pocket",IF(SUM(M135:Z135)&gt;0,SUM(M135:Z135),0),0)*I135</f>
        <v>0</v>
      </c>
      <c r="CA135" s="272">
        <f>IF(H135="insert",IF(SUM(M135:Z135)&gt;0,SUM(M135:Z135),0),0)*I135</f>
        <v>0</v>
      </c>
      <c r="CB135" s="272">
        <f>IF(H135="feature",IF(SUM(M135:Z135)&gt;0,SUM(M135:Z135),0),0)*I135</f>
        <v>0</v>
      </c>
      <c r="CC135" s="272">
        <f>IF(H135="scoop",IF(SUM(M135:Z135)&gt;0,SUM(M135:Z135),0),0)*I135</f>
        <v>0</v>
      </c>
      <c r="CD135" s="272">
        <f>IF(H135="arete",IF(SUM(M135:Z135)&gt;0,SUM(M135:Z135),0),0)*I135</f>
        <v>0</v>
      </c>
      <c r="CE135" s="272">
        <f>IF(H135="square",IF(SUM(M135:Z135)&gt;0,SUM(M135:Z135),0),0)*I135</f>
        <v>0</v>
      </c>
      <c r="CF135" s="272">
        <f>IF(H135="positive",IF(SUM(M135:Z135)&gt;0,SUM(M135:Z135),0),0)*I135</f>
        <v>0</v>
      </c>
      <c r="CG135" s="272">
        <f>IF(H135="pyramid",IF(SUM(M135:Z135)&gt;0,SUM(M135:Z135),0),0)*I135</f>
        <v>0</v>
      </c>
      <c r="CH135" s="272">
        <f>IF(H135="high profile",IF(SUM(M135:Z135)&gt;0,SUM(M135:Z135),0),0)*I135</f>
        <v>0</v>
      </c>
      <c r="CI135" s="272">
        <f>IF(H135="rectangle",IF(SUM(M135:Z135)&gt;0,SUM(M135:Z135),0),0)*I135</f>
        <v>0</v>
      </c>
      <c r="CJ135" s="272">
        <f>IF(H135="various",IF(SUM(M135:Z135)&gt;0,SUM(M135:Z135),0),0)*I135</f>
        <v>0</v>
      </c>
      <c r="CK135" s="222"/>
    </row>
    <row r="136" ht="90" customHeight="1">
      <c r="A136" s="50"/>
      <c r="B136" s="273"/>
      <c r="C136" s="6"/>
      <c r="D136" t="s" s="275">
        <v>370</v>
      </c>
      <c r="E136" t="s" s="276">
        <v>126</v>
      </c>
      <c r="F136" t="s" s="277">
        <v>36</v>
      </c>
      <c r="G136" t="s" s="278">
        <v>371</v>
      </c>
      <c r="H136" t="s" s="278">
        <v>47</v>
      </c>
      <c r="I136" s="279">
        <v>3</v>
      </c>
      <c r="J136" s="331">
        <v>0</v>
      </c>
      <c r="K136" t="s" s="332">
        <v>128</v>
      </c>
      <c r="L136" s="281">
        <v>306.075</v>
      </c>
      <c r="M136" s="282"/>
      <c r="N136" s="333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3">
        <f>L136*M136+L136*N136+L136*O136+L136*P136+L136*Q136+L136*R136+L136*T136+L136*V136+L136*W136+L136*X136+L136*Y136+L136*Z136+L136*U136+L136*S136</f>
        <v>0</v>
      </c>
      <c r="AB136" t="s" s="277">
        <f>IF(SUM(M136:Z136)&gt;0,"Yes","No")</f>
        <v>129</v>
      </c>
      <c r="AC136" t="s" s="284">
        <f>IF(B136="New","Yes","No")</f>
        <v>129</v>
      </c>
      <c r="AD136" s="134"/>
      <c r="AE136" s="286">
        <v>3</v>
      </c>
      <c r="AF136" s="286">
        <f>AE136*SUM(M136:Z136)</f>
        <v>0</v>
      </c>
      <c r="AG136" s="287"/>
      <c r="AH136" s="288">
        <v>7.2</v>
      </c>
      <c r="AI136" s="267">
        <f>SUM(M136:Z136)*AH136</f>
        <v>0</v>
      </c>
      <c r="AJ136" s="268">
        <f>M136*I136</f>
        <v>0</v>
      </c>
      <c r="AK136" s="268">
        <f>N136*I136</f>
        <v>0</v>
      </c>
      <c r="AL136" s="268">
        <f>O136*I136</f>
        <v>0</v>
      </c>
      <c r="AM136" s="268">
        <f>P136*I136</f>
        <v>0</v>
      </c>
      <c r="AN136" s="268">
        <f>Q136*I136</f>
        <v>0</v>
      </c>
      <c r="AO136" s="268">
        <f>R136*I136</f>
        <v>0</v>
      </c>
      <c r="AP136" s="268">
        <f>S136*I136</f>
        <v>0</v>
      </c>
      <c r="AQ136" s="268">
        <f>T136*I136</f>
        <v>0</v>
      </c>
      <c r="AR136" s="268">
        <f>U136*I136</f>
        <v>0</v>
      </c>
      <c r="AS136" s="268">
        <f>V136*I136</f>
        <v>0</v>
      </c>
      <c r="AT136" s="268">
        <f>W136*I136</f>
        <v>0</v>
      </c>
      <c r="AU136" s="268">
        <f>X136*I136</f>
        <v>0</v>
      </c>
      <c r="AV136" s="268">
        <f>Y136*I136</f>
        <v>0</v>
      </c>
      <c r="AW136" s="268">
        <f>Z136*I136</f>
        <v>0</v>
      </c>
      <c r="AX136" s="334">
        <v>3</v>
      </c>
      <c r="AY136" s="291">
        <v>30</v>
      </c>
      <c r="AZ136" s="335"/>
      <c r="BA136" s="335"/>
      <c r="BB136" s="134"/>
      <c r="BC136" s="272">
        <f>IF(F136="XS",IF(SUM(M136:Z136)&gt;0,SUM(M136:Z136),0),0)*I136</f>
        <v>0</v>
      </c>
      <c r="BD136" s="272">
        <f>IF(F136="S",IF(SUM(M136:Z136)&gt;0,SUM(M136:Z136),0),0)*I136</f>
        <v>0</v>
      </c>
      <c r="BE136" s="272">
        <f>IF(F136="M",IF(SUM(M136:Z136)&gt;0,SUM(M136:Z136),0),0)*I136</f>
        <v>0</v>
      </c>
      <c r="BF136" s="272">
        <f>IF(F136="L",IF(SUM(M136:Z136)&gt;0,SUM(M136:Z136),0),0)*I136</f>
        <v>0</v>
      </c>
      <c r="BG136" s="272">
        <f>IF(F136="XL",IF(SUM(M136:Z136)&gt;0,SUM(M136:Z136),0),0)*I136</f>
        <v>0</v>
      </c>
      <c r="BH136" s="272">
        <f>IF(F136="2XL",IF(SUM(M136:Z136)&gt;0,SUM(M136:Z136),0),0)*I136</f>
        <v>0</v>
      </c>
      <c r="BI136" s="272">
        <f>IF(F136="3XL",IF(SUM(M136:Z136)&gt;0,SUM(M136:Z136),0),0)*I136</f>
        <v>0</v>
      </c>
      <c r="BJ136" s="272">
        <f>IF(F136="4XL",IF(SUM(M136:Z136)&gt;0,SUM(M136:Z136),0),0)*I136</f>
        <v>0</v>
      </c>
      <c r="BK136" s="272">
        <f>IF(F136="various",IF(SUM(M136:Z136)&gt;0,SUM(M136:Z136),0),0)*I136</f>
        <v>0</v>
      </c>
      <c r="BL136" s="134"/>
      <c r="BM136" s="272">
        <f>IF(E136="",IF(SUM(M136:Z136)&gt;0,SUM(M136:Z136),0),0)*I136</f>
        <v>0</v>
      </c>
      <c r="BN136" s="272">
        <f>IF(E136="Dual tex.",IF(SUM(M136:Z136)&gt;0,SUM(M136:Z136),0),0)*I136</f>
        <v>0</v>
      </c>
      <c r="BO136" s="134"/>
      <c r="BP136" s="272">
        <f>IF(H136="sloper",IF(SUM(M136:Z136)&gt;0,SUM(M136:Z136),0),0)*I136</f>
        <v>0</v>
      </c>
      <c r="BQ136" s="272">
        <f>IF(H136="footholds",IF(SUM(M136:Z136)&gt;0,SUM(M136:Z136),0),0)*I136</f>
        <v>0</v>
      </c>
      <c r="BR136" s="272">
        <f>IF(H136="micros",IF(SUM(M136:Z136)&gt;0,SUM(M136:Z136),0),0)*I136</f>
        <v>0</v>
      </c>
      <c r="BS136" s="272">
        <f>IF(H136="jug",IF(SUM(M136:Z136)&gt;0,SUM(M136:Z136),0),0)*I136</f>
        <v>0</v>
      </c>
      <c r="BT136" s="272">
        <f>IF(H136="ledge",IF(SUM(M136:Z136)&gt;0,SUM(M136:Z136),0),0)*I136</f>
        <v>0</v>
      </c>
      <c r="BU136" s="272">
        <f>IF(H136="edge",IF(SUM(M136:Z136)&gt;0,SUM(M136:Z136),0),0)*I136</f>
        <v>0</v>
      </c>
      <c r="BV136" s="272">
        <f>IF(H136="crimp",IF(SUM(M136:Z136)&gt;0,SUM(M136:Z136),0),0)*I136</f>
        <v>0</v>
      </c>
      <c r="BW136" s="272">
        <f>IF(H136="incut",IF(SUM(M136:Z136)&gt;0,SUM(M136:Z136),0),0)*I136</f>
        <v>0</v>
      </c>
      <c r="BX136" s="272">
        <f>IF(H136="dish",IF(SUM(M136:Z136)&gt;0,SUM(M136:Z136),0),0)*I136</f>
        <v>0</v>
      </c>
      <c r="BY136" s="272">
        <f>IF(H136="pinch",IF(SUM(M136:Z136)&gt;0,SUM(M136:Z136),0),0)*I136</f>
        <v>0</v>
      </c>
      <c r="BZ136" s="272">
        <f>IF(H136="pocket",IF(SUM(M136:Z136)&gt;0,SUM(M136:Z136),0),0)*I136</f>
        <v>0</v>
      </c>
      <c r="CA136" s="272">
        <f>IF(H136="insert",IF(SUM(M136:Z136)&gt;0,SUM(M136:Z136),0),0)*I136</f>
        <v>0</v>
      </c>
      <c r="CB136" s="272">
        <f>IF(H136="feature",IF(SUM(M136:Z136)&gt;0,SUM(M136:Z136),0),0)*I136</f>
        <v>0</v>
      </c>
      <c r="CC136" s="272">
        <f>IF(H136="scoop",IF(SUM(M136:Z136)&gt;0,SUM(M136:Z136),0),0)*I136</f>
        <v>0</v>
      </c>
      <c r="CD136" s="272">
        <f>IF(H136="arete",IF(SUM(M136:Z136)&gt;0,SUM(M136:Z136),0),0)*I136</f>
        <v>0</v>
      </c>
      <c r="CE136" s="272">
        <f>IF(H136="square",IF(SUM(M136:Z136)&gt;0,SUM(M136:Z136),0),0)*I136</f>
        <v>0</v>
      </c>
      <c r="CF136" s="272">
        <f>IF(H136="positive",IF(SUM(M136:Z136)&gt;0,SUM(M136:Z136),0),0)*I136</f>
        <v>0</v>
      </c>
      <c r="CG136" s="272">
        <f>IF(H136="pyramid",IF(SUM(M136:Z136)&gt;0,SUM(M136:Z136),0),0)*I136</f>
        <v>0</v>
      </c>
      <c r="CH136" s="272">
        <f>IF(H136="high profile",IF(SUM(M136:Z136)&gt;0,SUM(M136:Z136),0),0)*I136</f>
        <v>0</v>
      </c>
      <c r="CI136" s="272">
        <f>IF(H136="rectangle",IF(SUM(M136:Z136)&gt;0,SUM(M136:Z136),0),0)*I136</f>
        <v>0</v>
      </c>
      <c r="CJ136" s="272">
        <f>IF(H136="various",IF(SUM(M136:Z136)&gt;0,SUM(M136:Z136),0),0)*I136</f>
        <v>0</v>
      </c>
      <c r="CK136" s="222"/>
    </row>
    <row r="137" ht="90" customHeight="1">
      <c r="A137" s="50"/>
      <c r="B137" s="336"/>
      <c r="C137" s="6"/>
      <c r="D137" t="s" s="292">
        <v>372</v>
      </c>
      <c r="E137" t="s" s="293">
        <v>126</v>
      </c>
      <c r="F137" t="s" s="294">
        <v>37</v>
      </c>
      <c r="G137" t="s" s="295">
        <v>373</v>
      </c>
      <c r="H137" t="s" s="295">
        <v>47</v>
      </c>
      <c r="I137" s="296">
        <v>2</v>
      </c>
      <c r="J137" s="296">
        <v>0</v>
      </c>
      <c r="K137" t="s" s="294">
        <v>128</v>
      </c>
      <c r="L137" s="298">
        <v>333.9</v>
      </c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  <c r="AA137" s="300">
        <f>L137*M137+L137*N137+L137*O137+L137*P137+L137*Q137+L137*R137+L137*T137+L137*V137+L137*W137+L137*X137+L137*Y137+L137*Z137+L137*U137+L137*S137</f>
        <v>0</v>
      </c>
      <c r="AB137" t="s" s="294">
        <f>IF(SUM(M137:Z137)&gt;0,"Yes","No")</f>
        <v>129</v>
      </c>
      <c r="AC137" t="s" s="301">
        <f>IF(B137="New","Yes","No")</f>
        <v>129</v>
      </c>
      <c r="AD137" s="134"/>
      <c r="AE137" s="286">
        <v>2</v>
      </c>
      <c r="AF137" s="286">
        <f>AE137*SUM(M137:Z137)</f>
        <v>0</v>
      </c>
      <c r="AG137" s="287"/>
      <c r="AH137" s="288">
        <v>6.4</v>
      </c>
      <c r="AI137" s="267">
        <f>SUM(M137:Z137)*AH137</f>
        <v>0</v>
      </c>
      <c r="AJ137" s="268">
        <f>M137*I137</f>
        <v>0</v>
      </c>
      <c r="AK137" s="268">
        <f>N137*I137</f>
        <v>0</v>
      </c>
      <c r="AL137" s="268">
        <f>O137*I137</f>
        <v>0</v>
      </c>
      <c r="AM137" s="268">
        <f>P137*I137</f>
        <v>0</v>
      </c>
      <c r="AN137" s="268">
        <f>Q137*I137</f>
        <v>0</v>
      </c>
      <c r="AO137" s="268">
        <f>R137*I137</f>
        <v>0</v>
      </c>
      <c r="AP137" s="268">
        <f>S137*I137</f>
        <v>0</v>
      </c>
      <c r="AQ137" s="268">
        <f>T137*I137</f>
        <v>0</v>
      </c>
      <c r="AR137" s="268">
        <f>U137*I137</f>
        <v>0</v>
      </c>
      <c r="AS137" s="268">
        <f>V137*I137</f>
        <v>0</v>
      </c>
      <c r="AT137" s="268">
        <f>W137*I137</f>
        <v>0</v>
      </c>
      <c r="AU137" s="268">
        <f>X137*I137</f>
        <v>0</v>
      </c>
      <c r="AV137" s="268">
        <f>Y137*I137</f>
        <v>0</v>
      </c>
      <c r="AW137" s="268">
        <f>Z137*I137</f>
        <v>0</v>
      </c>
      <c r="AX137" s="334">
        <v>2</v>
      </c>
      <c r="AY137" s="291">
        <v>20</v>
      </c>
      <c r="AZ137" s="335"/>
      <c r="BA137" s="335"/>
      <c r="BB137" s="134"/>
      <c r="BC137" s="272">
        <f>IF(F137="XS",IF(SUM(M137:Z137)&gt;0,SUM(M137:Z137),0),0)*I137</f>
        <v>0</v>
      </c>
      <c r="BD137" s="272">
        <f>IF(F137="S",IF(SUM(M137:Z137)&gt;0,SUM(M137:Z137),0),0)*I137</f>
        <v>0</v>
      </c>
      <c r="BE137" s="272">
        <f>IF(F137="M",IF(SUM(M137:Z137)&gt;0,SUM(M137:Z137),0),0)*I137</f>
        <v>0</v>
      </c>
      <c r="BF137" s="272">
        <f>IF(F137="L",IF(SUM(M137:Z137)&gt;0,SUM(M137:Z137),0),0)*I137</f>
        <v>0</v>
      </c>
      <c r="BG137" s="272">
        <f>IF(F137="XL",IF(SUM(M137:Z137)&gt;0,SUM(M137:Z137),0),0)*I137</f>
        <v>0</v>
      </c>
      <c r="BH137" s="272">
        <f>IF(F137="2XL",IF(SUM(M137:Z137)&gt;0,SUM(M137:Z137),0),0)*I137</f>
        <v>0</v>
      </c>
      <c r="BI137" s="272">
        <f>IF(F137="3XL",IF(SUM(M137:Z137)&gt;0,SUM(M137:Z137),0),0)*I137</f>
        <v>0</v>
      </c>
      <c r="BJ137" s="272">
        <f>IF(F137="4XL",IF(SUM(M137:Z137)&gt;0,SUM(M137:Z137),0),0)*I137</f>
        <v>0</v>
      </c>
      <c r="BK137" s="272">
        <f>IF(F137="various",IF(SUM(M137:Z137)&gt;0,SUM(M137:Z137),0),0)*I137</f>
        <v>0</v>
      </c>
      <c r="BL137" s="134"/>
      <c r="BM137" s="272">
        <f>IF(E137="",IF(SUM(M137:Z137)&gt;0,SUM(M137:Z137),0),0)*I137</f>
        <v>0</v>
      </c>
      <c r="BN137" s="272">
        <f>IF(E137="Dual tex.",IF(SUM(M137:Z137)&gt;0,SUM(M137:Z137),0),0)*I137</f>
        <v>0</v>
      </c>
      <c r="BO137" s="134"/>
      <c r="BP137" s="272">
        <f>IF(H137="sloper",IF(SUM(M137:Z137)&gt;0,SUM(M137:Z137),0),0)*I137</f>
        <v>0</v>
      </c>
      <c r="BQ137" s="272">
        <f>IF(H137="footholds",IF(SUM(M137:Z137)&gt;0,SUM(M137:Z137),0),0)*I137</f>
        <v>0</v>
      </c>
      <c r="BR137" s="272">
        <f>IF(H137="micros",IF(SUM(M137:Z137)&gt;0,SUM(M137:Z137),0),0)*I137</f>
        <v>0</v>
      </c>
      <c r="BS137" s="272">
        <f>IF(H137="jug",IF(SUM(M137:Z137)&gt;0,SUM(M137:Z137),0),0)*I137</f>
        <v>0</v>
      </c>
      <c r="BT137" s="272">
        <f>IF(H137="ledge",IF(SUM(M137:Z137)&gt;0,SUM(M137:Z137),0),0)*I137</f>
        <v>0</v>
      </c>
      <c r="BU137" s="272">
        <f>IF(H137="edge",IF(SUM(M137:Z137)&gt;0,SUM(M137:Z137),0),0)*I137</f>
        <v>0</v>
      </c>
      <c r="BV137" s="272">
        <f>IF(H137="crimp",IF(SUM(M137:Z137)&gt;0,SUM(M137:Z137),0),0)*I137</f>
        <v>0</v>
      </c>
      <c r="BW137" s="272">
        <f>IF(H137="incut",IF(SUM(M137:Z137)&gt;0,SUM(M137:Z137),0),0)*I137</f>
        <v>0</v>
      </c>
      <c r="BX137" s="272">
        <f>IF(H137="dish",IF(SUM(M137:Z137)&gt;0,SUM(M137:Z137),0),0)*I137</f>
        <v>0</v>
      </c>
      <c r="BY137" s="272">
        <f>IF(H137="pinch",IF(SUM(M137:Z137)&gt;0,SUM(M137:Z137),0),0)*I137</f>
        <v>0</v>
      </c>
      <c r="BZ137" s="272">
        <f>IF(H137="pocket",IF(SUM(M137:Z137)&gt;0,SUM(M137:Z137),0),0)*I137</f>
        <v>0</v>
      </c>
      <c r="CA137" s="272">
        <f>IF(H137="insert",IF(SUM(M137:Z137)&gt;0,SUM(M137:Z137),0),0)*I137</f>
        <v>0</v>
      </c>
      <c r="CB137" s="272">
        <f>IF(H137="feature",IF(SUM(M137:Z137)&gt;0,SUM(M137:Z137),0),0)*I137</f>
        <v>0</v>
      </c>
      <c r="CC137" s="272">
        <f>IF(H137="scoop",IF(SUM(M137:Z137)&gt;0,SUM(M137:Z137),0),0)*I137</f>
        <v>0</v>
      </c>
      <c r="CD137" s="272">
        <f>IF(H137="arete",IF(SUM(M137:Z137)&gt;0,SUM(M137:Z137),0),0)*I137</f>
        <v>0</v>
      </c>
      <c r="CE137" s="272">
        <f>IF(H137="square",IF(SUM(M137:Z137)&gt;0,SUM(M137:Z137),0),0)*I137</f>
        <v>0</v>
      </c>
      <c r="CF137" s="272">
        <f>IF(H137="positive",IF(SUM(M137:Z137)&gt;0,SUM(M137:Z137),0),0)*I137</f>
        <v>0</v>
      </c>
      <c r="CG137" s="272">
        <f>IF(H137="pyramid",IF(SUM(M137:Z137)&gt;0,SUM(M137:Z137),0),0)*I137</f>
        <v>0</v>
      </c>
      <c r="CH137" s="272">
        <f>IF(H137="high profile",IF(SUM(M137:Z137)&gt;0,SUM(M137:Z137),0),0)*I137</f>
        <v>0</v>
      </c>
      <c r="CI137" s="272">
        <f>IF(H137="rectangle",IF(SUM(M137:Z137)&gt;0,SUM(M137:Z137),0),0)*I137</f>
        <v>0</v>
      </c>
      <c r="CJ137" s="272">
        <f>IF(H137="various",IF(SUM(M137:Z137)&gt;0,SUM(M137:Z137),0),0)*I137</f>
        <v>0</v>
      </c>
      <c r="CK137" s="222"/>
    </row>
    <row r="138" ht="90" customHeight="1">
      <c r="A138" s="50"/>
      <c r="B138" s="273"/>
      <c r="C138" s="6"/>
      <c r="D138" t="s" s="275">
        <v>374</v>
      </c>
      <c r="E138" t="s" s="276">
        <v>126</v>
      </c>
      <c r="F138" t="s" s="277">
        <v>37</v>
      </c>
      <c r="G138" t="s" s="278">
        <v>375</v>
      </c>
      <c r="H138" t="s" s="278">
        <v>47</v>
      </c>
      <c r="I138" s="279">
        <v>2</v>
      </c>
      <c r="J138" s="331">
        <v>0</v>
      </c>
      <c r="K138" t="s" s="332">
        <v>128</v>
      </c>
      <c r="L138" s="281">
        <v>378.42</v>
      </c>
      <c r="M138" s="282"/>
      <c r="N138" s="333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3">
        <f>L138*M138+L138*N138+L138*O138+L138*P138+L138*Q138+L138*R138+L138*T138+L138*V138+L138*W138+L138*X138+L138*Y138+L138*Z138+L138*U138+L138*S138</f>
        <v>0</v>
      </c>
      <c r="AB138" t="s" s="277">
        <f>IF(SUM(M138:Z138)&gt;0,"Yes","No")</f>
        <v>129</v>
      </c>
      <c r="AC138" t="s" s="284">
        <f>IF(B138="New","Yes","No")</f>
        <v>129</v>
      </c>
      <c r="AD138" s="134"/>
      <c r="AE138" s="286">
        <v>2</v>
      </c>
      <c r="AF138" s="286">
        <f>AE138*SUM(M138:Z138)</f>
        <v>0</v>
      </c>
      <c r="AG138" s="287"/>
      <c r="AH138" s="288">
        <v>7.4</v>
      </c>
      <c r="AI138" s="267">
        <f>SUM(M138:Z138)*AH138</f>
        <v>0</v>
      </c>
      <c r="AJ138" s="268">
        <f>M138*I138</f>
        <v>0</v>
      </c>
      <c r="AK138" s="268">
        <f>N138*I138</f>
        <v>0</v>
      </c>
      <c r="AL138" s="268">
        <f>O138*I138</f>
        <v>0</v>
      </c>
      <c r="AM138" s="268">
        <f>P138*I138</f>
        <v>0</v>
      </c>
      <c r="AN138" s="268">
        <f>Q138*I138</f>
        <v>0</v>
      </c>
      <c r="AO138" s="268">
        <f>R138*I138</f>
        <v>0</v>
      </c>
      <c r="AP138" s="268">
        <f>S138*I138</f>
        <v>0</v>
      </c>
      <c r="AQ138" s="268">
        <f>T138*I138</f>
        <v>0</v>
      </c>
      <c r="AR138" s="268">
        <f>U138*I138</f>
        <v>0</v>
      </c>
      <c r="AS138" s="268">
        <f>V138*I138</f>
        <v>0</v>
      </c>
      <c r="AT138" s="268">
        <f>W138*I138</f>
        <v>0</v>
      </c>
      <c r="AU138" s="268">
        <f>X138*I138</f>
        <v>0</v>
      </c>
      <c r="AV138" s="268">
        <f>Y138*I138</f>
        <v>0</v>
      </c>
      <c r="AW138" s="268">
        <f>Z138*I138</f>
        <v>0</v>
      </c>
      <c r="AX138" s="334">
        <v>2</v>
      </c>
      <c r="AY138" s="291">
        <v>24</v>
      </c>
      <c r="AZ138" s="335"/>
      <c r="BA138" s="335"/>
      <c r="BB138" s="134"/>
      <c r="BC138" s="272">
        <f>IF(F138="XS",IF(SUM(M138:Z138)&gt;0,SUM(M138:Z138),0),0)*I138</f>
        <v>0</v>
      </c>
      <c r="BD138" s="272">
        <f>IF(F138="S",IF(SUM(M138:Z138)&gt;0,SUM(M138:Z138),0),0)*I138</f>
        <v>0</v>
      </c>
      <c r="BE138" s="272">
        <f>IF(F138="M",IF(SUM(M138:Z138)&gt;0,SUM(M138:Z138),0),0)*I138</f>
        <v>0</v>
      </c>
      <c r="BF138" s="272">
        <f>IF(F138="L",IF(SUM(M138:Z138)&gt;0,SUM(M138:Z138),0),0)*I138</f>
        <v>0</v>
      </c>
      <c r="BG138" s="272">
        <f>IF(F138="XL",IF(SUM(M138:Z138)&gt;0,SUM(M138:Z138),0),0)*I138</f>
        <v>0</v>
      </c>
      <c r="BH138" s="272">
        <f>IF(F138="2XL",IF(SUM(M138:Z138)&gt;0,SUM(M138:Z138),0),0)*I138</f>
        <v>0</v>
      </c>
      <c r="BI138" s="272">
        <f>IF(F138="3XL",IF(SUM(M138:Z138)&gt;0,SUM(M138:Z138),0),0)*I138</f>
        <v>0</v>
      </c>
      <c r="BJ138" s="272">
        <f>IF(F138="4XL",IF(SUM(M138:Z138)&gt;0,SUM(M138:Z138),0),0)*I138</f>
        <v>0</v>
      </c>
      <c r="BK138" s="272">
        <f>IF(F138="various",IF(SUM(M138:Z138)&gt;0,SUM(M138:Z138),0),0)*I138</f>
        <v>0</v>
      </c>
      <c r="BL138" s="134"/>
      <c r="BM138" s="272">
        <f>IF(E138="",IF(SUM(M138:Z138)&gt;0,SUM(M138:Z138),0),0)*I138</f>
        <v>0</v>
      </c>
      <c r="BN138" s="272">
        <f>IF(E138="Dual tex.",IF(SUM(M138:Z138)&gt;0,SUM(M138:Z138),0),0)*I138</f>
        <v>0</v>
      </c>
      <c r="BO138" s="134"/>
      <c r="BP138" s="272">
        <f>IF(H138="sloper",IF(SUM(M138:Z138)&gt;0,SUM(M138:Z138),0),0)*I138</f>
        <v>0</v>
      </c>
      <c r="BQ138" s="272">
        <f>IF(H138="footholds",IF(SUM(M138:Z138)&gt;0,SUM(M138:Z138),0),0)*I138</f>
        <v>0</v>
      </c>
      <c r="BR138" s="272">
        <f>IF(H138="micros",IF(SUM(M138:Z138)&gt;0,SUM(M138:Z138),0),0)*I138</f>
        <v>0</v>
      </c>
      <c r="BS138" s="272">
        <f>IF(H138="jug",IF(SUM(M138:Z138)&gt;0,SUM(M138:Z138),0),0)*I138</f>
        <v>0</v>
      </c>
      <c r="BT138" s="272">
        <f>IF(H138="ledge",IF(SUM(M138:Z138)&gt;0,SUM(M138:Z138),0),0)*I138</f>
        <v>0</v>
      </c>
      <c r="BU138" s="272">
        <f>IF(H138="edge",IF(SUM(M138:Z138)&gt;0,SUM(M138:Z138),0),0)*I138</f>
        <v>0</v>
      </c>
      <c r="BV138" s="272">
        <f>IF(H138="crimp",IF(SUM(M138:Z138)&gt;0,SUM(M138:Z138),0),0)*I138</f>
        <v>0</v>
      </c>
      <c r="BW138" s="272">
        <f>IF(H138="incut",IF(SUM(M138:Z138)&gt;0,SUM(M138:Z138),0),0)*I138</f>
        <v>0</v>
      </c>
      <c r="BX138" s="272">
        <f>IF(H138="dish",IF(SUM(M138:Z138)&gt;0,SUM(M138:Z138),0),0)*I138</f>
        <v>0</v>
      </c>
      <c r="BY138" s="272">
        <f>IF(H138="pinch",IF(SUM(M138:Z138)&gt;0,SUM(M138:Z138),0),0)*I138</f>
        <v>0</v>
      </c>
      <c r="BZ138" s="272">
        <f>IF(H138="pocket",IF(SUM(M138:Z138)&gt;0,SUM(M138:Z138),0),0)*I138</f>
        <v>0</v>
      </c>
      <c r="CA138" s="272">
        <f>IF(H138="insert",IF(SUM(M138:Z138)&gt;0,SUM(M138:Z138),0),0)*I138</f>
        <v>0</v>
      </c>
      <c r="CB138" s="272">
        <f>IF(H138="feature",IF(SUM(M138:Z138)&gt;0,SUM(M138:Z138),0),0)*I138</f>
        <v>0</v>
      </c>
      <c r="CC138" s="272">
        <f>IF(H138="scoop",IF(SUM(M138:Z138)&gt;0,SUM(M138:Z138),0),0)*I138</f>
        <v>0</v>
      </c>
      <c r="CD138" s="272">
        <f>IF(H138="arete",IF(SUM(M138:Z138)&gt;0,SUM(M138:Z138),0),0)*I138</f>
        <v>0</v>
      </c>
      <c r="CE138" s="272">
        <f>IF(H138="square",IF(SUM(M138:Z138)&gt;0,SUM(M138:Z138),0),0)*I138</f>
        <v>0</v>
      </c>
      <c r="CF138" s="272">
        <f>IF(H138="positive",IF(SUM(M138:Z138)&gt;0,SUM(M138:Z138),0),0)*I138</f>
        <v>0</v>
      </c>
      <c r="CG138" s="272">
        <f>IF(H138="pyramid",IF(SUM(M138:Z138)&gt;0,SUM(M138:Z138),0),0)*I138</f>
        <v>0</v>
      </c>
      <c r="CH138" s="272">
        <f>IF(H138="high profile",IF(SUM(M138:Z138)&gt;0,SUM(M138:Z138),0),0)*I138</f>
        <v>0</v>
      </c>
      <c r="CI138" s="272">
        <f>IF(H138="rectangle",IF(SUM(M138:Z138)&gt;0,SUM(M138:Z138),0),0)*I138</f>
        <v>0</v>
      </c>
      <c r="CJ138" s="272">
        <f>IF(H138="various",IF(SUM(M138:Z138)&gt;0,SUM(M138:Z138),0),0)*I138</f>
        <v>0</v>
      </c>
      <c r="CK138" s="222"/>
    </row>
    <row r="139" ht="90" customHeight="1">
      <c r="A139" s="50"/>
      <c r="B139" s="336"/>
      <c r="C139" s="6"/>
      <c r="D139" t="s" s="292">
        <v>376</v>
      </c>
      <c r="E139" t="s" s="293">
        <v>126</v>
      </c>
      <c r="F139" t="s" s="294">
        <v>36</v>
      </c>
      <c r="G139" t="s" s="295">
        <v>377</v>
      </c>
      <c r="H139" t="s" s="295">
        <v>47</v>
      </c>
      <c r="I139" s="296">
        <v>2</v>
      </c>
      <c r="J139" s="296">
        <v>0</v>
      </c>
      <c r="K139" t="s" s="294">
        <v>128</v>
      </c>
      <c r="L139" s="298">
        <v>283.815</v>
      </c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299"/>
      <c r="AA139" s="300">
        <f>L139*M139+L139*N139+L139*O139+L139*P139+L139*Q139+L139*R139+L139*T139+L139*V139+L139*W139+L139*X139+L139*Y139+L139*Z139+L139*U139+L139*S139</f>
        <v>0</v>
      </c>
      <c r="AB139" t="s" s="294">
        <f>IF(SUM(M139:Z139)&gt;0,"Yes","No")</f>
        <v>129</v>
      </c>
      <c r="AC139" t="s" s="301">
        <f>IF(B139="New","Yes","No")</f>
        <v>129</v>
      </c>
      <c r="AD139" s="134"/>
      <c r="AE139" s="286">
        <v>2</v>
      </c>
      <c r="AF139" s="286">
        <f>AE139*SUM(M139:Z139)</f>
        <v>0</v>
      </c>
      <c r="AG139" s="287"/>
      <c r="AH139" s="288">
        <v>7.5</v>
      </c>
      <c r="AI139" s="267">
        <f>SUM(M139:Z139)*AH139</f>
        <v>0</v>
      </c>
      <c r="AJ139" s="268">
        <f>M139*I139</f>
        <v>0</v>
      </c>
      <c r="AK139" s="268">
        <f>N139*I139</f>
        <v>0</v>
      </c>
      <c r="AL139" s="268">
        <f>O139*I139</f>
        <v>0</v>
      </c>
      <c r="AM139" s="268">
        <f>P139*I139</f>
        <v>0</v>
      </c>
      <c r="AN139" s="268">
        <f>Q139*I139</f>
        <v>0</v>
      </c>
      <c r="AO139" s="268">
        <f>R139*I139</f>
        <v>0</v>
      </c>
      <c r="AP139" s="268">
        <f>S139*I139</f>
        <v>0</v>
      </c>
      <c r="AQ139" s="268">
        <f>T139*I139</f>
        <v>0</v>
      </c>
      <c r="AR139" s="268">
        <f>U139*I139</f>
        <v>0</v>
      </c>
      <c r="AS139" s="268">
        <f>V139*I139</f>
        <v>0</v>
      </c>
      <c r="AT139" s="268">
        <f>W139*I139</f>
        <v>0</v>
      </c>
      <c r="AU139" s="268">
        <f>X139*I139</f>
        <v>0</v>
      </c>
      <c r="AV139" s="268">
        <f>Y139*I139</f>
        <v>0</v>
      </c>
      <c r="AW139" s="268">
        <f>Z139*I139</f>
        <v>0</v>
      </c>
      <c r="AX139" s="334">
        <v>2</v>
      </c>
      <c r="AY139" s="291">
        <v>16</v>
      </c>
      <c r="AZ139" s="335"/>
      <c r="BA139" s="335"/>
      <c r="BB139" s="134"/>
      <c r="BC139" s="272">
        <f>IF(F139="XS",IF(SUM(M139:Z139)&gt;0,SUM(M139:Z139),0),0)*I139</f>
        <v>0</v>
      </c>
      <c r="BD139" s="272">
        <f>IF(F139="S",IF(SUM(M139:Z139)&gt;0,SUM(M139:Z139),0),0)*I139</f>
        <v>0</v>
      </c>
      <c r="BE139" s="272">
        <f>IF(F139="M",IF(SUM(M139:Z139)&gt;0,SUM(M139:Z139),0),0)*I139</f>
        <v>0</v>
      </c>
      <c r="BF139" s="272">
        <f>IF(F139="L",IF(SUM(M139:Z139)&gt;0,SUM(M139:Z139),0),0)*I139</f>
        <v>0</v>
      </c>
      <c r="BG139" s="272">
        <f>IF(F139="XL",IF(SUM(M139:Z139)&gt;0,SUM(M139:Z139),0),0)*I139</f>
        <v>0</v>
      </c>
      <c r="BH139" s="272">
        <f>IF(F139="2XL",IF(SUM(M139:Z139)&gt;0,SUM(M139:Z139),0),0)*I139</f>
        <v>0</v>
      </c>
      <c r="BI139" s="272">
        <f>IF(F139="3XL",IF(SUM(M139:Z139)&gt;0,SUM(M139:Z139),0),0)*I139</f>
        <v>0</v>
      </c>
      <c r="BJ139" s="272">
        <f>IF(F139="4XL",IF(SUM(M139:Z139)&gt;0,SUM(M139:Z139),0),0)*I139</f>
        <v>0</v>
      </c>
      <c r="BK139" s="272">
        <f>IF(F139="various",IF(SUM(M139:Z139)&gt;0,SUM(M139:Z139),0),0)*I139</f>
        <v>0</v>
      </c>
      <c r="BL139" s="134"/>
      <c r="BM139" s="272">
        <f>IF(E139="",IF(SUM(M139:Z139)&gt;0,SUM(M139:Z139),0),0)*I139</f>
        <v>0</v>
      </c>
      <c r="BN139" s="272">
        <f>IF(E139="Dual tex.",IF(SUM(M139:Z139)&gt;0,SUM(M139:Z139),0),0)*I139</f>
        <v>0</v>
      </c>
      <c r="BO139" s="134"/>
      <c r="BP139" s="272">
        <f>IF(H139="sloper",IF(SUM(M139:Z139)&gt;0,SUM(M139:Z139),0),0)*I139</f>
        <v>0</v>
      </c>
      <c r="BQ139" s="272">
        <f>IF(H139="footholds",IF(SUM(M139:Z139)&gt;0,SUM(M139:Z139),0),0)*I139</f>
        <v>0</v>
      </c>
      <c r="BR139" s="272">
        <f>IF(H139="micros",IF(SUM(M139:Z139)&gt;0,SUM(M139:Z139),0),0)*I139</f>
        <v>0</v>
      </c>
      <c r="BS139" s="272">
        <f>IF(H139="jug",IF(SUM(M139:Z139)&gt;0,SUM(M139:Z139),0),0)*I139</f>
        <v>0</v>
      </c>
      <c r="BT139" s="272">
        <f>IF(H139="ledge",IF(SUM(M139:Z139)&gt;0,SUM(M139:Z139),0),0)*I139</f>
        <v>0</v>
      </c>
      <c r="BU139" s="272">
        <f>IF(H139="edge",IF(SUM(M139:Z139)&gt;0,SUM(M139:Z139),0),0)*I139</f>
        <v>0</v>
      </c>
      <c r="BV139" s="272">
        <f>IF(H139="crimp",IF(SUM(M139:Z139)&gt;0,SUM(M139:Z139),0),0)*I139</f>
        <v>0</v>
      </c>
      <c r="BW139" s="272">
        <f>IF(H139="incut",IF(SUM(M139:Z139)&gt;0,SUM(M139:Z139),0),0)*I139</f>
        <v>0</v>
      </c>
      <c r="BX139" s="272">
        <f>IF(H139="dish",IF(SUM(M139:Z139)&gt;0,SUM(M139:Z139),0),0)*I139</f>
        <v>0</v>
      </c>
      <c r="BY139" s="272">
        <f>IF(H139="pinch",IF(SUM(M139:Z139)&gt;0,SUM(M139:Z139),0),0)*I139</f>
        <v>0</v>
      </c>
      <c r="BZ139" s="272">
        <f>IF(H139="pocket",IF(SUM(M139:Z139)&gt;0,SUM(M139:Z139),0),0)*I139</f>
        <v>0</v>
      </c>
      <c r="CA139" s="272">
        <f>IF(H139="insert",IF(SUM(M139:Z139)&gt;0,SUM(M139:Z139),0),0)*I139</f>
        <v>0</v>
      </c>
      <c r="CB139" s="272">
        <f>IF(H139="feature",IF(SUM(M139:Z139)&gt;0,SUM(M139:Z139),0),0)*I139</f>
        <v>0</v>
      </c>
      <c r="CC139" s="272">
        <f>IF(H139="scoop",IF(SUM(M139:Z139)&gt;0,SUM(M139:Z139),0),0)*I139</f>
        <v>0</v>
      </c>
      <c r="CD139" s="272">
        <f>IF(H139="arete",IF(SUM(M139:Z139)&gt;0,SUM(M139:Z139),0),0)*I139</f>
        <v>0</v>
      </c>
      <c r="CE139" s="272">
        <f>IF(H139="square",IF(SUM(M139:Z139)&gt;0,SUM(M139:Z139),0),0)*I139</f>
        <v>0</v>
      </c>
      <c r="CF139" s="272">
        <f>IF(H139="positive",IF(SUM(M139:Z139)&gt;0,SUM(M139:Z139),0),0)*I139</f>
        <v>0</v>
      </c>
      <c r="CG139" s="272">
        <f>IF(H139="pyramid",IF(SUM(M139:Z139)&gt;0,SUM(M139:Z139),0),0)*I139</f>
        <v>0</v>
      </c>
      <c r="CH139" s="272">
        <f>IF(H139="high profile",IF(SUM(M139:Z139)&gt;0,SUM(M139:Z139),0),0)*I139</f>
        <v>0</v>
      </c>
      <c r="CI139" s="272">
        <f>IF(H139="rectangle",IF(SUM(M139:Z139)&gt;0,SUM(M139:Z139),0),0)*I139</f>
        <v>0</v>
      </c>
      <c r="CJ139" s="272">
        <f>IF(H139="various",IF(SUM(M139:Z139)&gt;0,SUM(M139:Z139),0),0)*I139</f>
        <v>0</v>
      </c>
      <c r="CK139" s="222"/>
    </row>
    <row r="140" ht="90" customHeight="1">
      <c r="A140" s="50"/>
      <c r="B140" s="273"/>
      <c r="C140" s="6"/>
      <c r="D140" t="s" s="275">
        <v>378</v>
      </c>
      <c r="E140" t="s" s="276">
        <v>126</v>
      </c>
      <c r="F140" t="s" s="277">
        <v>34</v>
      </c>
      <c r="G140" t="s" s="278">
        <v>379</v>
      </c>
      <c r="H140" t="s" s="278">
        <v>47</v>
      </c>
      <c r="I140" s="279">
        <v>4</v>
      </c>
      <c r="J140" s="331">
        <v>0</v>
      </c>
      <c r="K140" t="s" s="332">
        <v>128</v>
      </c>
      <c r="L140" s="281">
        <v>267.12</v>
      </c>
      <c r="M140" s="282"/>
      <c r="N140" s="333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3">
        <f>L140*M140+L140*N140+L140*O140+L140*P140+L140*Q140+L140*R140+L140*T140+L140*V140+L140*W140+L140*X140+L140*Y140+L140*Z140+L140*U140+L140*S140</f>
        <v>0</v>
      </c>
      <c r="AB140" t="s" s="277">
        <f>IF(SUM(M140:Z140)&gt;0,"Yes","No")</f>
        <v>129</v>
      </c>
      <c r="AC140" t="s" s="284">
        <f>IF(B140="New","Yes","No")</f>
        <v>129</v>
      </c>
      <c r="AD140" s="134"/>
      <c r="AE140" s="286">
        <v>4</v>
      </c>
      <c r="AF140" s="286">
        <f>AE140*SUM(M140:Z140)</f>
        <v>0</v>
      </c>
      <c r="AG140" s="287"/>
      <c r="AH140" s="288">
        <v>2.7</v>
      </c>
      <c r="AI140" s="267">
        <f>SUM(M140:Z140)*AH140</f>
        <v>0</v>
      </c>
      <c r="AJ140" s="268">
        <f>M140*I140</f>
        <v>0</v>
      </c>
      <c r="AK140" s="268">
        <f>N140*I140</f>
        <v>0</v>
      </c>
      <c r="AL140" s="268">
        <f>O140*I140</f>
        <v>0</v>
      </c>
      <c r="AM140" s="268">
        <f>P140*I140</f>
        <v>0</v>
      </c>
      <c r="AN140" s="268">
        <f>Q140*I140</f>
        <v>0</v>
      </c>
      <c r="AO140" s="268">
        <f>R140*I140</f>
        <v>0</v>
      </c>
      <c r="AP140" s="268">
        <f>S140*I140</f>
        <v>0</v>
      </c>
      <c r="AQ140" s="268">
        <f>T140*I140</f>
        <v>0</v>
      </c>
      <c r="AR140" s="268">
        <f>U140*I140</f>
        <v>0</v>
      </c>
      <c r="AS140" s="268">
        <f>V140*I140</f>
        <v>0</v>
      </c>
      <c r="AT140" s="268">
        <f>W140*I140</f>
        <v>0</v>
      </c>
      <c r="AU140" s="268">
        <f>X140*I140</f>
        <v>0</v>
      </c>
      <c r="AV140" s="268">
        <f>Y140*I140</f>
        <v>0</v>
      </c>
      <c r="AW140" s="268">
        <f>Z140*I140</f>
        <v>0</v>
      </c>
      <c r="AX140" s="334">
        <v>4</v>
      </c>
      <c r="AY140" s="291">
        <v>16</v>
      </c>
      <c r="AZ140" s="335"/>
      <c r="BA140" s="335"/>
      <c r="BB140" s="134"/>
      <c r="BC140" s="272">
        <f>IF(F140="XS",IF(SUM(M140:Z140)&gt;0,SUM(M140:Z140),0),0)*I140</f>
        <v>0</v>
      </c>
      <c r="BD140" s="272">
        <f>IF(F140="S",IF(SUM(M140:Z140)&gt;0,SUM(M140:Z140),0),0)*I140</f>
        <v>0</v>
      </c>
      <c r="BE140" s="272">
        <f>IF(F140="M",IF(SUM(M140:Z140)&gt;0,SUM(M140:Z140),0),0)*I140</f>
        <v>0</v>
      </c>
      <c r="BF140" s="272">
        <f>IF(F140="L",IF(SUM(M140:Z140)&gt;0,SUM(M140:Z140),0),0)*I140</f>
        <v>0</v>
      </c>
      <c r="BG140" s="272">
        <f>IF(F140="XL",IF(SUM(M140:Z140)&gt;0,SUM(M140:Z140),0),0)*I140</f>
        <v>0</v>
      </c>
      <c r="BH140" s="272">
        <f>IF(F140="2XL",IF(SUM(M140:Z140)&gt;0,SUM(M140:Z140),0),0)*I140</f>
        <v>0</v>
      </c>
      <c r="BI140" s="272">
        <f>IF(F140="3XL",IF(SUM(M140:Z140)&gt;0,SUM(M140:Z140),0),0)*I140</f>
        <v>0</v>
      </c>
      <c r="BJ140" s="272">
        <f>IF(F140="4XL",IF(SUM(M140:Z140)&gt;0,SUM(M140:Z140),0),0)*I140</f>
        <v>0</v>
      </c>
      <c r="BK140" s="272">
        <f>IF(F140="various",IF(SUM(M140:Z140)&gt;0,SUM(M140:Z140),0),0)*I140</f>
        <v>0</v>
      </c>
      <c r="BL140" s="134"/>
      <c r="BM140" s="272">
        <f>IF(E140="",IF(SUM(M140:Z140)&gt;0,SUM(M140:Z140),0),0)*I140</f>
        <v>0</v>
      </c>
      <c r="BN140" s="272">
        <f>IF(E140="Dual tex.",IF(SUM(M140:Z140)&gt;0,SUM(M140:Z140),0),0)*I140</f>
        <v>0</v>
      </c>
      <c r="BO140" s="134"/>
      <c r="BP140" s="272">
        <f>IF(H140="sloper",IF(SUM(M140:Z140)&gt;0,SUM(M140:Z140),0),0)*I140</f>
        <v>0</v>
      </c>
      <c r="BQ140" s="272">
        <f>IF(H140="footholds",IF(SUM(M140:Z140)&gt;0,SUM(M140:Z140),0),0)*I140</f>
        <v>0</v>
      </c>
      <c r="BR140" s="272">
        <f>IF(H140="micros",IF(SUM(M140:Z140)&gt;0,SUM(M140:Z140),0),0)*I140</f>
        <v>0</v>
      </c>
      <c r="BS140" s="272">
        <f>IF(H140="jug",IF(SUM(M140:Z140)&gt;0,SUM(M140:Z140),0),0)*I140</f>
        <v>0</v>
      </c>
      <c r="BT140" s="272">
        <f>IF(H140="ledge",IF(SUM(M140:Z140)&gt;0,SUM(M140:Z140),0),0)*I140</f>
        <v>0</v>
      </c>
      <c r="BU140" s="272">
        <f>IF(H140="edge",IF(SUM(M140:Z140)&gt;0,SUM(M140:Z140),0),0)*I140</f>
        <v>0</v>
      </c>
      <c r="BV140" s="272">
        <f>IF(H140="crimp",IF(SUM(M140:Z140)&gt;0,SUM(M140:Z140),0),0)*I140</f>
        <v>0</v>
      </c>
      <c r="BW140" s="272">
        <f>IF(H140="incut",IF(SUM(M140:Z140)&gt;0,SUM(M140:Z140),0),0)*I140</f>
        <v>0</v>
      </c>
      <c r="BX140" s="272">
        <f>IF(H140="dish",IF(SUM(M140:Z140)&gt;0,SUM(M140:Z140),0),0)*I140</f>
        <v>0</v>
      </c>
      <c r="BY140" s="272">
        <f>IF(H140="pinch",IF(SUM(M140:Z140)&gt;0,SUM(M140:Z140),0),0)*I140</f>
        <v>0</v>
      </c>
      <c r="BZ140" s="272">
        <f>IF(H140="pocket",IF(SUM(M140:Z140)&gt;0,SUM(M140:Z140),0),0)*I140</f>
        <v>0</v>
      </c>
      <c r="CA140" s="272">
        <f>IF(H140="insert",IF(SUM(M140:Z140)&gt;0,SUM(M140:Z140),0),0)*I140</f>
        <v>0</v>
      </c>
      <c r="CB140" s="272">
        <f>IF(H140="feature",IF(SUM(M140:Z140)&gt;0,SUM(M140:Z140),0),0)*I140</f>
        <v>0</v>
      </c>
      <c r="CC140" s="272">
        <f>IF(H140="scoop",IF(SUM(M140:Z140)&gt;0,SUM(M140:Z140),0),0)*I140</f>
        <v>0</v>
      </c>
      <c r="CD140" s="272">
        <f>IF(H140="arete",IF(SUM(M140:Z140)&gt;0,SUM(M140:Z140),0),0)*I140</f>
        <v>0</v>
      </c>
      <c r="CE140" s="272">
        <f>IF(H140="square",IF(SUM(M140:Z140)&gt;0,SUM(M140:Z140),0),0)*I140</f>
        <v>0</v>
      </c>
      <c r="CF140" s="272">
        <f>IF(H140="positive",IF(SUM(M140:Z140)&gt;0,SUM(M140:Z140),0),0)*I140</f>
        <v>0</v>
      </c>
      <c r="CG140" s="272">
        <f>IF(H140="pyramid",IF(SUM(M140:Z140)&gt;0,SUM(M140:Z140),0),0)*I140</f>
        <v>0</v>
      </c>
      <c r="CH140" s="272">
        <f>IF(H140="high profile",IF(SUM(M140:Z140)&gt;0,SUM(M140:Z140),0),0)*I140</f>
        <v>0</v>
      </c>
      <c r="CI140" s="272">
        <f>IF(H140="rectangle",IF(SUM(M140:Z140)&gt;0,SUM(M140:Z140),0),0)*I140</f>
        <v>0</v>
      </c>
      <c r="CJ140" s="272">
        <f>IF(H140="various",IF(SUM(M140:Z140)&gt;0,SUM(M140:Z140),0),0)*I140</f>
        <v>0</v>
      </c>
      <c r="CK140" s="222"/>
    </row>
    <row r="141" ht="90" customHeight="1">
      <c r="A141" s="50"/>
      <c r="B141" s="336"/>
      <c r="C141" s="6"/>
      <c r="D141" t="s" s="292">
        <v>380</v>
      </c>
      <c r="E141" t="s" s="293">
        <v>126</v>
      </c>
      <c r="F141" t="s" s="294">
        <v>35</v>
      </c>
      <c r="G141" t="s" s="295">
        <v>381</v>
      </c>
      <c r="H141" t="s" s="295">
        <v>47</v>
      </c>
      <c r="I141" s="296">
        <v>3</v>
      </c>
      <c r="J141" s="296">
        <v>0</v>
      </c>
      <c r="K141" t="s" s="294">
        <v>128</v>
      </c>
      <c r="L141" s="298">
        <v>239.295</v>
      </c>
      <c r="M141" s="29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299"/>
      <c r="AA141" s="300">
        <f>L141*M141+L141*N141+L141*O141+L141*P141+L141*Q141+L141*R141+L141*T141+L141*V141+L141*W141+L141*X141+L141*Y141+L141*Z141+L141*U141+L141*S141</f>
        <v>0</v>
      </c>
      <c r="AB141" t="s" s="294">
        <f>IF(SUM(M141:Z141)&gt;0,"Yes","No")</f>
        <v>129</v>
      </c>
      <c r="AC141" t="s" s="301">
        <f>IF(B141="New","Yes","No")</f>
        <v>129</v>
      </c>
      <c r="AD141" s="134"/>
      <c r="AE141" s="286">
        <v>3</v>
      </c>
      <c r="AF141" s="286">
        <f>AE141*SUM(M141:Z141)</f>
        <v>0</v>
      </c>
      <c r="AG141" s="287"/>
      <c r="AH141" s="288">
        <v>2.75</v>
      </c>
      <c r="AI141" s="267">
        <f>SUM(M141:Z141)*AH141</f>
        <v>0</v>
      </c>
      <c r="AJ141" s="268">
        <f>M141*I141</f>
        <v>0</v>
      </c>
      <c r="AK141" s="268">
        <f>N141*I141</f>
        <v>0</v>
      </c>
      <c r="AL141" s="268">
        <f>O141*I141</f>
        <v>0</v>
      </c>
      <c r="AM141" s="268">
        <f>P141*I141</f>
        <v>0</v>
      </c>
      <c r="AN141" s="268">
        <f>Q141*I141</f>
        <v>0</v>
      </c>
      <c r="AO141" s="268">
        <f>R141*I141</f>
        <v>0</v>
      </c>
      <c r="AP141" s="268">
        <f>S141*I141</f>
        <v>0</v>
      </c>
      <c r="AQ141" s="268">
        <f>T141*I141</f>
        <v>0</v>
      </c>
      <c r="AR141" s="268">
        <f>U141*I141</f>
        <v>0</v>
      </c>
      <c r="AS141" s="268">
        <f>V141*I141</f>
        <v>0</v>
      </c>
      <c r="AT141" s="268">
        <f>W141*I141</f>
        <v>0</v>
      </c>
      <c r="AU141" s="268">
        <f>X141*I141</f>
        <v>0</v>
      </c>
      <c r="AV141" s="268">
        <f>Y141*I141</f>
        <v>0</v>
      </c>
      <c r="AW141" s="268">
        <f>Z141*I141</f>
        <v>0</v>
      </c>
      <c r="AX141" s="334">
        <v>3</v>
      </c>
      <c r="AY141" s="291">
        <v>12</v>
      </c>
      <c r="AZ141" s="335"/>
      <c r="BA141" s="335"/>
      <c r="BB141" s="134"/>
      <c r="BC141" s="272">
        <f>IF(F141="XS",IF(SUM(M141:Z141)&gt;0,SUM(M141:Z141),0),0)*I141</f>
        <v>0</v>
      </c>
      <c r="BD141" s="272">
        <f>IF(F141="S",IF(SUM(M141:Z141)&gt;0,SUM(M141:Z141),0),0)*I141</f>
        <v>0</v>
      </c>
      <c r="BE141" s="272">
        <f>IF(F141="M",IF(SUM(M141:Z141)&gt;0,SUM(M141:Z141),0),0)*I141</f>
        <v>0</v>
      </c>
      <c r="BF141" s="272">
        <f>IF(F141="L",IF(SUM(M141:Z141)&gt;0,SUM(M141:Z141),0),0)*I141</f>
        <v>0</v>
      </c>
      <c r="BG141" s="272">
        <f>IF(F141="XL",IF(SUM(M141:Z141)&gt;0,SUM(M141:Z141),0),0)*I141</f>
        <v>0</v>
      </c>
      <c r="BH141" s="272">
        <f>IF(F141="2XL",IF(SUM(M141:Z141)&gt;0,SUM(M141:Z141),0),0)*I141</f>
        <v>0</v>
      </c>
      <c r="BI141" s="272">
        <f>IF(F141="3XL",IF(SUM(M141:Z141)&gt;0,SUM(M141:Z141),0),0)*I141</f>
        <v>0</v>
      </c>
      <c r="BJ141" s="272">
        <f>IF(F141="4XL",IF(SUM(M141:Z141)&gt;0,SUM(M141:Z141),0),0)*I141</f>
        <v>0</v>
      </c>
      <c r="BK141" s="272">
        <f>IF(F141="various",IF(SUM(M141:Z141)&gt;0,SUM(M141:Z141),0),0)*I141</f>
        <v>0</v>
      </c>
      <c r="BL141" s="134"/>
      <c r="BM141" s="272">
        <f>IF(E141="",IF(SUM(M141:Z141)&gt;0,SUM(M141:Z141),0),0)*I141</f>
        <v>0</v>
      </c>
      <c r="BN141" s="272">
        <f>IF(E141="Dual tex.",IF(SUM(M141:Z141)&gt;0,SUM(M141:Z141),0),0)*I141</f>
        <v>0</v>
      </c>
      <c r="BO141" s="134"/>
      <c r="BP141" s="272">
        <f>IF(H141="sloper",IF(SUM(M141:Z141)&gt;0,SUM(M141:Z141),0),0)*I141</f>
        <v>0</v>
      </c>
      <c r="BQ141" s="272">
        <f>IF(H141="footholds",IF(SUM(M141:Z141)&gt;0,SUM(M141:Z141),0),0)*I141</f>
        <v>0</v>
      </c>
      <c r="BR141" s="272">
        <f>IF(H141="micros",IF(SUM(M141:Z141)&gt;0,SUM(M141:Z141),0),0)*I141</f>
        <v>0</v>
      </c>
      <c r="BS141" s="272">
        <f>IF(H141="jug",IF(SUM(M141:Z141)&gt;0,SUM(M141:Z141),0),0)*I141</f>
        <v>0</v>
      </c>
      <c r="BT141" s="272">
        <f>IF(H141="ledge",IF(SUM(M141:Z141)&gt;0,SUM(M141:Z141),0),0)*I141</f>
        <v>0</v>
      </c>
      <c r="BU141" s="272">
        <f>IF(H141="edge",IF(SUM(M141:Z141)&gt;0,SUM(M141:Z141),0),0)*I141</f>
        <v>0</v>
      </c>
      <c r="BV141" s="272">
        <f>IF(H141="crimp",IF(SUM(M141:Z141)&gt;0,SUM(M141:Z141),0),0)*I141</f>
        <v>0</v>
      </c>
      <c r="BW141" s="272">
        <f>IF(H141="incut",IF(SUM(M141:Z141)&gt;0,SUM(M141:Z141),0),0)*I141</f>
        <v>0</v>
      </c>
      <c r="BX141" s="272">
        <f>IF(H141="dish",IF(SUM(M141:Z141)&gt;0,SUM(M141:Z141),0),0)*I141</f>
        <v>0</v>
      </c>
      <c r="BY141" s="272">
        <f>IF(H141="pinch",IF(SUM(M141:Z141)&gt;0,SUM(M141:Z141),0),0)*I141</f>
        <v>0</v>
      </c>
      <c r="BZ141" s="272">
        <f>IF(H141="pocket",IF(SUM(M141:Z141)&gt;0,SUM(M141:Z141),0),0)*I141</f>
        <v>0</v>
      </c>
      <c r="CA141" s="272">
        <f>IF(H141="insert",IF(SUM(M141:Z141)&gt;0,SUM(M141:Z141),0),0)*I141</f>
        <v>0</v>
      </c>
      <c r="CB141" s="272">
        <f>IF(H141="feature",IF(SUM(M141:Z141)&gt;0,SUM(M141:Z141),0),0)*I141</f>
        <v>0</v>
      </c>
      <c r="CC141" s="272">
        <f>IF(H141="scoop",IF(SUM(M141:Z141)&gt;0,SUM(M141:Z141),0),0)*I141</f>
        <v>0</v>
      </c>
      <c r="CD141" s="272">
        <f>IF(H141="arete",IF(SUM(M141:Z141)&gt;0,SUM(M141:Z141),0),0)*I141</f>
        <v>0</v>
      </c>
      <c r="CE141" s="272">
        <f>IF(H141="square",IF(SUM(M141:Z141)&gt;0,SUM(M141:Z141),0),0)*I141</f>
        <v>0</v>
      </c>
      <c r="CF141" s="272">
        <f>IF(H141="positive",IF(SUM(M141:Z141)&gt;0,SUM(M141:Z141),0),0)*I141</f>
        <v>0</v>
      </c>
      <c r="CG141" s="272">
        <f>IF(H141="pyramid",IF(SUM(M141:Z141)&gt;0,SUM(M141:Z141),0),0)*I141</f>
        <v>0</v>
      </c>
      <c r="CH141" s="272">
        <f>IF(H141="high profile",IF(SUM(M141:Z141)&gt;0,SUM(M141:Z141),0),0)*I141</f>
        <v>0</v>
      </c>
      <c r="CI141" s="272">
        <f>IF(H141="rectangle",IF(SUM(M141:Z141)&gt;0,SUM(M141:Z141),0),0)*I141</f>
        <v>0</v>
      </c>
      <c r="CJ141" s="272">
        <f>IF(H141="various",IF(SUM(M141:Z141)&gt;0,SUM(M141:Z141),0),0)*I141</f>
        <v>0</v>
      </c>
      <c r="CK141" s="222"/>
    </row>
    <row r="142" ht="90" customHeight="1">
      <c r="A142" s="50"/>
      <c r="B142" s="273"/>
      <c r="C142" s="6"/>
      <c r="D142" t="s" s="275">
        <v>382</v>
      </c>
      <c r="E142" t="s" s="276">
        <v>126</v>
      </c>
      <c r="F142" t="s" s="277">
        <v>35</v>
      </c>
      <c r="G142" t="s" s="278">
        <v>383</v>
      </c>
      <c r="H142" t="s" s="278">
        <v>47</v>
      </c>
      <c r="I142" s="279">
        <v>3</v>
      </c>
      <c r="J142" s="331">
        <v>0</v>
      </c>
      <c r="K142" t="s" s="332">
        <v>128</v>
      </c>
      <c r="L142" s="281">
        <v>361.725</v>
      </c>
      <c r="M142" s="282"/>
      <c r="N142" s="333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3">
        <f>L142*M142+L142*N142+L142*O142+L142*P142+L142*Q142+L142*R142+L142*T142+L142*V142+L142*W142+L142*X142+L142*Y142+L142*Z142+L142*U142+L142*S142</f>
        <v>0</v>
      </c>
      <c r="AB142" t="s" s="277">
        <f>IF(SUM(M142:Z142)&gt;0,"Yes","No")</f>
        <v>129</v>
      </c>
      <c r="AC142" t="s" s="284">
        <f>IF(B142="New","Yes","No")</f>
        <v>129</v>
      </c>
      <c r="AD142" s="134"/>
      <c r="AE142" s="286">
        <v>3</v>
      </c>
      <c r="AF142" s="286">
        <f>AE142*SUM(M142:Z142)</f>
        <v>0</v>
      </c>
      <c r="AG142" s="287"/>
      <c r="AH142" s="288">
        <v>5.35</v>
      </c>
      <c r="AI142" s="267">
        <f>SUM(M142:Z142)*AH142</f>
        <v>0</v>
      </c>
      <c r="AJ142" s="268">
        <f>M142*I142</f>
        <v>0</v>
      </c>
      <c r="AK142" s="268">
        <f>N142*I142</f>
        <v>0</v>
      </c>
      <c r="AL142" s="268">
        <f>O142*I142</f>
        <v>0</v>
      </c>
      <c r="AM142" s="268">
        <f>P142*I142</f>
        <v>0</v>
      </c>
      <c r="AN142" s="268">
        <f>Q142*I142</f>
        <v>0</v>
      </c>
      <c r="AO142" s="268">
        <f>R142*I142</f>
        <v>0</v>
      </c>
      <c r="AP142" s="268">
        <f>S142*I142</f>
        <v>0</v>
      </c>
      <c r="AQ142" s="268">
        <f>T142*I142</f>
        <v>0</v>
      </c>
      <c r="AR142" s="268">
        <f>U142*I142</f>
        <v>0</v>
      </c>
      <c r="AS142" s="268">
        <f>V142*I142</f>
        <v>0</v>
      </c>
      <c r="AT142" s="268">
        <f>W142*I142</f>
        <v>0</v>
      </c>
      <c r="AU142" s="268">
        <f>X142*I142</f>
        <v>0</v>
      </c>
      <c r="AV142" s="268">
        <f>Y142*I142</f>
        <v>0</v>
      </c>
      <c r="AW142" s="268">
        <f>Z142*I142</f>
        <v>0</v>
      </c>
      <c r="AX142" s="334">
        <v>3</v>
      </c>
      <c r="AY142" s="291">
        <v>13</v>
      </c>
      <c r="AZ142" s="335"/>
      <c r="BA142" s="335"/>
      <c r="BB142" s="134"/>
      <c r="BC142" s="272">
        <f>IF(F142="XS",IF(SUM(M142:Z142)&gt;0,SUM(M142:Z142),0),0)*I142</f>
        <v>0</v>
      </c>
      <c r="BD142" s="272">
        <f>IF(F142="S",IF(SUM(M142:Z142)&gt;0,SUM(M142:Z142),0),0)*I142</f>
        <v>0</v>
      </c>
      <c r="BE142" s="272">
        <f>IF(F142="M",IF(SUM(M142:Z142)&gt;0,SUM(M142:Z142),0),0)*I142</f>
        <v>0</v>
      </c>
      <c r="BF142" s="272">
        <f>IF(F142="L",IF(SUM(M142:Z142)&gt;0,SUM(M142:Z142),0),0)*I142</f>
        <v>0</v>
      </c>
      <c r="BG142" s="272">
        <f>IF(F142="XL",IF(SUM(M142:Z142)&gt;0,SUM(M142:Z142),0),0)*I142</f>
        <v>0</v>
      </c>
      <c r="BH142" s="272">
        <f>IF(F142="2XL",IF(SUM(M142:Z142)&gt;0,SUM(M142:Z142),0),0)*I142</f>
        <v>0</v>
      </c>
      <c r="BI142" s="272">
        <f>IF(F142="3XL",IF(SUM(M142:Z142)&gt;0,SUM(M142:Z142),0),0)*I142</f>
        <v>0</v>
      </c>
      <c r="BJ142" s="272">
        <f>IF(F142="4XL",IF(SUM(M142:Z142)&gt;0,SUM(M142:Z142),0),0)*I142</f>
        <v>0</v>
      </c>
      <c r="BK142" s="272">
        <f>IF(F142="various",IF(SUM(M142:Z142)&gt;0,SUM(M142:Z142),0),0)*I142</f>
        <v>0</v>
      </c>
      <c r="BL142" s="134"/>
      <c r="BM142" s="272">
        <f>IF(E142="",IF(SUM(M142:Z142)&gt;0,SUM(M142:Z142),0),0)*I142</f>
        <v>0</v>
      </c>
      <c r="BN142" s="272">
        <f>IF(E142="Dual tex.",IF(SUM(M142:Z142)&gt;0,SUM(M142:Z142),0),0)*I142</f>
        <v>0</v>
      </c>
      <c r="BO142" s="134"/>
      <c r="BP142" s="272">
        <f>IF(H142="sloper",IF(SUM(M142:Z142)&gt;0,SUM(M142:Z142),0),0)*I142</f>
        <v>0</v>
      </c>
      <c r="BQ142" s="272">
        <f>IF(H142="footholds",IF(SUM(M142:Z142)&gt;0,SUM(M142:Z142),0),0)*I142</f>
        <v>0</v>
      </c>
      <c r="BR142" s="272">
        <f>IF(H142="micros",IF(SUM(M142:Z142)&gt;0,SUM(M142:Z142),0),0)*I142</f>
        <v>0</v>
      </c>
      <c r="BS142" s="272">
        <f>IF(H142="jug",IF(SUM(M142:Z142)&gt;0,SUM(M142:Z142),0),0)*I142</f>
        <v>0</v>
      </c>
      <c r="BT142" s="272">
        <f>IF(H142="ledge",IF(SUM(M142:Z142)&gt;0,SUM(M142:Z142),0),0)*I142</f>
        <v>0</v>
      </c>
      <c r="BU142" s="272">
        <f>IF(H142="edge",IF(SUM(M142:Z142)&gt;0,SUM(M142:Z142),0),0)*I142</f>
        <v>0</v>
      </c>
      <c r="BV142" s="272">
        <f>IF(H142="crimp",IF(SUM(M142:Z142)&gt;0,SUM(M142:Z142),0),0)*I142</f>
        <v>0</v>
      </c>
      <c r="BW142" s="272">
        <f>IF(H142="incut",IF(SUM(M142:Z142)&gt;0,SUM(M142:Z142),0),0)*I142</f>
        <v>0</v>
      </c>
      <c r="BX142" s="272">
        <f>IF(H142="dish",IF(SUM(M142:Z142)&gt;0,SUM(M142:Z142),0),0)*I142</f>
        <v>0</v>
      </c>
      <c r="BY142" s="272">
        <f>IF(H142="pinch",IF(SUM(M142:Z142)&gt;0,SUM(M142:Z142),0),0)*I142</f>
        <v>0</v>
      </c>
      <c r="BZ142" s="272">
        <f>IF(H142="pocket",IF(SUM(M142:Z142)&gt;0,SUM(M142:Z142),0),0)*I142</f>
        <v>0</v>
      </c>
      <c r="CA142" s="272">
        <f>IF(H142="insert",IF(SUM(M142:Z142)&gt;0,SUM(M142:Z142),0),0)*I142</f>
        <v>0</v>
      </c>
      <c r="CB142" s="272">
        <f>IF(H142="feature",IF(SUM(M142:Z142)&gt;0,SUM(M142:Z142),0),0)*I142</f>
        <v>0</v>
      </c>
      <c r="CC142" s="272">
        <f>IF(H142="scoop",IF(SUM(M142:Z142)&gt;0,SUM(M142:Z142),0),0)*I142</f>
        <v>0</v>
      </c>
      <c r="CD142" s="272">
        <f>IF(H142="arete",IF(SUM(M142:Z142)&gt;0,SUM(M142:Z142),0),0)*I142</f>
        <v>0</v>
      </c>
      <c r="CE142" s="272">
        <f>IF(H142="square",IF(SUM(M142:Z142)&gt;0,SUM(M142:Z142),0),0)*I142</f>
        <v>0</v>
      </c>
      <c r="CF142" s="272">
        <f>IF(H142="positive",IF(SUM(M142:Z142)&gt;0,SUM(M142:Z142),0),0)*I142</f>
        <v>0</v>
      </c>
      <c r="CG142" s="272">
        <f>IF(H142="pyramid",IF(SUM(M142:Z142)&gt;0,SUM(M142:Z142),0),0)*I142</f>
        <v>0</v>
      </c>
      <c r="CH142" s="272">
        <f>IF(H142="high profile",IF(SUM(M142:Z142)&gt;0,SUM(M142:Z142),0),0)*I142</f>
        <v>0</v>
      </c>
      <c r="CI142" s="272">
        <f>IF(H142="rectangle",IF(SUM(M142:Z142)&gt;0,SUM(M142:Z142),0),0)*I142</f>
        <v>0</v>
      </c>
      <c r="CJ142" s="272">
        <f>IF(H142="various",IF(SUM(M142:Z142)&gt;0,SUM(M142:Z142),0),0)*I142</f>
        <v>0</v>
      </c>
      <c r="CK142" s="222"/>
    </row>
    <row r="143" ht="90" customHeight="1">
      <c r="A143" s="50"/>
      <c r="B143" s="336"/>
      <c r="C143" s="6"/>
      <c r="D143" t="s" s="292">
        <v>384</v>
      </c>
      <c r="E143" t="s" s="293">
        <v>126</v>
      </c>
      <c r="F143" t="s" s="294">
        <v>37</v>
      </c>
      <c r="G143" t="s" s="295">
        <v>385</v>
      </c>
      <c r="H143" t="s" s="295">
        <v>47</v>
      </c>
      <c r="I143" s="296">
        <v>3</v>
      </c>
      <c r="J143" s="296">
        <v>0</v>
      </c>
      <c r="K143" t="s" s="294">
        <v>128</v>
      </c>
      <c r="L143" s="298">
        <v>534.24</v>
      </c>
      <c r="M143" s="29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299"/>
      <c r="AA143" s="300">
        <f>L143*M143+L143*N143+L143*O143+L143*P143+L143*Q143+L143*R143+L143*T143+L143*V143+L143*W143+L143*X143+L143*Y143+L143*Z143+L143*U143+L143*S143</f>
        <v>0</v>
      </c>
      <c r="AB143" t="s" s="294">
        <f>IF(SUM(M143:Z143)&gt;0,"Yes","No")</f>
        <v>129</v>
      </c>
      <c r="AC143" t="s" s="301">
        <f>IF(B143="New","Yes","No")</f>
        <v>129</v>
      </c>
      <c r="AD143" s="134"/>
      <c r="AE143" s="286">
        <v>3</v>
      </c>
      <c r="AF143" s="286">
        <f>AE143*SUM(M143:Z143)</f>
        <v>0</v>
      </c>
      <c r="AG143" s="287"/>
      <c r="AH143" s="288">
        <v>16.15</v>
      </c>
      <c r="AI143" s="267">
        <f>SUM(M143:Z143)*AH143</f>
        <v>0</v>
      </c>
      <c r="AJ143" s="268">
        <f>M143*I143</f>
        <v>0</v>
      </c>
      <c r="AK143" s="268">
        <f>N143*I143</f>
        <v>0</v>
      </c>
      <c r="AL143" s="268">
        <f>O143*I143</f>
        <v>0</v>
      </c>
      <c r="AM143" s="268">
        <f>P143*I143</f>
        <v>0</v>
      </c>
      <c r="AN143" s="268">
        <f>Q143*I143</f>
        <v>0</v>
      </c>
      <c r="AO143" s="268">
        <f>R143*I143</f>
        <v>0</v>
      </c>
      <c r="AP143" s="268">
        <f>S143*I143</f>
        <v>0</v>
      </c>
      <c r="AQ143" s="268">
        <f>T143*I143</f>
        <v>0</v>
      </c>
      <c r="AR143" s="268">
        <f>U143*I143</f>
        <v>0</v>
      </c>
      <c r="AS143" s="268">
        <f>V143*I143</f>
        <v>0</v>
      </c>
      <c r="AT143" s="268">
        <f>W143*I143</f>
        <v>0</v>
      </c>
      <c r="AU143" s="268">
        <f>X143*I143</f>
        <v>0</v>
      </c>
      <c r="AV143" s="268">
        <f>Y143*I143</f>
        <v>0</v>
      </c>
      <c r="AW143" s="268">
        <f>Z143*I143</f>
        <v>0</v>
      </c>
      <c r="AX143" s="334">
        <v>3</v>
      </c>
      <c r="AY143" s="291">
        <v>30</v>
      </c>
      <c r="AZ143" s="335"/>
      <c r="BA143" s="335"/>
      <c r="BB143" s="134"/>
      <c r="BC143" s="272">
        <f>IF(F143="XS",IF(SUM(M143:Z143)&gt;0,SUM(M143:Z143),0),0)*I143</f>
        <v>0</v>
      </c>
      <c r="BD143" s="272">
        <f>IF(F143="S",IF(SUM(M143:Z143)&gt;0,SUM(M143:Z143),0),0)*I143</f>
        <v>0</v>
      </c>
      <c r="BE143" s="272">
        <f>IF(F143="M",IF(SUM(M143:Z143)&gt;0,SUM(M143:Z143),0),0)*I143</f>
        <v>0</v>
      </c>
      <c r="BF143" s="272">
        <f>IF(F143="L",IF(SUM(M143:Z143)&gt;0,SUM(M143:Z143),0),0)*I143</f>
        <v>0</v>
      </c>
      <c r="BG143" s="272">
        <f>IF(F143="XL",IF(SUM(M143:Z143)&gt;0,SUM(M143:Z143),0),0)*I143</f>
        <v>0</v>
      </c>
      <c r="BH143" s="272">
        <f>IF(F143="2XL",IF(SUM(M143:Z143)&gt;0,SUM(M143:Z143),0),0)*I143</f>
        <v>0</v>
      </c>
      <c r="BI143" s="272">
        <f>IF(F143="3XL",IF(SUM(M143:Z143)&gt;0,SUM(M143:Z143),0),0)*I143</f>
        <v>0</v>
      </c>
      <c r="BJ143" s="272">
        <f>IF(F143="4XL",IF(SUM(M143:Z143)&gt;0,SUM(M143:Z143),0),0)*I143</f>
        <v>0</v>
      </c>
      <c r="BK143" s="272">
        <f>IF(F143="various",IF(SUM(M143:Z143)&gt;0,SUM(M143:Z143),0),0)*I143</f>
        <v>0</v>
      </c>
      <c r="BL143" s="134"/>
      <c r="BM143" s="272">
        <f>IF(E143="",IF(SUM(M143:Z143)&gt;0,SUM(M143:Z143),0),0)*I143</f>
        <v>0</v>
      </c>
      <c r="BN143" s="272">
        <f>IF(E143="Dual tex.",IF(SUM(M143:Z143)&gt;0,SUM(M143:Z143),0),0)*I143</f>
        <v>0</v>
      </c>
      <c r="BO143" s="134"/>
      <c r="BP143" s="272">
        <f>IF(H143="sloper",IF(SUM(M143:Z143)&gt;0,SUM(M143:Z143),0),0)*I143</f>
        <v>0</v>
      </c>
      <c r="BQ143" s="272">
        <f>IF(H143="footholds",IF(SUM(M143:Z143)&gt;0,SUM(M143:Z143),0),0)*I143</f>
        <v>0</v>
      </c>
      <c r="BR143" s="272">
        <f>IF(H143="micros",IF(SUM(M143:Z143)&gt;0,SUM(M143:Z143),0),0)*I143</f>
        <v>0</v>
      </c>
      <c r="BS143" s="272">
        <f>IF(H143="jug",IF(SUM(M143:Z143)&gt;0,SUM(M143:Z143),0),0)*I143</f>
        <v>0</v>
      </c>
      <c r="BT143" s="272">
        <f>IF(H143="ledge",IF(SUM(M143:Z143)&gt;0,SUM(M143:Z143),0),0)*I143</f>
        <v>0</v>
      </c>
      <c r="BU143" s="272">
        <f>IF(H143="edge",IF(SUM(M143:Z143)&gt;0,SUM(M143:Z143),0),0)*I143</f>
        <v>0</v>
      </c>
      <c r="BV143" s="272">
        <f>IF(H143="crimp",IF(SUM(M143:Z143)&gt;0,SUM(M143:Z143),0),0)*I143</f>
        <v>0</v>
      </c>
      <c r="BW143" s="272">
        <f>IF(H143="incut",IF(SUM(M143:Z143)&gt;0,SUM(M143:Z143),0),0)*I143</f>
        <v>0</v>
      </c>
      <c r="BX143" s="272">
        <f>IF(H143="dish",IF(SUM(M143:Z143)&gt;0,SUM(M143:Z143),0),0)*I143</f>
        <v>0</v>
      </c>
      <c r="BY143" s="272">
        <f>IF(H143="pinch",IF(SUM(M143:Z143)&gt;0,SUM(M143:Z143),0),0)*I143</f>
        <v>0</v>
      </c>
      <c r="BZ143" s="272">
        <f>IF(H143="pocket",IF(SUM(M143:Z143)&gt;0,SUM(M143:Z143),0),0)*I143</f>
        <v>0</v>
      </c>
      <c r="CA143" s="272">
        <f>IF(H143="insert",IF(SUM(M143:Z143)&gt;0,SUM(M143:Z143),0),0)*I143</f>
        <v>0</v>
      </c>
      <c r="CB143" s="272">
        <f>IF(H143="feature",IF(SUM(M143:Z143)&gt;0,SUM(M143:Z143),0),0)*I143</f>
        <v>0</v>
      </c>
      <c r="CC143" s="272">
        <f>IF(H143="scoop",IF(SUM(M143:Z143)&gt;0,SUM(M143:Z143),0),0)*I143</f>
        <v>0</v>
      </c>
      <c r="CD143" s="272">
        <f>IF(H143="arete",IF(SUM(M143:Z143)&gt;0,SUM(M143:Z143),0),0)*I143</f>
        <v>0</v>
      </c>
      <c r="CE143" s="272">
        <f>IF(H143="square",IF(SUM(M143:Z143)&gt;0,SUM(M143:Z143),0),0)*I143</f>
        <v>0</v>
      </c>
      <c r="CF143" s="272">
        <f>IF(H143="positive",IF(SUM(M143:Z143)&gt;0,SUM(M143:Z143),0),0)*I143</f>
        <v>0</v>
      </c>
      <c r="CG143" s="272">
        <f>IF(H143="pyramid",IF(SUM(M143:Z143)&gt;0,SUM(M143:Z143),0),0)*I143</f>
        <v>0</v>
      </c>
      <c r="CH143" s="272">
        <f>IF(H143="high profile",IF(SUM(M143:Z143)&gt;0,SUM(M143:Z143),0),0)*I143</f>
        <v>0</v>
      </c>
      <c r="CI143" s="272">
        <f>IF(H143="rectangle",IF(SUM(M143:Z143)&gt;0,SUM(M143:Z143),0),0)*I143</f>
        <v>0</v>
      </c>
      <c r="CJ143" s="272">
        <f>IF(H143="various",IF(SUM(M143:Z143)&gt;0,SUM(M143:Z143),0),0)*I143</f>
        <v>0</v>
      </c>
      <c r="CK143" s="222"/>
    </row>
    <row r="144" ht="90" customHeight="1">
      <c r="A144" s="50"/>
      <c r="B144" s="273"/>
      <c r="C144" s="6"/>
      <c r="D144" t="s" s="275">
        <v>386</v>
      </c>
      <c r="E144" t="s" s="276">
        <v>126</v>
      </c>
      <c r="F144" t="s" s="277">
        <v>38</v>
      </c>
      <c r="G144" t="s" s="278">
        <v>387</v>
      </c>
      <c r="H144" t="s" s="278">
        <v>47</v>
      </c>
      <c r="I144" s="279">
        <v>2</v>
      </c>
      <c r="J144" s="331">
        <v>0</v>
      </c>
      <c r="K144" t="s" s="332">
        <v>128</v>
      </c>
      <c r="L144" s="281">
        <v>467.46</v>
      </c>
      <c r="M144" s="282"/>
      <c r="N144" s="333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3">
        <f>L144*M144+L144*N144+L144*O144+L144*P144+L144*Q144+L144*R144+L144*T144+L144*V144+L144*W144+L144*X144+L144*Y144+L144*Z144+L144*U144+L144*S144</f>
        <v>0</v>
      </c>
      <c r="AB144" t="s" s="277">
        <f>IF(SUM(M144:Z144)&gt;0,"Yes","No")</f>
        <v>129</v>
      </c>
      <c r="AC144" t="s" s="284">
        <f>IF(B144="New","Yes","No")</f>
        <v>129</v>
      </c>
      <c r="AD144" s="134"/>
      <c r="AE144" s="286">
        <v>2</v>
      </c>
      <c r="AF144" s="286">
        <f>AE144*SUM(M144:Z144)</f>
        <v>0</v>
      </c>
      <c r="AG144" s="287"/>
      <c r="AH144" s="288">
        <v>13.04</v>
      </c>
      <c r="AI144" s="267">
        <f>SUM(M144:Z144)*AH144</f>
        <v>0</v>
      </c>
      <c r="AJ144" s="268">
        <f>M144*I144</f>
        <v>0</v>
      </c>
      <c r="AK144" s="268">
        <f>N144*I144</f>
        <v>0</v>
      </c>
      <c r="AL144" s="268">
        <f>O144*I144</f>
        <v>0</v>
      </c>
      <c r="AM144" s="268">
        <f>P144*I144</f>
        <v>0</v>
      </c>
      <c r="AN144" s="268">
        <f>Q144*I144</f>
        <v>0</v>
      </c>
      <c r="AO144" s="268">
        <f>R144*I144</f>
        <v>0</v>
      </c>
      <c r="AP144" s="268">
        <f>S144*I144</f>
        <v>0</v>
      </c>
      <c r="AQ144" s="268">
        <f>T144*I144</f>
        <v>0</v>
      </c>
      <c r="AR144" s="268">
        <f>U144*I144</f>
        <v>0</v>
      </c>
      <c r="AS144" s="268">
        <f>V144*I144</f>
        <v>0</v>
      </c>
      <c r="AT144" s="268">
        <f>W144*I144</f>
        <v>0</v>
      </c>
      <c r="AU144" s="268">
        <f>X144*I144</f>
        <v>0</v>
      </c>
      <c r="AV144" s="268">
        <f>Y144*I144</f>
        <v>0</v>
      </c>
      <c r="AW144" s="268">
        <f>Z144*I144</f>
        <v>0</v>
      </c>
      <c r="AX144" s="334">
        <v>2</v>
      </c>
      <c r="AY144" s="291">
        <v>20</v>
      </c>
      <c r="AZ144" s="335"/>
      <c r="BA144" s="335"/>
      <c r="BB144" s="134"/>
      <c r="BC144" s="272">
        <f>IF(F144="XS",IF(SUM(M144:Z144)&gt;0,SUM(M144:Z144),0),0)*I144</f>
        <v>0</v>
      </c>
      <c r="BD144" s="272">
        <f>IF(F144="S",IF(SUM(M144:Z144)&gt;0,SUM(M144:Z144),0),0)*I144</f>
        <v>0</v>
      </c>
      <c r="BE144" s="272">
        <f>IF(F144="M",IF(SUM(M144:Z144)&gt;0,SUM(M144:Z144),0),0)*I144</f>
        <v>0</v>
      </c>
      <c r="BF144" s="272">
        <f>IF(F144="L",IF(SUM(M144:Z144)&gt;0,SUM(M144:Z144),0),0)*I144</f>
        <v>0</v>
      </c>
      <c r="BG144" s="272">
        <f>IF(F144="XL",IF(SUM(M144:Z144)&gt;0,SUM(M144:Z144),0),0)*I144</f>
        <v>0</v>
      </c>
      <c r="BH144" s="272">
        <f>IF(F144="2XL",IF(SUM(M144:Z144)&gt;0,SUM(M144:Z144),0),0)*I144</f>
        <v>0</v>
      </c>
      <c r="BI144" s="272">
        <f>IF(F144="3XL",IF(SUM(M144:Z144)&gt;0,SUM(M144:Z144),0),0)*I144</f>
        <v>0</v>
      </c>
      <c r="BJ144" s="272">
        <f>IF(F144="4XL",IF(SUM(M144:Z144)&gt;0,SUM(M144:Z144),0),0)*I144</f>
        <v>0</v>
      </c>
      <c r="BK144" s="272">
        <f>IF(F144="various",IF(SUM(M144:Z144)&gt;0,SUM(M144:Z144),0),0)*I144</f>
        <v>0</v>
      </c>
      <c r="BL144" s="134"/>
      <c r="BM144" s="272">
        <f>IF(E144="",IF(SUM(M144:Z144)&gt;0,SUM(M144:Z144),0),0)*I144</f>
        <v>0</v>
      </c>
      <c r="BN144" s="272">
        <f>IF(E144="Dual tex.",IF(SUM(M144:Z144)&gt;0,SUM(M144:Z144),0),0)*I144</f>
        <v>0</v>
      </c>
      <c r="BO144" s="134"/>
      <c r="BP144" s="272">
        <f>IF(H144="sloper",IF(SUM(M144:Z144)&gt;0,SUM(M144:Z144),0),0)*I144</f>
        <v>0</v>
      </c>
      <c r="BQ144" s="272">
        <f>IF(H144="footholds",IF(SUM(M144:Z144)&gt;0,SUM(M144:Z144),0),0)*I144</f>
        <v>0</v>
      </c>
      <c r="BR144" s="272">
        <f>IF(H144="micros",IF(SUM(M144:Z144)&gt;0,SUM(M144:Z144),0),0)*I144</f>
        <v>0</v>
      </c>
      <c r="BS144" s="272">
        <f>IF(H144="jug",IF(SUM(M144:Z144)&gt;0,SUM(M144:Z144),0),0)*I144</f>
        <v>0</v>
      </c>
      <c r="BT144" s="272">
        <f>IF(H144="ledge",IF(SUM(M144:Z144)&gt;0,SUM(M144:Z144),0),0)*I144</f>
        <v>0</v>
      </c>
      <c r="BU144" s="272">
        <f>IF(H144="edge",IF(SUM(M144:Z144)&gt;0,SUM(M144:Z144),0),0)*I144</f>
        <v>0</v>
      </c>
      <c r="BV144" s="272">
        <f>IF(H144="crimp",IF(SUM(M144:Z144)&gt;0,SUM(M144:Z144),0),0)*I144</f>
        <v>0</v>
      </c>
      <c r="BW144" s="272">
        <f>IF(H144="incut",IF(SUM(M144:Z144)&gt;0,SUM(M144:Z144),0),0)*I144</f>
        <v>0</v>
      </c>
      <c r="BX144" s="272">
        <f>IF(H144="dish",IF(SUM(M144:Z144)&gt;0,SUM(M144:Z144),0),0)*I144</f>
        <v>0</v>
      </c>
      <c r="BY144" s="272">
        <f>IF(H144="pinch",IF(SUM(M144:Z144)&gt;0,SUM(M144:Z144),0),0)*I144</f>
        <v>0</v>
      </c>
      <c r="BZ144" s="272">
        <f>IF(H144="pocket",IF(SUM(M144:Z144)&gt;0,SUM(M144:Z144),0),0)*I144</f>
        <v>0</v>
      </c>
      <c r="CA144" s="272">
        <f>IF(H144="insert",IF(SUM(M144:Z144)&gt;0,SUM(M144:Z144),0),0)*I144</f>
        <v>0</v>
      </c>
      <c r="CB144" s="272">
        <f>IF(H144="feature",IF(SUM(M144:Z144)&gt;0,SUM(M144:Z144),0),0)*I144</f>
        <v>0</v>
      </c>
      <c r="CC144" s="272">
        <f>IF(H144="scoop",IF(SUM(M144:Z144)&gt;0,SUM(M144:Z144),0),0)*I144</f>
        <v>0</v>
      </c>
      <c r="CD144" s="272">
        <f>IF(H144="arete",IF(SUM(M144:Z144)&gt;0,SUM(M144:Z144),0),0)*I144</f>
        <v>0</v>
      </c>
      <c r="CE144" s="272">
        <f>IF(H144="square",IF(SUM(M144:Z144)&gt;0,SUM(M144:Z144),0),0)*I144</f>
        <v>0</v>
      </c>
      <c r="CF144" s="272">
        <f>IF(H144="positive",IF(SUM(M144:Z144)&gt;0,SUM(M144:Z144),0),0)*I144</f>
        <v>0</v>
      </c>
      <c r="CG144" s="272">
        <f>IF(H144="pyramid",IF(SUM(M144:Z144)&gt;0,SUM(M144:Z144),0),0)*I144</f>
        <v>0</v>
      </c>
      <c r="CH144" s="272">
        <f>IF(H144="high profile",IF(SUM(M144:Z144)&gt;0,SUM(M144:Z144),0),0)*I144</f>
        <v>0</v>
      </c>
      <c r="CI144" s="272">
        <f>IF(H144="rectangle",IF(SUM(M144:Z144)&gt;0,SUM(M144:Z144),0),0)*I144</f>
        <v>0</v>
      </c>
      <c r="CJ144" s="272">
        <f>IF(H144="various",IF(SUM(M144:Z144)&gt;0,SUM(M144:Z144),0),0)*I144</f>
        <v>0</v>
      </c>
      <c r="CK144" s="222"/>
    </row>
    <row r="145" ht="90" customHeight="1">
      <c r="A145" s="50"/>
      <c r="B145" s="336"/>
      <c r="C145" s="6"/>
      <c r="D145" t="s" s="292">
        <v>388</v>
      </c>
      <c r="E145" t="s" s="293">
        <v>126</v>
      </c>
      <c r="F145" t="s" s="294">
        <v>39</v>
      </c>
      <c r="G145" t="s" s="295">
        <v>389</v>
      </c>
      <c r="H145" t="s" s="295">
        <v>47</v>
      </c>
      <c r="I145" s="296">
        <v>2</v>
      </c>
      <c r="J145" s="296">
        <v>0</v>
      </c>
      <c r="K145" t="s" s="294">
        <v>128</v>
      </c>
      <c r="L145" s="298">
        <v>550.9349999999999</v>
      </c>
      <c r="M145" s="29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299"/>
      <c r="AA145" s="300">
        <f>L145*M145+L145*N145+L145*O145+L145*P145+L145*Q145+L145*R145+L145*T145+L145*V145+L145*W145+L145*X145+L145*Y145+L145*Z145+L145*U145+L145*S145</f>
        <v>0</v>
      </c>
      <c r="AB145" t="s" s="294">
        <f>IF(SUM(M145:Z145)&gt;0,"Yes","No")</f>
        <v>129</v>
      </c>
      <c r="AC145" t="s" s="301">
        <f>IF(B145="New","Yes","No")</f>
        <v>129</v>
      </c>
      <c r="AD145" s="134"/>
      <c r="AE145" s="286">
        <v>2</v>
      </c>
      <c r="AF145" s="286">
        <f>AE145*SUM(M145:Z145)</f>
        <v>0</v>
      </c>
      <c r="AG145" s="287"/>
      <c r="AH145" s="288">
        <v>15.38</v>
      </c>
      <c r="AI145" s="267">
        <f>SUM(M145:Z145)*AH145</f>
        <v>0</v>
      </c>
      <c r="AJ145" s="268">
        <f>M145*I145</f>
        <v>0</v>
      </c>
      <c r="AK145" s="268">
        <f>N145*I145</f>
        <v>0</v>
      </c>
      <c r="AL145" s="268">
        <f>O145*I145</f>
        <v>0</v>
      </c>
      <c r="AM145" s="268">
        <f>P145*I145</f>
        <v>0</v>
      </c>
      <c r="AN145" s="268">
        <f>Q145*I145</f>
        <v>0</v>
      </c>
      <c r="AO145" s="268">
        <f>R145*I145</f>
        <v>0</v>
      </c>
      <c r="AP145" s="268">
        <f>S145*I145</f>
        <v>0</v>
      </c>
      <c r="AQ145" s="268">
        <f>T145*I145</f>
        <v>0</v>
      </c>
      <c r="AR145" s="268">
        <f>U145*I145</f>
        <v>0</v>
      </c>
      <c r="AS145" s="268">
        <f>V145*I145</f>
        <v>0</v>
      </c>
      <c r="AT145" s="268">
        <f>W145*I145</f>
        <v>0</v>
      </c>
      <c r="AU145" s="268">
        <f>X145*I145</f>
        <v>0</v>
      </c>
      <c r="AV145" s="268">
        <f>Y145*I145</f>
        <v>0</v>
      </c>
      <c r="AW145" s="268">
        <f>Z145*I145</f>
        <v>0</v>
      </c>
      <c r="AX145" s="334">
        <v>2</v>
      </c>
      <c r="AY145" s="291">
        <v>24</v>
      </c>
      <c r="AZ145" s="335"/>
      <c r="BA145" s="335"/>
      <c r="BB145" s="134"/>
      <c r="BC145" s="272">
        <f>IF(F145="XS",IF(SUM(M145:Z145)&gt;0,SUM(M145:Z145),0),0)*I145</f>
        <v>0</v>
      </c>
      <c r="BD145" s="272">
        <f>IF(F145="S",IF(SUM(M145:Z145)&gt;0,SUM(M145:Z145),0),0)*I145</f>
        <v>0</v>
      </c>
      <c r="BE145" s="272">
        <f>IF(F145="M",IF(SUM(M145:Z145)&gt;0,SUM(M145:Z145),0),0)*I145</f>
        <v>0</v>
      </c>
      <c r="BF145" s="272">
        <f>IF(F145="L",IF(SUM(M145:Z145)&gt;0,SUM(M145:Z145),0),0)*I145</f>
        <v>0</v>
      </c>
      <c r="BG145" s="272">
        <f>IF(F145="XL",IF(SUM(M145:Z145)&gt;0,SUM(M145:Z145),0),0)*I145</f>
        <v>0</v>
      </c>
      <c r="BH145" s="272">
        <f>IF(F145="2XL",IF(SUM(M145:Z145)&gt;0,SUM(M145:Z145),0),0)*I145</f>
        <v>0</v>
      </c>
      <c r="BI145" s="272">
        <f>IF(F145="3XL",IF(SUM(M145:Z145)&gt;0,SUM(M145:Z145),0),0)*I145</f>
        <v>0</v>
      </c>
      <c r="BJ145" s="272">
        <f>IF(F145="4XL",IF(SUM(M145:Z145)&gt;0,SUM(M145:Z145),0),0)*I145</f>
        <v>0</v>
      </c>
      <c r="BK145" s="272">
        <f>IF(F145="various",IF(SUM(M145:Z145)&gt;0,SUM(M145:Z145),0),0)*I145</f>
        <v>0</v>
      </c>
      <c r="BL145" s="134"/>
      <c r="BM145" s="272">
        <f>IF(E145="",IF(SUM(M145:Z145)&gt;0,SUM(M145:Z145),0),0)*I145</f>
        <v>0</v>
      </c>
      <c r="BN145" s="272">
        <f>IF(E145="Dual tex.",IF(SUM(M145:Z145)&gt;0,SUM(M145:Z145),0),0)*I145</f>
        <v>0</v>
      </c>
      <c r="BO145" s="134"/>
      <c r="BP145" s="272">
        <f>IF(H145="sloper",IF(SUM(M145:Z145)&gt;0,SUM(M145:Z145),0),0)*I145</f>
        <v>0</v>
      </c>
      <c r="BQ145" s="272">
        <f>IF(H145="footholds",IF(SUM(M145:Z145)&gt;0,SUM(M145:Z145),0),0)*I145</f>
        <v>0</v>
      </c>
      <c r="BR145" s="272">
        <f>IF(H145="micros",IF(SUM(M145:Z145)&gt;0,SUM(M145:Z145),0),0)*I145</f>
        <v>0</v>
      </c>
      <c r="BS145" s="272">
        <f>IF(H145="jug",IF(SUM(M145:Z145)&gt;0,SUM(M145:Z145),0),0)*I145</f>
        <v>0</v>
      </c>
      <c r="BT145" s="272">
        <f>IF(H145="ledge",IF(SUM(M145:Z145)&gt;0,SUM(M145:Z145),0),0)*I145</f>
        <v>0</v>
      </c>
      <c r="BU145" s="272">
        <f>IF(H145="edge",IF(SUM(M145:Z145)&gt;0,SUM(M145:Z145),0),0)*I145</f>
        <v>0</v>
      </c>
      <c r="BV145" s="272">
        <f>IF(H145="crimp",IF(SUM(M145:Z145)&gt;0,SUM(M145:Z145),0),0)*I145</f>
        <v>0</v>
      </c>
      <c r="BW145" s="272">
        <f>IF(H145="incut",IF(SUM(M145:Z145)&gt;0,SUM(M145:Z145),0),0)*I145</f>
        <v>0</v>
      </c>
      <c r="BX145" s="272">
        <f>IF(H145="dish",IF(SUM(M145:Z145)&gt;0,SUM(M145:Z145),0),0)*I145</f>
        <v>0</v>
      </c>
      <c r="BY145" s="272">
        <f>IF(H145="pinch",IF(SUM(M145:Z145)&gt;0,SUM(M145:Z145),0),0)*I145</f>
        <v>0</v>
      </c>
      <c r="BZ145" s="272">
        <f>IF(H145="pocket",IF(SUM(M145:Z145)&gt;0,SUM(M145:Z145),0),0)*I145</f>
        <v>0</v>
      </c>
      <c r="CA145" s="272">
        <f>IF(H145="insert",IF(SUM(M145:Z145)&gt;0,SUM(M145:Z145),0),0)*I145</f>
        <v>0</v>
      </c>
      <c r="CB145" s="272">
        <f>IF(H145="feature",IF(SUM(M145:Z145)&gt;0,SUM(M145:Z145),0),0)*I145</f>
        <v>0</v>
      </c>
      <c r="CC145" s="272">
        <f>IF(H145="scoop",IF(SUM(M145:Z145)&gt;0,SUM(M145:Z145),0),0)*I145</f>
        <v>0</v>
      </c>
      <c r="CD145" s="272">
        <f>IF(H145="arete",IF(SUM(M145:Z145)&gt;0,SUM(M145:Z145),0),0)*I145</f>
        <v>0</v>
      </c>
      <c r="CE145" s="272">
        <f>IF(H145="square",IF(SUM(M145:Z145)&gt;0,SUM(M145:Z145),0),0)*I145</f>
        <v>0</v>
      </c>
      <c r="CF145" s="272">
        <f>IF(H145="positive",IF(SUM(M145:Z145)&gt;0,SUM(M145:Z145),0),0)*I145</f>
        <v>0</v>
      </c>
      <c r="CG145" s="272">
        <f>IF(H145="pyramid",IF(SUM(M145:Z145)&gt;0,SUM(M145:Z145),0),0)*I145</f>
        <v>0</v>
      </c>
      <c r="CH145" s="272">
        <f>IF(H145="high profile",IF(SUM(M145:Z145)&gt;0,SUM(M145:Z145),0),0)*I145</f>
        <v>0</v>
      </c>
      <c r="CI145" s="272">
        <f>IF(H145="rectangle",IF(SUM(M145:Z145)&gt;0,SUM(M145:Z145),0),0)*I145</f>
        <v>0</v>
      </c>
      <c r="CJ145" s="272">
        <f>IF(H145="various",IF(SUM(M145:Z145)&gt;0,SUM(M145:Z145),0),0)*I145</f>
        <v>0</v>
      </c>
      <c r="CK145" s="222"/>
    </row>
    <row r="146" ht="90" customHeight="1">
      <c r="A146" s="50"/>
      <c r="B146" s="273"/>
      <c r="C146" s="6"/>
      <c r="D146" t="s" s="275">
        <v>390</v>
      </c>
      <c r="E146" t="s" s="276">
        <v>126</v>
      </c>
      <c r="F146" t="s" s="277">
        <v>39</v>
      </c>
      <c r="G146" t="s" s="278">
        <v>391</v>
      </c>
      <c r="H146" t="s" s="278">
        <v>47</v>
      </c>
      <c r="I146" s="279">
        <v>1</v>
      </c>
      <c r="J146" s="331">
        <v>0</v>
      </c>
      <c r="K146" t="s" s="332">
        <v>128</v>
      </c>
      <c r="L146" s="281">
        <v>612.15</v>
      </c>
      <c r="M146" s="282"/>
      <c r="N146" s="333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3">
        <f>L146*M146+L146*N146+L146*O146+L146*P146+L146*Q146+L146*R146+L146*T146+L146*V146+L146*W146+L146*X146+L146*Y146+L146*Z146+L146*U146+L146*S146</f>
        <v>0</v>
      </c>
      <c r="AB146" t="s" s="277">
        <f>IF(SUM(M146:Z146)&gt;0,"Yes","No")</f>
        <v>129</v>
      </c>
      <c r="AC146" t="s" s="284">
        <f>IF(B146="New","Yes","No")</f>
        <v>129</v>
      </c>
      <c r="AD146" s="134"/>
      <c r="AE146" s="286">
        <v>1</v>
      </c>
      <c r="AF146" s="286">
        <f>AE146*SUM(M146:Z146)</f>
        <v>0</v>
      </c>
      <c r="AG146" s="287"/>
      <c r="AH146" s="288">
        <v>18.01</v>
      </c>
      <c r="AI146" s="267">
        <f>SUM(M146:Z146)*AH146</f>
        <v>0</v>
      </c>
      <c r="AJ146" s="268">
        <f>M146*I146</f>
        <v>0</v>
      </c>
      <c r="AK146" s="268">
        <f>N146*I146</f>
        <v>0</v>
      </c>
      <c r="AL146" s="268">
        <f>O146*I146</f>
        <v>0</v>
      </c>
      <c r="AM146" s="268">
        <f>P146*I146</f>
        <v>0</v>
      </c>
      <c r="AN146" s="268">
        <f>Q146*I146</f>
        <v>0</v>
      </c>
      <c r="AO146" s="268">
        <f>R146*I146</f>
        <v>0</v>
      </c>
      <c r="AP146" s="268">
        <f>S146*I146</f>
        <v>0</v>
      </c>
      <c r="AQ146" s="268">
        <f>T146*I146</f>
        <v>0</v>
      </c>
      <c r="AR146" s="268">
        <f>U146*I146</f>
        <v>0</v>
      </c>
      <c r="AS146" s="268">
        <f>V146*I146</f>
        <v>0</v>
      </c>
      <c r="AT146" s="268">
        <f>W146*I146</f>
        <v>0</v>
      </c>
      <c r="AU146" s="268">
        <f>X146*I146</f>
        <v>0</v>
      </c>
      <c r="AV146" s="268">
        <f>Y146*I146</f>
        <v>0</v>
      </c>
      <c r="AW146" s="268">
        <f>Z146*I146</f>
        <v>0</v>
      </c>
      <c r="AX146" s="334">
        <v>1</v>
      </c>
      <c r="AY146" s="291">
        <v>14</v>
      </c>
      <c r="AZ146" s="335"/>
      <c r="BA146" s="335"/>
      <c r="BB146" s="134"/>
      <c r="BC146" s="272">
        <f>IF(F146="XS",IF(SUM(M146:Z146)&gt;0,SUM(M146:Z146),0),0)*I146</f>
        <v>0</v>
      </c>
      <c r="BD146" s="272">
        <f>IF(F146="S",IF(SUM(M146:Z146)&gt;0,SUM(M146:Z146),0),0)*I146</f>
        <v>0</v>
      </c>
      <c r="BE146" s="272">
        <f>IF(F146="M",IF(SUM(M146:Z146)&gt;0,SUM(M146:Z146),0),0)*I146</f>
        <v>0</v>
      </c>
      <c r="BF146" s="272">
        <f>IF(F146="L",IF(SUM(M146:Z146)&gt;0,SUM(M146:Z146),0),0)*I146</f>
        <v>0</v>
      </c>
      <c r="BG146" s="272">
        <f>IF(F146="XL",IF(SUM(M146:Z146)&gt;0,SUM(M146:Z146),0),0)*I146</f>
        <v>0</v>
      </c>
      <c r="BH146" s="272">
        <f>IF(F146="2XL",IF(SUM(M146:Z146)&gt;0,SUM(M146:Z146),0),0)*I146</f>
        <v>0</v>
      </c>
      <c r="BI146" s="272">
        <f>IF(F146="3XL",IF(SUM(M146:Z146)&gt;0,SUM(M146:Z146),0),0)*I146</f>
        <v>0</v>
      </c>
      <c r="BJ146" s="272">
        <f>IF(F146="4XL",IF(SUM(M146:Z146)&gt;0,SUM(M146:Z146),0),0)*I146</f>
        <v>0</v>
      </c>
      <c r="BK146" s="272">
        <f>IF(F146="various",IF(SUM(M146:Z146)&gt;0,SUM(M146:Z146),0),0)*I146</f>
        <v>0</v>
      </c>
      <c r="BL146" s="134"/>
      <c r="BM146" s="272">
        <f>IF(E146="",IF(SUM(M146:Z146)&gt;0,SUM(M146:Z146),0),0)*I146</f>
        <v>0</v>
      </c>
      <c r="BN146" s="272">
        <f>IF(E146="Dual tex.",IF(SUM(M146:Z146)&gt;0,SUM(M146:Z146),0),0)*I146</f>
        <v>0</v>
      </c>
      <c r="BO146" s="134"/>
      <c r="BP146" s="272">
        <f>IF(H146="sloper",IF(SUM(M146:Z146)&gt;0,SUM(M146:Z146),0),0)*I146</f>
        <v>0</v>
      </c>
      <c r="BQ146" s="272">
        <f>IF(H146="footholds",IF(SUM(M146:Z146)&gt;0,SUM(M146:Z146),0),0)*I146</f>
        <v>0</v>
      </c>
      <c r="BR146" s="272">
        <f>IF(H146="micros",IF(SUM(M146:Z146)&gt;0,SUM(M146:Z146),0),0)*I146</f>
        <v>0</v>
      </c>
      <c r="BS146" s="272">
        <f>IF(H146="jug",IF(SUM(M146:Z146)&gt;0,SUM(M146:Z146),0),0)*I146</f>
        <v>0</v>
      </c>
      <c r="BT146" s="272">
        <f>IF(H146="ledge",IF(SUM(M146:Z146)&gt;0,SUM(M146:Z146),0),0)*I146</f>
        <v>0</v>
      </c>
      <c r="BU146" s="272">
        <f>IF(H146="edge",IF(SUM(M146:Z146)&gt;0,SUM(M146:Z146),0),0)*I146</f>
        <v>0</v>
      </c>
      <c r="BV146" s="272">
        <f>IF(H146="crimp",IF(SUM(M146:Z146)&gt;0,SUM(M146:Z146),0),0)*I146</f>
        <v>0</v>
      </c>
      <c r="BW146" s="272">
        <f>IF(H146="incut",IF(SUM(M146:Z146)&gt;0,SUM(M146:Z146),0),0)*I146</f>
        <v>0</v>
      </c>
      <c r="BX146" s="272">
        <f>IF(H146="dish",IF(SUM(M146:Z146)&gt;0,SUM(M146:Z146),0),0)*I146</f>
        <v>0</v>
      </c>
      <c r="BY146" s="272">
        <f>IF(H146="pinch",IF(SUM(M146:Z146)&gt;0,SUM(M146:Z146),0),0)*I146</f>
        <v>0</v>
      </c>
      <c r="BZ146" s="272">
        <f>IF(H146="pocket",IF(SUM(M146:Z146)&gt;0,SUM(M146:Z146),0),0)*I146</f>
        <v>0</v>
      </c>
      <c r="CA146" s="272">
        <f>IF(H146="insert",IF(SUM(M146:Z146)&gt;0,SUM(M146:Z146),0),0)*I146</f>
        <v>0</v>
      </c>
      <c r="CB146" s="272">
        <f>IF(H146="feature",IF(SUM(M146:Z146)&gt;0,SUM(M146:Z146),0),0)*I146</f>
        <v>0</v>
      </c>
      <c r="CC146" s="272">
        <f>IF(H146="scoop",IF(SUM(M146:Z146)&gt;0,SUM(M146:Z146),0),0)*I146</f>
        <v>0</v>
      </c>
      <c r="CD146" s="272">
        <f>IF(H146="arete",IF(SUM(M146:Z146)&gt;0,SUM(M146:Z146),0),0)*I146</f>
        <v>0</v>
      </c>
      <c r="CE146" s="272">
        <f>IF(H146="square",IF(SUM(M146:Z146)&gt;0,SUM(M146:Z146),0),0)*I146</f>
        <v>0</v>
      </c>
      <c r="CF146" s="272">
        <f>IF(H146="positive",IF(SUM(M146:Z146)&gt;0,SUM(M146:Z146),0),0)*I146</f>
        <v>0</v>
      </c>
      <c r="CG146" s="272">
        <f>IF(H146="pyramid",IF(SUM(M146:Z146)&gt;0,SUM(M146:Z146),0),0)*I146</f>
        <v>0</v>
      </c>
      <c r="CH146" s="272">
        <f>IF(H146="high profile",IF(SUM(M146:Z146)&gt;0,SUM(M146:Z146),0),0)*I146</f>
        <v>0</v>
      </c>
      <c r="CI146" s="272">
        <f>IF(H146="rectangle",IF(SUM(M146:Z146)&gt;0,SUM(M146:Z146),0),0)*I146</f>
        <v>0</v>
      </c>
      <c r="CJ146" s="272">
        <f>IF(H146="various",IF(SUM(M146:Z146)&gt;0,SUM(M146:Z146),0),0)*I146</f>
        <v>0</v>
      </c>
      <c r="CK146" s="222"/>
    </row>
    <row r="147" ht="90" customHeight="1">
      <c r="A147" s="50"/>
      <c r="B147" s="337"/>
      <c r="C147" s="12"/>
      <c r="D147" t="s" s="354">
        <v>392</v>
      </c>
      <c r="E147" t="s" s="355">
        <v>126</v>
      </c>
      <c r="F147" t="s" s="356">
        <v>36</v>
      </c>
      <c r="G147" t="s" s="356">
        <v>393</v>
      </c>
      <c r="H147" t="s" s="356">
        <v>59</v>
      </c>
      <c r="I147" s="358">
        <v>4</v>
      </c>
      <c r="J147" s="358">
        <v>0</v>
      </c>
      <c r="K147" t="s" s="356">
        <v>128</v>
      </c>
      <c r="L147" s="359">
        <v>400.68</v>
      </c>
      <c r="M147" s="360"/>
      <c r="N147" s="360"/>
      <c r="O147" s="360"/>
      <c r="P147" s="360"/>
      <c r="Q147" s="360"/>
      <c r="R147" s="360"/>
      <c r="S147" s="360"/>
      <c r="T147" s="360"/>
      <c r="U147" s="360"/>
      <c r="V147" s="360"/>
      <c r="W147" s="360"/>
      <c r="X147" s="360"/>
      <c r="Y147" s="360"/>
      <c r="Z147" s="360"/>
      <c r="AA147" s="361">
        <f>L147*M147+L147*N147+L147*O147+L147*P147+L147*Q147+L147*R147+L147*T147+L147*V147+L147*W147+L147*X147+L147*Y147+L147*Z147+L147*U147+L147*S147</f>
        <v>0</v>
      </c>
      <c r="AB147" t="s" s="356">
        <f>IF(SUM(M147:Z147)&gt;0,"Yes","No")</f>
        <v>129</v>
      </c>
      <c r="AC147" t="s" s="362">
        <f>IF(B147="New","Yes","No")</f>
        <v>129</v>
      </c>
      <c r="AD147" s="134"/>
      <c r="AE147" s="342">
        <v>4</v>
      </c>
      <c r="AF147" s="342">
        <f>AE147*SUM(M147:Z147)</f>
        <v>0</v>
      </c>
      <c r="AG147" s="390"/>
      <c r="AH147" s="316">
        <v>10.7</v>
      </c>
      <c r="AI147" s="267">
        <f>SUM(M147:Z147)*AH147</f>
        <v>0</v>
      </c>
      <c r="AJ147" s="268">
        <f>M147*I147</f>
        <v>0</v>
      </c>
      <c r="AK147" s="268">
        <f>N147*I147</f>
        <v>0</v>
      </c>
      <c r="AL147" s="268">
        <f>O147*I147</f>
        <v>0</v>
      </c>
      <c r="AM147" s="268">
        <f>P147*I147</f>
        <v>0</v>
      </c>
      <c r="AN147" s="268">
        <f>Q147*I147</f>
        <v>0</v>
      </c>
      <c r="AO147" s="268">
        <f>R147*I147</f>
        <v>0</v>
      </c>
      <c r="AP147" s="268">
        <f>S147*I147</f>
        <v>0</v>
      </c>
      <c r="AQ147" s="268">
        <f>T147*I147</f>
        <v>0</v>
      </c>
      <c r="AR147" s="268">
        <f>U147*I147</f>
        <v>0</v>
      </c>
      <c r="AS147" s="268">
        <f>V147*I147</f>
        <v>0</v>
      </c>
      <c r="AT147" s="268">
        <f>W147*I147</f>
        <v>0</v>
      </c>
      <c r="AU147" s="268">
        <f>X147*I147</f>
        <v>0</v>
      </c>
      <c r="AV147" s="268">
        <f>Y147*I147</f>
        <v>0</v>
      </c>
      <c r="AW147" s="268">
        <f>Z147*I147</f>
        <v>0</v>
      </c>
      <c r="AX147" s="350">
        <v>4</v>
      </c>
      <c r="AY147" s="351">
        <v>24</v>
      </c>
      <c r="AZ147" s="352"/>
      <c r="BA147" s="352"/>
      <c r="BB147" s="134"/>
      <c r="BC147" s="272">
        <f>IF(F147="XS",IF(SUM(M147:Z147)&gt;0,SUM(M147:Z147),0),0)*I147</f>
        <v>0</v>
      </c>
      <c r="BD147" s="272">
        <f>IF(F147="S",IF(SUM(M147:Z147)&gt;0,SUM(M147:Z147),0),0)*I147</f>
        <v>0</v>
      </c>
      <c r="BE147" s="272">
        <f>IF(F147="M",IF(SUM(M147:Z147)&gt;0,SUM(M147:Z147),0),0)*I147</f>
        <v>0</v>
      </c>
      <c r="BF147" s="272">
        <f>IF(F147="L",IF(SUM(M147:Z147)&gt;0,SUM(M147:Z147),0),0)*I147</f>
        <v>0</v>
      </c>
      <c r="BG147" s="272">
        <f>IF(F147="XL",IF(SUM(M147:Z147)&gt;0,SUM(M147:Z147),0),0)*I147</f>
        <v>0</v>
      </c>
      <c r="BH147" s="272">
        <f>IF(F147="2XL",IF(SUM(M147:Z147)&gt;0,SUM(M147:Z147),0),0)*I147</f>
        <v>0</v>
      </c>
      <c r="BI147" s="272">
        <f>IF(F147="3XL",IF(SUM(M147:Z147)&gt;0,SUM(M147:Z147),0),0)*I147</f>
        <v>0</v>
      </c>
      <c r="BJ147" s="272">
        <f>IF(F147="4XL",IF(SUM(M147:Z147)&gt;0,SUM(M147:Z147),0),0)*I147</f>
        <v>0</v>
      </c>
      <c r="BK147" s="272">
        <f>IF(F147="various",IF(SUM(M147:Z147)&gt;0,SUM(M147:Z147),0),0)*I147</f>
        <v>0</v>
      </c>
      <c r="BL147" s="134"/>
      <c r="BM147" s="272">
        <f>IF(E147="",IF(SUM(M147:Z147)&gt;0,SUM(M147:Z147),0),0)*I147</f>
        <v>0</v>
      </c>
      <c r="BN147" s="272">
        <f>IF(E147="Dual tex.",IF(SUM(M147:Z147)&gt;0,SUM(M147:Z147),0),0)*I147</f>
        <v>0</v>
      </c>
      <c r="BO147" s="134"/>
      <c r="BP147" s="272">
        <f>IF(H147="sloper",IF(SUM(M147:Z147)&gt;0,SUM(M147:Z147),0),0)*I147</f>
        <v>0</v>
      </c>
      <c r="BQ147" s="272">
        <f>IF(H147="footholds",IF(SUM(M147:Z147)&gt;0,SUM(M147:Z147),0),0)*I147</f>
        <v>0</v>
      </c>
      <c r="BR147" s="272">
        <f>IF(H147="micros",IF(SUM(M147:Z147)&gt;0,SUM(M147:Z147),0),0)*I147</f>
        <v>0</v>
      </c>
      <c r="BS147" s="272">
        <f>IF(H147="jug",IF(SUM(M147:Z147)&gt;0,SUM(M147:Z147),0),0)*I147</f>
        <v>0</v>
      </c>
      <c r="BT147" s="272">
        <f>IF(H147="ledge",IF(SUM(M147:Z147)&gt;0,SUM(M147:Z147),0),0)*I147</f>
        <v>0</v>
      </c>
      <c r="BU147" s="272">
        <f>IF(H147="edge",IF(SUM(M147:Z147)&gt;0,SUM(M147:Z147),0),0)*I147</f>
        <v>0</v>
      </c>
      <c r="BV147" s="272">
        <f>IF(H147="crimp",IF(SUM(M147:Z147)&gt;0,SUM(M147:Z147),0),0)*I147</f>
        <v>0</v>
      </c>
      <c r="BW147" s="272">
        <f>IF(H147="incut",IF(SUM(M147:Z147)&gt;0,SUM(M147:Z147),0),0)*I147</f>
        <v>0</v>
      </c>
      <c r="BX147" s="272">
        <f>IF(H147="dish",IF(SUM(M147:Z147)&gt;0,SUM(M147:Z147),0),0)*I147</f>
        <v>0</v>
      </c>
      <c r="BY147" s="272">
        <f>IF(H147="pinch",IF(SUM(M147:Z147)&gt;0,SUM(M147:Z147),0),0)*I147</f>
        <v>0</v>
      </c>
      <c r="BZ147" s="272">
        <f>IF(H147="pocket",IF(SUM(M147:Z147)&gt;0,SUM(M147:Z147),0),0)*I147</f>
        <v>0</v>
      </c>
      <c r="CA147" s="272">
        <f>IF(H147="insert",IF(SUM(M147:Z147)&gt;0,SUM(M147:Z147),0),0)*I147</f>
        <v>0</v>
      </c>
      <c r="CB147" s="272">
        <f>IF(H147="feature",IF(SUM(M147:Z147)&gt;0,SUM(M147:Z147),0),0)*I147</f>
        <v>0</v>
      </c>
      <c r="CC147" s="272">
        <f>IF(H147="scoop",IF(SUM(M147:Z147)&gt;0,SUM(M147:Z147),0),0)*I147</f>
        <v>0</v>
      </c>
      <c r="CD147" s="272">
        <f>IF(H147="arete",IF(SUM(M147:Z147)&gt;0,SUM(M147:Z147),0),0)*I147</f>
        <v>0</v>
      </c>
      <c r="CE147" s="272">
        <f>IF(H147="square",IF(SUM(M147:Z147)&gt;0,SUM(M147:Z147),0),0)*I147</f>
        <v>0</v>
      </c>
      <c r="CF147" s="272">
        <f>IF(H147="positive",IF(SUM(M147:Z147)&gt;0,SUM(M147:Z147),0),0)*I147</f>
        <v>0</v>
      </c>
      <c r="CG147" s="272">
        <f>IF(H147="pyramid",IF(SUM(M147:Z147)&gt;0,SUM(M147:Z147),0),0)*I147</f>
        <v>0</v>
      </c>
      <c r="CH147" s="272">
        <f>IF(H147="high profile",IF(SUM(M147:Z147)&gt;0,SUM(M147:Z147),0),0)*I147</f>
        <v>0</v>
      </c>
      <c r="CI147" s="272">
        <f>IF(H147="rectangle",IF(SUM(M147:Z147)&gt;0,SUM(M147:Z147),0),0)*I147</f>
        <v>0</v>
      </c>
      <c r="CJ147" s="272">
        <f>IF(H147="various",IF(SUM(M147:Z147)&gt;0,SUM(M147:Z147),0),0)*I147</f>
        <v>0</v>
      </c>
      <c r="CK147" s="222"/>
    </row>
    <row r="148" ht="50.25" customHeight="1">
      <c r="A148" s="5"/>
      <c r="B148" s="236"/>
      <c r="C148" s="237"/>
      <c r="D148" s="238"/>
      <c r="E148" s="322"/>
      <c r="F148" s="238"/>
      <c r="G148" s="224"/>
      <c r="H148" s="224"/>
      <c r="I148" s="238"/>
      <c r="J148" s="239"/>
      <c r="K148" s="239"/>
      <c r="L148" t="s" s="240">
        <v>394</v>
      </c>
      <c r="M148" s="343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2"/>
      <c r="AB148" s="242"/>
      <c r="AC148" s="344"/>
      <c r="AD148" s="6"/>
      <c r="AE148" s="244"/>
      <c r="AF148" s="244"/>
      <c r="AG148" s="391"/>
      <c r="AH148" s="246"/>
      <c r="AI148" s="247"/>
      <c r="AJ148" s="248"/>
      <c r="AK148" s="248"/>
      <c r="AL148" s="248"/>
      <c r="AM148" s="248"/>
      <c r="AN148" s="248"/>
      <c r="AO148" s="248"/>
      <c r="AP148" s="248"/>
      <c r="AQ148" s="248"/>
      <c r="AR148" s="248"/>
      <c r="AS148" s="248"/>
      <c r="AT148" s="248"/>
      <c r="AU148" s="248"/>
      <c r="AV148" s="248"/>
      <c r="AW148" s="248"/>
      <c r="AX148" s="249"/>
      <c r="AY148" s="328"/>
      <c r="AZ148" s="328"/>
      <c r="BA148" s="328"/>
      <c r="BB148" s="6"/>
      <c r="BC148" s="349">
        <f>IF(F148="XS",IF(SUM(M148:Z148)&gt;0,SUM(M148:Z148),0),0)*I148</f>
        <v>0</v>
      </c>
      <c r="BD148" s="349">
        <f>IF(F148="S",IF(SUM(M148:Z148)&gt;0,SUM(M148:Z148),0),0)*I148</f>
        <v>0</v>
      </c>
      <c r="BE148" s="349">
        <f>IF(F148="M",IF(SUM(M148:Z148)&gt;0,SUM(M148:Z148),0),0)*I148</f>
        <v>0</v>
      </c>
      <c r="BF148" s="349">
        <f>IF(F148="L",IF(SUM(M148:Z148)&gt;0,SUM(M148:Z148),0),0)*I148</f>
        <v>0</v>
      </c>
      <c r="BG148" s="349">
        <f>IF(F148="XL",IF(SUM(M148:Z148)&gt;0,SUM(M148:Z148),0),0)*I148</f>
        <v>0</v>
      </c>
      <c r="BH148" s="349">
        <f>IF(F148="2XL",IF(SUM(M148:Z148)&gt;0,SUM(M148:Z148),0),0)*I148</f>
        <v>0</v>
      </c>
      <c r="BI148" s="349">
        <f>IF(F148="3XL",IF(SUM(M148:Z148)&gt;0,SUM(M148:Z148),0),0)*I148</f>
        <v>0</v>
      </c>
      <c r="BJ148" s="349">
        <f>IF(F148="4XL",IF(SUM(M148:Z148)&gt;0,SUM(M148:Z148),0),0)*I148</f>
        <v>0</v>
      </c>
      <c r="BK148" s="349">
        <f>IF(F148="various",IF(SUM(M148:Z148)&gt;0,SUM(M148:Z148),0),0)*I148</f>
        <v>0</v>
      </c>
      <c r="BL148" s="6"/>
      <c r="BM148" s="349">
        <f>IF(E148="",IF(SUM(M148:Z148)&gt;0,SUM(M148:Z148),0),0)*I148</f>
        <v>0</v>
      </c>
      <c r="BN148" s="349">
        <f>IF(E148="Dual tex.",IF(SUM(M148:Z148)&gt;0,SUM(M148:Z148),0),0)*I148</f>
        <v>0</v>
      </c>
      <c r="BO148" s="6"/>
      <c r="BP148" s="349">
        <f>IF(H148="sloper",IF(SUM(M148:Z148)&gt;0,SUM(M148:Z148),0),0)*I148</f>
        <v>0</v>
      </c>
      <c r="BQ148" s="349">
        <f>IF(H148="footholds",IF(SUM(M148:Z148)&gt;0,SUM(M148:Z148),0),0)*I148</f>
        <v>0</v>
      </c>
      <c r="BR148" s="349">
        <f>IF(H148="micros",IF(SUM(M148:Z148)&gt;0,SUM(M148:Z148),0),0)*I148</f>
        <v>0</v>
      </c>
      <c r="BS148" s="349">
        <f>IF(H148="jug",IF(SUM(M148:Z148)&gt;0,SUM(M148:Z148),0),0)*I148</f>
        <v>0</v>
      </c>
      <c r="BT148" s="349">
        <f>IF(H148="ledge",IF(SUM(M148:Z148)&gt;0,SUM(M148:Z148),0),0)*I148</f>
        <v>0</v>
      </c>
      <c r="BU148" s="349">
        <f>IF(H148="edge",IF(SUM(M148:Z148)&gt;0,SUM(M148:Z148),0),0)*I148</f>
        <v>0</v>
      </c>
      <c r="BV148" s="349">
        <f>IF(H148="crimp",IF(SUM(M148:Z148)&gt;0,SUM(M148:Z148),0),0)*I148</f>
        <v>0</v>
      </c>
      <c r="BW148" s="349">
        <f>IF(H148="incut",IF(SUM(M148:Z148)&gt;0,SUM(M148:Z148),0),0)*I148</f>
        <v>0</v>
      </c>
      <c r="BX148" s="349">
        <f>IF(H148="dish",IF(SUM(M148:Z148)&gt;0,SUM(M148:Z148),0),0)*I148</f>
        <v>0</v>
      </c>
      <c r="BY148" s="349">
        <f>IF(H148="pinch",IF(SUM(M148:Z148)&gt;0,SUM(M148:Z148),0),0)*I148</f>
        <v>0</v>
      </c>
      <c r="BZ148" s="349">
        <f>IF(H148="pocket",IF(SUM(M148:Z148)&gt;0,SUM(M148:Z148),0),0)*I148</f>
        <v>0</v>
      </c>
      <c r="CA148" s="349">
        <f>IF(H148="insert",IF(SUM(M148:Z148)&gt;0,SUM(M148:Z148),0),0)*I148</f>
        <v>0</v>
      </c>
      <c r="CB148" s="349">
        <f>IF(H148="feature",IF(SUM(M148:Z148)&gt;0,SUM(M148:Z148),0),0)*I148</f>
        <v>0</v>
      </c>
      <c r="CC148" s="349">
        <f>IF(H148="scoop",IF(SUM(M148:Z148)&gt;0,SUM(M148:Z148),0),0)*I148</f>
        <v>0</v>
      </c>
      <c r="CD148" s="349">
        <f>IF(H148="arete",IF(SUM(M148:Z148)&gt;0,SUM(M148:Z148),0),0)*I148</f>
        <v>0</v>
      </c>
      <c r="CE148" s="349">
        <f>IF(H148="square",IF(SUM(M148:Z148)&gt;0,SUM(M148:Z148),0),0)*I148</f>
        <v>0</v>
      </c>
      <c r="CF148" s="349">
        <f>IF(H148="positive",IF(SUM(M148:Z148)&gt;0,SUM(M148:Z148),0),0)*I148</f>
        <v>0</v>
      </c>
      <c r="CG148" s="349">
        <f>IF(H148="pyramid",IF(SUM(M148:Z148)&gt;0,SUM(M148:Z148),0),0)*I148</f>
        <v>0</v>
      </c>
      <c r="CH148" s="349">
        <f>IF(H148="high profile",IF(SUM(M148:Z148)&gt;0,SUM(M148:Z148),0),0)*I148</f>
        <v>0</v>
      </c>
      <c r="CI148" s="349">
        <f>IF(H148="rectangle",IF(SUM(M148:Z148)&gt;0,SUM(M148:Z148),0),0)*I148</f>
        <v>0</v>
      </c>
      <c r="CJ148" s="349">
        <f>IF(H148="various",IF(SUM(M148:Z148)&gt;0,SUM(M148:Z148),0),0)*I148</f>
        <v>0</v>
      </c>
      <c r="CK148" s="9"/>
    </row>
    <row r="149" ht="90" customHeight="1">
      <c r="A149" s="50"/>
      <c r="B149" s="251"/>
      <c r="C149" s="22"/>
      <c r="D149" t="s" s="364">
        <v>395</v>
      </c>
      <c r="E149" t="s" s="365">
        <v>126</v>
      </c>
      <c r="F149" t="s" s="366">
        <v>39</v>
      </c>
      <c r="G149" t="s" s="367">
        <v>396</v>
      </c>
      <c r="H149" t="s" s="367">
        <v>55</v>
      </c>
      <c r="I149" s="368">
        <v>1</v>
      </c>
      <c r="J149" s="369">
        <v>41</v>
      </c>
      <c r="K149" t="s" s="370">
        <v>128</v>
      </c>
      <c r="L149" s="371">
        <v>748.09182</v>
      </c>
      <c r="M149" s="372"/>
      <c r="N149" s="373"/>
      <c r="O149" s="372"/>
      <c r="P149" s="372"/>
      <c r="Q149" s="372"/>
      <c r="R149" s="372"/>
      <c r="S149" s="372"/>
      <c r="T149" s="372"/>
      <c r="U149" s="372"/>
      <c r="V149" s="372"/>
      <c r="W149" s="372"/>
      <c r="X149" s="372"/>
      <c r="Y149" s="372"/>
      <c r="Z149" s="372"/>
      <c r="AA149" s="374">
        <f>L149*M149+L149*N149+L149*O149+L149*P149+L149*Q149+L149*R149+L149*T149+L149*V149+L149*W149+L149*X149+L149*Y149+L149*Z149+L149*U149+L149*S149</f>
        <v>0</v>
      </c>
      <c r="AB149" t="s" s="366">
        <f>IF(SUM(M149:Z149)&gt;0,"Yes","No")</f>
        <v>129</v>
      </c>
      <c r="AC149" t="s" s="375">
        <f>IF(B149="New","Yes","No")</f>
        <v>129</v>
      </c>
      <c r="AD149" s="134"/>
      <c r="AE149" s="264">
        <v>1</v>
      </c>
      <c r="AF149" s="264">
        <f>AE149*SUM(M149:Z149)</f>
        <v>0</v>
      </c>
      <c r="AG149" s="287"/>
      <c r="AH149" s="266">
        <v>34.3</v>
      </c>
      <c r="AI149" s="267">
        <f>SUM(M149:Z149)*AH149</f>
        <v>0</v>
      </c>
      <c r="AJ149" s="268">
        <f>M149*I149</f>
        <v>0</v>
      </c>
      <c r="AK149" s="268">
        <f>N149*I149</f>
        <v>0</v>
      </c>
      <c r="AL149" s="268">
        <f>O149*I149</f>
        <v>0</v>
      </c>
      <c r="AM149" s="268">
        <f>P149*I149</f>
        <v>0</v>
      </c>
      <c r="AN149" s="268">
        <f>Q149*I149</f>
        <v>0</v>
      </c>
      <c r="AO149" s="268">
        <f>R149*I149</f>
        <v>0</v>
      </c>
      <c r="AP149" s="268">
        <f>S149*I149</f>
        <v>0</v>
      </c>
      <c r="AQ149" s="268">
        <f>T149*I149</f>
        <v>0</v>
      </c>
      <c r="AR149" s="268">
        <f>U149*I149</f>
        <v>0</v>
      </c>
      <c r="AS149" s="268">
        <f>V149*I149</f>
        <v>0</v>
      </c>
      <c r="AT149" s="268">
        <f>W149*I149</f>
        <v>0</v>
      </c>
      <c r="AU149" s="268">
        <f>X149*I149</f>
        <v>0</v>
      </c>
      <c r="AV149" s="268">
        <f>Y149*I149</f>
        <v>0</v>
      </c>
      <c r="AW149" s="268">
        <f>Z149*I149</f>
        <v>0</v>
      </c>
      <c r="AX149" s="329">
        <v>1</v>
      </c>
      <c r="AY149" s="330"/>
      <c r="AZ149" s="271">
        <v>20</v>
      </c>
      <c r="BA149" s="392"/>
      <c r="BB149" s="134"/>
      <c r="BC149" s="272">
        <f>IF(F149="XS",IF(SUM(M149:Z149)&gt;0,SUM(M149:Z149),0),0)*I149</f>
        <v>0</v>
      </c>
      <c r="BD149" s="272">
        <f>IF(F149="S",IF(SUM(M149:Z149)&gt;0,SUM(M149:Z149),0),0)*I149</f>
        <v>0</v>
      </c>
      <c r="BE149" s="272">
        <f>IF(F149="M",IF(SUM(M149:Z149)&gt;0,SUM(M149:Z149),0),0)*I149</f>
        <v>0</v>
      </c>
      <c r="BF149" s="272">
        <f>IF(F149="L",IF(SUM(M149:Z149)&gt;0,SUM(M149:Z149),0),0)*I149</f>
        <v>0</v>
      </c>
      <c r="BG149" s="272">
        <f>IF(F149="XL",IF(SUM(M149:Z149)&gt;0,SUM(M149:Z149),0),0)*I149</f>
        <v>0</v>
      </c>
      <c r="BH149" s="272">
        <f>IF(F149="2XL",IF(SUM(M149:Z149)&gt;0,SUM(M149:Z149),0),0)*I149</f>
        <v>0</v>
      </c>
      <c r="BI149" s="272">
        <f>IF(F149="3XL",IF(SUM(M149:Z149)&gt;0,SUM(M149:Z149),0),0)*I149</f>
        <v>0</v>
      </c>
      <c r="BJ149" s="272">
        <f>IF(F149="4XL",IF(SUM(M149:Z149)&gt;0,SUM(M149:Z149),0),0)*I149</f>
        <v>0</v>
      </c>
      <c r="BK149" s="272">
        <f>IF(F149="various",IF(SUM(M149:Z149)&gt;0,SUM(M149:Z149),0),0)*I149</f>
        <v>0</v>
      </c>
      <c r="BL149" s="134"/>
      <c r="BM149" s="272">
        <f>IF(E149="",IF(SUM(M149:Z149)&gt;0,SUM(M149:Z149),0),0)*I149</f>
        <v>0</v>
      </c>
      <c r="BN149" s="272">
        <f>IF(E149="Dual tex.",IF(SUM(M149:Z149)&gt;0,SUM(M149:Z149),0),0)*I149</f>
        <v>0</v>
      </c>
      <c r="BO149" s="134"/>
      <c r="BP149" s="272">
        <f>IF(H149="sloper",IF(SUM(M149:Z149)&gt;0,SUM(M149:Z149),0),0)*I149</f>
        <v>0</v>
      </c>
      <c r="BQ149" s="272">
        <f>IF(H149="footholds",IF(SUM(M149:Z149)&gt;0,SUM(M149:Z149),0),0)*I149</f>
        <v>0</v>
      </c>
      <c r="BR149" s="272">
        <f>IF(H149="micros",IF(SUM(M149:Z149)&gt;0,SUM(M149:Z149),0),0)*I149</f>
        <v>0</v>
      </c>
      <c r="BS149" s="272">
        <f>IF(H149="jug",IF(SUM(M149:Z149)&gt;0,SUM(M149:Z149),0),0)*I149</f>
        <v>0</v>
      </c>
      <c r="BT149" s="272">
        <f>IF(H149="ledge",IF(SUM(M149:Z149)&gt;0,SUM(M149:Z149),0),0)*I149</f>
        <v>0</v>
      </c>
      <c r="BU149" s="272">
        <f>IF(H149="edge",IF(SUM(M149:Z149)&gt;0,SUM(M149:Z149),0),0)*I149</f>
        <v>0</v>
      </c>
      <c r="BV149" s="272">
        <f>IF(H149="crimp",IF(SUM(M149:Z149)&gt;0,SUM(M149:Z149),0),0)*I149</f>
        <v>0</v>
      </c>
      <c r="BW149" s="272">
        <f>IF(H149="incut",IF(SUM(M149:Z149)&gt;0,SUM(M149:Z149),0),0)*I149</f>
        <v>0</v>
      </c>
      <c r="BX149" s="272">
        <f>IF(H149="dish",IF(SUM(M149:Z149)&gt;0,SUM(M149:Z149),0),0)*I149</f>
        <v>0</v>
      </c>
      <c r="BY149" s="272">
        <f>IF(H149="pinch",IF(SUM(M149:Z149)&gt;0,SUM(M149:Z149),0),0)*I149</f>
        <v>0</v>
      </c>
      <c r="BZ149" s="272">
        <f>IF(H149="pocket",IF(SUM(M149:Z149)&gt;0,SUM(M149:Z149),0),0)*I149</f>
        <v>0</v>
      </c>
      <c r="CA149" s="272">
        <f>IF(H149="insert",IF(SUM(M149:Z149)&gt;0,SUM(M149:Z149),0),0)*I149</f>
        <v>0</v>
      </c>
      <c r="CB149" s="272">
        <f>IF(H149="feature",IF(SUM(M149:Z149)&gt;0,SUM(M149:Z149),0),0)*I149</f>
        <v>0</v>
      </c>
      <c r="CC149" s="272">
        <f>IF(H149="scoop",IF(SUM(M149:Z149)&gt;0,SUM(M149:Z149),0),0)*I149</f>
        <v>0</v>
      </c>
      <c r="CD149" s="272">
        <f>IF(H149="arete",IF(SUM(M149:Z149)&gt;0,SUM(M149:Z149),0),0)*I149</f>
        <v>0</v>
      </c>
      <c r="CE149" s="272">
        <f>IF(H149="square",IF(SUM(M149:Z149)&gt;0,SUM(M149:Z149),0),0)*I149</f>
        <v>0</v>
      </c>
      <c r="CF149" s="272">
        <f>IF(H149="positive",IF(SUM(M149:Z149)&gt;0,SUM(M149:Z149),0),0)*I149</f>
        <v>0</v>
      </c>
      <c r="CG149" s="272">
        <f>IF(H149="pyramid",IF(SUM(M149:Z149)&gt;0,SUM(M149:Z149),0),0)*I149</f>
        <v>0</v>
      </c>
      <c r="CH149" s="272">
        <f>IF(H149="high profile",IF(SUM(M149:Z149)&gt;0,SUM(M149:Z149),0),0)*I149</f>
        <v>0</v>
      </c>
      <c r="CI149" s="272">
        <f>IF(H149="rectangle",IF(SUM(M149:Z149)&gt;0,SUM(M149:Z149),0),0)*I149</f>
        <v>0</v>
      </c>
      <c r="CJ149" s="272">
        <f>IF(H149="various",IF(SUM(M149:Z149)&gt;0,SUM(M149:Z149),0),0)*I149</f>
        <v>0</v>
      </c>
      <c r="CK149" s="222"/>
    </row>
    <row r="150" ht="90" customHeight="1">
      <c r="A150" s="50"/>
      <c r="B150" s="336"/>
      <c r="C150" s="6"/>
      <c r="D150" t="s" s="292">
        <v>397</v>
      </c>
      <c r="E150" t="s" s="293">
        <v>126</v>
      </c>
      <c r="F150" t="s" s="294">
        <v>38</v>
      </c>
      <c r="G150" t="s" s="295">
        <v>398</v>
      </c>
      <c r="H150" t="s" s="295">
        <v>55</v>
      </c>
      <c r="I150" s="296">
        <v>1</v>
      </c>
      <c r="J150" s="296">
        <v>22</v>
      </c>
      <c r="K150" t="s" s="294">
        <v>128</v>
      </c>
      <c r="L150" s="298">
        <v>439.635</v>
      </c>
      <c r="M150" s="29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  <c r="AA150" s="300">
        <f>L150*M150+L150*N150+L150*O150+L150*P150+L150*Q150+L150*R150+L150*T150+L150*V150+L150*W150+L150*X150+L150*Y150+L150*Z150+L150*U150+L150*S150</f>
        <v>0</v>
      </c>
      <c r="AB150" t="s" s="294">
        <f>IF(SUM(M150:Z150)&gt;0,"Yes","No")</f>
        <v>129</v>
      </c>
      <c r="AC150" t="s" s="301">
        <f>IF(B150="New","Yes","No")</f>
        <v>129</v>
      </c>
      <c r="AD150" s="134"/>
      <c r="AE150" s="286">
        <v>1</v>
      </c>
      <c r="AF150" s="286">
        <f>AE150*SUM(M150:Z150)</f>
        <v>0</v>
      </c>
      <c r="AG150" s="287"/>
      <c r="AH150" s="288">
        <v>21.5</v>
      </c>
      <c r="AI150" s="267">
        <f>SUM(M150:Z150)*AH150</f>
        <v>0</v>
      </c>
      <c r="AJ150" s="268">
        <f>M150*I150</f>
        <v>0</v>
      </c>
      <c r="AK150" s="268">
        <f>N150*I150</f>
        <v>0</v>
      </c>
      <c r="AL150" s="268">
        <f>O150*I150</f>
        <v>0</v>
      </c>
      <c r="AM150" s="268">
        <f>P150*I150</f>
        <v>0</v>
      </c>
      <c r="AN150" s="268">
        <f>Q150*I150</f>
        <v>0</v>
      </c>
      <c r="AO150" s="268">
        <f>R150*I150</f>
        <v>0</v>
      </c>
      <c r="AP150" s="268">
        <f>S150*I150</f>
        <v>0</v>
      </c>
      <c r="AQ150" s="268">
        <f>T150*I150</f>
        <v>0</v>
      </c>
      <c r="AR150" s="268">
        <f>U150*I150</f>
        <v>0</v>
      </c>
      <c r="AS150" s="268">
        <f>V150*I150</f>
        <v>0</v>
      </c>
      <c r="AT150" s="268">
        <f>W150*I150</f>
        <v>0</v>
      </c>
      <c r="AU150" s="268">
        <f>X150*I150</f>
        <v>0</v>
      </c>
      <c r="AV150" s="268">
        <f>Y150*I150</f>
        <v>0</v>
      </c>
      <c r="AW150" s="268">
        <f>Z150*I150</f>
        <v>0</v>
      </c>
      <c r="AX150" s="334">
        <v>1</v>
      </c>
      <c r="AY150" s="335"/>
      <c r="AZ150" s="291">
        <v>18</v>
      </c>
      <c r="BA150" s="393"/>
      <c r="BB150" s="134"/>
      <c r="BC150" s="272">
        <f>IF(F150="XS",IF(SUM(M150:Z150)&gt;0,SUM(M150:Z150),0),0)*I150</f>
        <v>0</v>
      </c>
      <c r="BD150" s="272">
        <f>IF(F150="S",IF(SUM(M150:Z150)&gt;0,SUM(M150:Z150),0),0)*I150</f>
        <v>0</v>
      </c>
      <c r="BE150" s="272">
        <f>IF(F150="M",IF(SUM(M150:Z150)&gt;0,SUM(M150:Z150),0),0)*I150</f>
        <v>0</v>
      </c>
      <c r="BF150" s="272">
        <f>IF(F150="L",IF(SUM(M150:Z150)&gt;0,SUM(M150:Z150),0),0)*I150</f>
        <v>0</v>
      </c>
      <c r="BG150" s="272">
        <f>IF(F150="XL",IF(SUM(M150:Z150)&gt;0,SUM(M150:Z150),0),0)*I150</f>
        <v>0</v>
      </c>
      <c r="BH150" s="272">
        <f>IF(F150="2XL",IF(SUM(M150:Z150)&gt;0,SUM(M150:Z150),0),0)*I150</f>
        <v>0</v>
      </c>
      <c r="BI150" s="272">
        <f>IF(F150="3XL",IF(SUM(M150:Z150)&gt;0,SUM(M150:Z150),0),0)*I150</f>
        <v>0</v>
      </c>
      <c r="BJ150" s="272">
        <f>IF(F150="4XL",IF(SUM(M150:Z150)&gt;0,SUM(M150:Z150),0),0)*I150</f>
        <v>0</v>
      </c>
      <c r="BK150" s="272">
        <f>IF(F150="various",IF(SUM(M150:Z150)&gt;0,SUM(M150:Z150),0),0)*I150</f>
        <v>0</v>
      </c>
      <c r="BL150" s="134"/>
      <c r="BM150" s="272">
        <f>IF(E150="",IF(SUM(M150:Z150)&gt;0,SUM(M150:Z150),0),0)*I150</f>
        <v>0</v>
      </c>
      <c r="BN150" s="272">
        <f>IF(E150="Dual tex.",IF(SUM(M150:Z150)&gt;0,SUM(M150:Z150),0),0)*I150</f>
        <v>0</v>
      </c>
      <c r="BO150" s="134"/>
      <c r="BP150" s="272">
        <f>IF(H150="sloper",IF(SUM(M150:Z150)&gt;0,SUM(M150:Z150),0),0)*I150</f>
        <v>0</v>
      </c>
      <c r="BQ150" s="272">
        <f>IF(H150="footholds",IF(SUM(M150:Z150)&gt;0,SUM(M150:Z150),0),0)*I150</f>
        <v>0</v>
      </c>
      <c r="BR150" s="272">
        <f>IF(H150="micros",IF(SUM(M150:Z150)&gt;0,SUM(M150:Z150),0),0)*I150</f>
        <v>0</v>
      </c>
      <c r="BS150" s="272">
        <f>IF(H150="jug",IF(SUM(M150:Z150)&gt;0,SUM(M150:Z150),0),0)*I150</f>
        <v>0</v>
      </c>
      <c r="BT150" s="272">
        <f>IF(H150="ledge",IF(SUM(M150:Z150)&gt;0,SUM(M150:Z150),0),0)*I150</f>
        <v>0</v>
      </c>
      <c r="BU150" s="272">
        <f>IF(H150="edge",IF(SUM(M150:Z150)&gt;0,SUM(M150:Z150),0),0)*I150</f>
        <v>0</v>
      </c>
      <c r="BV150" s="272">
        <f>IF(H150="crimp",IF(SUM(M150:Z150)&gt;0,SUM(M150:Z150),0),0)*I150</f>
        <v>0</v>
      </c>
      <c r="BW150" s="272">
        <f>IF(H150="incut",IF(SUM(M150:Z150)&gt;0,SUM(M150:Z150),0),0)*I150</f>
        <v>0</v>
      </c>
      <c r="BX150" s="272">
        <f>IF(H150="dish",IF(SUM(M150:Z150)&gt;0,SUM(M150:Z150),0),0)*I150</f>
        <v>0</v>
      </c>
      <c r="BY150" s="272">
        <f>IF(H150="pinch",IF(SUM(M150:Z150)&gt;0,SUM(M150:Z150),0),0)*I150</f>
        <v>0</v>
      </c>
      <c r="BZ150" s="272">
        <f>IF(H150="pocket",IF(SUM(M150:Z150)&gt;0,SUM(M150:Z150),0),0)*I150</f>
        <v>0</v>
      </c>
      <c r="CA150" s="272">
        <f>IF(H150="insert",IF(SUM(M150:Z150)&gt;0,SUM(M150:Z150),0),0)*I150</f>
        <v>0</v>
      </c>
      <c r="CB150" s="272">
        <f>IF(H150="feature",IF(SUM(M150:Z150)&gt;0,SUM(M150:Z150),0),0)*I150</f>
        <v>0</v>
      </c>
      <c r="CC150" s="272">
        <f>IF(H150="scoop",IF(SUM(M150:Z150)&gt;0,SUM(M150:Z150),0),0)*I150</f>
        <v>0</v>
      </c>
      <c r="CD150" s="272">
        <f>IF(H150="arete",IF(SUM(M150:Z150)&gt;0,SUM(M150:Z150),0),0)*I150</f>
        <v>0</v>
      </c>
      <c r="CE150" s="272">
        <f>IF(H150="square",IF(SUM(M150:Z150)&gt;0,SUM(M150:Z150),0),0)*I150</f>
        <v>0</v>
      </c>
      <c r="CF150" s="272">
        <f>IF(H150="positive",IF(SUM(M150:Z150)&gt;0,SUM(M150:Z150),0),0)*I150</f>
        <v>0</v>
      </c>
      <c r="CG150" s="272">
        <f>IF(H150="pyramid",IF(SUM(M150:Z150)&gt;0,SUM(M150:Z150),0),0)*I150</f>
        <v>0</v>
      </c>
      <c r="CH150" s="272">
        <f>IF(H150="high profile",IF(SUM(M150:Z150)&gt;0,SUM(M150:Z150),0),0)*I150</f>
        <v>0</v>
      </c>
      <c r="CI150" s="272">
        <f>IF(H150="rectangle",IF(SUM(M150:Z150)&gt;0,SUM(M150:Z150),0),0)*I150</f>
        <v>0</v>
      </c>
      <c r="CJ150" s="272">
        <f>IF(H150="various",IF(SUM(M150:Z150)&gt;0,SUM(M150:Z150),0),0)*I150</f>
        <v>0</v>
      </c>
      <c r="CK150" s="222"/>
    </row>
    <row r="151" ht="90" customHeight="1">
      <c r="A151" s="50"/>
      <c r="B151" s="273"/>
      <c r="C151" s="6"/>
      <c r="D151" t="s" s="275">
        <v>399</v>
      </c>
      <c r="E151" t="s" s="276">
        <v>126</v>
      </c>
      <c r="F151" t="s" s="277">
        <v>39</v>
      </c>
      <c r="G151" t="s" s="278">
        <v>400</v>
      </c>
      <c r="H151" t="s" s="278">
        <v>55</v>
      </c>
      <c r="I151" s="279">
        <v>1</v>
      </c>
      <c r="J151" s="331">
        <v>13</v>
      </c>
      <c r="K151" t="s" s="332">
        <v>128</v>
      </c>
      <c r="L151" s="281">
        <v>356.16</v>
      </c>
      <c r="M151" s="282"/>
      <c r="N151" s="333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3">
        <f>L151*M151+L151*N151+L151*O151+L151*P151+L151*Q151+L151*R151+L151*T151+L151*V151+L151*W151+L151*X151+L151*Y151+L151*Z151+L151*U151+L151*S151</f>
        <v>0</v>
      </c>
      <c r="AB151" t="s" s="277">
        <f>IF(SUM(M151:Z151)&gt;0,"Yes","No")</f>
        <v>129</v>
      </c>
      <c r="AC151" t="s" s="284">
        <f>IF(B151="New","Yes","No")</f>
        <v>129</v>
      </c>
      <c r="AD151" s="134"/>
      <c r="AE151" s="286">
        <v>1</v>
      </c>
      <c r="AF151" s="286">
        <f>AE151*SUM(M151:Z151)</f>
        <v>0</v>
      </c>
      <c r="AG151" s="287"/>
      <c r="AH151" s="288">
        <v>15</v>
      </c>
      <c r="AI151" s="267">
        <f>SUM(M151:Z151)*AH151</f>
        <v>0</v>
      </c>
      <c r="AJ151" s="268">
        <f>M151*I151</f>
        <v>0</v>
      </c>
      <c r="AK151" s="268">
        <f>N151*I151</f>
        <v>0</v>
      </c>
      <c r="AL151" s="268">
        <f>O151*I151</f>
        <v>0</v>
      </c>
      <c r="AM151" s="268">
        <f>P151*I151</f>
        <v>0</v>
      </c>
      <c r="AN151" s="268">
        <f>Q151*I151</f>
        <v>0</v>
      </c>
      <c r="AO151" s="268">
        <f>R151*I151</f>
        <v>0</v>
      </c>
      <c r="AP151" s="268">
        <f>S151*I151</f>
        <v>0</v>
      </c>
      <c r="AQ151" s="268">
        <f>T151*I151</f>
        <v>0</v>
      </c>
      <c r="AR151" s="268">
        <f>U151*I151</f>
        <v>0</v>
      </c>
      <c r="AS151" s="268">
        <f>V151*I151</f>
        <v>0</v>
      </c>
      <c r="AT151" s="268">
        <f>W151*I151</f>
        <v>0</v>
      </c>
      <c r="AU151" s="268">
        <f>X151*I151</f>
        <v>0</v>
      </c>
      <c r="AV151" s="268">
        <f>Y151*I151</f>
        <v>0</v>
      </c>
      <c r="AW151" s="268">
        <f>Z151*I151</f>
        <v>0</v>
      </c>
      <c r="AX151" s="334">
        <v>1</v>
      </c>
      <c r="AY151" s="335"/>
      <c r="AZ151" s="291">
        <v>13</v>
      </c>
      <c r="BA151" s="393"/>
      <c r="BB151" s="134"/>
      <c r="BC151" s="272">
        <f>IF(F151="XS",IF(SUM(M151:Z151)&gt;0,SUM(M151:Z151),0),0)*I151</f>
        <v>0</v>
      </c>
      <c r="BD151" s="272">
        <f>IF(F151="S",IF(SUM(M151:Z151)&gt;0,SUM(M151:Z151),0),0)*I151</f>
        <v>0</v>
      </c>
      <c r="BE151" s="272">
        <f>IF(F151="M",IF(SUM(M151:Z151)&gt;0,SUM(M151:Z151),0),0)*I151</f>
        <v>0</v>
      </c>
      <c r="BF151" s="272">
        <f>IF(F151="L",IF(SUM(M151:Z151)&gt;0,SUM(M151:Z151),0),0)*I151</f>
        <v>0</v>
      </c>
      <c r="BG151" s="272">
        <f>IF(F151="XL",IF(SUM(M151:Z151)&gt;0,SUM(M151:Z151),0),0)*I151</f>
        <v>0</v>
      </c>
      <c r="BH151" s="272">
        <f>IF(F151="2XL",IF(SUM(M151:Z151)&gt;0,SUM(M151:Z151),0),0)*I151</f>
        <v>0</v>
      </c>
      <c r="BI151" s="272">
        <f>IF(F151="3XL",IF(SUM(M151:Z151)&gt;0,SUM(M151:Z151),0),0)*I151</f>
        <v>0</v>
      </c>
      <c r="BJ151" s="272">
        <f>IF(F151="4XL",IF(SUM(M151:Z151)&gt;0,SUM(M151:Z151),0),0)*I151</f>
        <v>0</v>
      </c>
      <c r="BK151" s="272">
        <f>IF(F151="various",IF(SUM(M151:Z151)&gt;0,SUM(M151:Z151),0),0)*I151</f>
        <v>0</v>
      </c>
      <c r="BL151" s="134"/>
      <c r="BM151" s="272">
        <f>IF(E151="",IF(SUM(M151:Z151)&gt;0,SUM(M151:Z151),0),0)*I151</f>
        <v>0</v>
      </c>
      <c r="BN151" s="272">
        <f>IF(E151="Dual tex.",IF(SUM(M151:Z151)&gt;0,SUM(M151:Z151),0),0)*I151</f>
        <v>0</v>
      </c>
      <c r="BO151" s="134"/>
      <c r="BP151" s="272">
        <f>IF(H151="sloper",IF(SUM(M151:Z151)&gt;0,SUM(M151:Z151),0),0)*I151</f>
        <v>0</v>
      </c>
      <c r="BQ151" s="272">
        <f>IF(H151="footholds",IF(SUM(M151:Z151)&gt;0,SUM(M151:Z151),0),0)*I151</f>
        <v>0</v>
      </c>
      <c r="BR151" s="272">
        <f>IF(H151="micros",IF(SUM(M151:Z151)&gt;0,SUM(M151:Z151),0),0)*I151</f>
        <v>0</v>
      </c>
      <c r="BS151" s="272">
        <f>IF(H151="jug",IF(SUM(M151:Z151)&gt;0,SUM(M151:Z151),0),0)*I151</f>
        <v>0</v>
      </c>
      <c r="BT151" s="272">
        <f>IF(H151="ledge",IF(SUM(M151:Z151)&gt;0,SUM(M151:Z151),0),0)*I151</f>
        <v>0</v>
      </c>
      <c r="BU151" s="272">
        <f>IF(H151="edge",IF(SUM(M151:Z151)&gt;0,SUM(M151:Z151),0),0)*I151</f>
        <v>0</v>
      </c>
      <c r="BV151" s="272">
        <f>IF(H151="crimp",IF(SUM(M151:Z151)&gt;0,SUM(M151:Z151),0),0)*I151</f>
        <v>0</v>
      </c>
      <c r="BW151" s="272">
        <f>IF(H151="incut",IF(SUM(M151:Z151)&gt;0,SUM(M151:Z151),0),0)*I151</f>
        <v>0</v>
      </c>
      <c r="BX151" s="272">
        <f>IF(H151="dish",IF(SUM(M151:Z151)&gt;0,SUM(M151:Z151),0),0)*I151</f>
        <v>0</v>
      </c>
      <c r="BY151" s="272">
        <f>IF(H151="pinch",IF(SUM(M151:Z151)&gt;0,SUM(M151:Z151),0),0)*I151</f>
        <v>0</v>
      </c>
      <c r="BZ151" s="272">
        <f>IF(H151="pocket",IF(SUM(M151:Z151)&gt;0,SUM(M151:Z151),0),0)*I151</f>
        <v>0</v>
      </c>
      <c r="CA151" s="272">
        <f>IF(H151="insert",IF(SUM(M151:Z151)&gt;0,SUM(M151:Z151),0),0)*I151</f>
        <v>0</v>
      </c>
      <c r="CB151" s="272">
        <f>IF(H151="feature",IF(SUM(M151:Z151)&gt;0,SUM(M151:Z151),0),0)*I151</f>
        <v>0</v>
      </c>
      <c r="CC151" s="272">
        <f>IF(H151="scoop",IF(SUM(M151:Z151)&gt;0,SUM(M151:Z151),0),0)*I151</f>
        <v>0</v>
      </c>
      <c r="CD151" s="272">
        <f>IF(H151="arete",IF(SUM(M151:Z151)&gt;0,SUM(M151:Z151),0),0)*I151</f>
        <v>0</v>
      </c>
      <c r="CE151" s="272">
        <f>IF(H151="square",IF(SUM(M151:Z151)&gt;0,SUM(M151:Z151),0),0)*I151</f>
        <v>0</v>
      </c>
      <c r="CF151" s="272">
        <f>IF(H151="positive",IF(SUM(M151:Z151)&gt;0,SUM(M151:Z151),0),0)*I151</f>
        <v>0</v>
      </c>
      <c r="CG151" s="272">
        <f>IF(H151="pyramid",IF(SUM(M151:Z151)&gt;0,SUM(M151:Z151),0),0)*I151</f>
        <v>0</v>
      </c>
      <c r="CH151" s="272">
        <f>IF(H151="high profile",IF(SUM(M151:Z151)&gt;0,SUM(M151:Z151),0),0)*I151</f>
        <v>0</v>
      </c>
      <c r="CI151" s="272">
        <f>IF(H151="rectangle",IF(SUM(M151:Z151)&gt;0,SUM(M151:Z151),0),0)*I151</f>
        <v>0</v>
      </c>
      <c r="CJ151" s="272">
        <f>IF(H151="various",IF(SUM(M151:Z151)&gt;0,SUM(M151:Z151),0),0)*I151</f>
        <v>0</v>
      </c>
      <c r="CK151" s="222"/>
    </row>
    <row r="152" ht="90" customHeight="1">
      <c r="A152" s="50"/>
      <c r="B152" s="336"/>
      <c r="C152" s="6"/>
      <c r="D152" t="s" s="292">
        <v>401</v>
      </c>
      <c r="E152" t="s" s="293">
        <v>126</v>
      </c>
      <c r="F152" t="s" s="294">
        <v>38</v>
      </c>
      <c r="G152" t="s" s="295">
        <v>402</v>
      </c>
      <c r="H152" t="s" s="295">
        <v>55</v>
      </c>
      <c r="I152" s="296">
        <v>1</v>
      </c>
      <c r="J152" s="296">
        <v>25</v>
      </c>
      <c r="K152" t="s" s="294">
        <v>128</v>
      </c>
      <c r="L152" s="298">
        <v>500.85</v>
      </c>
      <c r="M152" s="299"/>
      <c r="N152" s="299"/>
      <c r="O152" s="299"/>
      <c r="P152" s="299"/>
      <c r="Q152" s="299"/>
      <c r="R152" s="299"/>
      <c r="S152" s="299"/>
      <c r="T152" s="299"/>
      <c r="U152" s="299"/>
      <c r="V152" s="299"/>
      <c r="W152" s="299"/>
      <c r="X152" s="299"/>
      <c r="Y152" s="299"/>
      <c r="Z152" s="299"/>
      <c r="AA152" s="300">
        <f>L152*M152+L152*N152+L152*O152+L152*P152+L152*Q152+L152*R152+L152*T152+L152*V152+L152*W152+L152*X152+L152*Y152+L152*Z152+L152*U152+L152*S152</f>
        <v>0</v>
      </c>
      <c r="AB152" t="s" s="294">
        <f>IF(SUM(M152:Z152)&gt;0,"Yes","No")</f>
        <v>129</v>
      </c>
      <c r="AC152" t="s" s="301">
        <f>IF(B152="New","Yes","No")</f>
        <v>129</v>
      </c>
      <c r="AD152" s="134"/>
      <c r="AE152" s="286">
        <v>1</v>
      </c>
      <c r="AF152" s="286">
        <f>AE152*SUM(M152:Z152)</f>
        <v>0</v>
      </c>
      <c r="AG152" s="287"/>
      <c r="AH152" s="288">
        <v>42.99</v>
      </c>
      <c r="AI152" s="267">
        <f>SUM(M152:Z152)*AH152</f>
        <v>0</v>
      </c>
      <c r="AJ152" s="268">
        <f>M152*I152</f>
        <v>0</v>
      </c>
      <c r="AK152" s="268">
        <f>N152*I152</f>
        <v>0</v>
      </c>
      <c r="AL152" s="268">
        <f>O152*I152</f>
        <v>0</v>
      </c>
      <c r="AM152" s="268">
        <f>P152*I152</f>
        <v>0</v>
      </c>
      <c r="AN152" s="268">
        <f>Q152*I152</f>
        <v>0</v>
      </c>
      <c r="AO152" s="268">
        <f>R152*I152</f>
        <v>0</v>
      </c>
      <c r="AP152" s="268">
        <f>S152*I152</f>
        <v>0</v>
      </c>
      <c r="AQ152" s="268">
        <f>T152*I152</f>
        <v>0</v>
      </c>
      <c r="AR152" s="268">
        <f>U152*I152</f>
        <v>0</v>
      </c>
      <c r="AS152" s="268">
        <f>V152*I152</f>
        <v>0</v>
      </c>
      <c r="AT152" s="268">
        <f>W152*I152</f>
        <v>0</v>
      </c>
      <c r="AU152" s="268">
        <f>X152*I152</f>
        <v>0</v>
      </c>
      <c r="AV152" s="268">
        <f>Y152*I152</f>
        <v>0</v>
      </c>
      <c r="AW152" s="268">
        <f>Z152*I152</f>
        <v>0</v>
      </c>
      <c r="AX152" s="334">
        <v>1</v>
      </c>
      <c r="AY152" s="335"/>
      <c r="AZ152" s="291">
        <v>15</v>
      </c>
      <c r="BA152" s="393"/>
      <c r="BB152" s="134"/>
      <c r="BC152" s="272">
        <f>IF(F152="XS",IF(SUM(M152:Z152)&gt;0,SUM(M152:Z152),0),0)*I152</f>
        <v>0</v>
      </c>
      <c r="BD152" s="272">
        <f>IF(F152="S",IF(SUM(M152:Z152)&gt;0,SUM(M152:Z152),0),0)*I152</f>
        <v>0</v>
      </c>
      <c r="BE152" s="272">
        <f>IF(F152="M",IF(SUM(M152:Z152)&gt;0,SUM(M152:Z152),0),0)*I152</f>
        <v>0</v>
      </c>
      <c r="BF152" s="272">
        <f>IF(F152="L",IF(SUM(M152:Z152)&gt;0,SUM(M152:Z152),0),0)*I152</f>
        <v>0</v>
      </c>
      <c r="BG152" s="272">
        <f>IF(F152="XL",IF(SUM(M152:Z152)&gt;0,SUM(M152:Z152),0),0)*I152</f>
        <v>0</v>
      </c>
      <c r="BH152" s="272">
        <f>IF(F152="2XL",IF(SUM(M152:Z152)&gt;0,SUM(M152:Z152),0),0)*I152</f>
        <v>0</v>
      </c>
      <c r="BI152" s="272">
        <f>IF(F152="3XL",IF(SUM(M152:Z152)&gt;0,SUM(M152:Z152),0),0)*I152</f>
        <v>0</v>
      </c>
      <c r="BJ152" s="272">
        <f>IF(F152="4XL",IF(SUM(M152:Z152)&gt;0,SUM(M152:Z152),0),0)*I152</f>
        <v>0</v>
      </c>
      <c r="BK152" s="272">
        <f>IF(F152="various",IF(SUM(M152:Z152)&gt;0,SUM(M152:Z152),0),0)*I152</f>
        <v>0</v>
      </c>
      <c r="BL152" s="134"/>
      <c r="BM152" s="272">
        <f>IF(E152="",IF(SUM(M152:Z152)&gt;0,SUM(M152:Z152),0),0)*I152</f>
        <v>0</v>
      </c>
      <c r="BN152" s="272">
        <f>IF(E152="Dual tex.",IF(SUM(M152:Z152)&gt;0,SUM(M152:Z152),0),0)*I152</f>
        <v>0</v>
      </c>
      <c r="BO152" s="134"/>
      <c r="BP152" s="272">
        <f>IF(H152="sloper",IF(SUM(M152:Z152)&gt;0,SUM(M152:Z152),0),0)*I152</f>
        <v>0</v>
      </c>
      <c r="BQ152" s="272">
        <f>IF(H152="footholds",IF(SUM(M152:Z152)&gt;0,SUM(M152:Z152),0),0)*I152</f>
        <v>0</v>
      </c>
      <c r="BR152" s="272">
        <f>IF(H152="micros",IF(SUM(M152:Z152)&gt;0,SUM(M152:Z152),0),0)*I152</f>
        <v>0</v>
      </c>
      <c r="BS152" s="272">
        <f>IF(H152="jug",IF(SUM(M152:Z152)&gt;0,SUM(M152:Z152),0),0)*I152</f>
        <v>0</v>
      </c>
      <c r="BT152" s="272">
        <f>IF(H152="ledge",IF(SUM(M152:Z152)&gt;0,SUM(M152:Z152),0),0)*I152</f>
        <v>0</v>
      </c>
      <c r="BU152" s="272">
        <f>IF(H152="edge",IF(SUM(M152:Z152)&gt;0,SUM(M152:Z152),0),0)*I152</f>
        <v>0</v>
      </c>
      <c r="BV152" s="272">
        <f>IF(H152="crimp",IF(SUM(M152:Z152)&gt;0,SUM(M152:Z152),0),0)*I152</f>
        <v>0</v>
      </c>
      <c r="BW152" s="272">
        <f>IF(H152="incut",IF(SUM(M152:Z152)&gt;0,SUM(M152:Z152),0),0)*I152</f>
        <v>0</v>
      </c>
      <c r="BX152" s="272">
        <f>IF(H152="dish",IF(SUM(M152:Z152)&gt;0,SUM(M152:Z152),0),0)*I152</f>
        <v>0</v>
      </c>
      <c r="BY152" s="272">
        <f>IF(H152="pinch",IF(SUM(M152:Z152)&gt;0,SUM(M152:Z152),0),0)*I152</f>
        <v>0</v>
      </c>
      <c r="BZ152" s="272">
        <f>IF(H152="pocket",IF(SUM(M152:Z152)&gt;0,SUM(M152:Z152),0),0)*I152</f>
        <v>0</v>
      </c>
      <c r="CA152" s="272">
        <f>IF(H152="insert",IF(SUM(M152:Z152)&gt;0,SUM(M152:Z152),0),0)*I152</f>
        <v>0</v>
      </c>
      <c r="CB152" s="272">
        <f>IF(H152="feature",IF(SUM(M152:Z152)&gt;0,SUM(M152:Z152),0),0)*I152</f>
        <v>0</v>
      </c>
      <c r="CC152" s="272">
        <f>IF(H152="scoop",IF(SUM(M152:Z152)&gt;0,SUM(M152:Z152),0),0)*I152</f>
        <v>0</v>
      </c>
      <c r="CD152" s="272">
        <f>IF(H152="arete",IF(SUM(M152:Z152)&gt;0,SUM(M152:Z152),0),0)*I152</f>
        <v>0</v>
      </c>
      <c r="CE152" s="272">
        <f>IF(H152="square",IF(SUM(M152:Z152)&gt;0,SUM(M152:Z152),0),0)*I152</f>
        <v>0</v>
      </c>
      <c r="CF152" s="272">
        <f>IF(H152="positive",IF(SUM(M152:Z152)&gt;0,SUM(M152:Z152),0),0)*I152</f>
        <v>0</v>
      </c>
      <c r="CG152" s="272">
        <f>IF(H152="pyramid",IF(SUM(M152:Z152)&gt;0,SUM(M152:Z152),0),0)*I152</f>
        <v>0</v>
      </c>
      <c r="CH152" s="272">
        <f>IF(H152="high profile",IF(SUM(M152:Z152)&gt;0,SUM(M152:Z152),0),0)*I152</f>
        <v>0</v>
      </c>
      <c r="CI152" s="272">
        <f>IF(H152="rectangle",IF(SUM(M152:Z152)&gt;0,SUM(M152:Z152),0),0)*I152</f>
        <v>0</v>
      </c>
      <c r="CJ152" s="272">
        <f>IF(H152="various",IF(SUM(M152:Z152)&gt;0,SUM(M152:Z152),0),0)*I152</f>
        <v>0</v>
      </c>
      <c r="CK152" s="222"/>
    </row>
    <row r="153" ht="90" customHeight="1">
      <c r="A153" s="50"/>
      <c r="B153" s="273"/>
      <c r="C153" s="6"/>
      <c r="D153" t="s" s="275">
        <v>403</v>
      </c>
      <c r="E153" t="s" s="276">
        <v>126</v>
      </c>
      <c r="F153" t="s" s="277">
        <v>39</v>
      </c>
      <c r="G153" t="s" s="278">
        <v>404</v>
      </c>
      <c r="H153" t="s" s="278">
        <v>55</v>
      </c>
      <c r="I153" s="279">
        <v>1</v>
      </c>
      <c r="J153" s="331">
        <v>30</v>
      </c>
      <c r="K153" t="s" s="332">
        <v>128</v>
      </c>
      <c r="L153" s="281">
        <v>656.67</v>
      </c>
      <c r="M153" s="282"/>
      <c r="N153" s="333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3">
        <f>L153*M153+L153*N153+L153*O153+L153*P153+L153*Q153+L153*R153+L153*T153+L153*V153+L153*W153+L153*X153+L153*Y153+L153*Z153+L153*U153+L153*S153</f>
        <v>0</v>
      </c>
      <c r="AB153" t="s" s="277">
        <f>IF(SUM(M153:Z153)&gt;0,"Yes","No")</f>
        <v>129</v>
      </c>
      <c r="AC153" t="s" s="284">
        <f>IF(B153="New","Yes","No")</f>
        <v>129</v>
      </c>
      <c r="AD153" s="134"/>
      <c r="AE153" s="286">
        <v>1</v>
      </c>
      <c r="AF153" s="286">
        <f>AE153*SUM(M153:Z153)</f>
        <v>0</v>
      </c>
      <c r="AG153" s="287"/>
      <c r="AH153" s="288">
        <v>29.45</v>
      </c>
      <c r="AI153" s="267">
        <f>SUM(M153:Z153)*AH153</f>
        <v>0</v>
      </c>
      <c r="AJ153" s="268">
        <f>M153*I153</f>
        <v>0</v>
      </c>
      <c r="AK153" s="268">
        <f>N153*I153</f>
        <v>0</v>
      </c>
      <c r="AL153" s="268">
        <f>O153*I153</f>
        <v>0</v>
      </c>
      <c r="AM153" s="268">
        <f>P153*I153</f>
        <v>0</v>
      </c>
      <c r="AN153" s="268">
        <f>Q153*I153</f>
        <v>0</v>
      </c>
      <c r="AO153" s="268">
        <f>R153*I153</f>
        <v>0</v>
      </c>
      <c r="AP153" s="268">
        <f>S153*I153</f>
        <v>0</v>
      </c>
      <c r="AQ153" s="268">
        <f>T153*I153</f>
        <v>0</v>
      </c>
      <c r="AR153" s="268">
        <f>U153*I153</f>
        <v>0</v>
      </c>
      <c r="AS153" s="268">
        <f>V153*I153</f>
        <v>0</v>
      </c>
      <c r="AT153" s="268">
        <f>W153*I153</f>
        <v>0</v>
      </c>
      <c r="AU153" s="268">
        <f>X153*I153</f>
        <v>0</v>
      </c>
      <c r="AV153" s="268">
        <f>Y153*I153</f>
        <v>0</v>
      </c>
      <c r="AW153" s="268">
        <f>Z153*I153</f>
        <v>0</v>
      </c>
      <c r="AX153" s="334">
        <v>1</v>
      </c>
      <c r="AY153" s="335"/>
      <c r="AZ153" s="291">
        <v>18</v>
      </c>
      <c r="BA153" s="393"/>
      <c r="BB153" s="134"/>
      <c r="BC153" s="272">
        <f>IF(F153="XS",IF(SUM(M153:Z153)&gt;0,SUM(M153:Z153),0),0)*I153</f>
        <v>0</v>
      </c>
      <c r="BD153" s="272">
        <f>IF(F153="S",IF(SUM(M153:Z153)&gt;0,SUM(M153:Z153),0),0)*I153</f>
        <v>0</v>
      </c>
      <c r="BE153" s="272">
        <f>IF(F153="M",IF(SUM(M153:Z153)&gt;0,SUM(M153:Z153),0),0)*I153</f>
        <v>0</v>
      </c>
      <c r="BF153" s="272">
        <f>IF(F153="L",IF(SUM(M153:Z153)&gt;0,SUM(M153:Z153),0),0)*I153</f>
        <v>0</v>
      </c>
      <c r="BG153" s="272">
        <f>IF(F153="XL",IF(SUM(M153:Z153)&gt;0,SUM(M153:Z153),0),0)*I153</f>
        <v>0</v>
      </c>
      <c r="BH153" s="272">
        <f>IF(F153="2XL",IF(SUM(M153:Z153)&gt;0,SUM(M153:Z153),0),0)*I153</f>
        <v>0</v>
      </c>
      <c r="BI153" s="272">
        <f>IF(F153="3XL",IF(SUM(M153:Z153)&gt;0,SUM(M153:Z153),0),0)*I153</f>
        <v>0</v>
      </c>
      <c r="BJ153" s="272">
        <f>IF(F153="4XL",IF(SUM(M153:Z153)&gt;0,SUM(M153:Z153),0),0)*I153</f>
        <v>0</v>
      </c>
      <c r="BK153" s="272">
        <f>IF(F153="various",IF(SUM(M153:Z153)&gt;0,SUM(M153:Z153),0),0)*I153</f>
        <v>0</v>
      </c>
      <c r="BL153" s="134"/>
      <c r="BM153" s="272">
        <f>IF(E153="",IF(SUM(M153:Z153)&gt;0,SUM(M153:Z153),0),0)*I153</f>
        <v>0</v>
      </c>
      <c r="BN153" s="272">
        <f>IF(E153="Dual tex.",IF(SUM(M153:Z153)&gt;0,SUM(M153:Z153),0),0)*I153</f>
        <v>0</v>
      </c>
      <c r="BO153" s="134"/>
      <c r="BP153" s="272">
        <f>IF(H153="sloper",IF(SUM(M153:Z153)&gt;0,SUM(M153:Z153),0),0)*I153</f>
        <v>0</v>
      </c>
      <c r="BQ153" s="272">
        <f>IF(H153="footholds",IF(SUM(M153:Z153)&gt;0,SUM(M153:Z153),0),0)*I153</f>
        <v>0</v>
      </c>
      <c r="BR153" s="272">
        <f>IF(H153="micros",IF(SUM(M153:Z153)&gt;0,SUM(M153:Z153),0),0)*I153</f>
        <v>0</v>
      </c>
      <c r="BS153" s="272">
        <f>IF(H153="jug",IF(SUM(M153:Z153)&gt;0,SUM(M153:Z153),0),0)*I153</f>
        <v>0</v>
      </c>
      <c r="BT153" s="272">
        <f>IF(H153="ledge",IF(SUM(M153:Z153)&gt;0,SUM(M153:Z153),0),0)*I153</f>
        <v>0</v>
      </c>
      <c r="BU153" s="272">
        <f>IF(H153="edge",IF(SUM(M153:Z153)&gt;0,SUM(M153:Z153),0),0)*I153</f>
        <v>0</v>
      </c>
      <c r="BV153" s="272">
        <f>IF(H153="crimp",IF(SUM(M153:Z153)&gt;0,SUM(M153:Z153),0),0)*I153</f>
        <v>0</v>
      </c>
      <c r="BW153" s="272">
        <f>IF(H153="incut",IF(SUM(M153:Z153)&gt;0,SUM(M153:Z153),0),0)*I153</f>
        <v>0</v>
      </c>
      <c r="BX153" s="272">
        <f>IF(H153="dish",IF(SUM(M153:Z153)&gt;0,SUM(M153:Z153),0),0)*I153</f>
        <v>0</v>
      </c>
      <c r="BY153" s="272">
        <f>IF(H153="pinch",IF(SUM(M153:Z153)&gt;0,SUM(M153:Z153),0),0)*I153</f>
        <v>0</v>
      </c>
      <c r="BZ153" s="272">
        <f>IF(H153="pocket",IF(SUM(M153:Z153)&gt;0,SUM(M153:Z153),0),0)*I153</f>
        <v>0</v>
      </c>
      <c r="CA153" s="272">
        <f>IF(H153="insert",IF(SUM(M153:Z153)&gt;0,SUM(M153:Z153),0),0)*I153</f>
        <v>0</v>
      </c>
      <c r="CB153" s="272">
        <f>IF(H153="feature",IF(SUM(M153:Z153)&gt;0,SUM(M153:Z153),0),0)*I153</f>
        <v>0</v>
      </c>
      <c r="CC153" s="272">
        <f>IF(H153="scoop",IF(SUM(M153:Z153)&gt;0,SUM(M153:Z153),0),0)*I153</f>
        <v>0</v>
      </c>
      <c r="CD153" s="272">
        <f>IF(H153="arete",IF(SUM(M153:Z153)&gt;0,SUM(M153:Z153),0),0)*I153</f>
        <v>0</v>
      </c>
      <c r="CE153" s="272">
        <f>IF(H153="square",IF(SUM(M153:Z153)&gt;0,SUM(M153:Z153),0),0)*I153</f>
        <v>0</v>
      </c>
      <c r="CF153" s="272">
        <f>IF(H153="positive",IF(SUM(M153:Z153)&gt;0,SUM(M153:Z153),0),0)*I153</f>
        <v>0</v>
      </c>
      <c r="CG153" s="272">
        <f>IF(H153="pyramid",IF(SUM(M153:Z153)&gt;0,SUM(M153:Z153),0),0)*I153</f>
        <v>0</v>
      </c>
      <c r="CH153" s="272">
        <f>IF(H153="high profile",IF(SUM(M153:Z153)&gt;0,SUM(M153:Z153),0),0)*I153</f>
        <v>0</v>
      </c>
      <c r="CI153" s="272">
        <f>IF(H153="rectangle",IF(SUM(M153:Z153)&gt;0,SUM(M153:Z153),0),0)*I153</f>
        <v>0</v>
      </c>
      <c r="CJ153" s="272">
        <f>IF(H153="various",IF(SUM(M153:Z153)&gt;0,SUM(M153:Z153),0),0)*I153</f>
        <v>0</v>
      </c>
      <c r="CK153" s="222"/>
    </row>
    <row r="154" ht="90" customHeight="1">
      <c r="A154" s="50"/>
      <c r="B154" s="336"/>
      <c r="C154" s="6"/>
      <c r="D154" t="s" s="292">
        <v>405</v>
      </c>
      <c r="E154" t="s" s="293">
        <v>126</v>
      </c>
      <c r="F154" t="s" s="294">
        <v>38</v>
      </c>
      <c r="G154" t="s" s="295">
        <v>406</v>
      </c>
      <c r="H154" t="s" s="295">
        <v>55</v>
      </c>
      <c r="I154" s="296">
        <v>3</v>
      </c>
      <c r="J154" s="296">
        <v>24</v>
      </c>
      <c r="K154" t="s" s="294">
        <v>128</v>
      </c>
      <c r="L154" s="298">
        <v>1502.55</v>
      </c>
      <c r="M154" s="299"/>
      <c r="N154" s="299"/>
      <c r="O154" s="299"/>
      <c r="P154" s="299"/>
      <c r="Q154" s="299"/>
      <c r="R154" s="299"/>
      <c r="S154" s="299"/>
      <c r="T154" s="299"/>
      <c r="U154" s="299"/>
      <c r="V154" s="299"/>
      <c r="W154" s="299"/>
      <c r="X154" s="299"/>
      <c r="Y154" s="299"/>
      <c r="Z154" s="299"/>
      <c r="AA154" s="300">
        <f>L154*M154+L154*N154+L154*O154+L154*P154+L154*Q154+L154*R154+L154*T154+L154*V154+L154*W154+L154*X154+L154*Y154+L154*Z154+L154*U154+L154*S154</f>
        <v>0</v>
      </c>
      <c r="AB154" t="s" s="294">
        <f>IF(SUM(M154:Z154)&gt;0,"Yes","No")</f>
        <v>129</v>
      </c>
      <c r="AC154" t="s" s="301">
        <f>IF(B154="New","Yes","No")</f>
        <v>129</v>
      </c>
      <c r="AD154" s="134"/>
      <c r="AE154" s="286">
        <v>3</v>
      </c>
      <c r="AF154" s="286">
        <f>AE154*SUM(M154:Z154)</f>
        <v>0</v>
      </c>
      <c r="AG154" s="287"/>
      <c r="AH154" s="288">
        <v>87.09999999999999</v>
      </c>
      <c r="AI154" s="267">
        <f>SUM(M154:Z154)*AH154</f>
        <v>0</v>
      </c>
      <c r="AJ154" s="268">
        <f>M154*I154</f>
        <v>0</v>
      </c>
      <c r="AK154" s="268">
        <f>N154*I154</f>
        <v>0</v>
      </c>
      <c r="AL154" s="268">
        <f>O154*I154</f>
        <v>0</v>
      </c>
      <c r="AM154" s="268">
        <f>P154*I154</f>
        <v>0</v>
      </c>
      <c r="AN154" s="268">
        <f>Q154*I154</f>
        <v>0</v>
      </c>
      <c r="AO154" s="268">
        <f>R154*I154</f>
        <v>0</v>
      </c>
      <c r="AP154" s="268">
        <f>S154*I154</f>
        <v>0</v>
      </c>
      <c r="AQ154" s="268">
        <f>T154*I154</f>
        <v>0</v>
      </c>
      <c r="AR154" s="268">
        <f>U154*I154</f>
        <v>0</v>
      </c>
      <c r="AS154" s="268">
        <f>V154*I154</f>
        <v>0</v>
      </c>
      <c r="AT154" s="268">
        <f>W154*I154</f>
        <v>0</v>
      </c>
      <c r="AU154" s="268">
        <f>X154*I154</f>
        <v>0</v>
      </c>
      <c r="AV154" s="268">
        <f>Y154*I154</f>
        <v>0</v>
      </c>
      <c r="AW154" s="268">
        <f>Z154*I154</f>
        <v>0</v>
      </c>
      <c r="AX154" s="334">
        <v>3</v>
      </c>
      <c r="AY154" s="291">
        <v>41</v>
      </c>
      <c r="AZ154" s="335"/>
      <c r="BA154" s="393"/>
      <c r="BB154" s="134"/>
      <c r="BC154" s="272">
        <f>IF(F154="XS",IF(SUM(M154:Z154)&gt;0,SUM(M154:Z154),0),0)*I154</f>
        <v>0</v>
      </c>
      <c r="BD154" s="272">
        <f>IF(F154="S",IF(SUM(M154:Z154)&gt;0,SUM(M154:Z154),0),0)*I154</f>
        <v>0</v>
      </c>
      <c r="BE154" s="272">
        <f>IF(F154="M",IF(SUM(M154:Z154)&gt;0,SUM(M154:Z154),0),0)*I154</f>
        <v>0</v>
      </c>
      <c r="BF154" s="272">
        <f>IF(F154="L",IF(SUM(M154:Z154)&gt;0,SUM(M154:Z154),0),0)*I154</f>
        <v>0</v>
      </c>
      <c r="BG154" s="272">
        <f>IF(F154="XL",IF(SUM(M154:Z154)&gt;0,SUM(M154:Z154),0),0)*I154</f>
        <v>0</v>
      </c>
      <c r="BH154" s="272">
        <f>IF(F154="2XL",IF(SUM(M154:Z154)&gt;0,SUM(M154:Z154),0),0)*I154</f>
        <v>0</v>
      </c>
      <c r="BI154" s="272">
        <f>IF(F154="3XL",IF(SUM(M154:Z154)&gt;0,SUM(M154:Z154),0),0)*I154</f>
        <v>0</v>
      </c>
      <c r="BJ154" s="272">
        <f>IF(F154="4XL",IF(SUM(M154:Z154)&gt;0,SUM(M154:Z154),0),0)*I154</f>
        <v>0</v>
      </c>
      <c r="BK154" s="272">
        <f>IF(F154="various",IF(SUM(M154:Z154)&gt;0,SUM(M154:Z154),0),0)*I154</f>
        <v>0</v>
      </c>
      <c r="BL154" s="134"/>
      <c r="BM154" s="272">
        <f>IF(E154="",IF(SUM(M154:Z154)&gt;0,SUM(M154:Z154),0),0)*I154</f>
        <v>0</v>
      </c>
      <c r="BN154" s="272">
        <f>IF(E154="Dual tex.",IF(SUM(M154:Z154)&gt;0,SUM(M154:Z154),0),0)*I154</f>
        <v>0</v>
      </c>
      <c r="BO154" s="134"/>
      <c r="BP154" s="272">
        <f>IF(H154="sloper",IF(SUM(M154:Z154)&gt;0,SUM(M154:Z154),0),0)*I154</f>
        <v>0</v>
      </c>
      <c r="BQ154" s="272">
        <f>IF(H154="footholds",IF(SUM(M154:Z154)&gt;0,SUM(M154:Z154),0),0)*I154</f>
        <v>0</v>
      </c>
      <c r="BR154" s="272">
        <f>IF(H154="micros",IF(SUM(M154:Z154)&gt;0,SUM(M154:Z154),0),0)*I154</f>
        <v>0</v>
      </c>
      <c r="BS154" s="272">
        <f>IF(H154="jug",IF(SUM(M154:Z154)&gt;0,SUM(M154:Z154),0),0)*I154</f>
        <v>0</v>
      </c>
      <c r="BT154" s="272">
        <f>IF(H154="ledge",IF(SUM(M154:Z154)&gt;0,SUM(M154:Z154),0),0)*I154</f>
        <v>0</v>
      </c>
      <c r="BU154" s="272">
        <f>IF(H154="edge",IF(SUM(M154:Z154)&gt;0,SUM(M154:Z154),0),0)*I154</f>
        <v>0</v>
      </c>
      <c r="BV154" s="272">
        <f>IF(H154="crimp",IF(SUM(M154:Z154)&gt;0,SUM(M154:Z154),0),0)*I154</f>
        <v>0</v>
      </c>
      <c r="BW154" s="272">
        <f>IF(H154="incut",IF(SUM(M154:Z154)&gt;0,SUM(M154:Z154),0),0)*I154</f>
        <v>0</v>
      </c>
      <c r="BX154" s="272">
        <f>IF(H154="dish",IF(SUM(M154:Z154)&gt;0,SUM(M154:Z154),0),0)*I154</f>
        <v>0</v>
      </c>
      <c r="BY154" s="272">
        <f>IF(H154="pinch",IF(SUM(M154:Z154)&gt;0,SUM(M154:Z154),0),0)*I154</f>
        <v>0</v>
      </c>
      <c r="BZ154" s="272">
        <f>IF(H154="pocket",IF(SUM(M154:Z154)&gt;0,SUM(M154:Z154),0),0)*I154</f>
        <v>0</v>
      </c>
      <c r="CA154" s="272">
        <f>IF(H154="insert",IF(SUM(M154:Z154)&gt;0,SUM(M154:Z154),0),0)*I154</f>
        <v>0</v>
      </c>
      <c r="CB154" s="272">
        <f>IF(H154="feature",IF(SUM(M154:Z154)&gt;0,SUM(M154:Z154),0),0)*I154</f>
        <v>0</v>
      </c>
      <c r="CC154" s="272">
        <f>IF(H154="scoop",IF(SUM(M154:Z154)&gt;0,SUM(M154:Z154),0),0)*I154</f>
        <v>0</v>
      </c>
      <c r="CD154" s="272">
        <f>IF(H154="arete",IF(SUM(M154:Z154)&gt;0,SUM(M154:Z154),0),0)*I154</f>
        <v>0</v>
      </c>
      <c r="CE154" s="272">
        <f>IF(H154="square",IF(SUM(M154:Z154)&gt;0,SUM(M154:Z154),0),0)*I154</f>
        <v>0</v>
      </c>
      <c r="CF154" s="272">
        <f>IF(H154="positive",IF(SUM(M154:Z154)&gt;0,SUM(M154:Z154),0),0)*I154</f>
        <v>0</v>
      </c>
      <c r="CG154" s="272">
        <f>IF(H154="pyramid",IF(SUM(M154:Z154)&gt;0,SUM(M154:Z154),0),0)*I154</f>
        <v>0</v>
      </c>
      <c r="CH154" s="272">
        <f>IF(H154="high profile",IF(SUM(M154:Z154)&gt;0,SUM(M154:Z154),0),0)*I154</f>
        <v>0</v>
      </c>
      <c r="CI154" s="272">
        <f>IF(H154="rectangle",IF(SUM(M154:Z154)&gt;0,SUM(M154:Z154),0),0)*I154</f>
        <v>0</v>
      </c>
      <c r="CJ154" s="272">
        <f>IF(H154="various",IF(SUM(M154:Z154)&gt;0,SUM(M154:Z154),0),0)*I154</f>
        <v>0</v>
      </c>
      <c r="CK154" s="222"/>
    </row>
    <row r="155" ht="90" customHeight="1">
      <c r="A155" s="50"/>
      <c r="B155" s="337"/>
      <c r="C155" s="12"/>
      <c r="D155" t="s" s="306">
        <v>407</v>
      </c>
      <c r="E155" t="s" s="307">
        <v>126</v>
      </c>
      <c r="F155" t="s" s="308">
        <v>38</v>
      </c>
      <c r="G155" t="s" s="309">
        <v>406</v>
      </c>
      <c r="H155" t="s" s="309">
        <v>55</v>
      </c>
      <c r="I155" s="338">
        <v>3</v>
      </c>
      <c r="J155" s="339">
        <v>24</v>
      </c>
      <c r="K155" t="s" s="340">
        <v>128</v>
      </c>
      <c r="L155" s="312">
        <v>1502.55</v>
      </c>
      <c r="M155" s="313"/>
      <c r="N155" s="313"/>
      <c r="O155" s="313"/>
      <c r="P155" s="313"/>
      <c r="Q155" s="313"/>
      <c r="R155" s="313"/>
      <c r="S155" s="313"/>
      <c r="T155" s="313"/>
      <c r="U155" s="313"/>
      <c r="V155" s="313"/>
      <c r="W155" s="313"/>
      <c r="X155" s="313"/>
      <c r="Y155" s="313"/>
      <c r="Z155" s="313"/>
      <c r="AA155" s="314">
        <f>L155*M155+L155*N155+L155*O155+L155*P155+L155*Q155+L155*R155+L155*T155+L155*V155+L155*W155+L155*X155+L155*Y155+L155*Z155+L155*U155+L155*S155</f>
        <v>0</v>
      </c>
      <c r="AB155" t="s" s="308">
        <f>IF(SUM(M155:Z155)&gt;0,"Yes","No")</f>
        <v>129</v>
      </c>
      <c r="AC155" t="s" s="315">
        <f>IF(B155="New","Yes","No")</f>
        <v>129</v>
      </c>
      <c r="AD155" s="134"/>
      <c r="AE155" s="342">
        <v>3</v>
      </c>
      <c r="AF155" s="342">
        <f>AE155*SUM(M155:Z155)</f>
        <v>0</v>
      </c>
      <c r="AG155" s="390"/>
      <c r="AH155" s="316">
        <v>87.09999999999999</v>
      </c>
      <c r="AI155" s="267">
        <f>SUM(M155:Z155)*AH155</f>
        <v>0</v>
      </c>
      <c r="AJ155" s="268">
        <f>M155*I155</f>
        <v>0</v>
      </c>
      <c r="AK155" s="268">
        <f>N155*I155</f>
        <v>0</v>
      </c>
      <c r="AL155" s="268">
        <f>O155*I155</f>
        <v>0</v>
      </c>
      <c r="AM155" s="268">
        <f>P155*I155</f>
        <v>0</v>
      </c>
      <c r="AN155" s="268">
        <f>Q155*I155</f>
        <v>0</v>
      </c>
      <c r="AO155" s="268">
        <f>R155*I155</f>
        <v>0</v>
      </c>
      <c r="AP155" s="268">
        <f>S155*I155</f>
        <v>0</v>
      </c>
      <c r="AQ155" s="268">
        <f>T155*I155</f>
        <v>0</v>
      </c>
      <c r="AR155" s="268">
        <f>U155*I155</f>
        <v>0</v>
      </c>
      <c r="AS155" s="268">
        <f>V155*I155</f>
        <v>0</v>
      </c>
      <c r="AT155" s="268">
        <f>W155*I155</f>
        <v>0</v>
      </c>
      <c r="AU155" s="268">
        <f>X155*I155</f>
        <v>0</v>
      </c>
      <c r="AV155" s="268">
        <f>Y155*I155</f>
        <v>0</v>
      </c>
      <c r="AW155" s="268">
        <f>Z155*I155</f>
        <v>0</v>
      </c>
      <c r="AX155" s="350">
        <v>3</v>
      </c>
      <c r="AY155" s="351">
        <v>41</v>
      </c>
      <c r="AZ155" s="352"/>
      <c r="BA155" s="394"/>
      <c r="BB155" s="134"/>
      <c r="BC155" s="272">
        <f>IF(F155="XS",IF(SUM(M155:Z155)&gt;0,SUM(M155:Z155),0),0)*I155</f>
        <v>0</v>
      </c>
      <c r="BD155" s="272">
        <f>IF(F155="S",IF(SUM(M155:Z155)&gt;0,SUM(M155:Z155),0),0)*I155</f>
        <v>0</v>
      </c>
      <c r="BE155" s="272">
        <f>IF(F155="M",IF(SUM(M155:Z155)&gt;0,SUM(M155:Z155),0),0)*I155</f>
        <v>0</v>
      </c>
      <c r="BF155" s="272">
        <f>IF(F155="L",IF(SUM(M155:Z155)&gt;0,SUM(M155:Z155),0),0)*I155</f>
        <v>0</v>
      </c>
      <c r="BG155" s="272">
        <f>IF(F155="XL",IF(SUM(M155:Z155)&gt;0,SUM(M155:Z155),0),0)*I155</f>
        <v>0</v>
      </c>
      <c r="BH155" s="272">
        <f>IF(F155="2XL",IF(SUM(M155:Z155)&gt;0,SUM(M155:Z155),0),0)*I155</f>
        <v>0</v>
      </c>
      <c r="BI155" s="272">
        <f>IF(F155="3XL",IF(SUM(M155:Z155)&gt;0,SUM(M155:Z155),0),0)*I155</f>
        <v>0</v>
      </c>
      <c r="BJ155" s="272">
        <f>IF(F155="4XL",IF(SUM(M155:Z155)&gt;0,SUM(M155:Z155),0),0)*I155</f>
        <v>0</v>
      </c>
      <c r="BK155" s="272">
        <f>IF(F155="various",IF(SUM(M155:Z155)&gt;0,SUM(M155:Z155),0),0)*I155</f>
        <v>0</v>
      </c>
      <c r="BL155" s="134"/>
      <c r="BM155" s="272">
        <f>IF(E155="",IF(SUM(M155:Z155)&gt;0,SUM(M155:Z155),0),0)*I155</f>
        <v>0</v>
      </c>
      <c r="BN155" s="272">
        <f>IF(E155="Dual tex.",IF(SUM(M155:Z155)&gt;0,SUM(M155:Z155),0),0)*I155</f>
        <v>0</v>
      </c>
      <c r="BO155" s="134"/>
      <c r="BP155" s="272">
        <f>IF(H155="sloper",IF(SUM(M155:Z155)&gt;0,SUM(M155:Z155),0),0)*I155</f>
        <v>0</v>
      </c>
      <c r="BQ155" s="272">
        <f>IF(H155="footholds",IF(SUM(M155:Z155)&gt;0,SUM(M155:Z155),0),0)*I155</f>
        <v>0</v>
      </c>
      <c r="BR155" s="272">
        <f>IF(H155="micros",IF(SUM(M155:Z155)&gt;0,SUM(M155:Z155),0),0)*I155</f>
        <v>0</v>
      </c>
      <c r="BS155" s="272">
        <f>IF(H155="jug",IF(SUM(M155:Z155)&gt;0,SUM(M155:Z155),0),0)*I155</f>
        <v>0</v>
      </c>
      <c r="BT155" s="272">
        <f>IF(H155="ledge",IF(SUM(M155:Z155)&gt;0,SUM(M155:Z155),0),0)*I155</f>
        <v>0</v>
      </c>
      <c r="BU155" s="272">
        <f>IF(H155="edge",IF(SUM(M155:Z155)&gt;0,SUM(M155:Z155),0),0)*I155</f>
        <v>0</v>
      </c>
      <c r="BV155" s="272">
        <f>IF(H155="crimp",IF(SUM(M155:Z155)&gt;0,SUM(M155:Z155),0),0)*I155</f>
        <v>0</v>
      </c>
      <c r="BW155" s="272">
        <f>IF(H155="incut",IF(SUM(M155:Z155)&gt;0,SUM(M155:Z155),0),0)*I155</f>
        <v>0</v>
      </c>
      <c r="BX155" s="272">
        <f>IF(H155="dish",IF(SUM(M155:Z155)&gt;0,SUM(M155:Z155),0),0)*I155</f>
        <v>0</v>
      </c>
      <c r="BY155" s="272">
        <f>IF(H155="pinch",IF(SUM(M155:Z155)&gt;0,SUM(M155:Z155),0),0)*I155</f>
        <v>0</v>
      </c>
      <c r="BZ155" s="272">
        <f>IF(H155="pocket",IF(SUM(M155:Z155)&gt;0,SUM(M155:Z155),0),0)*I155</f>
        <v>0</v>
      </c>
      <c r="CA155" s="272">
        <f>IF(H155="insert",IF(SUM(M155:Z155)&gt;0,SUM(M155:Z155),0),0)*I155</f>
        <v>0</v>
      </c>
      <c r="CB155" s="272">
        <f>IF(H155="feature",IF(SUM(M155:Z155)&gt;0,SUM(M155:Z155),0),0)*I155</f>
        <v>0</v>
      </c>
      <c r="CC155" s="272">
        <f>IF(H155="scoop",IF(SUM(M155:Z155)&gt;0,SUM(M155:Z155),0),0)*I155</f>
        <v>0</v>
      </c>
      <c r="CD155" s="272">
        <f>IF(H155="arete",IF(SUM(M155:Z155)&gt;0,SUM(M155:Z155),0),0)*I155</f>
        <v>0</v>
      </c>
      <c r="CE155" s="272">
        <f>IF(H155="square",IF(SUM(M155:Z155)&gt;0,SUM(M155:Z155),0),0)*I155</f>
        <v>0</v>
      </c>
      <c r="CF155" s="272">
        <f>IF(H155="positive",IF(SUM(M155:Z155)&gt;0,SUM(M155:Z155),0),0)*I155</f>
        <v>0</v>
      </c>
      <c r="CG155" s="272">
        <f>IF(H155="pyramid",IF(SUM(M155:Z155)&gt;0,SUM(M155:Z155),0),0)*I155</f>
        <v>0</v>
      </c>
      <c r="CH155" s="272">
        <f>IF(H155="high profile",IF(SUM(M155:Z155)&gt;0,SUM(M155:Z155),0),0)*I155</f>
        <v>0</v>
      </c>
      <c r="CI155" s="272">
        <f>IF(H155="rectangle",IF(SUM(M155:Z155)&gt;0,SUM(M155:Z155),0),0)*I155</f>
        <v>0</v>
      </c>
      <c r="CJ155" s="272">
        <f>IF(H155="various",IF(SUM(M155:Z155)&gt;0,SUM(M155:Z155),0),0)*I155</f>
        <v>0</v>
      </c>
      <c r="CK155" s="222"/>
    </row>
    <row r="156" ht="50.25" customHeight="1">
      <c r="A156" s="5"/>
      <c r="B156" s="236"/>
      <c r="C156" s="237"/>
      <c r="D156" s="238"/>
      <c r="E156" s="322"/>
      <c r="F156" s="238"/>
      <c r="G156" s="224"/>
      <c r="H156" s="224"/>
      <c r="I156" s="238"/>
      <c r="J156" s="239"/>
      <c r="K156" s="239"/>
      <c r="L156" t="s" s="240">
        <v>408</v>
      </c>
      <c r="M156" s="343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2"/>
      <c r="AB156" s="242"/>
      <c r="AC156" s="344"/>
      <c r="AD156" s="6"/>
      <c r="AE156" s="244"/>
      <c r="AF156" s="244"/>
      <c r="AG156" s="245"/>
      <c r="AH156" s="246"/>
      <c r="AI156" s="247"/>
      <c r="AJ156" s="248"/>
      <c r="AK156" s="248"/>
      <c r="AL156" s="248"/>
      <c r="AM156" s="248"/>
      <c r="AN156" s="248"/>
      <c r="AO156" s="248"/>
      <c r="AP156" s="248"/>
      <c r="AQ156" s="248"/>
      <c r="AR156" s="248"/>
      <c r="AS156" s="248"/>
      <c r="AT156" s="248"/>
      <c r="AU156" s="248"/>
      <c r="AV156" s="248"/>
      <c r="AW156" s="248"/>
      <c r="AX156" s="249"/>
      <c r="AY156" s="328"/>
      <c r="AZ156" s="328"/>
      <c r="BA156" s="328"/>
      <c r="BB156" s="6"/>
      <c r="BC156" s="349">
        <f>IF(F156="XS",IF(SUM(M156:Z156)&gt;0,SUM(M156:Z156),0),0)*I156</f>
        <v>0</v>
      </c>
      <c r="BD156" s="349">
        <f>IF(F156="S",IF(SUM(M156:Z156)&gt;0,SUM(M156:Z156),0),0)*I156</f>
        <v>0</v>
      </c>
      <c r="BE156" s="349">
        <f>IF(F156="M",IF(SUM(M156:Z156)&gt;0,SUM(M156:Z156),0),0)*I156</f>
        <v>0</v>
      </c>
      <c r="BF156" s="349">
        <f>IF(F156="L",IF(SUM(M156:Z156)&gt;0,SUM(M156:Z156),0),0)*I156</f>
        <v>0</v>
      </c>
      <c r="BG156" s="349">
        <f>IF(F156="XL",IF(SUM(M156:Z156)&gt;0,SUM(M156:Z156),0),0)*I156</f>
        <v>0</v>
      </c>
      <c r="BH156" s="349">
        <f>IF(F156="2XL",IF(SUM(M156:Z156)&gt;0,SUM(M156:Z156),0),0)*I156</f>
        <v>0</v>
      </c>
      <c r="BI156" s="349">
        <f>IF(F156="3XL",IF(SUM(M156:Z156)&gt;0,SUM(M156:Z156),0),0)*I156</f>
        <v>0</v>
      </c>
      <c r="BJ156" s="349">
        <f>IF(F156="4XL",IF(SUM(M156:Z156)&gt;0,SUM(M156:Z156),0),0)*I156</f>
        <v>0</v>
      </c>
      <c r="BK156" s="349">
        <f>IF(F156="various",IF(SUM(M156:Z156)&gt;0,SUM(M156:Z156),0),0)*I156</f>
        <v>0</v>
      </c>
      <c r="BL156" s="6"/>
      <c r="BM156" s="349">
        <f>IF(E156="",IF(SUM(M156:Z156)&gt;0,SUM(M156:Z156),0),0)*I156</f>
        <v>0</v>
      </c>
      <c r="BN156" s="349">
        <f>IF(E156="Dual tex.",IF(SUM(M156:Z156)&gt;0,SUM(M156:Z156),0),0)*I156</f>
        <v>0</v>
      </c>
      <c r="BO156" s="6"/>
      <c r="BP156" s="349">
        <f>IF(H156="sloper",IF(SUM(M156:Z156)&gt;0,SUM(M156:Z156),0),0)*I156</f>
        <v>0</v>
      </c>
      <c r="BQ156" s="349">
        <f>IF(H156="footholds",IF(SUM(M156:Z156)&gt;0,SUM(M156:Z156),0),0)*I156</f>
        <v>0</v>
      </c>
      <c r="BR156" s="349">
        <f>IF(H156="micros",IF(SUM(M156:Z156)&gt;0,SUM(M156:Z156),0),0)*I156</f>
        <v>0</v>
      </c>
      <c r="BS156" s="349">
        <f>IF(H156="jug",IF(SUM(M156:Z156)&gt;0,SUM(M156:Z156),0),0)*I156</f>
        <v>0</v>
      </c>
      <c r="BT156" s="349">
        <f>IF(H156="ledge",IF(SUM(M156:Z156)&gt;0,SUM(M156:Z156),0),0)*I156</f>
        <v>0</v>
      </c>
      <c r="BU156" s="349">
        <f>IF(H156="edge",IF(SUM(M156:Z156)&gt;0,SUM(M156:Z156),0),0)*I156</f>
        <v>0</v>
      </c>
      <c r="BV156" s="349">
        <f>IF(H156="crimp",IF(SUM(M156:Z156)&gt;0,SUM(M156:Z156),0),0)*I156</f>
        <v>0</v>
      </c>
      <c r="BW156" s="349">
        <f>IF(H156="incut",IF(SUM(M156:Z156)&gt;0,SUM(M156:Z156),0),0)*I156</f>
        <v>0</v>
      </c>
      <c r="BX156" s="349">
        <f>IF(H156="dish",IF(SUM(M156:Z156)&gt;0,SUM(M156:Z156),0),0)*I156</f>
        <v>0</v>
      </c>
      <c r="BY156" s="349">
        <f>IF(H156="pinch",IF(SUM(M156:Z156)&gt;0,SUM(M156:Z156),0),0)*I156</f>
        <v>0</v>
      </c>
      <c r="BZ156" s="349">
        <f>IF(H156="pocket",IF(SUM(M156:Z156)&gt;0,SUM(M156:Z156),0),0)*I156</f>
        <v>0</v>
      </c>
      <c r="CA156" s="349">
        <f>IF(H156="insert",IF(SUM(M156:Z156)&gt;0,SUM(M156:Z156),0),0)*I156</f>
        <v>0</v>
      </c>
      <c r="CB156" s="349">
        <f>IF(H156="feature",IF(SUM(M156:Z156)&gt;0,SUM(M156:Z156),0),0)*I156</f>
        <v>0</v>
      </c>
      <c r="CC156" s="349">
        <f>IF(H156="scoop",IF(SUM(M156:Z156)&gt;0,SUM(M156:Z156),0),0)*I156</f>
        <v>0</v>
      </c>
      <c r="CD156" s="349">
        <f>IF(H156="arete",IF(SUM(M156:Z156)&gt;0,SUM(M156:Z156),0),0)*I156</f>
        <v>0</v>
      </c>
      <c r="CE156" s="349">
        <f>IF(H156="square",IF(SUM(M156:Z156)&gt;0,SUM(M156:Z156),0),0)*I156</f>
        <v>0</v>
      </c>
      <c r="CF156" s="349">
        <f>IF(H156="positive",IF(SUM(M156:Z156)&gt;0,SUM(M156:Z156),0),0)*I156</f>
        <v>0</v>
      </c>
      <c r="CG156" s="349">
        <f>IF(H156="pyramid",IF(SUM(M156:Z156)&gt;0,SUM(M156:Z156),0),0)*I156</f>
        <v>0</v>
      </c>
      <c r="CH156" s="349">
        <f>IF(H156="high profile",IF(SUM(M156:Z156)&gt;0,SUM(M156:Z156),0),0)*I156</f>
        <v>0</v>
      </c>
      <c r="CI156" s="349">
        <f>IF(H156="rectangle",IF(SUM(M156:Z156)&gt;0,SUM(M156:Z156),0),0)*I156</f>
        <v>0</v>
      </c>
      <c r="CJ156" s="349">
        <f>IF(H156="various",IF(SUM(M156:Z156)&gt;0,SUM(M156:Z156),0),0)*I156</f>
        <v>0</v>
      </c>
      <c r="CK156" s="9"/>
    </row>
    <row r="157" ht="90" customHeight="1">
      <c r="A157" s="50"/>
      <c r="B157" s="251"/>
      <c r="C157" s="22"/>
      <c r="D157" t="s" s="253">
        <v>409</v>
      </c>
      <c r="E157" t="s" s="254">
        <v>126</v>
      </c>
      <c r="F157" t="s" s="255">
        <v>35</v>
      </c>
      <c r="G157" t="s" s="255">
        <v>410</v>
      </c>
      <c r="H157" t="s" s="255">
        <v>43</v>
      </c>
      <c r="I157" s="257">
        <v>4</v>
      </c>
      <c r="J157" s="257">
        <v>0</v>
      </c>
      <c r="K157" t="s" s="255">
        <v>128</v>
      </c>
      <c r="L157" s="259">
        <v>333.9</v>
      </c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1">
        <f>L157*M157+L157*N157+L157*O157+L157*P157+L157*Q157+L157*R157+L157*T157+L157*V157+L157*W157+L157*X157+L157*Y157+L157*Z157+L157*U157+L157*S157</f>
        <v>0</v>
      </c>
      <c r="AB157" t="s" s="255">
        <f>IF(SUM(M157:Z157)&gt;0,"Yes","No")</f>
        <v>129</v>
      </c>
      <c r="AC157" t="s" s="262">
        <f>IF(B157="New","Yes","No")</f>
        <v>129</v>
      </c>
      <c r="AD157" s="134"/>
      <c r="AE157" s="264">
        <v>4</v>
      </c>
      <c r="AF157" s="264">
        <f>AE157*SUM(M157:Z157)</f>
        <v>0</v>
      </c>
      <c r="AG157" s="265"/>
      <c r="AH157" s="266">
        <v>2.4</v>
      </c>
      <c r="AI157" s="267">
        <f>SUM(M157:Z157)*AH157</f>
        <v>0</v>
      </c>
      <c r="AJ157" s="268">
        <f>M157*I157</f>
        <v>0</v>
      </c>
      <c r="AK157" s="268">
        <f>N157*I157</f>
        <v>0</v>
      </c>
      <c r="AL157" s="268">
        <f>O157*I157</f>
        <v>0</v>
      </c>
      <c r="AM157" s="268">
        <f>P157*I157</f>
        <v>0</v>
      </c>
      <c r="AN157" s="268">
        <f>Q157*I157</f>
        <v>0</v>
      </c>
      <c r="AO157" s="268">
        <f>R157*I157</f>
        <v>0</v>
      </c>
      <c r="AP157" s="268">
        <f>S157*I157</f>
        <v>0</v>
      </c>
      <c r="AQ157" s="268">
        <f>T157*I157</f>
        <v>0</v>
      </c>
      <c r="AR157" s="268">
        <f>U157*I157</f>
        <v>0</v>
      </c>
      <c r="AS157" s="268">
        <f>V157*I157</f>
        <v>0</v>
      </c>
      <c r="AT157" s="268">
        <f>W157*I157</f>
        <v>0</v>
      </c>
      <c r="AU157" s="268">
        <f>X157*I157</f>
        <v>0</v>
      </c>
      <c r="AV157" s="268">
        <f>Y157*I157</f>
        <v>0</v>
      </c>
      <c r="AW157" s="268">
        <f>Z157*I157</f>
        <v>0</v>
      </c>
      <c r="AX157" s="329">
        <v>4</v>
      </c>
      <c r="AY157" s="271">
        <v>16</v>
      </c>
      <c r="AZ157" s="392"/>
      <c r="BA157" s="392"/>
      <c r="BB157" s="134"/>
      <c r="BC157" s="272">
        <f>IF(F157="XS",IF(SUM(M157:Z157)&gt;0,SUM(M157:Z157),0),0)*I157</f>
        <v>0</v>
      </c>
      <c r="BD157" s="272">
        <f>IF(F157="S",IF(SUM(M157:Z157)&gt;0,SUM(M157:Z157),0),0)*I157</f>
        <v>0</v>
      </c>
      <c r="BE157" s="272">
        <f>IF(F157="M",IF(SUM(M157:Z157)&gt;0,SUM(M157:Z157),0),0)*I157</f>
        <v>0</v>
      </c>
      <c r="BF157" s="272">
        <f>IF(F157="L",IF(SUM(M157:Z157)&gt;0,SUM(M157:Z157),0),0)*I157</f>
        <v>0</v>
      </c>
      <c r="BG157" s="272">
        <f>IF(F157="XL",IF(SUM(M157:Z157)&gt;0,SUM(M157:Z157),0),0)*I157</f>
        <v>0</v>
      </c>
      <c r="BH157" s="272">
        <f>IF(F157="2XL",IF(SUM(M157:Z157)&gt;0,SUM(M157:Z157),0),0)*I157</f>
        <v>0</v>
      </c>
      <c r="BI157" s="272">
        <f>IF(F157="3XL",IF(SUM(M157:Z157)&gt;0,SUM(M157:Z157),0),0)*I157</f>
        <v>0</v>
      </c>
      <c r="BJ157" s="272">
        <f>IF(F157="4XL",IF(SUM(M157:Z157)&gt;0,SUM(M157:Z157),0),0)*I157</f>
        <v>0</v>
      </c>
      <c r="BK157" s="272">
        <f>IF(F157="various",IF(SUM(M157:Z157)&gt;0,SUM(M157:Z157),0),0)*I157</f>
        <v>0</v>
      </c>
      <c r="BL157" s="134"/>
      <c r="BM157" s="272">
        <f>IF(E157="",IF(SUM(M157:Z157)&gt;0,SUM(M157:Z157),0),0)*I157</f>
        <v>0</v>
      </c>
      <c r="BN157" s="272">
        <f>IF(E157="Dual tex.",IF(SUM(M157:Z157)&gt;0,SUM(M157:Z157),0),0)*I157</f>
        <v>0</v>
      </c>
      <c r="BO157" s="134"/>
      <c r="BP157" s="272">
        <f>IF(H157="sloper",IF(SUM(M157:Z157)&gt;0,SUM(M157:Z157),0),0)*I157</f>
        <v>0</v>
      </c>
      <c r="BQ157" s="272">
        <f>IF(H157="footholds",IF(SUM(M157:Z157)&gt;0,SUM(M157:Z157),0),0)*I157</f>
        <v>0</v>
      </c>
      <c r="BR157" s="272">
        <f>IF(H157="micros",IF(SUM(M157:Z157)&gt;0,SUM(M157:Z157),0),0)*I157</f>
        <v>0</v>
      </c>
      <c r="BS157" s="272">
        <f>IF(H157="jug",IF(SUM(M157:Z157)&gt;0,SUM(M157:Z157),0),0)*I157</f>
        <v>0</v>
      </c>
      <c r="BT157" s="272">
        <f>IF(H157="ledge",IF(SUM(M157:Z157)&gt;0,SUM(M157:Z157),0),0)*I157</f>
        <v>0</v>
      </c>
      <c r="BU157" s="272">
        <f>IF(H157="edge",IF(SUM(M157:Z157)&gt;0,SUM(M157:Z157),0),0)*I157</f>
        <v>0</v>
      </c>
      <c r="BV157" s="272">
        <f>IF(H157="crimp",IF(SUM(M157:Z157)&gt;0,SUM(M157:Z157),0),0)*I157</f>
        <v>0</v>
      </c>
      <c r="BW157" s="272">
        <f>IF(H157="incut",IF(SUM(M157:Z157)&gt;0,SUM(M157:Z157),0),0)*I157</f>
        <v>0</v>
      </c>
      <c r="BX157" s="272">
        <f>IF(H157="dish",IF(SUM(M157:Z157)&gt;0,SUM(M157:Z157),0),0)*I157</f>
        <v>0</v>
      </c>
      <c r="BY157" s="272">
        <f>IF(H157="pinch",IF(SUM(M157:Z157)&gt;0,SUM(M157:Z157),0),0)*I157</f>
        <v>0</v>
      </c>
      <c r="BZ157" s="272">
        <f>IF(H157="pocket",IF(SUM(M157:Z157)&gt;0,SUM(M157:Z157),0),0)*I157</f>
        <v>0</v>
      </c>
      <c r="CA157" s="272">
        <f>IF(H157="insert",IF(SUM(M157:Z157)&gt;0,SUM(M157:Z157),0),0)*I157</f>
        <v>0</v>
      </c>
      <c r="CB157" s="272">
        <f>IF(H157="feature",IF(SUM(M157:Z157)&gt;0,SUM(M157:Z157),0),0)*I157</f>
        <v>0</v>
      </c>
      <c r="CC157" s="272">
        <f>IF(H157="scoop",IF(SUM(M157:Z157)&gt;0,SUM(M157:Z157),0),0)*I157</f>
        <v>0</v>
      </c>
      <c r="CD157" s="272">
        <f>IF(H157="arete",IF(SUM(M157:Z157)&gt;0,SUM(M157:Z157),0),0)*I157</f>
        <v>0</v>
      </c>
      <c r="CE157" s="272">
        <f>IF(H157="square",IF(SUM(M157:Z157)&gt;0,SUM(M157:Z157),0),0)*I157</f>
        <v>0</v>
      </c>
      <c r="CF157" s="272">
        <f>IF(H157="positive",IF(SUM(M157:Z157)&gt;0,SUM(M157:Z157),0),0)*I157</f>
        <v>0</v>
      </c>
      <c r="CG157" s="272">
        <f>IF(H157="pyramid",IF(SUM(M157:Z157)&gt;0,SUM(M157:Z157),0),0)*I157</f>
        <v>0</v>
      </c>
      <c r="CH157" s="272">
        <f>IF(H157="high profile",IF(SUM(M157:Z157)&gt;0,SUM(M157:Z157),0),0)*I157</f>
        <v>0</v>
      </c>
      <c r="CI157" s="272">
        <f>IF(H157="rectangle",IF(SUM(M157:Z157)&gt;0,SUM(M157:Z157),0),0)*I157</f>
        <v>0</v>
      </c>
      <c r="CJ157" s="272">
        <f>IF(H157="various",IF(SUM(M157:Z157)&gt;0,SUM(M157:Z157),0),0)*I157</f>
        <v>0</v>
      </c>
      <c r="CK157" s="222"/>
    </row>
    <row r="158" ht="90" customHeight="1">
      <c r="A158" s="50"/>
      <c r="B158" s="273"/>
      <c r="C158" s="6"/>
      <c r="D158" t="s" s="275">
        <v>411</v>
      </c>
      <c r="E158" t="s" s="276">
        <v>126</v>
      </c>
      <c r="F158" t="s" s="277">
        <v>36</v>
      </c>
      <c r="G158" t="s" s="278">
        <v>412</v>
      </c>
      <c r="H158" t="s" s="278">
        <v>43</v>
      </c>
      <c r="I158" s="279">
        <v>2</v>
      </c>
      <c r="J158" s="331">
        <v>0</v>
      </c>
      <c r="K158" t="s" s="332">
        <v>128</v>
      </c>
      <c r="L158" s="281">
        <v>300.51</v>
      </c>
      <c r="M158" s="282"/>
      <c r="N158" s="333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3">
        <f>L158*M158+L158*N158+L158*O158+L158*P158+L158*Q158+L158*R158+L158*T158+L158*V158+L158*W158+L158*X158+L158*Y158+L158*Z158+L158*U158+L158*S158</f>
        <v>0</v>
      </c>
      <c r="AB158" t="s" s="277">
        <f>IF(SUM(M158:Z158)&gt;0,"Yes","No")</f>
        <v>129</v>
      </c>
      <c r="AC158" t="s" s="284">
        <f>IF(B158="New","Yes","No")</f>
        <v>129</v>
      </c>
      <c r="AD158" s="134"/>
      <c r="AE158" s="286">
        <v>2</v>
      </c>
      <c r="AF158" s="286">
        <f>AE158*SUM(M158:Z158)</f>
        <v>0</v>
      </c>
      <c r="AG158" s="287"/>
      <c r="AH158" s="288">
        <v>4.6</v>
      </c>
      <c r="AI158" s="267">
        <f>SUM(M158:Z158)*AH158</f>
        <v>0</v>
      </c>
      <c r="AJ158" s="268">
        <f>M158*I158</f>
        <v>0</v>
      </c>
      <c r="AK158" s="268">
        <f>N158*I158</f>
        <v>0</v>
      </c>
      <c r="AL158" s="268">
        <f>O158*I158</f>
        <v>0</v>
      </c>
      <c r="AM158" s="268">
        <f>P158*I158</f>
        <v>0</v>
      </c>
      <c r="AN158" s="268">
        <f>Q158*I158</f>
        <v>0</v>
      </c>
      <c r="AO158" s="268">
        <f>R158*I158</f>
        <v>0</v>
      </c>
      <c r="AP158" s="268">
        <f>S158*I158</f>
        <v>0</v>
      </c>
      <c r="AQ158" s="268">
        <f>T158*I158</f>
        <v>0</v>
      </c>
      <c r="AR158" s="268">
        <f>U158*I158</f>
        <v>0</v>
      </c>
      <c r="AS158" s="268">
        <f>V158*I158</f>
        <v>0</v>
      </c>
      <c r="AT158" s="268">
        <f>W158*I158</f>
        <v>0</v>
      </c>
      <c r="AU158" s="268">
        <f>X158*I158</f>
        <v>0</v>
      </c>
      <c r="AV158" s="268">
        <f>Y158*I158</f>
        <v>0</v>
      </c>
      <c r="AW158" s="268">
        <f>Z158*I158</f>
        <v>0</v>
      </c>
      <c r="AX158" s="334">
        <v>2</v>
      </c>
      <c r="AY158" s="291">
        <v>8</v>
      </c>
      <c r="AZ158" s="393"/>
      <c r="BA158" s="393"/>
      <c r="BB158" s="134"/>
      <c r="BC158" s="272">
        <f>IF(F158="XS",IF(SUM(M158:Z158)&gt;0,SUM(M158:Z158),0),0)*I158</f>
        <v>0</v>
      </c>
      <c r="BD158" s="272">
        <f>IF(F158="S",IF(SUM(M158:Z158)&gt;0,SUM(M158:Z158),0),0)*I158</f>
        <v>0</v>
      </c>
      <c r="BE158" s="272">
        <f>IF(F158="M",IF(SUM(M158:Z158)&gt;0,SUM(M158:Z158),0),0)*I158</f>
        <v>0</v>
      </c>
      <c r="BF158" s="272">
        <f>IF(F158="L",IF(SUM(M158:Z158)&gt;0,SUM(M158:Z158),0),0)*I158</f>
        <v>0</v>
      </c>
      <c r="BG158" s="272">
        <f>IF(F158="XL",IF(SUM(M158:Z158)&gt;0,SUM(M158:Z158),0),0)*I158</f>
        <v>0</v>
      </c>
      <c r="BH158" s="272">
        <f>IF(F158="2XL",IF(SUM(M158:Z158)&gt;0,SUM(M158:Z158),0),0)*I158</f>
        <v>0</v>
      </c>
      <c r="BI158" s="272">
        <f>IF(F158="3XL",IF(SUM(M158:Z158)&gt;0,SUM(M158:Z158),0),0)*I158</f>
        <v>0</v>
      </c>
      <c r="BJ158" s="272">
        <f>IF(F158="4XL",IF(SUM(M158:Z158)&gt;0,SUM(M158:Z158),0),0)*I158</f>
        <v>0</v>
      </c>
      <c r="BK158" s="272">
        <f>IF(F158="various",IF(SUM(M158:Z158)&gt;0,SUM(M158:Z158),0),0)*I158</f>
        <v>0</v>
      </c>
      <c r="BL158" s="134"/>
      <c r="BM158" s="272">
        <f>IF(E158="",IF(SUM(M158:Z158)&gt;0,SUM(M158:Z158),0),0)*I158</f>
        <v>0</v>
      </c>
      <c r="BN158" s="272">
        <f>IF(E158="Dual tex.",IF(SUM(M158:Z158)&gt;0,SUM(M158:Z158),0),0)*I158</f>
        <v>0</v>
      </c>
      <c r="BO158" s="134"/>
      <c r="BP158" s="272">
        <f>IF(H158="sloper",IF(SUM(M158:Z158)&gt;0,SUM(M158:Z158),0),0)*I158</f>
        <v>0</v>
      </c>
      <c r="BQ158" s="272">
        <f>IF(H158="footholds",IF(SUM(M158:Z158)&gt;0,SUM(M158:Z158),0),0)*I158</f>
        <v>0</v>
      </c>
      <c r="BR158" s="272">
        <f>IF(H158="micros",IF(SUM(M158:Z158)&gt;0,SUM(M158:Z158),0),0)*I158</f>
        <v>0</v>
      </c>
      <c r="BS158" s="272">
        <f>IF(H158="jug",IF(SUM(M158:Z158)&gt;0,SUM(M158:Z158),0),0)*I158</f>
        <v>0</v>
      </c>
      <c r="BT158" s="272">
        <f>IF(H158="ledge",IF(SUM(M158:Z158)&gt;0,SUM(M158:Z158),0),0)*I158</f>
        <v>0</v>
      </c>
      <c r="BU158" s="272">
        <f>IF(H158="edge",IF(SUM(M158:Z158)&gt;0,SUM(M158:Z158),0),0)*I158</f>
        <v>0</v>
      </c>
      <c r="BV158" s="272">
        <f>IF(H158="crimp",IF(SUM(M158:Z158)&gt;0,SUM(M158:Z158),0),0)*I158</f>
        <v>0</v>
      </c>
      <c r="BW158" s="272">
        <f>IF(H158="incut",IF(SUM(M158:Z158)&gt;0,SUM(M158:Z158),0),0)*I158</f>
        <v>0</v>
      </c>
      <c r="BX158" s="272">
        <f>IF(H158="dish",IF(SUM(M158:Z158)&gt;0,SUM(M158:Z158),0),0)*I158</f>
        <v>0</v>
      </c>
      <c r="BY158" s="272">
        <f>IF(H158="pinch",IF(SUM(M158:Z158)&gt;0,SUM(M158:Z158),0),0)*I158</f>
        <v>0</v>
      </c>
      <c r="BZ158" s="272">
        <f>IF(H158="pocket",IF(SUM(M158:Z158)&gt;0,SUM(M158:Z158),0),0)*I158</f>
        <v>0</v>
      </c>
      <c r="CA158" s="272">
        <f>IF(H158="insert",IF(SUM(M158:Z158)&gt;0,SUM(M158:Z158),0),0)*I158</f>
        <v>0</v>
      </c>
      <c r="CB158" s="272">
        <f>IF(H158="feature",IF(SUM(M158:Z158)&gt;0,SUM(M158:Z158),0),0)*I158</f>
        <v>0</v>
      </c>
      <c r="CC158" s="272">
        <f>IF(H158="scoop",IF(SUM(M158:Z158)&gt;0,SUM(M158:Z158),0),0)*I158</f>
        <v>0</v>
      </c>
      <c r="CD158" s="272">
        <f>IF(H158="arete",IF(SUM(M158:Z158)&gt;0,SUM(M158:Z158),0),0)*I158</f>
        <v>0</v>
      </c>
      <c r="CE158" s="272">
        <f>IF(H158="square",IF(SUM(M158:Z158)&gt;0,SUM(M158:Z158),0),0)*I158</f>
        <v>0</v>
      </c>
      <c r="CF158" s="272">
        <f>IF(H158="positive",IF(SUM(M158:Z158)&gt;0,SUM(M158:Z158),0),0)*I158</f>
        <v>0</v>
      </c>
      <c r="CG158" s="272">
        <f>IF(H158="pyramid",IF(SUM(M158:Z158)&gt;0,SUM(M158:Z158),0),0)*I158</f>
        <v>0</v>
      </c>
      <c r="CH158" s="272">
        <f>IF(H158="high profile",IF(SUM(M158:Z158)&gt;0,SUM(M158:Z158),0),0)*I158</f>
        <v>0</v>
      </c>
      <c r="CI158" s="272">
        <f>IF(H158="rectangle",IF(SUM(M158:Z158)&gt;0,SUM(M158:Z158),0),0)*I158</f>
        <v>0</v>
      </c>
      <c r="CJ158" s="272">
        <f>IF(H158="various",IF(SUM(M158:Z158)&gt;0,SUM(M158:Z158),0),0)*I158</f>
        <v>0</v>
      </c>
      <c r="CK158" s="222"/>
    </row>
    <row r="159" ht="90" customHeight="1">
      <c r="A159" s="50"/>
      <c r="B159" s="273"/>
      <c r="C159" s="6"/>
      <c r="D159" t="s" s="292">
        <v>413</v>
      </c>
      <c r="E159" t="s" s="293">
        <v>126</v>
      </c>
      <c r="F159" t="s" s="294">
        <v>36</v>
      </c>
      <c r="G159" t="s" s="295">
        <v>414</v>
      </c>
      <c r="H159" t="s" s="295">
        <v>43</v>
      </c>
      <c r="I159" s="296">
        <v>2</v>
      </c>
      <c r="J159" s="296">
        <v>0</v>
      </c>
      <c r="K159" t="s" s="294">
        <v>128</v>
      </c>
      <c r="L159" s="298">
        <v>333.9</v>
      </c>
      <c r="M159" s="299"/>
      <c r="N159" s="299"/>
      <c r="O159" s="299"/>
      <c r="P159" s="299"/>
      <c r="Q159" s="299"/>
      <c r="R159" s="299"/>
      <c r="S159" s="299"/>
      <c r="T159" s="299"/>
      <c r="U159" s="299"/>
      <c r="V159" s="299"/>
      <c r="W159" s="299"/>
      <c r="X159" s="299"/>
      <c r="Y159" s="299"/>
      <c r="Z159" s="299"/>
      <c r="AA159" s="300">
        <f>L159*M159+L159*N159+L159*O159+L159*P159+L159*Q159+L159*R159+L159*T159+L159*V159+L159*W159+L159*X159+L159*Y159+L159*Z159+L159*U159+L159*S159</f>
        <v>0</v>
      </c>
      <c r="AB159" t="s" s="294">
        <f>IF(SUM(M159:Z159)&gt;0,"Yes","No")</f>
        <v>129</v>
      </c>
      <c r="AC159" t="s" s="301">
        <f>IF(B159="New","Yes","No")</f>
        <v>129</v>
      </c>
      <c r="AD159" s="134"/>
      <c r="AE159" s="286">
        <v>2</v>
      </c>
      <c r="AF159" s="286">
        <f>AE159*SUM(M159:Z159)</f>
        <v>0</v>
      </c>
      <c r="AG159" s="287"/>
      <c r="AH159" s="288">
        <v>7.6</v>
      </c>
      <c r="AI159" s="267">
        <f>SUM(M159:Z159)*AH159</f>
        <v>0</v>
      </c>
      <c r="AJ159" s="268">
        <f>M159*I159</f>
        <v>0</v>
      </c>
      <c r="AK159" s="268">
        <f>N159*I159</f>
        <v>0</v>
      </c>
      <c r="AL159" s="268">
        <f>O159*I159</f>
        <v>0</v>
      </c>
      <c r="AM159" s="268">
        <f>P159*I159</f>
        <v>0</v>
      </c>
      <c r="AN159" s="268">
        <f>Q159*I159</f>
        <v>0</v>
      </c>
      <c r="AO159" s="268">
        <f>R159*I159</f>
        <v>0</v>
      </c>
      <c r="AP159" s="268">
        <f>S159*I159</f>
        <v>0</v>
      </c>
      <c r="AQ159" s="268">
        <f>T159*I159</f>
        <v>0</v>
      </c>
      <c r="AR159" s="268">
        <f>U159*I159</f>
        <v>0</v>
      </c>
      <c r="AS159" s="268">
        <f>V159*I159</f>
        <v>0</v>
      </c>
      <c r="AT159" s="268">
        <f>W159*I159</f>
        <v>0</v>
      </c>
      <c r="AU159" s="268">
        <f>X159*I159</f>
        <v>0</v>
      </c>
      <c r="AV159" s="268">
        <f>Y159*I159</f>
        <v>0</v>
      </c>
      <c r="AW159" s="268">
        <f>Z159*I159</f>
        <v>0</v>
      </c>
      <c r="AX159" s="334">
        <v>2</v>
      </c>
      <c r="AY159" s="291">
        <v>10</v>
      </c>
      <c r="AZ159" s="393"/>
      <c r="BA159" s="393"/>
      <c r="BB159" s="134"/>
      <c r="BC159" s="272">
        <f>IF(F159="XS",IF(SUM(M159:Z159)&gt;0,SUM(M159:Z159),0),0)*I159</f>
        <v>0</v>
      </c>
      <c r="BD159" s="272">
        <f>IF(F159="S",IF(SUM(M159:Z159)&gt;0,SUM(M159:Z159),0),0)*I159</f>
        <v>0</v>
      </c>
      <c r="BE159" s="272">
        <f>IF(F159="M",IF(SUM(M159:Z159)&gt;0,SUM(M159:Z159),0),0)*I159</f>
        <v>0</v>
      </c>
      <c r="BF159" s="272">
        <f>IF(F159="L",IF(SUM(M159:Z159)&gt;0,SUM(M159:Z159),0),0)*I159</f>
        <v>0</v>
      </c>
      <c r="BG159" s="272">
        <f>IF(F159="XL",IF(SUM(M159:Z159)&gt;0,SUM(M159:Z159),0),0)*I159</f>
        <v>0</v>
      </c>
      <c r="BH159" s="272">
        <f>IF(F159="2XL",IF(SUM(M159:Z159)&gt;0,SUM(M159:Z159),0),0)*I159</f>
        <v>0</v>
      </c>
      <c r="BI159" s="272">
        <f>IF(F159="3XL",IF(SUM(M159:Z159)&gt;0,SUM(M159:Z159),0),0)*I159</f>
        <v>0</v>
      </c>
      <c r="BJ159" s="272">
        <f>IF(F159="4XL",IF(SUM(M159:Z159)&gt;0,SUM(M159:Z159),0),0)*I159</f>
        <v>0</v>
      </c>
      <c r="BK159" s="272">
        <f>IF(F159="various",IF(SUM(M159:Z159)&gt;0,SUM(M159:Z159),0),0)*I159</f>
        <v>0</v>
      </c>
      <c r="BL159" s="134"/>
      <c r="BM159" s="272">
        <f>IF(E159="",IF(SUM(M159:Z159)&gt;0,SUM(M159:Z159),0),0)*I159</f>
        <v>0</v>
      </c>
      <c r="BN159" s="272">
        <f>IF(E159="Dual tex.",IF(SUM(M159:Z159)&gt;0,SUM(M159:Z159),0),0)*I159</f>
        <v>0</v>
      </c>
      <c r="BO159" s="134"/>
      <c r="BP159" s="272">
        <f>IF(H159="sloper",IF(SUM(M159:Z159)&gt;0,SUM(M159:Z159),0),0)*I159</f>
        <v>0</v>
      </c>
      <c r="BQ159" s="272">
        <f>IF(H159="footholds",IF(SUM(M159:Z159)&gt;0,SUM(M159:Z159),0),0)*I159</f>
        <v>0</v>
      </c>
      <c r="BR159" s="272">
        <f>IF(H159="micros",IF(SUM(M159:Z159)&gt;0,SUM(M159:Z159),0),0)*I159</f>
        <v>0</v>
      </c>
      <c r="BS159" s="272">
        <f>IF(H159="jug",IF(SUM(M159:Z159)&gt;0,SUM(M159:Z159),0),0)*I159</f>
        <v>0</v>
      </c>
      <c r="BT159" s="272">
        <f>IF(H159="ledge",IF(SUM(M159:Z159)&gt;0,SUM(M159:Z159),0),0)*I159</f>
        <v>0</v>
      </c>
      <c r="BU159" s="272">
        <f>IF(H159="edge",IF(SUM(M159:Z159)&gt;0,SUM(M159:Z159),0),0)*I159</f>
        <v>0</v>
      </c>
      <c r="BV159" s="272">
        <f>IF(H159="crimp",IF(SUM(M159:Z159)&gt;0,SUM(M159:Z159),0),0)*I159</f>
        <v>0</v>
      </c>
      <c r="BW159" s="272">
        <f>IF(H159="incut",IF(SUM(M159:Z159)&gt;0,SUM(M159:Z159),0),0)*I159</f>
        <v>0</v>
      </c>
      <c r="BX159" s="272">
        <f>IF(H159="dish",IF(SUM(M159:Z159)&gt;0,SUM(M159:Z159),0),0)*I159</f>
        <v>0</v>
      </c>
      <c r="BY159" s="272">
        <f>IF(H159="pinch",IF(SUM(M159:Z159)&gt;0,SUM(M159:Z159),0),0)*I159</f>
        <v>0</v>
      </c>
      <c r="BZ159" s="272">
        <f>IF(H159="pocket",IF(SUM(M159:Z159)&gt;0,SUM(M159:Z159),0),0)*I159</f>
        <v>0</v>
      </c>
      <c r="CA159" s="272">
        <f>IF(H159="insert",IF(SUM(M159:Z159)&gt;0,SUM(M159:Z159),0),0)*I159</f>
        <v>0</v>
      </c>
      <c r="CB159" s="272">
        <f>IF(H159="feature",IF(SUM(M159:Z159)&gt;0,SUM(M159:Z159),0),0)*I159</f>
        <v>0</v>
      </c>
      <c r="CC159" s="272">
        <f>IF(H159="scoop",IF(SUM(M159:Z159)&gt;0,SUM(M159:Z159),0),0)*I159</f>
        <v>0</v>
      </c>
      <c r="CD159" s="272">
        <f>IF(H159="arete",IF(SUM(M159:Z159)&gt;0,SUM(M159:Z159),0),0)*I159</f>
        <v>0</v>
      </c>
      <c r="CE159" s="272">
        <f>IF(H159="square",IF(SUM(M159:Z159)&gt;0,SUM(M159:Z159),0),0)*I159</f>
        <v>0</v>
      </c>
      <c r="CF159" s="272">
        <f>IF(H159="positive",IF(SUM(M159:Z159)&gt;0,SUM(M159:Z159),0),0)*I159</f>
        <v>0</v>
      </c>
      <c r="CG159" s="272">
        <f>IF(H159="pyramid",IF(SUM(M159:Z159)&gt;0,SUM(M159:Z159),0),0)*I159</f>
        <v>0</v>
      </c>
      <c r="CH159" s="272">
        <f>IF(H159="high profile",IF(SUM(M159:Z159)&gt;0,SUM(M159:Z159),0),0)*I159</f>
        <v>0</v>
      </c>
      <c r="CI159" s="272">
        <f>IF(H159="rectangle",IF(SUM(M159:Z159)&gt;0,SUM(M159:Z159),0),0)*I159</f>
        <v>0</v>
      </c>
      <c r="CJ159" s="272">
        <f>IF(H159="various",IF(SUM(M159:Z159)&gt;0,SUM(M159:Z159),0),0)*I159</f>
        <v>0</v>
      </c>
      <c r="CK159" s="222"/>
    </row>
    <row r="160" ht="90" customHeight="1">
      <c r="A160" s="50"/>
      <c r="B160" s="273"/>
      <c r="C160" s="6"/>
      <c r="D160" t="s" s="275">
        <v>415</v>
      </c>
      <c r="E160" t="s" s="276">
        <v>126</v>
      </c>
      <c r="F160" t="s" s="277">
        <v>37</v>
      </c>
      <c r="G160" t="s" s="278">
        <v>416</v>
      </c>
      <c r="H160" t="s" s="278">
        <v>43</v>
      </c>
      <c r="I160" s="279">
        <v>1</v>
      </c>
      <c r="J160" s="331">
        <v>0</v>
      </c>
      <c r="K160" t="s" s="332">
        <v>128</v>
      </c>
      <c r="L160" s="281">
        <v>222.6</v>
      </c>
      <c r="M160" s="282"/>
      <c r="N160" s="333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3">
        <f>L160*M160+L160*N160+L160*O160+L160*P160+L160*Q160+L160*R160+L160*T160+L160*V160+L160*W160+L160*X160+L160*Y160+L160*Z160+L160*U160+L160*S160</f>
        <v>0</v>
      </c>
      <c r="AB160" t="s" s="277">
        <f>IF(SUM(M160:Z160)&gt;0,"Yes","No")</f>
        <v>129</v>
      </c>
      <c r="AC160" t="s" s="284">
        <f>IF(B160="New","Yes","No")</f>
        <v>129</v>
      </c>
      <c r="AD160" s="134"/>
      <c r="AE160" s="286">
        <v>1</v>
      </c>
      <c r="AF160" s="286">
        <f>AE160*SUM(M160:Z160)</f>
        <v>0</v>
      </c>
      <c r="AG160" s="287"/>
      <c r="AH160" s="288">
        <v>7</v>
      </c>
      <c r="AI160" s="267">
        <f>SUM(M160:Z160)*AH160</f>
        <v>0</v>
      </c>
      <c r="AJ160" s="268">
        <f>M160*I160</f>
        <v>0</v>
      </c>
      <c r="AK160" s="268">
        <f>N160*I160</f>
        <v>0</v>
      </c>
      <c r="AL160" s="268">
        <f>O160*I160</f>
        <v>0</v>
      </c>
      <c r="AM160" s="268">
        <f>P160*I160</f>
        <v>0</v>
      </c>
      <c r="AN160" s="268">
        <f>Q160*I160</f>
        <v>0</v>
      </c>
      <c r="AO160" s="268">
        <f>R160*I160</f>
        <v>0</v>
      </c>
      <c r="AP160" s="268">
        <f>S160*I160</f>
        <v>0</v>
      </c>
      <c r="AQ160" s="268">
        <f>T160*I160</f>
        <v>0</v>
      </c>
      <c r="AR160" s="268">
        <f>U160*I160</f>
        <v>0</v>
      </c>
      <c r="AS160" s="268">
        <f>V160*I160</f>
        <v>0</v>
      </c>
      <c r="AT160" s="268">
        <f>W160*I160</f>
        <v>0</v>
      </c>
      <c r="AU160" s="268">
        <f>X160*I160</f>
        <v>0</v>
      </c>
      <c r="AV160" s="268">
        <f>Y160*I160</f>
        <v>0</v>
      </c>
      <c r="AW160" s="268">
        <f>Z160*I160</f>
        <v>0</v>
      </c>
      <c r="AX160" s="334">
        <v>1</v>
      </c>
      <c r="AY160" s="291">
        <v>6</v>
      </c>
      <c r="AZ160" s="393"/>
      <c r="BA160" s="393"/>
      <c r="BB160" s="134"/>
      <c r="BC160" s="272">
        <f>IF(F160="XS",IF(SUM(M160:Z160)&gt;0,SUM(M160:Z160),0),0)*I160</f>
        <v>0</v>
      </c>
      <c r="BD160" s="272">
        <f>IF(F160="S",IF(SUM(M160:Z160)&gt;0,SUM(M160:Z160),0),0)*I160</f>
        <v>0</v>
      </c>
      <c r="BE160" s="272">
        <f>IF(F160="M",IF(SUM(M160:Z160)&gt;0,SUM(M160:Z160),0),0)*I160</f>
        <v>0</v>
      </c>
      <c r="BF160" s="272">
        <f>IF(F160="L",IF(SUM(M160:Z160)&gt;0,SUM(M160:Z160),0),0)*I160</f>
        <v>0</v>
      </c>
      <c r="BG160" s="272">
        <f>IF(F160="XL",IF(SUM(M160:Z160)&gt;0,SUM(M160:Z160),0),0)*I160</f>
        <v>0</v>
      </c>
      <c r="BH160" s="272">
        <f>IF(F160="2XL",IF(SUM(M160:Z160)&gt;0,SUM(M160:Z160),0),0)*I160</f>
        <v>0</v>
      </c>
      <c r="BI160" s="272">
        <f>IF(F160="3XL",IF(SUM(M160:Z160)&gt;0,SUM(M160:Z160),0),0)*I160</f>
        <v>0</v>
      </c>
      <c r="BJ160" s="272">
        <f>IF(F160="4XL",IF(SUM(M160:Z160)&gt;0,SUM(M160:Z160),0),0)*I160</f>
        <v>0</v>
      </c>
      <c r="BK160" s="272">
        <f>IF(F160="various",IF(SUM(M160:Z160)&gt;0,SUM(M160:Z160),0),0)*I160</f>
        <v>0</v>
      </c>
      <c r="BL160" s="134"/>
      <c r="BM160" s="272">
        <f>IF(E160="",IF(SUM(M160:Z160)&gt;0,SUM(M160:Z160),0),0)*I160</f>
        <v>0</v>
      </c>
      <c r="BN160" s="272">
        <f>IF(E160="Dual tex.",IF(SUM(M160:Z160)&gt;0,SUM(M160:Z160),0),0)*I160</f>
        <v>0</v>
      </c>
      <c r="BO160" s="134"/>
      <c r="BP160" s="272">
        <f>IF(H160="sloper",IF(SUM(M160:Z160)&gt;0,SUM(M160:Z160),0),0)*I160</f>
        <v>0</v>
      </c>
      <c r="BQ160" s="272">
        <f>IF(H160="footholds",IF(SUM(M160:Z160)&gt;0,SUM(M160:Z160),0),0)*I160</f>
        <v>0</v>
      </c>
      <c r="BR160" s="272">
        <f>IF(H160="micros",IF(SUM(M160:Z160)&gt;0,SUM(M160:Z160),0),0)*I160</f>
        <v>0</v>
      </c>
      <c r="BS160" s="272">
        <f>IF(H160="jug",IF(SUM(M160:Z160)&gt;0,SUM(M160:Z160),0),0)*I160</f>
        <v>0</v>
      </c>
      <c r="BT160" s="272">
        <f>IF(H160="ledge",IF(SUM(M160:Z160)&gt;0,SUM(M160:Z160),0),0)*I160</f>
        <v>0</v>
      </c>
      <c r="BU160" s="272">
        <f>IF(H160="edge",IF(SUM(M160:Z160)&gt;0,SUM(M160:Z160),0),0)*I160</f>
        <v>0</v>
      </c>
      <c r="BV160" s="272">
        <f>IF(H160="crimp",IF(SUM(M160:Z160)&gt;0,SUM(M160:Z160),0),0)*I160</f>
        <v>0</v>
      </c>
      <c r="BW160" s="272">
        <f>IF(H160="incut",IF(SUM(M160:Z160)&gt;0,SUM(M160:Z160),0),0)*I160</f>
        <v>0</v>
      </c>
      <c r="BX160" s="272">
        <f>IF(H160="dish",IF(SUM(M160:Z160)&gt;0,SUM(M160:Z160),0),0)*I160</f>
        <v>0</v>
      </c>
      <c r="BY160" s="272">
        <f>IF(H160="pinch",IF(SUM(M160:Z160)&gt;0,SUM(M160:Z160),0),0)*I160</f>
        <v>0</v>
      </c>
      <c r="BZ160" s="272">
        <f>IF(H160="pocket",IF(SUM(M160:Z160)&gt;0,SUM(M160:Z160),0),0)*I160</f>
        <v>0</v>
      </c>
      <c r="CA160" s="272">
        <f>IF(H160="insert",IF(SUM(M160:Z160)&gt;0,SUM(M160:Z160),0),0)*I160</f>
        <v>0</v>
      </c>
      <c r="CB160" s="272">
        <f>IF(H160="feature",IF(SUM(M160:Z160)&gt;0,SUM(M160:Z160),0),0)*I160</f>
        <v>0</v>
      </c>
      <c r="CC160" s="272">
        <f>IF(H160="scoop",IF(SUM(M160:Z160)&gt;0,SUM(M160:Z160),0),0)*I160</f>
        <v>0</v>
      </c>
      <c r="CD160" s="272">
        <f>IF(H160="arete",IF(SUM(M160:Z160)&gt;0,SUM(M160:Z160),0),0)*I160</f>
        <v>0</v>
      </c>
      <c r="CE160" s="272">
        <f>IF(H160="square",IF(SUM(M160:Z160)&gt;0,SUM(M160:Z160),0),0)*I160</f>
        <v>0</v>
      </c>
      <c r="CF160" s="272">
        <f>IF(H160="positive",IF(SUM(M160:Z160)&gt;0,SUM(M160:Z160),0),0)*I160</f>
        <v>0</v>
      </c>
      <c r="CG160" s="272">
        <f>IF(H160="pyramid",IF(SUM(M160:Z160)&gt;0,SUM(M160:Z160),0),0)*I160</f>
        <v>0</v>
      </c>
      <c r="CH160" s="272">
        <f>IF(H160="high profile",IF(SUM(M160:Z160)&gt;0,SUM(M160:Z160),0),0)*I160</f>
        <v>0</v>
      </c>
      <c r="CI160" s="272">
        <f>IF(H160="rectangle",IF(SUM(M160:Z160)&gt;0,SUM(M160:Z160),0),0)*I160</f>
        <v>0</v>
      </c>
      <c r="CJ160" s="272">
        <f>IF(H160="various",IF(SUM(M160:Z160)&gt;0,SUM(M160:Z160),0),0)*I160</f>
        <v>0</v>
      </c>
      <c r="CK160" s="222"/>
    </row>
    <row r="161" ht="90" customHeight="1">
      <c r="A161" s="50"/>
      <c r="B161" s="273"/>
      <c r="C161" s="6"/>
      <c r="D161" t="s" s="292">
        <v>417</v>
      </c>
      <c r="E161" t="s" s="293">
        <v>126</v>
      </c>
      <c r="F161" t="s" s="294">
        <v>37</v>
      </c>
      <c r="G161" t="s" s="294">
        <v>418</v>
      </c>
      <c r="H161" t="s" s="294">
        <v>43</v>
      </c>
      <c r="I161" s="296">
        <v>1</v>
      </c>
      <c r="J161" s="296">
        <v>0</v>
      </c>
      <c r="K161" t="s" s="294">
        <v>128</v>
      </c>
      <c r="L161" s="298">
        <v>244.86</v>
      </c>
      <c r="M161" s="299"/>
      <c r="N161" s="299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/>
      <c r="Z161" s="299"/>
      <c r="AA161" s="300">
        <f>L161*M161+L161*N161+L161*O161+L161*P161+L161*Q161+L161*R161+L161*T161+L161*V161+L161*W161+L161*X161+L161*Y161+L161*Z161+L161*U161+L161*S161</f>
        <v>0</v>
      </c>
      <c r="AB161" t="s" s="294">
        <f>IF(SUM(M161:Z161)&gt;0,"Yes","No")</f>
        <v>129</v>
      </c>
      <c r="AC161" t="s" s="301">
        <f>IF(B161="New","Yes","No")</f>
        <v>129</v>
      </c>
      <c r="AD161" s="134"/>
      <c r="AE161" s="286">
        <v>1</v>
      </c>
      <c r="AF161" s="286">
        <f>AE161*SUM(M161:Z161)</f>
        <v>0</v>
      </c>
      <c r="AG161" s="287"/>
      <c r="AH161" s="288">
        <v>9.699999999999999</v>
      </c>
      <c r="AI161" s="267">
        <f>SUM(M161:Z161)*AH161</f>
        <v>0</v>
      </c>
      <c r="AJ161" s="268">
        <f>M161*I161</f>
        <v>0</v>
      </c>
      <c r="AK161" s="268">
        <f>N161*I161</f>
        <v>0</v>
      </c>
      <c r="AL161" s="268">
        <f>O161*I161</f>
        <v>0</v>
      </c>
      <c r="AM161" s="268">
        <f>P161*I161</f>
        <v>0</v>
      </c>
      <c r="AN161" s="268">
        <f>Q161*I161</f>
        <v>0</v>
      </c>
      <c r="AO161" s="268">
        <f>R161*I161</f>
        <v>0</v>
      </c>
      <c r="AP161" s="268">
        <f>S161*I161</f>
        <v>0</v>
      </c>
      <c r="AQ161" s="268">
        <f>T161*I161</f>
        <v>0</v>
      </c>
      <c r="AR161" s="268">
        <f>U161*I161</f>
        <v>0</v>
      </c>
      <c r="AS161" s="268">
        <f>V161*I161</f>
        <v>0</v>
      </c>
      <c r="AT161" s="268">
        <f>W161*I161</f>
        <v>0</v>
      </c>
      <c r="AU161" s="268">
        <f>X161*I161</f>
        <v>0</v>
      </c>
      <c r="AV161" s="268">
        <f>Y161*I161</f>
        <v>0</v>
      </c>
      <c r="AW161" s="268">
        <f>Z161*I161</f>
        <v>0</v>
      </c>
      <c r="AX161" s="334">
        <v>1</v>
      </c>
      <c r="AY161" s="291">
        <v>6</v>
      </c>
      <c r="AZ161" s="393"/>
      <c r="BA161" s="393"/>
      <c r="BB161" s="134"/>
      <c r="BC161" s="272">
        <f>IF(F161="XS",IF(SUM(M161:Z161)&gt;0,SUM(M161:Z161),0),0)*I161</f>
        <v>0</v>
      </c>
      <c r="BD161" s="272">
        <f>IF(F161="S",IF(SUM(M161:Z161)&gt;0,SUM(M161:Z161),0),0)*I161</f>
        <v>0</v>
      </c>
      <c r="BE161" s="272">
        <f>IF(F161="M",IF(SUM(M161:Z161)&gt;0,SUM(M161:Z161),0),0)*I161</f>
        <v>0</v>
      </c>
      <c r="BF161" s="272">
        <f>IF(F161="L",IF(SUM(M161:Z161)&gt;0,SUM(M161:Z161),0),0)*I161</f>
        <v>0</v>
      </c>
      <c r="BG161" s="272">
        <f>IF(F161="XL",IF(SUM(M161:Z161)&gt;0,SUM(M161:Z161),0),0)*I161</f>
        <v>0</v>
      </c>
      <c r="BH161" s="272">
        <f>IF(F161="2XL",IF(SUM(M161:Z161)&gt;0,SUM(M161:Z161),0),0)*I161</f>
        <v>0</v>
      </c>
      <c r="BI161" s="272">
        <f>IF(F161="3XL",IF(SUM(M161:Z161)&gt;0,SUM(M161:Z161),0),0)*I161</f>
        <v>0</v>
      </c>
      <c r="BJ161" s="272">
        <f>IF(F161="4XL",IF(SUM(M161:Z161)&gt;0,SUM(M161:Z161),0),0)*I161</f>
        <v>0</v>
      </c>
      <c r="BK161" s="272">
        <f>IF(F161="various",IF(SUM(M161:Z161)&gt;0,SUM(M161:Z161),0),0)*I161</f>
        <v>0</v>
      </c>
      <c r="BL161" s="134"/>
      <c r="BM161" s="272">
        <f>IF(E161="",IF(SUM(M161:Z161)&gt;0,SUM(M161:Z161),0),0)*I161</f>
        <v>0</v>
      </c>
      <c r="BN161" s="272">
        <f>IF(E161="Dual tex.",IF(SUM(M161:Z161)&gt;0,SUM(M161:Z161),0),0)*I161</f>
        <v>0</v>
      </c>
      <c r="BO161" s="134"/>
      <c r="BP161" s="272">
        <f>IF(H161="sloper",IF(SUM(M161:Z161)&gt;0,SUM(M161:Z161),0),0)*I161</f>
        <v>0</v>
      </c>
      <c r="BQ161" s="272">
        <f>IF(H161="footholds",IF(SUM(M161:Z161)&gt;0,SUM(M161:Z161),0),0)*I161</f>
        <v>0</v>
      </c>
      <c r="BR161" s="272">
        <f>IF(H161="micros",IF(SUM(M161:Z161)&gt;0,SUM(M161:Z161),0),0)*I161</f>
        <v>0</v>
      </c>
      <c r="BS161" s="272">
        <f>IF(H161="jug",IF(SUM(M161:Z161)&gt;0,SUM(M161:Z161),0),0)*I161</f>
        <v>0</v>
      </c>
      <c r="BT161" s="272">
        <f>IF(H161="ledge",IF(SUM(M161:Z161)&gt;0,SUM(M161:Z161),0),0)*I161</f>
        <v>0</v>
      </c>
      <c r="BU161" s="272">
        <f>IF(H161="edge",IF(SUM(M161:Z161)&gt;0,SUM(M161:Z161),0),0)*I161</f>
        <v>0</v>
      </c>
      <c r="BV161" s="272">
        <f>IF(H161="crimp",IF(SUM(M161:Z161)&gt;0,SUM(M161:Z161),0),0)*I161</f>
        <v>0</v>
      </c>
      <c r="BW161" s="272">
        <f>IF(H161="incut",IF(SUM(M161:Z161)&gt;0,SUM(M161:Z161),0),0)*I161</f>
        <v>0</v>
      </c>
      <c r="BX161" s="272">
        <f>IF(H161="dish",IF(SUM(M161:Z161)&gt;0,SUM(M161:Z161),0),0)*I161</f>
        <v>0</v>
      </c>
      <c r="BY161" s="272">
        <f>IF(H161="pinch",IF(SUM(M161:Z161)&gt;0,SUM(M161:Z161),0),0)*I161</f>
        <v>0</v>
      </c>
      <c r="BZ161" s="272">
        <f>IF(H161="pocket",IF(SUM(M161:Z161)&gt;0,SUM(M161:Z161),0),0)*I161</f>
        <v>0</v>
      </c>
      <c r="CA161" s="272">
        <f>IF(H161="insert",IF(SUM(M161:Z161)&gt;0,SUM(M161:Z161),0),0)*I161</f>
        <v>0</v>
      </c>
      <c r="CB161" s="272">
        <f>IF(H161="feature",IF(SUM(M161:Z161)&gt;0,SUM(M161:Z161),0),0)*I161</f>
        <v>0</v>
      </c>
      <c r="CC161" s="272">
        <f>IF(H161="scoop",IF(SUM(M161:Z161)&gt;0,SUM(M161:Z161),0),0)*I161</f>
        <v>0</v>
      </c>
      <c r="CD161" s="272">
        <f>IF(H161="arete",IF(SUM(M161:Z161)&gt;0,SUM(M161:Z161),0),0)*I161</f>
        <v>0</v>
      </c>
      <c r="CE161" s="272">
        <f>IF(H161="square",IF(SUM(M161:Z161)&gt;0,SUM(M161:Z161),0),0)*I161</f>
        <v>0</v>
      </c>
      <c r="CF161" s="272">
        <f>IF(H161="positive",IF(SUM(M161:Z161)&gt;0,SUM(M161:Z161),0),0)*I161</f>
        <v>0</v>
      </c>
      <c r="CG161" s="272">
        <f>IF(H161="pyramid",IF(SUM(M161:Z161)&gt;0,SUM(M161:Z161),0),0)*I161</f>
        <v>0</v>
      </c>
      <c r="CH161" s="272">
        <f>IF(H161="high profile",IF(SUM(M161:Z161)&gt;0,SUM(M161:Z161),0),0)*I161</f>
        <v>0</v>
      </c>
      <c r="CI161" s="272">
        <f>IF(H161="rectangle",IF(SUM(M161:Z161)&gt;0,SUM(M161:Z161),0),0)*I161</f>
        <v>0</v>
      </c>
      <c r="CJ161" s="272">
        <f>IF(H161="various",IF(SUM(M161:Z161)&gt;0,SUM(M161:Z161),0),0)*I161</f>
        <v>0</v>
      </c>
      <c r="CK161" s="222"/>
    </row>
    <row r="162" ht="90" customHeight="1">
      <c r="A162" s="50"/>
      <c r="B162" s="273"/>
      <c r="C162" s="6"/>
      <c r="D162" t="s" s="275">
        <v>419</v>
      </c>
      <c r="E162" t="s" s="276">
        <v>126</v>
      </c>
      <c r="F162" t="s" s="277">
        <v>37</v>
      </c>
      <c r="G162" t="s" s="278">
        <v>420</v>
      </c>
      <c r="H162" t="s" s="278">
        <v>43</v>
      </c>
      <c r="I162" s="279">
        <v>1</v>
      </c>
      <c r="J162" s="331">
        <v>0</v>
      </c>
      <c r="K162" t="s" s="332">
        <v>128</v>
      </c>
      <c r="L162" s="281">
        <v>244.86</v>
      </c>
      <c r="M162" s="282"/>
      <c r="N162" s="333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3">
        <f>L162*M162+L162*N162+L162*O162+L162*P162+L162*Q162+L162*R162+L162*T162+L162*V162+L162*W162+L162*X162+L162*Y162+L162*Z162+L162*U162+L162*S162</f>
        <v>0</v>
      </c>
      <c r="AB162" t="s" s="277">
        <f>IF(SUM(M162:Z162)&gt;0,"Yes","No")</f>
        <v>129</v>
      </c>
      <c r="AC162" t="s" s="284">
        <f>IF(B162="New","Yes","No")</f>
        <v>129</v>
      </c>
      <c r="AD162" s="134"/>
      <c r="AE162" s="286">
        <v>1</v>
      </c>
      <c r="AF162" s="286">
        <f>AE162*SUM(M162:Z162)</f>
        <v>0</v>
      </c>
      <c r="AG162" s="287"/>
      <c r="AH162" s="288">
        <v>7.31</v>
      </c>
      <c r="AI162" s="267">
        <f>SUM(M162:Z162)*AH162</f>
        <v>0</v>
      </c>
      <c r="AJ162" s="268">
        <f>M162*I162</f>
        <v>0</v>
      </c>
      <c r="AK162" s="268">
        <f>N162*I162</f>
        <v>0</v>
      </c>
      <c r="AL162" s="268">
        <f>O162*I162</f>
        <v>0</v>
      </c>
      <c r="AM162" s="268">
        <f>P162*I162</f>
        <v>0</v>
      </c>
      <c r="AN162" s="268">
        <f>Q162*I162</f>
        <v>0</v>
      </c>
      <c r="AO162" s="268">
        <f>R162*I162</f>
        <v>0</v>
      </c>
      <c r="AP162" s="268">
        <f>S162*I162</f>
        <v>0</v>
      </c>
      <c r="AQ162" s="268">
        <f>T162*I162</f>
        <v>0</v>
      </c>
      <c r="AR162" s="268">
        <f>U162*I162</f>
        <v>0</v>
      </c>
      <c r="AS162" s="268">
        <f>V162*I162</f>
        <v>0</v>
      </c>
      <c r="AT162" s="268">
        <f>W162*I162</f>
        <v>0</v>
      </c>
      <c r="AU162" s="268">
        <f>X162*I162</f>
        <v>0</v>
      </c>
      <c r="AV162" s="268">
        <f>Y162*I162</f>
        <v>0</v>
      </c>
      <c r="AW162" s="268">
        <f>Z162*I162</f>
        <v>0</v>
      </c>
      <c r="AX162" s="334">
        <v>1</v>
      </c>
      <c r="AY162" s="291">
        <v>6</v>
      </c>
      <c r="AZ162" s="393"/>
      <c r="BA162" s="393"/>
      <c r="BB162" s="134"/>
      <c r="BC162" s="272">
        <f>IF(F162="XS",IF(SUM(M162:Z162)&gt;0,SUM(M162:Z162),0),0)*I162</f>
        <v>0</v>
      </c>
      <c r="BD162" s="272">
        <f>IF(F162="S",IF(SUM(M162:Z162)&gt;0,SUM(M162:Z162),0),0)*I162</f>
        <v>0</v>
      </c>
      <c r="BE162" s="272">
        <f>IF(F162="M",IF(SUM(M162:Z162)&gt;0,SUM(M162:Z162),0),0)*I162</f>
        <v>0</v>
      </c>
      <c r="BF162" s="272">
        <f>IF(F162="L",IF(SUM(M162:Z162)&gt;0,SUM(M162:Z162),0),0)*I162</f>
        <v>0</v>
      </c>
      <c r="BG162" s="272">
        <f>IF(F162="XL",IF(SUM(M162:Z162)&gt;0,SUM(M162:Z162),0),0)*I162</f>
        <v>0</v>
      </c>
      <c r="BH162" s="272">
        <f>IF(F162="2XL",IF(SUM(M162:Z162)&gt;0,SUM(M162:Z162),0),0)*I162</f>
        <v>0</v>
      </c>
      <c r="BI162" s="272">
        <f>IF(F162="3XL",IF(SUM(M162:Z162)&gt;0,SUM(M162:Z162),0),0)*I162</f>
        <v>0</v>
      </c>
      <c r="BJ162" s="272">
        <f>IF(F162="4XL",IF(SUM(M162:Z162)&gt;0,SUM(M162:Z162),0),0)*I162</f>
        <v>0</v>
      </c>
      <c r="BK162" s="272">
        <f>IF(F162="various",IF(SUM(M162:Z162)&gt;0,SUM(M162:Z162),0),0)*I162</f>
        <v>0</v>
      </c>
      <c r="BL162" s="134"/>
      <c r="BM162" s="272">
        <f>IF(E162="",IF(SUM(M162:Z162)&gt;0,SUM(M162:Z162),0),0)*I162</f>
        <v>0</v>
      </c>
      <c r="BN162" s="272">
        <f>IF(E162="Dual tex.",IF(SUM(M162:Z162)&gt;0,SUM(M162:Z162),0),0)*I162</f>
        <v>0</v>
      </c>
      <c r="BO162" s="134"/>
      <c r="BP162" s="272">
        <f>IF(H162="sloper",IF(SUM(M162:Z162)&gt;0,SUM(M162:Z162),0),0)*I162</f>
        <v>0</v>
      </c>
      <c r="BQ162" s="272">
        <f>IF(H162="footholds",IF(SUM(M162:Z162)&gt;0,SUM(M162:Z162),0),0)*I162</f>
        <v>0</v>
      </c>
      <c r="BR162" s="272">
        <f>IF(H162="micros",IF(SUM(M162:Z162)&gt;0,SUM(M162:Z162),0),0)*I162</f>
        <v>0</v>
      </c>
      <c r="BS162" s="272">
        <f>IF(H162="jug",IF(SUM(M162:Z162)&gt;0,SUM(M162:Z162),0),0)*I162</f>
        <v>0</v>
      </c>
      <c r="BT162" s="272">
        <f>IF(H162="ledge",IF(SUM(M162:Z162)&gt;0,SUM(M162:Z162),0),0)*I162</f>
        <v>0</v>
      </c>
      <c r="BU162" s="272">
        <f>IF(H162="edge",IF(SUM(M162:Z162)&gt;0,SUM(M162:Z162),0),0)*I162</f>
        <v>0</v>
      </c>
      <c r="BV162" s="272">
        <f>IF(H162="crimp",IF(SUM(M162:Z162)&gt;0,SUM(M162:Z162),0),0)*I162</f>
        <v>0</v>
      </c>
      <c r="BW162" s="272">
        <f>IF(H162="incut",IF(SUM(M162:Z162)&gt;0,SUM(M162:Z162),0),0)*I162</f>
        <v>0</v>
      </c>
      <c r="BX162" s="272">
        <f>IF(H162="dish",IF(SUM(M162:Z162)&gt;0,SUM(M162:Z162),0),0)*I162</f>
        <v>0</v>
      </c>
      <c r="BY162" s="272">
        <f>IF(H162="pinch",IF(SUM(M162:Z162)&gt;0,SUM(M162:Z162),0),0)*I162</f>
        <v>0</v>
      </c>
      <c r="BZ162" s="272">
        <f>IF(H162="pocket",IF(SUM(M162:Z162)&gt;0,SUM(M162:Z162),0),0)*I162</f>
        <v>0</v>
      </c>
      <c r="CA162" s="272">
        <f>IF(H162="insert",IF(SUM(M162:Z162)&gt;0,SUM(M162:Z162),0),0)*I162</f>
        <v>0</v>
      </c>
      <c r="CB162" s="272">
        <f>IF(H162="feature",IF(SUM(M162:Z162)&gt;0,SUM(M162:Z162),0),0)*I162</f>
        <v>0</v>
      </c>
      <c r="CC162" s="272">
        <f>IF(H162="scoop",IF(SUM(M162:Z162)&gt;0,SUM(M162:Z162),0),0)*I162</f>
        <v>0</v>
      </c>
      <c r="CD162" s="272">
        <f>IF(H162="arete",IF(SUM(M162:Z162)&gt;0,SUM(M162:Z162),0),0)*I162</f>
        <v>0</v>
      </c>
      <c r="CE162" s="272">
        <f>IF(H162="square",IF(SUM(M162:Z162)&gt;0,SUM(M162:Z162),0),0)*I162</f>
        <v>0</v>
      </c>
      <c r="CF162" s="272">
        <f>IF(H162="positive",IF(SUM(M162:Z162)&gt;0,SUM(M162:Z162),0),0)*I162</f>
        <v>0</v>
      </c>
      <c r="CG162" s="272">
        <f>IF(H162="pyramid",IF(SUM(M162:Z162)&gt;0,SUM(M162:Z162),0),0)*I162</f>
        <v>0</v>
      </c>
      <c r="CH162" s="272">
        <f>IF(H162="high profile",IF(SUM(M162:Z162)&gt;0,SUM(M162:Z162),0),0)*I162</f>
        <v>0</v>
      </c>
      <c r="CI162" s="272">
        <f>IF(H162="rectangle",IF(SUM(M162:Z162)&gt;0,SUM(M162:Z162),0),0)*I162</f>
        <v>0</v>
      </c>
      <c r="CJ162" s="272">
        <f>IF(H162="various",IF(SUM(M162:Z162)&gt;0,SUM(M162:Z162),0),0)*I162</f>
        <v>0</v>
      </c>
      <c r="CK162" s="222"/>
    </row>
    <row r="163" ht="90" customHeight="1">
      <c r="A163" s="50"/>
      <c r="B163" s="273"/>
      <c r="C163" s="6"/>
      <c r="D163" t="s" s="292">
        <v>421</v>
      </c>
      <c r="E163" t="s" s="293">
        <v>126</v>
      </c>
      <c r="F163" t="s" s="294">
        <v>36</v>
      </c>
      <c r="G163" t="s" s="294">
        <v>422</v>
      </c>
      <c r="H163" t="s" s="294">
        <v>43</v>
      </c>
      <c r="I163" s="296">
        <v>1</v>
      </c>
      <c r="J163" s="296">
        <v>0</v>
      </c>
      <c r="K163" t="s" s="294">
        <v>128</v>
      </c>
      <c r="L163" s="298">
        <v>111.3</v>
      </c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  <c r="AA163" s="300">
        <f>L163*M163+L163*N163+L163*O163+L163*P163+L163*Q163+L163*R163+L163*T163+L163*V163+L163*W163+L163*X163+L163*Y163+L163*Z163+L163*U163+L163*S163</f>
        <v>0</v>
      </c>
      <c r="AB163" t="s" s="294">
        <f>IF(SUM(M163:Z163)&gt;0,"Yes","No")</f>
        <v>129</v>
      </c>
      <c r="AC163" t="s" s="301">
        <f>IF(B163="New","Yes","No")</f>
        <v>129</v>
      </c>
      <c r="AD163" s="134"/>
      <c r="AE163" s="286">
        <v>1</v>
      </c>
      <c r="AF163" s="286">
        <f>AE163*SUM(M163:Z163)</f>
        <v>0</v>
      </c>
      <c r="AG163" s="287"/>
      <c r="AH163" s="288">
        <v>1.77</v>
      </c>
      <c r="AI163" s="267">
        <f>SUM(M163:Z163)*AH163</f>
        <v>0</v>
      </c>
      <c r="AJ163" s="268">
        <f>M163*I163</f>
        <v>0</v>
      </c>
      <c r="AK163" s="268">
        <f>N163*I163</f>
        <v>0</v>
      </c>
      <c r="AL163" s="268">
        <f>O163*I163</f>
        <v>0</v>
      </c>
      <c r="AM163" s="268">
        <f>P163*I163</f>
        <v>0</v>
      </c>
      <c r="AN163" s="268">
        <f>Q163*I163</f>
        <v>0</v>
      </c>
      <c r="AO163" s="268">
        <f>R163*I163</f>
        <v>0</v>
      </c>
      <c r="AP163" s="268">
        <f>S163*I163</f>
        <v>0</v>
      </c>
      <c r="AQ163" s="268">
        <f>T163*I163</f>
        <v>0</v>
      </c>
      <c r="AR163" s="268">
        <f>U163*I163</f>
        <v>0</v>
      </c>
      <c r="AS163" s="268">
        <f>V163*I163</f>
        <v>0</v>
      </c>
      <c r="AT163" s="268">
        <f>W163*I163</f>
        <v>0</v>
      </c>
      <c r="AU163" s="268">
        <f>X163*I163</f>
        <v>0</v>
      </c>
      <c r="AV163" s="268">
        <f>Y163*I163</f>
        <v>0</v>
      </c>
      <c r="AW163" s="268">
        <f>Z163*I163</f>
        <v>0</v>
      </c>
      <c r="AX163" s="334">
        <v>1</v>
      </c>
      <c r="AY163" s="291">
        <v>6</v>
      </c>
      <c r="AZ163" s="393"/>
      <c r="BA163" s="393"/>
      <c r="BB163" s="134"/>
      <c r="BC163" s="272">
        <f>IF(F163="XS",IF(SUM(M163:Z163)&gt;0,SUM(M163:Z163),0),0)*I163</f>
        <v>0</v>
      </c>
      <c r="BD163" s="272">
        <f>IF(F163="S",IF(SUM(M163:Z163)&gt;0,SUM(M163:Z163),0),0)*I163</f>
        <v>0</v>
      </c>
      <c r="BE163" s="272">
        <f>IF(F163="M",IF(SUM(M163:Z163)&gt;0,SUM(M163:Z163),0),0)*I163</f>
        <v>0</v>
      </c>
      <c r="BF163" s="272">
        <f>IF(F163="L",IF(SUM(M163:Z163)&gt;0,SUM(M163:Z163),0),0)*I163</f>
        <v>0</v>
      </c>
      <c r="BG163" s="272">
        <f>IF(F163="XL",IF(SUM(M163:Z163)&gt;0,SUM(M163:Z163),0),0)*I163</f>
        <v>0</v>
      </c>
      <c r="BH163" s="272">
        <f>IF(F163="2XL",IF(SUM(M163:Z163)&gt;0,SUM(M163:Z163),0),0)*I163</f>
        <v>0</v>
      </c>
      <c r="BI163" s="272">
        <f>IF(F163="3XL",IF(SUM(M163:Z163)&gt;0,SUM(M163:Z163),0),0)*I163</f>
        <v>0</v>
      </c>
      <c r="BJ163" s="272">
        <f>IF(F163="4XL",IF(SUM(M163:Z163)&gt;0,SUM(M163:Z163),0),0)*I163</f>
        <v>0</v>
      </c>
      <c r="BK163" s="272">
        <f>IF(F163="various",IF(SUM(M163:Z163)&gt;0,SUM(M163:Z163),0),0)*I163</f>
        <v>0</v>
      </c>
      <c r="BL163" s="134"/>
      <c r="BM163" s="272">
        <f>IF(E163="",IF(SUM(M163:Z163)&gt;0,SUM(M163:Z163),0),0)*I163</f>
        <v>0</v>
      </c>
      <c r="BN163" s="272">
        <f>IF(E163="Dual tex.",IF(SUM(M163:Z163)&gt;0,SUM(M163:Z163),0),0)*I163</f>
        <v>0</v>
      </c>
      <c r="BO163" s="134"/>
      <c r="BP163" s="272">
        <f>IF(H163="sloper",IF(SUM(M163:Z163)&gt;0,SUM(M163:Z163),0),0)*I163</f>
        <v>0</v>
      </c>
      <c r="BQ163" s="272">
        <f>IF(H163="footholds",IF(SUM(M163:Z163)&gt;0,SUM(M163:Z163),0),0)*I163</f>
        <v>0</v>
      </c>
      <c r="BR163" s="272">
        <f>IF(H163="micros",IF(SUM(M163:Z163)&gt;0,SUM(M163:Z163),0),0)*I163</f>
        <v>0</v>
      </c>
      <c r="BS163" s="272">
        <f>IF(H163="jug",IF(SUM(M163:Z163)&gt;0,SUM(M163:Z163),0),0)*I163</f>
        <v>0</v>
      </c>
      <c r="BT163" s="272">
        <f>IF(H163="ledge",IF(SUM(M163:Z163)&gt;0,SUM(M163:Z163),0),0)*I163</f>
        <v>0</v>
      </c>
      <c r="BU163" s="272">
        <f>IF(H163="edge",IF(SUM(M163:Z163)&gt;0,SUM(M163:Z163),0),0)*I163</f>
        <v>0</v>
      </c>
      <c r="BV163" s="272">
        <f>IF(H163="crimp",IF(SUM(M163:Z163)&gt;0,SUM(M163:Z163),0),0)*I163</f>
        <v>0</v>
      </c>
      <c r="BW163" s="272">
        <f>IF(H163="incut",IF(SUM(M163:Z163)&gt;0,SUM(M163:Z163),0),0)*I163</f>
        <v>0</v>
      </c>
      <c r="BX163" s="272">
        <f>IF(H163="dish",IF(SUM(M163:Z163)&gt;0,SUM(M163:Z163),0),0)*I163</f>
        <v>0</v>
      </c>
      <c r="BY163" s="272">
        <f>IF(H163="pinch",IF(SUM(M163:Z163)&gt;0,SUM(M163:Z163),0),0)*I163</f>
        <v>0</v>
      </c>
      <c r="BZ163" s="272">
        <f>IF(H163="pocket",IF(SUM(M163:Z163)&gt;0,SUM(M163:Z163),0),0)*I163</f>
        <v>0</v>
      </c>
      <c r="CA163" s="272">
        <f>IF(H163="insert",IF(SUM(M163:Z163)&gt;0,SUM(M163:Z163),0),0)*I163</f>
        <v>0</v>
      </c>
      <c r="CB163" s="272">
        <f>IF(H163="feature",IF(SUM(M163:Z163)&gt;0,SUM(M163:Z163),0),0)*I163</f>
        <v>0</v>
      </c>
      <c r="CC163" s="272">
        <f>IF(H163="scoop",IF(SUM(M163:Z163)&gt;0,SUM(M163:Z163),0),0)*I163</f>
        <v>0</v>
      </c>
      <c r="CD163" s="272">
        <f>IF(H163="arete",IF(SUM(M163:Z163)&gt;0,SUM(M163:Z163),0),0)*I163</f>
        <v>0</v>
      </c>
      <c r="CE163" s="272">
        <f>IF(H163="square",IF(SUM(M163:Z163)&gt;0,SUM(M163:Z163),0),0)*I163</f>
        <v>0</v>
      </c>
      <c r="CF163" s="272">
        <f>IF(H163="positive",IF(SUM(M163:Z163)&gt;0,SUM(M163:Z163),0),0)*I163</f>
        <v>0</v>
      </c>
      <c r="CG163" s="272">
        <f>IF(H163="pyramid",IF(SUM(M163:Z163)&gt;0,SUM(M163:Z163),0),0)*I163</f>
        <v>0</v>
      </c>
      <c r="CH163" s="272">
        <f>IF(H163="high profile",IF(SUM(M163:Z163)&gt;0,SUM(M163:Z163),0),0)*I163</f>
        <v>0</v>
      </c>
      <c r="CI163" s="272">
        <f>IF(H163="rectangle",IF(SUM(M163:Z163)&gt;0,SUM(M163:Z163),0),0)*I163</f>
        <v>0</v>
      </c>
      <c r="CJ163" s="272">
        <f>IF(H163="various",IF(SUM(M163:Z163)&gt;0,SUM(M163:Z163),0),0)*I163</f>
        <v>0</v>
      </c>
      <c r="CK163" s="222"/>
    </row>
    <row r="164" ht="90" customHeight="1">
      <c r="A164" s="50"/>
      <c r="B164" s="273"/>
      <c r="C164" s="6"/>
      <c r="D164" t="s" s="275">
        <v>423</v>
      </c>
      <c r="E164" t="s" s="276">
        <v>126</v>
      </c>
      <c r="F164" t="s" s="277">
        <v>34</v>
      </c>
      <c r="G164" t="s" s="278">
        <v>424</v>
      </c>
      <c r="H164" t="s" s="278">
        <v>43</v>
      </c>
      <c r="I164" s="279">
        <v>4</v>
      </c>
      <c r="J164" s="331">
        <v>0</v>
      </c>
      <c r="K164" t="s" s="332">
        <v>128</v>
      </c>
      <c r="L164" s="281">
        <v>320.25</v>
      </c>
      <c r="M164" s="282"/>
      <c r="N164" s="333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3">
        <f>L164*M164+L164*N164+L164*O164+L164*P164+L164*Q164+L164*R164+L164*T164+L164*V164+L164*W164+L164*X164+L164*Y164+L164*Z164+L164*U164+L164*S164</f>
        <v>0</v>
      </c>
      <c r="AB164" t="s" s="277">
        <f>IF(SUM(M164:Z164)&gt;0,"Yes","No")</f>
        <v>129</v>
      </c>
      <c r="AC164" t="s" s="284">
        <f>IF(B164="New","Yes","No")</f>
        <v>129</v>
      </c>
      <c r="AD164" s="134"/>
      <c r="AE164" s="286">
        <v>4</v>
      </c>
      <c r="AF164" s="286">
        <f>AE164*SUM(M164:Z164)</f>
        <v>0</v>
      </c>
      <c r="AG164" s="287"/>
      <c r="AH164" s="288">
        <v>1.4</v>
      </c>
      <c r="AI164" s="267">
        <f>SUM(M164:Z164)*AH164</f>
        <v>0</v>
      </c>
      <c r="AJ164" s="268">
        <f>M164*I164</f>
        <v>0</v>
      </c>
      <c r="AK164" s="268">
        <f>N164*I164</f>
        <v>0</v>
      </c>
      <c r="AL164" s="268">
        <f>O164*I164</f>
        <v>0</v>
      </c>
      <c r="AM164" s="268">
        <f>P164*I164</f>
        <v>0</v>
      </c>
      <c r="AN164" s="268">
        <f>Q164*I164</f>
        <v>0</v>
      </c>
      <c r="AO164" s="268">
        <f>R164*I164</f>
        <v>0</v>
      </c>
      <c r="AP164" s="268">
        <f>S164*I164</f>
        <v>0</v>
      </c>
      <c r="AQ164" s="268">
        <f>T164*I164</f>
        <v>0</v>
      </c>
      <c r="AR164" s="268">
        <f>U164*I164</f>
        <v>0</v>
      </c>
      <c r="AS164" s="268">
        <f>V164*I164</f>
        <v>0</v>
      </c>
      <c r="AT164" s="268">
        <f>W164*I164</f>
        <v>0</v>
      </c>
      <c r="AU164" s="268">
        <f>X164*I164</f>
        <v>0</v>
      </c>
      <c r="AV164" s="268">
        <f>Y164*I164</f>
        <v>0</v>
      </c>
      <c r="AW164" s="268">
        <f>Z164*I164</f>
        <v>0</v>
      </c>
      <c r="AX164" s="334">
        <v>4</v>
      </c>
      <c r="AY164" s="291">
        <v>12</v>
      </c>
      <c r="AZ164" s="393"/>
      <c r="BA164" s="393"/>
      <c r="BB164" s="134"/>
      <c r="BC164" s="272">
        <f>IF(F164="XS",IF(SUM(M164:Z164)&gt;0,SUM(M164:Z164),0),0)*I164</f>
        <v>0</v>
      </c>
      <c r="BD164" s="272">
        <f>IF(F164="S",IF(SUM(M164:Z164)&gt;0,SUM(M164:Z164),0),0)*I164</f>
        <v>0</v>
      </c>
      <c r="BE164" s="272">
        <f>IF(F164="M",IF(SUM(M164:Z164)&gt;0,SUM(M164:Z164),0),0)*I164</f>
        <v>0</v>
      </c>
      <c r="BF164" s="272">
        <f>IF(F164="L",IF(SUM(M164:Z164)&gt;0,SUM(M164:Z164),0),0)*I164</f>
        <v>0</v>
      </c>
      <c r="BG164" s="272">
        <f>IF(F164="XL",IF(SUM(M164:Z164)&gt;0,SUM(M164:Z164),0),0)*I164</f>
        <v>0</v>
      </c>
      <c r="BH164" s="272">
        <f>IF(F164="2XL",IF(SUM(M164:Z164)&gt;0,SUM(M164:Z164),0),0)*I164</f>
        <v>0</v>
      </c>
      <c r="BI164" s="272">
        <f>IF(F164="3XL",IF(SUM(M164:Z164)&gt;0,SUM(M164:Z164),0),0)*I164</f>
        <v>0</v>
      </c>
      <c r="BJ164" s="272">
        <f>IF(F164="4XL",IF(SUM(M164:Z164)&gt;0,SUM(M164:Z164),0),0)*I164</f>
        <v>0</v>
      </c>
      <c r="BK164" s="272">
        <f>IF(F164="various",IF(SUM(M164:Z164)&gt;0,SUM(M164:Z164),0),0)*I164</f>
        <v>0</v>
      </c>
      <c r="BL164" s="134"/>
      <c r="BM164" s="272">
        <f>IF(E164="",IF(SUM(M164:Z164)&gt;0,SUM(M164:Z164),0),0)*I164</f>
        <v>0</v>
      </c>
      <c r="BN164" s="272">
        <f>IF(E164="Dual tex.",IF(SUM(M164:Z164)&gt;0,SUM(M164:Z164),0),0)*I164</f>
        <v>0</v>
      </c>
      <c r="BO164" s="134"/>
      <c r="BP164" s="272">
        <f>IF(H164="sloper",IF(SUM(M164:Z164)&gt;0,SUM(M164:Z164),0),0)*I164</f>
        <v>0</v>
      </c>
      <c r="BQ164" s="272">
        <f>IF(H164="footholds",IF(SUM(M164:Z164)&gt;0,SUM(M164:Z164),0),0)*I164</f>
        <v>0</v>
      </c>
      <c r="BR164" s="272">
        <f>IF(H164="micros",IF(SUM(M164:Z164)&gt;0,SUM(M164:Z164),0),0)*I164</f>
        <v>0</v>
      </c>
      <c r="BS164" s="272">
        <f>IF(H164="jug",IF(SUM(M164:Z164)&gt;0,SUM(M164:Z164),0),0)*I164</f>
        <v>0</v>
      </c>
      <c r="BT164" s="272">
        <f>IF(H164="ledge",IF(SUM(M164:Z164)&gt;0,SUM(M164:Z164),0),0)*I164</f>
        <v>0</v>
      </c>
      <c r="BU164" s="272">
        <f>IF(H164="edge",IF(SUM(M164:Z164)&gt;0,SUM(M164:Z164),0),0)*I164</f>
        <v>0</v>
      </c>
      <c r="BV164" s="272">
        <f>IF(H164="crimp",IF(SUM(M164:Z164)&gt;0,SUM(M164:Z164),0),0)*I164</f>
        <v>0</v>
      </c>
      <c r="BW164" s="272">
        <f>IF(H164="incut",IF(SUM(M164:Z164)&gt;0,SUM(M164:Z164),0),0)*I164</f>
        <v>0</v>
      </c>
      <c r="BX164" s="272">
        <f>IF(H164="dish",IF(SUM(M164:Z164)&gt;0,SUM(M164:Z164),0),0)*I164</f>
        <v>0</v>
      </c>
      <c r="BY164" s="272">
        <f>IF(H164="pinch",IF(SUM(M164:Z164)&gt;0,SUM(M164:Z164),0),0)*I164</f>
        <v>0</v>
      </c>
      <c r="BZ164" s="272">
        <f>IF(H164="pocket",IF(SUM(M164:Z164)&gt;0,SUM(M164:Z164),0),0)*I164</f>
        <v>0</v>
      </c>
      <c r="CA164" s="272">
        <f>IF(H164="insert",IF(SUM(M164:Z164)&gt;0,SUM(M164:Z164),0),0)*I164</f>
        <v>0</v>
      </c>
      <c r="CB164" s="272">
        <f>IF(H164="feature",IF(SUM(M164:Z164)&gt;0,SUM(M164:Z164),0),0)*I164</f>
        <v>0</v>
      </c>
      <c r="CC164" s="272">
        <f>IF(H164="scoop",IF(SUM(M164:Z164)&gt;0,SUM(M164:Z164),0),0)*I164</f>
        <v>0</v>
      </c>
      <c r="CD164" s="272">
        <f>IF(H164="arete",IF(SUM(M164:Z164)&gt;0,SUM(M164:Z164),0),0)*I164</f>
        <v>0</v>
      </c>
      <c r="CE164" s="272">
        <f>IF(H164="square",IF(SUM(M164:Z164)&gt;0,SUM(M164:Z164),0),0)*I164</f>
        <v>0</v>
      </c>
      <c r="CF164" s="272">
        <f>IF(H164="positive",IF(SUM(M164:Z164)&gt;0,SUM(M164:Z164),0),0)*I164</f>
        <v>0</v>
      </c>
      <c r="CG164" s="272">
        <f>IF(H164="pyramid",IF(SUM(M164:Z164)&gt;0,SUM(M164:Z164),0),0)*I164</f>
        <v>0</v>
      </c>
      <c r="CH164" s="272">
        <f>IF(H164="high profile",IF(SUM(M164:Z164)&gt;0,SUM(M164:Z164),0),0)*I164</f>
        <v>0</v>
      </c>
      <c r="CI164" s="272">
        <f>IF(H164="rectangle",IF(SUM(M164:Z164)&gt;0,SUM(M164:Z164),0),0)*I164</f>
        <v>0</v>
      </c>
      <c r="CJ164" s="272">
        <f>IF(H164="various",IF(SUM(M164:Z164)&gt;0,SUM(M164:Z164),0),0)*I164</f>
        <v>0</v>
      </c>
      <c r="CK164" s="222"/>
    </row>
    <row r="165" ht="90" customHeight="1">
      <c r="A165" s="50"/>
      <c r="B165" s="337"/>
      <c r="C165" s="12"/>
      <c r="D165" t="s" s="354">
        <v>425</v>
      </c>
      <c r="E165" t="s" s="355">
        <v>126</v>
      </c>
      <c r="F165" t="s" s="356">
        <v>36</v>
      </c>
      <c r="G165" t="s" s="356">
        <v>426</v>
      </c>
      <c r="H165" t="s" s="356">
        <v>43</v>
      </c>
      <c r="I165" s="358">
        <v>2</v>
      </c>
      <c r="J165" s="358">
        <v>0</v>
      </c>
      <c r="K165" t="s" s="356">
        <v>128</v>
      </c>
      <c r="L165" s="359">
        <v>273</v>
      </c>
      <c r="M165" s="360"/>
      <c r="N165" s="360"/>
      <c r="O165" s="360"/>
      <c r="P165" s="360"/>
      <c r="Q165" s="360"/>
      <c r="R165" s="360"/>
      <c r="S165" s="360"/>
      <c r="T165" s="360"/>
      <c r="U165" s="360"/>
      <c r="V165" s="360"/>
      <c r="W165" s="360"/>
      <c r="X165" s="360"/>
      <c r="Y165" s="360"/>
      <c r="Z165" s="360"/>
      <c r="AA165" s="361">
        <f>L165*M165+L165*N165+L165*O165+L165*P165+L165*Q165+L165*R165+L165*T165+L165*V165+L165*W165+L165*X165+L165*Y165+L165*Z165+L165*U165+L165*S165</f>
        <v>0</v>
      </c>
      <c r="AB165" t="s" s="356">
        <f>IF(SUM(M165:Z165)&gt;0,"Yes","No")</f>
        <v>129</v>
      </c>
      <c r="AC165" t="s" s="362">
        <f>IF(B165="New","Yes","No")</f>
        <v>129</v>
      </c>
      <c r="AD165" s="134"/>
      <c r="AE165" s="342">
        <v>2</v>
      </c>
      <c r="AF165" s="342">
        <f>AE165*SUM(M165:Z165)</f>
        <v>0</v>
      </c>
      <c r="AG165" s="390"/>
      <c r="AH165" s="316">
        <v>7</v>
      </c>
      <c r="AI165" s="267">
        <f>SUM(M165:Z165)*AH165</f>
        <v>0</v>
      </c>
      <c r="AJ165" s="268">
        <f>M165*I165</f>
        <v>0</v>
      </c>
      <c r="AK165" s="268">
        <f>N165*I165</f>
        <v>0</v>
      </c>
      <c r="AL165" s="268">
        <f>O165*I165</f>
        <v>0</v>
      </c>
      <c r="AM165" s="268">
        <f>P165*I165</f>
        <v>0</v>
      </c>
      <c r="AN165" s="268">
        <f>Q165*I165</f>
        <v>0</v>
      </c>
      <c r="AO165" s="268">
        <f>R165*I165</f>
        <v>0</v>
      </c>
      <c r="AP165" s="268">
        <f>S165*I165</f>
        <v>0</v>
      </c>
      <c r="AQ165" s="268">
        <f>T165*I165</f>
        <v>0</v>
      </c>
      <c r="AR165" s="268">
        <f>U165*I165</f>
        <v>0</v>
      </c>
      <c r="AS165" s="268">
        <f>V165*I165</f>
        <v>0</v>
      </c>
      <c r="AT165" s="268">
        <f>W165*I165</f>
        <v>0</v>
      </c>
      <c r="AU165" s="268">
        <f>X165*I165</f>
        <v>0</v>
      </c>
      <c r="AV165" s="268">
        <f>Y165*I165</f>
        <v>0</v>
      </c>
      <c r="AW165" s="268">
        <f>Z165*I165</f>
        <v>0</v>
      </c>
      <c r="AX165" s="350">
        <v>2</v>
      </c>
      <c r="AY165" s="351">
        <v>8</v>
      </c>
      <c r="AZ165" s="394"/>
      <c r="BA165" s="394"/>
      <c r="BB165" s="134"/>
      <c r="BC165" s="272">
        <f>IF(F165="XS",IF(SUM(M165:Z165)&gt;0,SUM(M165:Z165),0),0)*I165</f>
        <v>0</v>
      </c>
      <c r="BD165" s="272">
        <f>IF(F165="S",IF(SUM(M165:Z165)&gt;0,SUM(M165:Z165),0),0)*I165</f>
        <v>0</v>
      </c>
      <c r="BE165" s="272">
        <f>IF(F165="M",IF(SUM(M165:Z165)&gt;0,SUM(M165:Z165),0),0)*I165</f>
        <v>0</v>
      </c>
      <c r="BF165" s="272">
        <f>IF(F165="L",IF(SUM(M165:Z165)&gt;0,SUM(M165:Z165),0),0)*I165</f>
        <v>0</v>
      </c>
      <c r="BG165" s="272">
        <f>IF(F165="XL",IF(SUM(M165:Z165)&gt;0,SUM(M165:Z165),0),0)*I165</f>
        <v>0</v>
      </c>
      <c r="BH165" s="272">
        <f>IF(F165="2XL",IF(SUM(M165:Z165)&gt;0,SUM(M165:Z165),0),0)*I165</f>
        <v>0</v>
      </c>
      <c r="BI165" s="272">
        <f>IF(F165="3XL",IF(SUM(M165:Z165)&gt;0,SUM(M165:Z165),0),0)*I165</f>
        <v>0</v>
      </c>
      <c r="BJ165" s="272">
        <f>IF(F165="4XL",IF(SUM(M165:Z165)&gt;0,SUM(M165:Z165),0),0)*I165</f>
        <v>0</v>
      </c>
      <c r="BK165" s="272">
        <f>IF(F165="various",IF(SUM(M165:Z165)&gt;0,SUM(M165:Z165),0),0)*I165</f>
        <v>0</v>
      </c>
      <c r="BL165" s="134"/>
      <c r="BM165" s="272">
        <f>IF(E165="",IF(SUM(M165:Z165)&gt;0,SUM(M165:Z165),0),0)*I165</f>
        <v>0</v>
      </c>
      <c r="BN165" s="272">
        <f>IF(E165="Dual tex.",IF(SUM(M165:Z165)&gt;0,SUM(M165:Z165),0),0)*I165</f>
        <v>0</v>
      </c>
      <c r="BO165" s="134"/>
      <c r="BP165" s="272">
        <f>IF(H165="sloper",IF(SUM(M165:Z165)&gt;0,SUM(M165:Z165),0),0)*I165</f>
        <v>0</v>
      </c>
      <c r="BQ165" s="272">
        <f>IF(H165="footholds",IF(SUM(M165:Z165)&gt;0,SUM(M165:Z165),0),0)*I165</f>
        <v>0</v>
      </c>
      <c r="BR165" s="272">
        <f>IF(H165="micros",IF(SUM(M165:Z165)&gt;0,SUM(M165:Z165),0),0)*I165</f>
        <v>0</v>
      </c>
      <c r="BS165" s="272">
        <f>IF(H165="jug",IF(SUM(M165:Z165)&gt;0,SUM(M165:Z165),0),0)*I165</f>
        <v>0</v>
      </c>
      <c r="BT165" s="272">
        <f>IF(H165="ledge",IF(SUM(M165:Z165)&gt;0,SUM(M165:Z165),0),0)*I165</f>
        <v>0</v>
      </c>
      <c r="BU165" s="272">
        <f>IF(H165="edge",IF(SUM(M165:Z165)&gt;0,SUM(M165:Z165),0),0)*I165</f>
        <v>0</v>
      </c>
      <c r="BV165" s="272">
        <f>IF(H165="crimp",IF(SUM(M165:Z165)&gt;0,SUM(M165:Z165),0),0)*I165</f>
        <v>0</v>
      </c>
      <c r="BW165" s="272">
        <f>IF(H165="incut",IF(SUM(M165:Z165)&gt;0,SUM(M165:Z165),0),0)*I165</f>
        <v>0</v>
      </c>
      <c r="BX165" s="272">
        <f>IF(H165="dish",IF(SUM(M165:Z165)&gt;0,SUM(M165:Z165),0),0)*I165</f>
        <v>0</v>
      </c>
      <c r="BY165" s="272">
        <f>IF(H165="pinch",IF(SUM(M165:Z165)&gt;0,SUM(M165:Z165),0),0)*I165</f>
        <v>0</v>
      </c>
      <c r="BZ165" s="272">
        <f>IF(H165="pocket",IF(SUM(M165:Z165)&gt;0,SUM(M165:Z165),0),0)*I165</f>
        <v>0</v>
      </c>
      <c r="CA165" s="272">
        <f>IF(H165="insert",IF(SUM(M165:Z165)&gt;0,SUM(M165:Z165),0),0)*I165</f>
        <v>0</v>
      </c>
      <c r="CB165" s="272">
        <f>IF(H165="feature",IF(SUM(M165:Z165)&gt;0,SUM(M165:Z165),0),0)*I165</f>
        <v>0</v>
      </c>
      <c r="CC165" s="272">
        <f>IF(H165="scoop",IF(SUM(M165:Z165)&gt;0,SUM(M165:Z165),0),0)*I165</f>
        <v>0</v>
      </c>
      <c r="CD165" s="272">
        <f>IF(H165="arete",IF(SUM(M165:Z165)&gt;0,SUM(M165:Z165),0),0)*I165</f>
        <v>0</v>
      </c>
      <c r="CE165" s="272">
        <f>IF(H165="square",IF(SUM(M165:Z165)&gt;0,SUM(M165:Z165),0),0)*I165</f>
        <v>0</v>
      </c>
      <c r="CF165" s="272">
        <f>IF(H165="positive",IF(SUM(M165:Z165)&gt;0,SUM(M165:Z165),0),0)*I165</f>
        <v>0</v>
      </c>
      <c r="CG165" s="272">
        <f>IF(H165="pyramid",IF(SUM(M165:Z165)&gt;0,SUM(M165:Z165),0),0)*I165</f>
        <v>0</v>
      </c>
      <c r="CH165" s="272">
        <f>IF(H165="high profile",IF(SUM(M165:Z165)&gt;0,SUM(M165:Z165),0),0)*I165</f>
        <v>0</v>
      </c>
      <c r="CI165" s="272">
        <f>IF(H165="rectangle",IF(SUM(M165:Z165)&gt;0,SUM(M165:Z165),0),0)*I165</f>
        <v>0</v>
      </c>
      <c r="CJ165" s="272">
        <f>IF(H165="various",IF(SUM(M165:Z165)&gt;0,SUM(M165:Z165),0),0)*I165</f>
        <v>0</v>
      </c>
      <c r="CK165" s="222"/>
    </row>
    <row r="166" ht="50.25" customHeight="1">
      <c r="A166" s="5"/>
      <c r="B166" s="236"/>
      <c r="C166" s="237"/>
      <c r="D166" s="238"/>
      <c r="E166" s="322"/>
      <c r="F166" s="238"/>
      <c r="G166" s="224"/>
      <c r="H166" s="224"/>
      <c r="I166" s="238"/>
      <c r="J166" s="239"/>
      <c r="K166" s="239"/>
      <c r="L166" t="s" s="240">
        <v>427</v>
      </c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  <c r="AA166" s="242"/>
      <c r="AB166" s="242"/>
      <c r="AC166" s="243"/>
      <c r="AD166" s="6"/>
      <c r="AE166" s="244"/>
      <c r="AF166" s="244"/>
      <c r="AG166" s="245"/>
      <c r="AH166" s="246"/>
      <c r="AI166" s="247"/>
      <c r="AJ166" s="248"/>
      <c r="AK166" s="248"/>
      <c r="AL166" s="248"/>
      <c r="AM166" s="248"/>
      <c r="AN166" s="248"/>
      <c r="AO166" s="248"/>
      <c r="AP166" s="248"/>
      <c r="AQ166" s="248"/>
      <c r="AR166" s="248"/>
      <c r="AS166" s="248"/>
      <c r="AT166" s="248"/>
      <c r="AU166" s="248"/>
      <c r="AV166" s="248"/>
      <c r="AW166" s="248"/>
      <c r="AX166" s="249"/>
      <c r="AY166" s="250"/>
      <c r="AZ166" s="250"/>
      <c r="BA166" s="250"/>
      <c r="BB166" s="6"/>
      <c r="BC166" s="349">
        <f>IF(F166="XS",IF(SUM(M166:Z166)&gt;0,SUM(M166:Z166),0),0)*I166</f>
        <v>0</v>
      </c>
      <c r="BD166" s="349">
        <f>IF(F166="S",IF(SUM(M166:Z166)&gt;0,SUM(M166:Z166),0),0)*I166</f>
        <v>0</v>
      </c>
      <c r="BE166" s="349">
        <f>IF(F166="M",IF(SUM(M166:Z166)&gt;0,SUM(M166:Z166),0),0)*I166</f>
        <v>0</v>
      </c>
      <c r="BF166" s="349">
        <f>IF(F166="L",IF(SUM(M166:Z166)&gt;0,SUM(M166:Z166),0),0)*I166</f>
        <v>0</v>
      </c>
      <c r="BG166" s="349">
        <f>IF(F166="XL",IF(SUM(M166:Z166)&gt;0,SUM(M166:Z166),0),0)*I166</f>
        <v>0</v>
      </c>
      <c r="BH166" s="349">
        <f>IF(F166="2XL",IF(SUM(M166:Z166)&gt;0,SUM(M166:Z166),0),0)*I166</f>
        <v>0</v>
      </c>
      <c r="BI166" s="349">
        <f>IF(F166="3XL",IF(SUM(M166:Z166)&gt;0,SUM(M166:Z166),0),0)*I166</f>
        <v>0</v>
      </c>
      <c r="BJ166" s="349">
        <f>IF(F166="4XL",IF(SUM(M166:Z166)&gt;0,SUM(M166:Z166),0),0)*I166</f>
        <v>0</v>
      </c>
      <c r="BK166" s="349">
        <f>IF(F166="various",IF(SUM(M166:Z166)&gt;0,SUM(M166:Z166),0),0)*I166</f>
        <v>0</v>
      </c>
      <c r="BL166" s="6"/>
      <c r="BM166" s="349">
        <f>IF(E166="",IF(SUM(M166:Z166)&gt;0,SUM(M166:Z166),0),0)*I166</f>
        <v>0</v>
      </c>
      <c r="BN166" s="349">
        <f>IF(E166="Dual tex.",IF(SUM(M166:Z166)&gt;0,SUM(M166:Z166),0),0)*I166</f>
        <v>0</v>
      </c>
      <c r="BO166" s="6"/>
      <c r="BP166" s="349">
        <f>IF(H166="sloper",IF(SUM(M166:Z166)&gt;0,SUM(M166:Z166),0),0)*I166</f>
        <v>0</v>
      </c>
      <c r="BQ166" s="349">
        <f>IF(H166="footholds",IF(SUM(M166:Z166)&gt;0,SUM(M166:Z166),0),0)*I166</f>
        <v>0</v>
      </c>
      <c r="BR166" s="349">
        <f>IF(H166="micros",IF(SUM(M166:Z166)&gt;0,SUM(M166:Z166),0),0)*I166</f>
        <v>0</v>
      </c>
      <c r="BS166" s="349">
        <f>IF(H166="jug",IF(SUM(M166:Z166)&gt;0,SUM(M166:Z166),0),0)*I166</f>
        <v>0</v>
      </c>
      <c r="BT166" s="349">
        <f>IF(H166="ledge",IF(SUM(M166:Z166)&gt;0,SUM(M166:Z166),0),0)*I166</f>
        <v>0</v>
      </c>
      <c r="BU166" s="349">
        <f>IF(H166="edge",IF(SUM(M166:Z166)&gt;0,SUM(M166:Z166),0),0)*I166</f>
        <v>0</v>
      </c>
      <c r="BV166" s="349">
        <f>IF(H166="crimp",IF(SUM(M166:Z166)&gt;0,SUM(M166:Z166),0),0)*I166</f>
        <v>0</v>
      </c>
      <c r="BW166" s="349">
        <f>IF(H166="incut",IF(SUM(M166:Z166)&gt;0,SUM(M166:Z166),0),0)*I166</f>
        <v>0</v>
      </c>
      <c r="BX166" s="349">
        <f>IF(H166="dish",IF(SUM(M166:Z166)&gt;0,SUM(M166:Z166),0),0)*I166</f>
        <v>0</v>
      </c>
      <c r="BY166" s="349">
        <f>IF(H166="pinch",IF(SUM(M166:Z166)&gt;0,SUM(M166:Z166),0),0)*I166</f>
        <v>0</v>
      </c>
      <c r="BZ166" s="349">
        <f>IF(H166="pocket",IF(SUM(M166:Z166)&gt;0,SUM(M166:Z166),0),0)*I166</f>
        <v>0</v>
      </c>
      <c r="CA166" s="349">
        <f>IF(H166="insert",IF(SUM(M166:Z166)&gt;0,SUM(M166:Z166),0),0)*I166</f>
        <v>0</v>
      </c>
      <c r="CB166" s="349">
        <f>IF(H166="feature",IF(SUM(M166:Z166)&gt;0,SUM(M166:Z166),0),0)*I166</f>
        <v>0</v>
      </c>
      <c r="CC166" s="349">
        <f>IF(H166="scoop",IF(SUM(M166:Z166)&gt;0,SUM(M166:Z166),0),0)*I166</f>
        <v>0</v>
      </c>
      <c r="CD166" s="349">
        <f>IF(H166="arete",IF(SUM(M166:Z166)&gt;0,SUM(M166:Z166),0),0)*I166</f>
        <v>0</v>
      </c>
      <c r="CE166" s="349">
        <f>IF(H166="square",IF(SUM(M166:Z166)&gt;0,SUM(M166:Z166),0),0)*I166</f>
        <v>0</v>
      </c>
      <c r="CF166" s="349">
        <f>IF(H166="positive",IF(SUM(M166:Z166)&gt;0,SUM(M166:Z166),0),0)*I166</f>
        <v>0</v>
      </c>
      <c r="CG166" s="349">
        <f>IF(H166="pyramid",IF(SUM(M166:Z166)&gt;0,SUM(M166:Z166),0),0)*I166</f>
        <v>0</v>
      </c>
      <c r="CH166" s="349">
        <f>IF(H166="high profile",IF(SUM(M166:Z166)&gt;0,SUM(M166:Z166),0),0)*I166</f>
        <v>0</v>
      </c>
      <c r="CI166" s="349">
        <f>IF(H166="rectangle",IF(SUM(M166:Z166)&gt;0,SUM(M166:Z166),0),0)*I166</f>
        <v>0</v>
      </c>
      <c r="CJ166" s="349">
        <f>IF(H166="various",IF(SUM(M166:Z166)&gt;0,SUM(M166:Z166),0),0)*I166</f>
        <v>0</v>
      </c>
      <c r="CK166" s="9"/>
    </row>
    <row r="167" ht="90" customHeight="1">
      <c r="A167" s="50"/>
      <c r="B167" s="251"/>
      <c r="C167" s="22"/>
      <c r="D167" t="s" s="253">
        <v>428</v>
      </c>
      <c r="E167" t="s" s="254">
        <v>126</v>
      </c>
      <c r="F167" t="s" s="255">
        <v>34</v>
      </c>
      <c r="G167" t="s" s="256">
        <v>429</v>
      </c>
      <c r="H167" t="s" s="256">
        <v>57</v>
      </c>
      <c r="I167" s="257">
        <v>5</v>
      </c>
      <c r="J167" s="257">
        <v>0</v>
      </c>
      <c r="K167" t="s" s="255">
        <v>128</v>
      </c>
      <c r="L167" s="259">
        <v>399</v>
      </c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  <c r="AA167" s="261">
        <f>L167*M167+L167*N167+L167*O167+L167*P167+L167*Q167+L167*R167+L167*T167+L167*V167+L167*W167+L167*X167+L167*Y167+L167*Z167+L167*U167+L167*S167</f>
        <v>0</v>
      </c>
      <c r="AB167" t="s" s="255">
        <f>IF(SUM(M167:Z167)&gt;0,"Yes","No")</f>
        <v>129</v>
      </c>
      <c r="AC167" t="s" s="262">
        <f>IF(B167="New","Yes","No")</f>
        <v>129</v>
      </c>
      <c r="AD167" s="134"/>
      <c r="AE167" s="264">
        <v>5</v>
      </c>
      <c r="AF167" s="264">
        <f>AE167*SUM(M167:Z167)</f>
        <v>0</v>
      </c>
      <c r="AG167" s="265"/>
      <c r="AH167" s="266">
        <v>1.6</v>
      </c>
      <c r="AI167" s="267">
        <f>SUM(M167:Z167)*AH167</f>
        <v>0</v>
      </c>
      <c r="AJ167" s="268">
        <f>M167*I167</f>
        <v>0</v>
      </c>
      <c r="AK167" s="268">
        <f>N167*I167</f>
        <v>0</v>
      </c>
      <c r="AL167" s="268">
        <f>O167*I167</f>
        <v>0</v>
      </c>
      <c r="AM167" s="268">
        <f>P167*I167</f>
        <v>0</v>
      </c>
      <c r="AN167" s="268">
        <f>Q167*I167</f>
        <v>0</v>
      </c>
      <c r="AO167" s="268">
        <f>R167*I167</f>
        <v>0</v>
      </c>
      <c r="AP167" s="268">
        <f>S167*I167</f>
        <v>0</v>
      </c>
      <c r="AQ167" s="268">
        <f>T167*I167</f>
        <v>0</v>
      </c>
      <c r="AR167" s="268">
        <f>U167*I167</f>
        <v>0</v>
      </c>
      <c r="AS167" s="268">
        <f>V167*I167</f>
        <v>0</v>
      </c>
      <c r="AT167" s="268">
        <f>W167*I167</f>
        <v>0</v>
      </c>
      <c r="AU167" s="268">
        <f>X167*I167</f>
        <v>0</v>
      </c>
      <c r="AV167" s="268">
        <f>Y167*I167</f>
        <v>0</v>
      </c>
      <c r="AW167" s="268">
        <f>Z167*I167</f>
        <v>0</v>
      </c>
      <c r="AX167" s="329">
        <v>5</v>
      </c>
      <c r="AY167" s="271">
        <v>15</v>
      </c>
      <c r="AZ167" s="392"/>
      <c r="BA167" s="392"/>
      <c r="BB167" s="134"/>
      <c r="BC167" s="272">
        <f>IF(F167="XS",IF(SUM(M167:Z167)&gt;0,SUM(M167:Z167),0),0)*I167</f>
        <v>0</v>
      </c>
      <c r="BD167" s="272">
        <f>IF(F167="S",IF(SUM(M167:Z167)&gt;0,SUM(M167:Z167),0),0)*I167</f>
        <v>0</v>
      </c>
      <c r="BE167" s="272">
        <f>IF(F167="M",IF(SUM(M167:Z167)&gt;0,SUM(M167:Z167),0),0)*I167</f>
        <v>0</v>
      </c>
      <c r="BF167" s="272">
        <f>IF(F167="L",IF(SUM(M167:Z167)&gt;0,SUM(M167:Z167),0),0)*I167</f>
        <v>0</v>
      </c>
      <c r="BG167" s="272">
        <f>IF(F167="XL",IF(SUM(M167:Z167)&gt;0,SUM(M167:Z167),0),0)*I167</f>
        <v>0</v>
      </c>
      <c r="BH167" s="272">
        <f>IF(F167="2XL",IF(SUM(M167:Z167)&gt;0,SUM(M167:Z167),0),0)*I167</f>
        <v>0</v>
      </c>
      <c r="BI167" s="272">
        <f>IF(F167="3XL",IF(SUM(M167:Z167)&gt;0,SUM(M167:Z167),0),0)*I167</f>
        <v>0</v>
      </c>
      <c r="BJ167" s="272">
        <f>IF(F167="4XL",IF(SUM(M167:Z167)&gt;0,SUM(M167:Z167),0),0)*I167</f>
        <v>0</v>
      </c>
      <c r="BK167" s="272">
        <f>IF(F167="various",IF(SUM(M167:Z167)&gt;0,SUM(M167:Z167),0),0)*I167</f>
        <v>0</v>
      </c>
      <c r="BL167" s="134"/>
      <c r="BM167" s="272">
        <f>IF(E167="",IF(SUM(M167:Z167)&gt;0,SUM(M167:Z167),0),0)*I167</f>
        <v>0</v>
      </c>
      <c r="BN167" s="272">
        <f>IF(E167="Dual tex.",IF(SUM(M167:Z167)&gt;0,SUM(M167:Z167),0),0)*I167</f>
        <v>0</v>
      </c>
      <c r="BO167" s="134"/>
      <c r="BP167" s="272">
        <f>IF(H167="sloper",IF(SUM(M167:Z167)&gt;0,SUM(M167:Z167),0),0)*I167</f>
        <v>0</v>
      </c>
      <c r="BQ167" s="272">
        <f>IF(H167="footholds",IF(SUM(M167:Z167)&gt;0,SUM(M167:Z167),0),0)*I167</f>
        <v>0</v>
      </c>
      <c r="BR167" s="272">
        <f>IF(H167="micros",IF(SUM(M167:Z167)&gt;0,SUM(M167:Z167),0),0)*I167</f>
        <v>0</v>
      </c>
      <c r="BS167" s="272">
        <f>IF(H167="jug",IF(SUM(M167:Z167)&gt;0,SUM(M167:Z167),0),0)*I167</f>
        <v>0</v>
      </c>
      <c r="BT167" s="272">
        <f>IF(H167="ledge",IF(SUM(M167:Z167)&gt;0,SUM(M167:Z167),0),0)*I167</f>
        <v>0</v>
      </c>
      <c r="BU167" s="272">
        <f>IF(H167="edge",IF(SUM(M167:Z167)&gt;0,SUM(M167:Z167),0),0)*I167</f>
        <v>0</v>
      </c>
      <c r="BV167" s="272">
        <f>IF(H167="crimp",IF(SUM(M167:Z167)&gt;0,SUM(M167:Z167),0),0)*I167</f>
        <v>0</v>
      </c>
      <c r="BW167" s="272">
        <f>IF(H167="incut",IF(SUM(M167:Z167)&gt;0,SUM(M167:Z167),0),0)*I167</f>
        <v>0</v>
      </c>
      <c r="BX167" s="272">
        <f>IF(H167="dish",IF(SUM(M167:Z167)&gt;0,SUM(M167:Z167),0),0)*I167</f>
        <v>0</v>
      </c>
      <c r="BY167" s="272">
        <f>IF(H167="pinch",IF(SUM(M167:Z167)&gt;0,SUM(M167:Z167),0),0)*I167</f>
        <v>0</v>
      </c>
      <c r="BZ167" s="272">
        <f>IF(H167="pocket",IF(SUM(M167:Z167)&gt;0,SUM(M167:Z167),0),0)*I167</f>
        <v>0</v>
      </c>
      <c r="CA167" s="272">
        <f>IF(H167="insert",IF(SUM(M167:Z167)&gt;0,SUM(M167:Z167),0),0)*I167</f>
        <v>0</v>
      </c>
      <c r="CB167" s="272">
        <f>IF(H167="feature",IF(SUM(M167:Z167)&gt;0,SUM(M167:Z167),0),0)*I167</f>
        <v>0</v>
      </c>
      <c r="CC167" s="272">
        <f>IF(H167="scoop",IF(SUM(M167:Z167)&gt;0,SUM(M167:Z167),0),0)*I167</f>
        <v>0</v>
      </c>
      <c r="CD167" s="272">
        <f>IF(H167="arete",IF(SUM(M167:Z167)&gt;0,SUM(M167:Z167),0),0)*I167</f>
        <v>0</v>
      </c>
      <c r="CE167" s="272">
        <f>IF(H167="square",IF(SUM(M167:Z167)&gt;0,SUM(M167:Z167),0),0)*I167</f>
        <v>0</v>
      </c>
      <c r="CF167" s="272">
        <f>IF(H167="positive",IF(SUM(M167:Z167)&gt;0,SUM(M167:Z167),0),0)*I167</f>
        <v>0</v>
      </c>
      <c r="CG167" s="272">
        <f>IF(H167="pyramid",IF(SUM(M167:Z167)&gt;0,SUM(M167:Z167),0),0)*I167</f>
        <v>0</v>
      </c>
      <c r="CH167" s="272">
        <f>IF(H167="high profile",IF(SUM(M167:Z167)&gt;0,SUM(M167:Z167),0),0)*I167</f>
        <v>0</v>
      </c>
      <c r="CI167" s="272">
        <f>IF(H167="rectangle",IF(SUM(M167:Z167)&gt;0,SUM(M167:Z167),0),0)*I167</f>
        <v>0</v>
      </c>
      <c r="CJ167" s="272">
        <f>IF(H167="various",IF(SUM(M167:Z167)&gt;0,SUM(M167:Z167),0),0)*I167</f>
        <v>0</v>
      </c>
      <c r="CK167" s="222"/>
    </row>
    <row r="168" ht="90" customHeight="1">
      <c r="A168" s="50"/>
      <c r="B168" s="273"/>
      <c r="C168" s="6"/>
      <c r="D168" t="s" s="275">
        <v>430</v>
      </c>
      <c r="E168" t="s" s="276">
        <v>126</v>
      </c>
      <c r="F168" t="s" s="277">
        <v>36</v>
      </c>
      <c r="G168" t="s" s="278">
        <v>431</v>
      </c>
      <c r="H168" t="s" s="278">
        <v>57</v>
      </c>
      <c r="I168" s="279">
        <v>2</v>
      </c>
      <c r="J168" s="331">
        <v>0</v>
      </c>
      <c r="K168" t="s" s="332">
        <v>128</v>
      </c>
      <c r="L168" s="281">
        <v>241.5</v>
      </c>
      <c r="M168" s="282"/>
      <c r="N168" s="333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3">
        <f>L168*M168+L168*N168+L168*O168+L168*P168+L168*Q168+L168*R168+L168*T168+L168*V168+L168*W168+L168*X168+L168*Y168+L168*Z168+L168*U168+L168*S168</f>
        <v>0</v>
      </c>
      <c r="AB168" t="s" s="277">
        <f>IF(SUM(M168:Z168)&gt;0,"Yes","No")</f>
        <v>129</v>
      </c>
      <c r="AC168" t="s" s="284">
        <f>IF(B168="New","Yes","No")</f>
        <v>129</v>
      </c>
      <c r="AD168" s="134"/>
      <c r="AE168" s="286">
        <v>2</v>
      </c>
      <c r="AF168" s="286">
        <f>AE168*SUM(M168:Z168)</f>
        <v>0</v>
      </c>
      <c r="AG168" s="287"/>
      <c r="AH168" s="288">
        <v>3</v>
      </c>
      <c r="AI168" s="267">
        <f>SUM(M168:Z168)*AH168</f>
        <v>0</v>
      </c>
      <c r="AJ168" s="268">
        <f>M168*I168</f>
        <v>0</v>
      </c>
      <c r="AK168" s="268">
        <f>N168*I168</f>
        <v>0</v>
      </c>
      <c r="AL168" s="268">
        <f>O168*I168</f>
        <v>0</v>
      </c>
      <c r="AM168" s="268">
        <f>P168*I168</f>
        <v>0</v>
      </c>
      <c r="AN168" s="268">
        <f>Q168*I168</f>
        <v>0</v>
      </c>
      <c r="AO168" s="268">
        <f>R168*I168</f>
        <v>0</v>
      </c>
      <c r="AP168" s="268">
        <f>S168*I168</f>
        <v>0</v>
      </c>
      <c r="AQ168" s="268">
        <f>T168*I168</f>
        <v>0</v>
      </c>
      <c r="AR168" s="268">
        <f>U168*I168</f>
        <v>0</v>
      </c>
      <c r="AS168" s="268">
        <f>V168*I168</f>
        <v>0</v>
      </c>
      <c r="AT168" s="268">
        <f>W168*I168</f>
        <v>0</v>
      </c>
      <c r="AU168" s="268">
        <f>X168*I168</f>
        <v>0</v>
      </c>
      <c r="AV168" s="268">
        <f>Y168*I168</f>
        <v>0</v>
      </c>
      <c r="AW168" s="268">
        <f>Z168*I168</f>
        <v>0</v>
      </c>
      <c r="AX168" s="334">
        <v>2</v>
      </c>
      <c r="AY168" s="291">
        <v>12</v>
      </c>
      <c r="AZ168" s="393"/>
      <c r="BA168" s="393"/>
      <c r="BB168" s="134"/>
      <c r="BC168" s="272">
        <f>IF(F168="XS",IF(SUM(M168:Z168)&gt;0,SUM(M168:Z168),0),0)*I168</f>
        <v>0</v>
      </c>
      <c r="BD168" s="272">
        <f>IF(F168="S",IF(SUM(M168:Z168)&gt;0,SUM(M168:Z168),0),0)*I168</f>
        <v>0</v>
      </c>
      <c r="BE168" s="272">
        <f>IF(F168="M",IF(SUM(M168:Z168)&gt;0,SUM(M168:Z168),0),0)*I168</f>
        <v>0</v>
      </c>
      <c r="BF168" s="272">
        <f>IF(F168="L",IF(SUM(M168:Z168)&gt;0,SUM(M168:Z168),0),0)*I168</f>
        <v>0</v>
      </c>
      <c r="BG168" s="272">
        <f>IF(F168="XL",IF(SUM(M168:Z168)&gt;0,SUM(M168:Z168),0),0)*I168</f>
        <v>0</v>
      </c>
      <c r="BH168" s="272">
        <f>IF(F168="2XL",IF(SUM(M168:Z168)&gt;0,SUM(M168:Z168),0),0)*I168</f>
        <v>0</v>
      </c>
      <c r="BI168" s="272">
        <f>IF(F168="3XL",IF(SUM(M168:Z168)&gt;0,SUM(M168:Z168),0),0)*I168</f>
        <v>0</v>
      </c>
      <c r="BJ168" s="272">
        <f>IF(F168="4XL",IF(SUM(M168:Z168)&gt;0,SUM(M168:Z168),0),0)*I168</f>
        <v>0</v>
      </c>
      <c r="BK168" s="272">
        <f>IF(F168="various",IF(SUM(M168:Z168)&gt;0,SUM(M168:Z168),0),0)*I168</f>
        <v>0</v>
      </c>
      <c r="BL168" s="134"/>
      <c r="BM168" s="272">
        <f>IF(E168="",IF(SUM(M168:Z168)&gt;0,SUM(M168:Z168),0),0)*I168</f>
        <v>0</v>
      </c>
      <c r="BN168" s="272">
        <f>IF(E168="Dual tex.",IF(SUM(M168:Z168)&gt;0,SUM(M168:Z168),0),0)*I168</f>
        <v>0</v>
      </c>
      <c r="BO168" s="134"/>
      <c r="BP168" s="272">
        <f>IF(H168="sloper",IF(SUM(M168:Z168)&gt;0,SUM(M168:Z168),0),0)*I168</f>
        <v>0</v>
      </c>
      <c r="BQ168" s="272">
        <f>IF(H168="footholds",IF(SUM(M168:Z168)&gt;0,SUM(M168:Z168),0),0)*I168</f>
        <v>0</v>
      </c>
      <c r="BR168" s="272">
        <f>IF(H168="micros",IF(SUM(M168:Z168)&gt;0,SUM(M168:Z168),0),0)*I168</f>
        <v>0</v>
      </c>
      <c r="BS168" s="272">
        <f>IF(H168="jug",IF(SUM(M168:Z168)&gt;0,SUM(M168:Z168),0),0)*I168</f>
        <v>0</v>
      </c>
      <c r="BT168" s="272">
        <f>IF(H168="ledge",IF(SUM(M168:Z168)&gt;0,SUM(M168:Z168),0),0)*I168</f>
        <v>0</v>
      </c>
      <c r="BU168" s="272">
        <f>IF(H168="edge",IF(SUM(M168:Z168)&gt;0,SUM(M168:Z168),0),0)*I168</f>
        <v>0</v>
      </c>
      <c r="BV168" s="272">
        <f>IF(H168="crimp",IF(SUM(M168:Z168)&gt;0,SUM(M168:Z168),0),0)*I168</f>
        <v>0</v>
      </c>
      <c r="BW168" s="272">
        <f>IF(H168="incut",IF(SUM(M168:Z168)&gt;0,SUM(M168:Z168),0),0)*I168</f>
        <v>0</v>
      </c>
      <c r="BX168" s="272">
        <f>IF(H168="dish",IF(SUM(M168:Z168)&gt;0,SUM(M168:Z168),0),0)*I168</f>
        <v>0</v>
      </c>
      <c r="BY168" s="272">
        <f>IF(H168="pinch",IF(SUM(M168:Z168)&gt;0,SUM(M168:Z168),0),0)*I168</f>
        <v>0</v>
      </c>
      <c r="BZ168" s="272">
        <f>IF(H168="pocket",IF(SUM(M168:Z168)&gt;0,SUM(M168:Z168),0),0)*I168</f>
        <v>0</v>
      </c>
      <c r="CA168" s="272">
        <f>IF(H168="insert",IF(SUM(M168:Z168)&gt;0,SUM(M168:Z168),0),0)*I168</f>
        <v>0</v>
      </c>
      <c r="CB168" s="272">
        <f>IF(H168="feature",IF(SUM(M168:Z168)&gt;0,SUM(M168:Z168),0),0)*I168</f>
        <v>0</v>
      </c>
      <c r="CC168" s="272">
        <f>IF(H168="scoop",IF(SUM(M168:Z168)&gt;0,SUM(M168:Z168),0),0)*I168</f>
        <v>0</v>
      </c>
      <c r="CD168" s="272">
        <f>IF(H168="arete",IF(SUM(M168:Z168)&gt;0,SUM(M168:Z168),0),0)*I168</f>
        <v>0</v>
      </c>
      <c r="CE168" s="272">
        <f>IF(H168="square",IF(SUM(M168:Z168)&gt;0,SUM(M168:Z168),0),0)*I168</f>
        <v>0</v>
      </c>
      <c r="CF168" s="272">
        <f>IF(H168="positive",IF(SUM(M168:Z168)&gt;0,SUM(M168:Z168),0),0)*I168</f>
        <v>0</v>
      </c>
      <c r="CG168" s="272">
        <f>IF(H168="pyramid",IF(SUM(M168:Z168)&gt;0,SUM(M168:Z168),0),0)*I168</f>
        <v>0</v>
      </c>
      <c r="CH168" s="272">
        <f>IF(H168="high profile",IF(SUM(M168:Z168)&gt;0,SUM(M168:Z168),0),0)*I168</f>
        <v>0</v>
      </c>
      <c r="CI168" s="272">
        <f>IF(H168="rectangle",IF(SUM(M168:Z168)&gt;0,SUM(M168:Z168),0),0)*I168</f>
        <v>0</v>
      </c>
      <c r="CJ168" s="272">
        <f>IF(H168="various",IF(SUM(M168:Z168)&gt;0,SUM(M168:Z168),0),0)*I168</f>
        <v>0</v>
      </c>
      <c r="CK168" s="222"/>
    </row>
    <row r="169" ht="90" customHeight="1">
      <c r="A169" s="50"/>
      <c r="B169" s="273"/>
      <c r="C169" s="6"/>
      <c r="D169" t="s" s="292">
        <v>432</v>
      </c>
      <c r="E169" t="s" s="293">
        <v>126</v>
      </c>
      <c r="F169" t="s" s="294">
        <v>36</v>
      </c>
      <c r="G169" t="s" s="295">
        <v>433</v>
      </c>
      <c r="H169" t="s" s="295">
        <v>57</v>
      </c>
      <c r="I169" s="296">
        <v>1</v>
      </c>
      <c r="J169" s="296">
        <v>0</v>
      </c>
      <c r="K169" t="s" s="294">
        <v>128</v>
      </c>
      <c r="L169" s="298">
        <v>178.5</v>
      </c>
      <c r="M169" s="299"/>
      <c r="N169" s="299"/>
      <c r="O169" s="299"/>
      <c r="P169" s="299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  <c r="AA169" s="300">
        <f>L169*M169+L169*N169+L169*O169+L169*P169+L169*Q169+L169*R169+L169*T169+L169*V169+L169*W169+L169*X169+L169*Y169+L169*Z169+L169*U169+L169*S169</f>
        <v>0</v>
      </c>
      <c r="AB169" t="s" s="294">
        <f>IF(SUM(M169:Z169)&gt;0,"Yes","No")</f>
        <v>129</v>
      </c>
      <c r="AC169" t="s" s="301">
        <f>IF(B169="New","Yes","No")</f>
        <v>129</v>
      </c>
      <c r="AD169" s="134"/>
      <c r="AE169" s="286">
        <v>1</v>
      </c>
      <c r="AF169" s="286">
        <f>AE169*SUM(M169:Z169)</f>
        <v>0</v>
      </c>
      <c r="AG169" s="287"/>
      <c r="AH169" s="288">
        <v>2.25</v>
      </c>
      <c r="AI169" s="267">
        <f>SUM(M169:Z169)*AH169</f>
        <v>0</v>
      </c>
      <c r="AJ169" s="268">
        <f>M169*I169</f>
        <v>0</v>
      </c>
      <c r="AK169" s="268">
        <f>N169*I169</f>
        <v>0</v>
      </c>
      <c r="AL169" s="268">
        <f>O169*I169</f>
        <v>0</v>
      </c>
      <c r="AM169" s="268">
        <f>P169*I169</f>
        <v>0</v>
      </c>
      <c r="AN169" s="268">
        <f>Q169*I169</f>
        <v>0</v>
      </c>
      <c r="AO169" s="268">
        <f>R169*I169</f>
        <v>0</v>
      </c>
      <c r="AP169" s="268">
        <f>S169*I169</f>
        <v>0</v>
      </c>
      <c r="AQ169" s="268">
        <f>T169*I169</f>
        <v>0</v>
      </c>
      <c r="AR169" s="268">
        <f>U169*I169</f>
        <v>0</v>
      </c>
      <c r="AS169" s="268">
        <f>V169*I169</f>
        <v>0</v>
      </c>
      <c r="AT169" s="268">
        <f>W169*I169</f>
        <v>0</v>
      </c>
      <c r="AU169" s="268">
        <f>X169*I169</f>
        <v>0</v>
      </c>
      <c r="AV169" s="268">
        <f>Y169*I169</f>
        <v>0</v>
      </c>
      <c r="AW169" s="268">
        <f>Z169*I169</f>
        <v>0</v>
      </c>
      <c r="AX169" s="334">
        <v>1</v>
      </c>
      <c r="AY169" s="291">
        <v>7</v>
      </c>
      <c r="AZ169" s="393"/>
      <c r="BA169" s="393"/>
      <c r="BB169" s="134"/>
      <c r="BC169" s="272">
        <f>IF(F169="XS",IF(SUM(M169:Z169)&gt;0,SUM(M169:Z169),0),0)*I169</f>
        <v>0</v>
      </c>
      <c r="BD169" s="272">
        <f>IF(F169="S",IF(SUM(M169:Z169)&gt;0,SUM(M169:Z169),0),0)*I169</f>
        <v>0</v>
      </c>
      <c r="BE169" s="272">
        <f>IF(F169="M",IF(SUM(M169:Z169)&gt;0,SUM(M169:Z169),0),0)*I169</f>
        <v>0</v>
      </c>
      <c r="BF169" s="272">
        <f>IF(F169="L",IF(SUM(M169:Z169)&gt;0,SUM(M169:Z169),0),0)*I169</f>
        <v>0</v>
      </c>
      <c r="BG169" s="272">
        <f>IF(F169="XL",IF(SUM(M169:Z169)&gt;0,SUM(M169:Z169),0),0)*I169</f>
        <v>0</v>
      </c>
      <c r="BH169" s="272">
        <f>IF(F169="2XL",IF(SUM(M169:Z169)&gt;0,SUM(M169:Z169),0),0)*I169</f>
        <v>0</v>
      </c>
      <c r="BI169" s="272">
        <f>IF(F169="3XL",IF(SUM(M169:Z169)&gt;0,SUM(M169:Z169),0),0)*I169</f>
        <v>0</v>
      </c>
      <c r="BJ169" s="272">
        <f>IF(F169="4XL",IF(SUM(M169:Z169)&gt;0,SUM(M169:Z169),0),0)*I169</f>
        <v>0</v>
      </c>
      <c r="BK169" s="272">
        <f>IF(F169="various",IF(SUM(M169:Z169)&gt;0,SUM(M169:Z169),0),0)*I169</f>
        <v>0</v>
      </c>
      <c r="BL169" s="134"/>
      <c r="BM169" s="272">
        <f>IF(E169="",IF(SUM(M169:Z169)&gt;0,SUM(M169:Z169),0),0)*I169</f>
        <v>0</v>
      </c>
      <c r="BN169" s="272">
        <f>IF(E169="Dual tex.",IF(SUM(M169:Z169)&gt;0,SUM(M169:Z169),0),0)*I169</f>
        <v>0</v>
      </c>
      <c r="BO169" s="134"/>
      <c r="BP169" s="272">
        <f>IF(H169="sloper",IF(SUM(M169:Z169)&gt;0,SUM(M169:Z169),0),0)*I169</f>
        <v>0</v>
      </c>
      <c r="BQ169" s="272">
        <f>IF(H169="footholds",IF(SUM(M169:Z169)&gt;0,SUM(M169:Z169),0),0)*I169</f>
        <v>0</v>
      </c>
      <c r="BR169" s="272">
        <f>IF(H169="micros",IF(SUM(M169:Z169)&gt;0,SUM(M169:Z169),0),0)*I169</f>
        <v>0</v>
      </c>
      <c r="BS169" s="272">
        <f>IF(H169="jug",IF(SUM(M169:Z169)&gt;0,SUM(M169:Z169),0),0)*I169</f>
        <v>0</v>
      </c>
      <c r="BT169" s="272">
        <f>IF(H169="ledge",IF(SUM(M169:Z169)&gt;0,SUM(M169:Z169),0),0)*I169</f>
        <v>0</v>
      </c>
      <c r="BU169" s="272">
        <f>IF(H169="edge",IF(SUM(M169:Z169)&gt;0,SUM(M169:Z169),0),0)*I169</f>
        <v>0</v>
      </c>
      <c r="BV169" s="272">
        <f>IF(H169="crimp",IF(SUM(M169:Z169)&gt;0,SUM(M169:Z169),0),0)*I169</f>
        <v>0</v>
      </c>
      <c r="BW169" s="272">
        <f>IF(H169="incut",IF(SUM(M169:Z169)&gt;0,SUM(M169:Z169),0),0)*I169</f>
        <v>0</v>
      </c>
      <c r="BX169" s="272">
        <f>IF(H169="dish",IF(SUM(M169:Z169)&gt;0,SUM(M169:Z169),0),0)*I169</f>
        <v>0</v>
      </c>
      <c r="BY169" s="272">
        <f>IF(H169="pinch",IF(SUM(M169:Z169)&gt;0,SUM(M169:Z169),0),0)*I169</f>
        <v>0</v>
      </c>
      <c r="BZ169" s="272">
        <f>IF(H169="pocket",IF(SUM(M169:Z169)&gt;0,SUM(M169:Z169),0),0)*I169</f>
        <v>0</v>
      </c>
      <c r="CA169" s="272">
        <f>IF(H169="insert",IF(SUM(M169:Z169)&gt;0,SUM(M169:Z169),0),0)*I169</f>
        <v>0</v>
      </c>
      <c r="CB169" s="272">
        <f>IF(H169="feature",IF(SUM(M169:Z169)&gt;0,SUM(M169:Z169),0),0)*I169</f>
        <v>0</v>
      </c>
      <c r="CC169" s="272">
        <f>IF(H169="scoop",IF(SUM(M169:Z169)&gt;0,SUM(M169:Z169),0),0)*I169</f>
        <v>0</v>
      </c>
      <c r="CD169" s="272">
        <f>IF(H169="arete",IF(SUM(M169:Z169)&gt;0,SUM(M169:Z169),0),0)*I169</f>
        <v>0</v>
      </c>
      <c r="CE169" s="272">
        <f>IF(H169="square",IF(SUM(M169:Z169)&gt;0,SUM(M169:Z169),0),0)*I169</f>
        <v>0</v>
      </c>
      <c r="CF169" s="272">
        <f>IF(H169="positive",IF(SUM(M169:Z169)&gt;0,SUM(M169:Z169),0),0)*I169</f>
        <v>0</v>
      </c>
      <c r="CG169" s="272">
        <f>IF(H169="pyramid",IF(SUM(M169:Z169)&gt;0,SUM(M169:Z169),0),0)*I169</f>
        <v>0</v>
      </c>
      <c r="CH169" s="272">
        <f>IF(H169="high profile",IF(SUM(M169:Z169)&gt;0,SUM(M169:Z169),0),0)*I169</f>
        <v>0</v>
      </c>
      <c r="CI169" s="272">
        <f>IF(H169="rectangle",IF(SUM(M169:Z169)&gt;0,SUM(M169:Z169),0),0)*I169</f>
        <v>0</v>
      </c>
      <c r="CJ169" s="272">
        <f>IF(H169="various",IF(SUM(M169:Z169)&gt;0,SUM(M169:Z169),0),0)*I169</f>
        <v>0</v>
      </c>
      <c r="CK169" s="222"/>
    </row>
    <row r="170" ht="90" customHeight="1">
      <c r="A170" s="50"/>
      <c r="B170" s="273"/>
      <c r="C170" s="6"/>
      <c r="D170" t="s" s="275">
        <v>434</v>
      </c>
      <c r="E170" t="s" s="276">
        <v>126</v>
      </c>
      <c r="F170" t="s" s="277">
        <v>36</v>
      </c>
      <c r="G170" t="s" s="278">
        <v>435</v>
      </c>
      <c r="H170" t="s" s="278">
        <v>57</v>
      </c>
      <c r="I170" s="279">
        <v>1</v>
      </c>
      <c r="J170" s="331">
        <v>0</v>
      </c>
      <c r="K170" t="s" s="332">
        <v>128</v>
      </c>
      <c r="L170" s="281">
        <v>220.5</v>
      </c>
      <c r="M170" s="282"/>
      <c r="N170" s="333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3">
        <f>L170*M170+L170*N170+L170*O170+L170*P170+L170*Q170+L170*R170+L170*T170+L170*V170+L170*W170+L170*X170+L170*Y170+L170*Z170+L170*U170+L170*S170</f>
        <v>0</v>
      </c>
      <c r="AB170" t="s" s="277">
        <f>IF(SUM(M170:Z170)&gt;0,"Yes","No")</f>
        <v>129</v>
      </c>
      <c r="AC170" t="s" s="284">
        <f>IF(B170="New","Yes","No")</f>
        <v>129</v>
      </c>
      <c r="AD170" s="134"/>
      <c r="AE170" s="286">
        <v>1</v>
      </c>
      <c r="AF170" s="286">
        <f>AE170*SUM(M170:Z170)</f>
        <v>0</v>
      </c>
      <c r="AG170" s="287"/>
      <c r="AH170" s="288">
        <v>3.7</v>
      </c>
      <c r="AI170" s="267">
        <f>SUM(M170:Z170)*AH170</f>
        <v>0</v>
      </c>
      <c r="AJ170" s="268">
        <f>M170*I170</f>
        <v>0</v>
      </c>
      <c r="AK170" s="268">
        <f>N170*I170</f>
        <v>0</v>
      </c>
      <c r="AL170" s="268">
        <f>O170*I170</f>
        <v>0</v>
      </c>
      <c r="AM170" s="268">
        <f>P170*I170</f>
        <v>0</v>
      </c>
      <c r="AN170" s="268">
        <f>Q170*I170</f>
        <v>0</v>
      </c>
      <c r="AO170" s="268">
        <f>R170*I170</f>
        <v>0</v>
      </c>
      <c r="AP170" s="268">
        <f>S170*I170</f>
        <v>0</v>
      </c>
      <c r="AQ170" s="268">
        <f>T170*I170</f>
        <v>0</v>
      </c>
      <c r="AR170" s="268">
        <f>U170*I170</f>
        <v>0</v>
      </c>
      <c r="AS170" s="268">
        <f>V170*I170</f>
        <v>0</v>
      </c>
      <c r="AT170" s="268">
        <f>W170*I170</f>
        <v>0</v>
      </c>
      <c r="AU170" s="268">
        <f>X170*I170</f>
        <v>0</v>
      </c>
      <c r="AV170" s="268">
        <f>Y170*I170</f>
        <v>0</v>
      </c>
      <c r="AW170" s="268">
        <f>Z170*I170</f>
        <v>0</v>
      </c>
      <c r="AX170" s="334">
        <v>1</v>
      </c>
      <c r="AY170" s="291">
        <v>6</v>
      </c>
      <c r="AZ170" s="393"/>
      <c r="BA170" s="393"/>
      <c r="BB170" s="134"/>
      <c r="BC170" s="272">
        <f>IF(F170="XS",IF(SUM(M170:Z170)&gt;0,SUM(M170:Z170),0),0)*I170</f>
        <v>0</v>
      </c>
      <c r="BD170" s="272">
        <f>IF(F170="S",IF(SUM(M170:Z170)&gt;0,SUM(M170:Z170),0),0)*I170</f>
        <v>0</v>
      </c>
      <c r="BE170" s="272">
        <f>IF(F170="M",IF(SUM(M170:Z170)&gt;0,SUM(M170:Z170),0),0)*I170</f>
        <v>0</v>
      </c>
      <c r="BF170" s="272">
        <f>IF(F170="L",IF(SUM(M170:Z170)&gt;0,SUM(M170:Z170),0),0)*I170</f>
        <v>0</v>
      </c>
      <c r="BG170" s="272">
        <f>IF(F170="XL",IF(SUM(M170:Z170)&gt;0,SUM(M170:Z170),0),0)*I170</f>
        <v>0</v>
      </c>
      <c r="BH170" s="272">
        <f>IF(F170="2XL",IF(SUM(M170:Z170)&gt;0,SUM(M170:Z170),0),0)*I170</f>
        <v>0</v>
      </c>
      <c r="BI170" s="272">
        <f>IF(F170="3XL",IF(SUM(M170:Z170)&gt;0,SUM(M170:Z170),0),0)*I170</f>
        <v>0</v>
      </c>
      <c r="BJ170" s="272">
        <f>IF(F170="4XL",IF(SUM(M170:Z170)&gt;0,SUM(M170:Z170),0),0)*I170</f>
        <v>0</v>
      </c>
      <c r="BK170" s="272">
        <f>IF(F170="various",IF(SUM(M170:Z170)&gt;0,SUM(M170:Z170),0),0)*I170</f>
        <v>0</v>
      </c>
      <c r="BL170" s="134"/>
      <c r="BM170" s="272">
        <f>IF(E170="",IF(SUM(M170:Z170)&gt;0,SUM(M170:Z170),0),0)*I170</f>
        <v>0</v>
      </c>
      <c r="BN170" s="272">
        <f>IF(E170="Dual tex.",IF(SUM(M170:Z170)&gt;0,SUM(M170:Z170),0),0)*I170</f>
        <v>0</v>
      </c>
      <c r="BO170" s="134"/>
      <c r="BP170" s="272">
        <f>IF(H170="sloper",IF(SUM(M170:Z170)&gt;0,SUM(M170:Z170),0),0)*I170</f>
        <v>0</v>
      </c>
      <c r="BQ170" s="272">
        <f>IF(H170="footholds",IF(SUM(M170:Z170)&gt;0,SUM(M170:Z170),0),0)*I170</f>
        <v>0</v>
      </c>
      <c r="BR170" s="272">
        <f>IF(H170="micros",IF(SUM(M170:Z170)&gt;0,SUM(M170:Z170),0),0)*I170</f>
        <v>0</v>
      </c>
      <c r="BS170" s="272">
        <f>IF(H170="jug",IF(SUM(M170:Z170)&gt;0,SUM(M170:Z170),0),0)*I170</f>
        <v>0</v>
      </c>
      <c r="BT170" s="272">
        <f>IF(H170="ledge",IF(SUM(M170:Z170)&gt;0,SUM(M170:Z170),0),0)*I170</f>
        <v>0</v>
      </c>
      <c r="BU170" s="272">
        <f>IF(H170="edge",IF(SUM(M170:Z170)&gt;0,SUM(M170:Z170),0),0)*I170</f>
        <v>0</v>
      </c>
      <c r="BV170" s="272">
        <f>IF(H170="crimp",IF(SUM(M170:Z170)&gt;0,SUM(M170:Z170),0),0)*I170</f>
        <v>0</v>
      </c>
      <c r="BW170" s="272">
        <f>IF(H170="incut",IF(SUM(M170:Z170)&gt;0,SUM(M170:Z170),0),0)*I170</f>
        <v>0</v>
      </c>
      <c r="BX170" s="272">
        <f>IF(H170="dish",IF(SUM(M170:Z170)&gt;0,SUM(M170:Z170),0),0)*I170</f>
        <v>0</v>
      </c>
      <c r="BY170" s="272">
        <f>IF(H170="pinch",IF(SUM(M170:Z170)&gt;0,SUM(M170:Z170),0),0)*I170</f>
        <v>0</v>
      </c>
      <c r="BZ170" s="272">
        <f>IF(H170="pocket",IF(SUM(M170:Z170)&gt;0,SUM(M170:Z170),0),0)*I170</f>
        <v>0</v>
      </c>
      <c r="CA170" s="272">
        <f>IF(H170="insert",IF(SUM(M170:Z170)&gt;0,SUM(M170:Z170),0),0)*I170</f>
        <v>0</v>
      </c>
      <c r="CB170" s="272">
        <f>IF(H170="feature",IF(SUM(M170:Z170)&gt;0,SUM(M170:Z170),0),0)*I170</f>
        <v>0</v>
      </c>
      <c r="CC170" s="272">
        <f>IF(H170="scoop",IF(SUM(M170:Z170)&gt;0,SUM(M170:Z170),0),0)*I170</f>
        <v>0</v>
      </c>
      <c r="CD170" s="272">
        <f>IF(H170="arete",IF(SUM(M170:Z170)&gt;0,SUM(M170:Z170),0),0)*I170</f>
        <v>0</v>
      </c>
      <c r="CE170" s="272">
        <f>IF(H170="square",IF(SUM(M170:Z170)&gt;0,SUM(M170:Z170),0),0)*I170</f>
        <v>0</v>
      </c>
      <c r="CF170" s="272">
        <f>IF(H170="positive",IF(SUM(M170:Z170)&gt;0,SUM(M170:Z170),0),0)*I170</f>
        <v>0</v>
      </c>
      <c r="CG170" s="272">
        <f>IF(H170="pyramid",IF(SUM(M170:Z170)&gt;0,SUM(M170:Z170),0),0)*I170</f>
        <v>0</v>
      </c>
      <c r="CH170" s="272">
        <f>IF(H170="high profile",IF(SUM(M170:Z170)&gt;0,SUM(M170:Z170),0),0)*I170</f>
        <v>0</v>
      </c>
      <c r="CI170" s="272">
        <f>IF(H170="rectangle",IF(SUM(M170:Z170)&gt;0,SUM(M170:Z170),0),0)*I170</f>
        <v>0</v>
      </c>
      <c r="CJ170" s="272">
        <f>IF(H170="various",IF(SUM(M170:Z170)&gt;0,SUM(M170:Z170),0),0)*I170</f>
        <v>0</v>
      </c>
      <c r="CK170" s="222"/>
    </row>
    <row r="171" ht="90" customHeight="1">
      <c r="A171" s="50"/>
      <c r="B171" s="273"/>
      <c r="C171" s="6"/>
      <c r="D171" t="s" s="292">
        <v>436</v>
      </c>
      <c r="E171" t="s" s="293">
        <v>126</v>
      </c>
      <c r="F171" t="s" s="294">
        <v>38</v>
      </c>
      <c r="G171" t="s" s="295">
        <v>437</v>
      </c>
      <c r="H171" t="s" s="295">
        <v>57</v>
      </c>
      <c r="I171" s="296">
        <v>1</v>
      </c>
      <c r="J171" s="296">
        <v>0</v>
      </c>
      <c r="K171" t="s" s="294">
        <v>128</v>
      </c>
      <c r="L171" s="298">
        <v>283.5</v>
      </c>
      <c r="M171" s="299"/>
      <c r="N171" s="299"/>
      <c r="O171" s="299"/>
      <c r="P171" s="299"/>
      <c r="Q171" s="299"/>
      <c r="R171" s="299"/>
      <c r="S171" s="299"/>
      <c r="T171" s="299"/>
      <c r="U171" s="299"/>
      <c r="V171" s="299"/>
      <c r="W171" s="299"/>
      <c r="X171" s="299"/>
      <c r="Y171" s="299"/>
      <c r="Z171" s="299"/>
      <c r="AA171" s="300">
        <f>L171*M171+L171*N171+L171*O171+L171*P171+L171*Q171+L171*R171+L171*T171+L171*V171+L171*W171+L171*X171+L171*Y171+L171*Z171+L171*U171+L171*S171</f>
        <v>0</v>
      </c>
      <c r="AB171" t="s" s="294">
        <f>IF(SUM(M171:Z171)&gt;0,"Yes","No")</f>
        <v>129</v>
      </c>
      <c r="AC171" t="s" s="301">
        <f>IF(B171="New","Yes","No")</f>
        <v>129</v>
      </c>
      <c r="AD171" s="134"/>
      <c r="AE171" s="286">
        <v>1</v>
      </c>
      <c r="AF171" s="286">
        <f>AE171*SUM(M171:Z171)</f>
        <v>0</v>
      </c>
      <c r="AG171" s="287"/>
      <c r="AH171" s="288">
        <v>6.35</v>
      </c>
      <c r="AI171" s="267">
        <f>SUM(M171:Z171)*AH171</f>
        <v>0</v>
      </c>
      <c r="AJ171" s="268">
        <f>M171*I171</f>
        <v>0</v>
      </c>
      <c r="AK171" s="268">
        <f>N171*I171</f>
        <v>0</v>
      </c>
      <c r="AL171" s="268">
        <f>O171*I171</f>
        <v>0</v>
      </c>
      <c r="AM171" s="268">
        <f>P171*I171</f>
        <v>0</v>
      </c>
      <c r="AN171" s="268">
        <f>Q171*I171</f>
        <v>0</v>
      </c>
      <c r="AO171" s="268">
        <f>R171*I171</f>
        <v>0</v>
      </c>
      <c r="AP171" s="268">
        <f>S171*I171</f>
        <v>0</v>
      </c>
      <c r="AQ171" s="268">
        <f>T171*I171</f>
        <v>0</v>
      </c>
      <c r="AR171" s="268">
        <f>U171*I171</f>
        <v>0</v>
      </c>
      <c r="AS171" s="268">
        <f>V171*I171</f>
        <v>0</v>
      </c>
      <c r="AT171" s="268">
        <f>W171*I171</f>
        <v>0</v>
      </c>
      <c r="AU171" s="268">
        <f>X171*I171</f>
        <v>0</v>
      </c>
      <c r="AV171" s="268">
        <f>Y171*I171</f>
        <v>0</v>
      </c>
      <c r="AW171" s="268">
        <f>Z171*I171</f>
        <v>0</v>
      </c>
      <c r="AX171" s="334">
        <v>1</v>
      </c>
      <c r="AY171" s="291">
        <v>10</v>
      </c>
      <c r="AZ171" s="393"/>
      <c r="BA171" s="393"/>
      <c r="BB171" s="134"/>
      <c r="BC171" s="272">
        <f>IF(F171="XS",IF(SUM(M171:Z171)&gt;0,SUM(M171:Z171),0),0)*I171</f>
        <v>0</v>
      </c>
      <c r="BD171" s="272">
        <f>IF(F171="S",IF(SUM(M171:Z171)&gt;0,SUM(M171:Z171),0),0)*I171</f>
        <v>0</v>
      </c>
      <c r="BE171" s="272">
        <f>IF(F171="M",IF(SUM(M171:Z171)&gt;0,SUM(M171:Z171),0),0)*I171</f>
        <v>0</v>
      </c>
      <c r="BF171" s="272">
        <f>IF(F171="L",IF(SUM(M171:Z171)&gt;0,SUM(M171:Z171),0),0)*I171</f>
        <v>0</v>
      </c>
      <c r="BG171" s="272">
        <f>IF(F171="XL",IF(SUM(M171:Z171)&gt;0,SUM(M171:Z171),0),0)*I171</f>
        <v>0</v>
      </c>
      <c r="BH171" s="272">
        <f>IF(F171="2XL",IF(SUM(M171:Z171)&gt;0,SUM(M171:Z171),0),0)*I171</f>
        <v>0</v>
      </c>
      <c r="BI171" s="272">
        <f>IF(F171="3XL",IF(SUM(M171:Z171)&gt;0,SUM(M171:Z171),0),0)*I171</f>
        <v>0</v>
      </c>
      <c r="BJ171" s="272">
        <f>IF(F171="4XL",IF(SUM(M171:Z171)&gt;0,SUM(M171:Z171),0),0)*I171</f>
        <v>0</v>
      </c>
      <c r="BK171" s="272">
        <f>IF(F171="various",IF(SUM(M171:Z171)&gt;0,SUM(M171:Z171),0),0)*I171</f>
        <v>0</v>
      </c>
      <c r="BL171" s="134"/>
      <c r="BM171" s="272">
        <f>IF(E171="",IF(SUM(M171:Z171)&gt;0,SUM(M171:Z171),0),0)*I171</f>
        <v>0</v>
      </c>
      <c r="BN171" s="272">
        <f>IF(E171="Dual tex.",IF(SUM(M171:Z171)&gt;0,SUM(M171:Z171),0),0)*I171</f>
        <v>0</v>
      </c>
      <c r="BO171" s="134"/>
      <c r="BP171" s="272">
        <f>IF(H171="sloper",IF(SUM(M171:Z171)&gt;0,SUM(M171:Z171),0),0)*I171</f>
        <v>0</v>
      </c>
      <c r="BQ171" s="272">
        <f>IF(H171="footholds",IF(SUM(M171:Z171)&gt;0,SUM(M171:Z171),0),0)*I171</f>
        <v>0</v>
      </c>
      <c r="BR171" s="272">
        <f>IF(H171="micros",IF(SUM(M171:Z171)&gt;0,SUM(M171:Z171),0),0)*I171</f>
        <v>0</v>
      </c>
      <c r="BS171" s="272">
        <f>IF(H171="jug",IF(SUM(M171:Z171)&gt;0,SUM(M171:Z171),0),0)*I171</f>
        <v>0</v>
      </c>
      <c r="BT171" s="272">
        <f>IF(H171="ledge",IF(SUM(M171:Z171)&gt;0,SUM(M171:Z171),0),0)*I171</f>
        <v>0</v>
      </c>
      <c r="BU171" s="272">
        <f>IF(H171="edge",IF(SUM(M171:Z171)&gt;0,SUM(M171:Z171),0),0)*I171</f>
        <v>0</v>
      </c>
      <c r="BV171" s="272">
        <f>IF(H171="crimp",IF(SUM(M171:Z171)&gt;0,SUM(M171:Z171),0),0)*I171</f>
        <v>0</v>
      </c>
      <c r="BW171" s="272">
        <f>IF(H171="incut",IF(SUM(M171:Z171)&gt;0,SUM(M171:Z171),0),0)*I171</f>
        <v>0</v>
      </c>
      <c r="BX171" s="272">
        <f>IF(H171="dish",IF(SUM(M171:Z171)&gt;0,SUM(M171:Z171),0),0)*I171</f>
        <v>0</v>
      </c>
      <c r="BY171" s="272">
        <f>IF(H171="pinch",IF(SUM(M171:Z171)&gt;0,SUM(M171:Z171),0),0)*I171</f>
        <v>0</v>
      </c>
      <c r="BZ171" s="272">
        <f>IF(H171="pocket",IF(SUM(M171:Z171)&gt;0,SUM(M171:Z171),0),0)*I171</f>
        <v>0</v>
      </c>
      <c r="CA171" s="272">
        <f>IF(H171="insert",IF(SUM(M171:Z171)&gt;0,SUM(M171:Z171),0),0)*I171</f>
        <v>0</v>
      </c>
      <c r="CB171" s="272">
        <f>IF(H171="feature",IF(SUM(M171:Z171)&gt;0,SUM(M171:Z171),0),0)*I171</f>
        <v>0</v>
      </c>
      <c r="CC171" s="272">
        <f>IF(H171="scoop",IF(SUM(M171:Z171)&gt;0,SUM(M171:Z171),0),0)*I171</f>
        <v>0</v>
      </c>
      <c r="CD171" s="272">
        <f>IF(H171="arete",IF(SUM(M171:Z171)&gt;0,SUM(M171:Z171),0),0)*I171</f>
        <v>0</v>
      </c>
      <c r="CE171" s="272">
        <f>IF(H171="square",IF(SUM(M171:Z171)&gt;0,SUM(M171:Z171),0),0)*I171</f>
        <v>0</v>
      </c>
      <c r="CF171" s="272">
        <f>IF(H171="positive",IF(SUM(M171:Z171)&gt;0,SUM(M171:Z171),0),0)*I171</f>
        <v>0</v>
      </c>
      <c r="CG171" s="272">
        <f>IF(H171="pyramid",IF(SUM(M171:Z171)&gt;0,SUM(M171:Z171),0),0)*I171</f>
        <v>0</v>
      </c>
      <c r="CH171" s="272">
        <f>IF(H171="high profile",IF(SUM(M171:Z171)&gt;0,SUM(M171:Z171),0),0)*I171</f>
        <v>0</v>
      </c>
      <c r="CI171" s="272">
        <f>IF(H171="rectangle",IF(SUM(M171:Z171)&gt;0,SUM(M171:Z171),0),0)*I171</f>
        <v>0</v>
      </c>
      <c r="CJ171" s="272">
        <f>IF(H171="various",IF(SUM(M171:Z171)&gt;0,SUM(M171:Z171),0),0)*I171</f>
        <v>0</v>
      </c>
      <c r="CK171" s="222"/>
    </row>
    <row r="172" ht="90" customHeight="1">
      <c r="A172" s="50"/>
      <c r="B172" s="273"/>
      <c r="C172" s="6"/>
      <c r="D172" t="s" s="275">
        <v>438</v>
      </c>
      <c r="E172" t="s" s="276">
        <v>126</v>
      </c>
      <c r="F172" t="s" s="277">
        <v>38</v>
      </c>
      <c r="G172" t="s" s="278">
        <v>439</v>
      </c>
      <c r="H172" t="s" s="278">
        <v>57</v>
      </c>
      <c r="I172" s="279">
        <v>1</v>
      </c>
      <c r="J172" s="331">
        <v>0</v>
      </c>
      <c r="K172" t="s" s="332">
        <v>128</v>
      </c>
      <c r="L172" s="281">
        <v>325.5</v>
      </c>
      <c r="M172" s="282"/>
      <c r="N172" s="333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3">
        <f>L172*M172+L172*N172+L172*O172+L172*P172+L172*Q172+L172*R172+L172*T172+L172*V172+L172*W172+L172*X172+L172*Y172+L172*Z172+L172*U172+L172*S172</f>
        <v>0</v>
      </c>
      <c r="AB172" t="s" s="277">
        <f>IF(SUM(M172:Z172)&gt;0,"Yes","No")</f>
        <v>129</v>
      </c>
      <c r="AC172" t="s" s="284">
        <f>IF(B172="New","Yes","No")</f>
        <v>129</v>
      </c>
      <c r="AD172" s="134"/>
      <c r="AE172" s="286">
        <v>1</v>
      </c>
      <c r="AF172" s="286">
        <f>AE172*SUM(M172:Z172)</f>
        <v>0</v>
      </c>
      <c r="AG172" s="287"/>
      <c r="AH172" s="288">
        <v>10.85</v>
      </c>
      <c r="AI172" s="267">
        <f>SUM(M172:Z172)*AH172</f>
        <v>0</v>
      </c>
      <c r="AJ172" s="268">
        <f>M172*I172</f>
        <v>0</v>
      </c>
      <c r="AK172" s="268">
        <f>N172*I172</f>
        <v>0</v>
      </c>
      <c r="AL172" s="268">
        <f>O172*I172</f>
        <v>0</v>
      </c>
      <c r="AM172" s="268">
        <f>P172*I172</f>
        <v>0</v>
      </c>
      <c r="AN172" s="268">
        <f>Q172*I172</f>
        <v>0</v>
      </c>
      <c r="AO172" s="268">
        <f>R172*I172</f>
        <v>0</v>
      </c>
      <c r="AP172" s="268">
        <f>S172*I172</f>
        <v>0</v>
      </c>
      <c r="AQ172" s="268">
        <f>T172*I172</f>
        <v>0</v>
      </c>
      <c r="AR172" s="268">
        <f>U172*I172</f>
        <v>0</v>
      </c>
      <c r="AS172" s="268">
        <f>V172*I172</f>
        <v>0</v>
      </c>
      <c r="AT172" s="268">
        <f>W172*I172</f>
        <v>0</v>
      </c>
      <c r="AU172" s="268">
        <f>X172*I172</f>
        <v>0</v>
      </c>
      <c r="AV172" s="268">
        <f>Y172*I172</f>
        <v>0</v>
      </c>
      <c r="AW172" s="268">
        <f>Z172*I172</f>
        <v>0</v>
      </c>
      <c r="AX172" s="334">
        <v>1</v>
      </c>
      <c r="AY172" s="291">
        <v>10</v>
      </c>
      <c r="AZ172" s="393"/>
      <c r="BA172" s="393"/>
      <c r="BB172" s="134"/>
      <c r="BC172" s="272">
        <f>IF(F172="XS",IF(SUM(M172:Z172)&gt;0,SUM(M172:Z172),0),0)*I172</f>
        <v>0</v>
      </c>
      <c r="BD172" s="272">
        <f>IF(F172="S",IF(SUM(M172:Z172)&gt;0,SUM(M172:Z172),0),0)*I172</f>
        <v>0</v>
      </c>
      <c r="BE172" s="272">
        <f>IF(F172="M",IF(SUM(M172:Z172)&gt;0,SUM(M172:Z172),0),0)*I172</f>
        <v>0</v>
      </c>
      <c r="BF172" s="272">
        <f>IF(F172="L",IF(SUM(M172:Z172)&gt;0,SUM(M172:Z172),0),0)*I172</f>
        <v>0</v>
      </c>
      <c r="BG172" s="272">
        <f>IF(F172="XL",IF(SUM(M172:Z172)&gt;0,SUM(M172:Z172),0),0)*I172</f>
        <v>0</v>
      </c>
      <c r="BH172" s="272">
        <f>IF(F172="2XL",IF(SUM(M172:Z172)&gt;0,SUM(M172:Z172),0),0)*I172</f>
        <v>0</v>
      </c>
      <c r="BI172" s="272">
        <f>IF(F172="3XL",IF(SUM(M172:Z172)&gt;0,SUM(M172:Z172),0),0)*I172</f>
        <v>0</v>
      </c>
      <c r="BJ172" s="272">
        <f>IF(F172="4XL",IF(SUM(M172:Z172)&gt;0,SUM(M172:Z172),0),0)*I172</f>
        <v>0</v>
      </c>
      <c r="BK172" s="272">
        <f>IF(F172="various",IF(SUM(M172:Z172)&gt;0,SUM(M172:Z172),0),0)*I172</f>
        <v>0</v>
      </c>
      <c r="BL172" s="134"/>
      <c r="BM172" s="272">
        <f>IF(E172="",IF(SUM(M172:Z172)&gt;0,SUM(M172:Z172),0),0)*I172</f>
        <v>0</v>
      </c>
      <c r="BN172" s="272">
        <f>IF(E172="Dual tex.",IF(SUM(M172:Z172)&gt;0,SUM(M172:Z172),0),0)*I172</f>
        <v>0</v>
      </c>
      <c r="BO172" s="134"/>
      <c r="BP172" s="272">
        <f>IF(H172="sloper",IF(SUM(M172:Z172)&gt;0,SUM(M172:Z172),0),0)*I172</f>
        <v>0</v>
      </c>
      <c r="BQ172" s="272">
        <f>IF(H172="footholds",IF(SUM(M172:Z172)&gt;0,SUM(M172:Z172),0),0)*I172</f>
        <v>0</v>
      </c>
      <c r="BR172" s="272">
        <f>IF(H172="micros",IF(SUM(M172:Z172)&gt;0,SUM(M172:Z172),0),0)*I172</f>
        <v>0</v>
      </c>
      <c r="BS172" s="272">
        <f>IF(H172="jug",IF(SUM(M172:Z172)&gt;0,SUM(M172:Z172),0),0)*I172</f>
        <v>0</v>
      </c>
      <c r="BT172" s="272">
        <f>IF(H172="ledge",IF(SUM(M172:Z172)&gt;0,SUM(M172:Z172),0),0)*I172</f>
        <v>0</v>
      </c>
      <c r="BU172" s="272">
        <f>IF(H172="edge",IF(SUM(M172:Z172)&gt;0,SUM(M172:Z172),0),0)*I172</f>
        <v>0</v>
      </c>
      <c r="BV172" s="272">
        <f>IF(H172="crimp",IF(SUM(M172:Z172)&gt;0,SUM(M172:Z172),0),0)*I172</f>
        <v>0</v>
      </c>
      <c r="BW172" s="272">
        <f>IF(H172="incut",IF(SUM(M172:Z172)&gt;0,SUM(M172:Z172),0),0)*I172</f>
        <v>0</v>
      </c>
      <c r="BX172" s="272">
        <f>IF(H172="dish",IF(SUM(M172:Z172)&gt;0,SUM(M172:Z172),0),0)*I172</f>
        <v>0</v>
      </c>
      <c r="BY172" s="272">
        <f>IF(H172="pinch",IF(SUM(M172:Z172)&gt;0,SUM(M172:Z172),0),0)*I172</f>
        <v>0</v>
      </c>
      <c r="BZ172" s="272">
        <f>IF(H172="pocket",IF(SUM(M172:Z172)&gt;0,SUM(M172:Z172),0),0)*I172</f>
        <v>0</v>
      </c>
      <c r="CA172" s="272">
        <f>IF(H172="insert",IF(SUM(M172:Z172)&gt;0,SUM(M172:Z172),0),0)*I172</f>
        <v>0</v>
      </c>
      <c r="CB172" s="272">
        <f>IF(H172="feature",IF(SUM(M172:Z172)&gt;0,SUM(M172:Z172),0),0)*I172</f>
        <v>0</v>
      </c>
      <c r="CC172" s="272">
        <f>IF(H172="scoop",IF(SUM(M172:Z172)&gt;0,SUM(M172:Z172),0),0)*I172</f>
        <v>0</v>
      </c>
      <c r="CD172" s="272">
        <f>IF(H172="arete",IF(SUM(M172:Z172)&gt;0,SUM(M172:Z172),0),0)*I172</f>
        <v>0</v>
      </c>
      <c r="CE172" s="272">
        <f>IF(H172="square",IF(SUM(M172:Z172)&gt;0,SUM(M172:Z172),0),0)*I172</f>
        <v>0</v>
      </c>
      <c r="CF172" s="272">
        <f>IF(H172="positive",IF(SUM(M172:Z172)&gt;0,SUM(M172:Z172),0),0)*I172</f>
        <v>0</v>
      </c>
      <c r="CG172" s="272">
        <f>IF(H172="pyramid",IF(SUM(M172:Z172)&gt;0,SUM(M172:Z172),0),0)*I172</f>
        <v>0</v>
      </c>
      <c r="CH172" s="272">
        <f>IF(H172="high profile",IF(SUM(M172:Z172)&gt;0,SUM(M172:Z172),0),0)*I172</f>
        <v>0</v>
      </c>
      <c r="CI172" s="272">
        <f>IF(H172="rectangle",IF(SUM(M172:Z172)&gt;0,SUM(M172:Z172),0),0)*I172</f>
        <v>0</v>
      </c>
      <c r="CJ172" s="272">
        <f>IF(H172="various",IF(SUM(M172:Z172)&gt;0,SUM(M172:Z172),0),0)*I172</f>
        <v>0</v>
      </c>
      <c r="CK172" s="222"/>
    </row>
    <row r="173" ht="90" customHeight="1">
      <c r="A173" s="50"/>
      <c r="B173" s="337"/>
      <c r="C173" s="12"/>
      <c r="D173" t="s" s="354">
        <v>440</v>
      </c>
      <c r="E173" t="s" s="355">
        <v>126</v>
      </c>
      <c r="F173" t="s" s="356">
        <v>37</v>
      </c>
      <c r="G173" t="s" s="357">
        <v>441</v>
      </c>
      <c r="H173" t="s" s="357">
        <v>57</v>
      </c>
      <c r="I173" s="358">
        <v>1</v>
      </c>
      <c r="J173" s="358">
        <v>0</v>
      </c>
      <c r="K173" t="s" s="356">
        <v>128</v>
      </c>
      <c r="L173" s="359">
        <v>241.5</v>
      </c>
      <c r="M173" s="360"/>
      <c r="N173" s="360"/>
      <c r="O173" s="360"/>
      <c r="P173" s="360"/>
      <c r="Q173" s="360"/>
      <c r="R173" s="360"/>
      <c r="S173" s="360"/>
      <c r="T173" s="360"/>
      <c r="U173" s="360"/>
      <c r="V173" s="360"/>
      <c r="W173" s="360"/>
      <c r="X173" s="360"/>
      <c r="Y173" s="360"/>
      <c r="Z173" s="360"/>
      <c r="AA173" s="361">
        <f>L173*M173+L173*N173+L173*O173+L173*P173+L173*Q173+L173*R173+L173*T173+L173*V173+L173*W173+L173*X173+L173*Y173+L173*Z173+L173*U173+L173*S173</f>
        <v>0</v>
      </c>
      <c r="AB173" t="s" s="356">
        <f>IF(SUM(M173:Z173)&gt;0,"Yes","No")</f>
        <v>129</v>
      </c>
      <c r="AC173" t="s" s="362">
        <f>IF(B173="New","Yes","No")</f>
        <v>129</v>
      </c>
      <c r="AD173" s="134"/>
      <c r="AE173" s="342">
        <v>1</v>
      </c>
      <c r="AF173" s="342">
        <f>AE173*SUM(M173:Z173)</f>
        <v>0</v>
      </c>
      <c r="AG173" s="390"/>
      <c r="AH173" s="316">
        <v>9.75</v>
      </c>
      <c r="AI173" s="267">
        <f>SUM(M173:Z173)*AH173</f>
        <v>0</v>
      </c>
      <c r="AJ173" s="268">
        <f>M173*I173</f>
        <v>0</v>
      </c>
      <c r="AK173" s="268">
        <f>N173*I173</f>
        <v>0</v>
      </c>
      <c r="AL173" s="268">
        <f>O173*I173</f>
        <v>0</v>
      </c>
      <c r="AM173" s="268">
        <f>P173*I173</f>
        <v>0</v>
      </c>
      <c r="AN173" s="268">
        <f>Q173*I173</f>
        <v>0</v>
      </c>
      <c r="AO173" s="268">
        <f>R173*I173</f>
        <v>0</v>
      </c>
      <c r="AP173" s="268">
        <f>S173*I173</f>
        <v>0</v>
      </c>
      <c r="AQ173" s="268">
        <f>T173*I173</f>
        <v>0</v>
      </c>
      <c r="AR173" s="268">
        <f>U173*I173</f>
        <v>0</v>
      </c>
      <c r="AS173" s="268">
        <f>V173*I173</f>
        <v>0</v>
      </c>
      <c r="AT173" s="268">
        <f>W173*I173</f>
        <v>0</v>
      </c>
      <c r="AU173" s="268">
        <f>X173*I173</f>
        <v>0</v>
      </c>
      <c r="AV173" s="268">
        <f>Y173*I173</f>
        <v>0</v>
      </c>
      <c r="AW173" s="268">
        <f>Z173*I173</f>
        <v>0</v>
      </c>
      <c r="AX173" s="350">
        <v>1</v>
      </c>
      <c r="AY173" s="351">
        <v>10</v>
      </c>
      <c r="AZ173" s="394"/>
      <c r="BA173" s="394"/>
      <c r="BB173" s="134"/>
      <c r="BC173" s="272">
        <f>IF(F173="XS",IF(SUM(M173:Z173)&gt;0,SUM(M173:Z173),0),0)*I173</f>
        <v>0</v>
      </c>
      <c r="BD173" s="272">
        <f>IF(F173="S",IF(SUM(M173:Z173)&gt;0,SUM(M173:Z173),0),0)*I173</f>
        <v>0</v>
      </c>
      <c r="BE173" s="272">
        <f>IF(F173="M",IF(SUM(M173:Z173)&gt;0,SUM(M173:Z173),0),0)*I173</f>
        <v>0</v>
      </c>
      <c r="BF173" s="272">
        <f>IF(F173="L",IF(SUM(M173:Z173)&gt;0,SUM(M173:Z173),0),0)*I173</f>
        <v>0</v>
      </c>
      <c r="BG173" s="272">
        <f>IF(F173="XL",IF(SUM(M173:Z173)&gt;0,SUM(M173:Z173),0),0)*I173</f>
        <v>0</v>
      </c>
      <c r="BH173" s="272">
        <f>IF(F173="2XL",IF(SUM(M173:Z173)&gt;0,SUM(M173:Z173),0),0)*I173</f>
        <v>0</v>
      </c>
      <c r="BI173" s="272">
        <f>IF(F173="3XL",IF(SUM(M173:Z173)&gt;0,SUM(M173:Z173),0),0)*I173</f>
        <v>0</v>
      </c>
      <c r="BJ173" s="272">
        <f>IF(F173="4XL",IF(SUM(M173:Z173)&gt;0,SUM(M173:Z173),0),0)*I173</f>
        <v>0</v>
      </c>
      <c r="BK173" s="272">
        <f>IF(F173="various",IF(SUM(M173:Z173)&gt;0,SUM(M173:Z173),0),0)*I173</f>
        <v>0</v>
      </c>
      <c r="BL173" s="134"/>
      <c r="BM173" s="272">
        <f>IF(E173="",IF(SUM(M173:Z173)&gt;0,SUM(M173:Z173),0),0)*I173</f>
        <v>0</v>
      </c>
      <c r="BN173" s="272">
        <f>IF(E173="Dual tex.",IF(SUM(M173:Z173)&gt;0,SUM(M173:Z173),0),0)*I173</f>
        <v>0</v>
      </c>
      <c r="BO173" s="134"/>
      <c r="BP173" s="272">
        <f>IF(H173="sloper",IF(SUM(M173:Z173)&gt;0,SUM(M173:Z173),0),0)*I173</f>
        <v>0</v>
      </c>
      <c r="BQ173" s="272">
        <f>IF(H173="footholds",IF(SUM(M173:Z173)&gt;0,SUM(M173:Z173),0),0)*I173</f>
        <v>0</v>
      </c>
      <c r="BR173" s="272">
        <f>IF(H173="micros",IF(SUM(M173:Z173)&gt;0,SUM(M173:Z173),0),0)*I173</f>
        <v>0</v>
      </c>
      <c r="BS173" s="272">
        <f>IF(H173="jug",IF(SUM(M173:Z173)&gt;0,SUM(M173:Z173),0),0)*I173</f>
        <v>0</v>
      </c>
      <c r="BT173" s="272">
        <f>IF(H173="ledge",IF(SUM(M173:Z173)&gt;0,SUM(M173:Z173),0),0)*I173</f>
        <v>0</v>
      </c>
      <c r="BU173" s="272">
        <f>IF(H173="edge",IF(SUM(M173:Z173)&gt;0,SUM(M173:Z173),0),0)*I173</f>
        <v>0</v>
      </c>
      <c r="BV173" s="272">
        <f>IF(H173="crimp",IF(SUM(M173:Z173)&gt;0,SUM(M173:Z173),0),0)*I173</f>
        <v>0</v>
      </c>
      <c r="BW173" s="272">
        <f>IF(H173="incut",IF(SUM(M173:Z173)&gt;0,SUM(M173:Z173),0),0)*I173</f>
        <v>0</v>
      </c>
      <c r="BX173" s="272">
        <f>IF(H173="dish",IF(SUM(M173:Z173)&gt;0,SUM(M173:Z173),0),0)*I173</f>
        <v>0</v>
      </c>
      <c r="BY173" s="272">
        <f>IF(H173="pinch",IF(SUM(M173:Z173)&gt;0,SUM(M173:Z173),0),0)*I173</f>
        <v>0</v>
      </c>
      <c r="BZ173" s="272">
        <f>IF(H173="pocket",IF(SUM(M173:Z173)&gt;0,SUM(M173:Z173),0),0)*I173</f>
        <v>0</v>
      </c>
      <c r="CA173" s="272">
        <f>IF(H173="insert",IF(SUM(M173:Z173)&gt;0,SUM(M173:Z173),0),0)*I173</f>
        <v>0</v>
      </c>
      <c r="CB173" s="272">
        <f>IF(H173="feature",IF(SUM(M173:Z173)&gt;0,SUM(M173:Z173),0),0)*I173</f>
        <v>0</v>
      </c>
      <c r="CC173" s="272">
        <f>IF(H173="scoop",IF(SUM(M173:Z173)&gt;0,SUM(M173:Z173),0),0)*I173</f>
        <v>0</v>
      </c>
      <c r="CD173" s="272">
        <f>IF(H173="arete",IF(SUM(M173:Z173)&gt;0,SUM(M173:Z173),0),0)*I173</f>
        <v>0</v>
      </c>
      <c r="CE173" s="272">
        <f>IF(H173="square",IF(SUM(M173:Z173)&gt;0,SUM(M173:Z173),0),0)*I173</f>
        <v>0</v>
      </c>
      <c r="CF173" s="272">
        <f>IF(H173="positive",IF(SUM(M173:Z173)&gt;0,SUM(M173:Z173),0),0)*I173</f>
        <v>0</v>
      </c>
      <c r="CG173" s="272">
        <f>IF(H173="pyramid",IF(SUM(M173:Z173)&gt;0,SUM(M173:Z173),0),0)*I173</f>
        <v>0</v>
      </c>
      <c r="CH173" s="272">
        <f>IF(H173="high profile",IF(SUM(M173:Z173)&gt;0,SUM(M173:Z173),0),0)*I173</f>
        <v>0</v>
      </c>
      <c r="CI173" s="272">
        <f>IF(H173="rectangle",IF(SUM(M173:Z173)&gt;0,SUM(M173:Z173),0),0)*I173</f>
        <v>0</v>
      </c>
      <c r="CJ173" s="272">
        <f>IF(H173="various",IF(SUM(M173:Z173)&gt;0,SUM(M173:Z173),0),0)*I173</f>
        <v>0</v>
      </c>
      <c r="CK173" s="222"/>
    </row>
    <row r="174" ht="50.25" customHeight="1">
      <c r="A174" s="5"/>
      <c r="B174" s="395"/>
      <c r="C174" s="18"/>
      <c r="D174" s="238"/>
      <c r="E174" s="223"/>
      <c r="F174" s="245"/>
      <c r="G174" s="396"/>
      <c r="H174" s="397"/>
      <c r="I174" s="397"/>
      <c r="J174" s="397"/>
      <c r="K174" s="397"/>
      <c r="L174" t="s" s="240">
        <v>442</v>
      </c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2"/>
      <c r="AB174" s="242"/>
      <c r="AC174" s="243"/>
      <c r="AD174" s="6"/>
      <c r="AE174" s="397"/>
      <c r="AF174" s="244"/>
      <c r="AG174" s="245"/>
      <c r="AH174" s="398"/>
      <c r="AI174" s="247"/>
      <c r="AJ174" s="248"/>
      <c r="AK174" s="248"/>
      <c r="AL174" s="248"/>
      <c r="AM174" s="248"/>
      <c r="AN174" s="248"/>
      <c r="AO174" s="248"/>
      <c r="AP174" s="248"/>
      <c r="AQ174" s="248"/>
      <c r="AR174" s="248"/>
      <c r="AS174" s="248"/>
      <c r="AT174" s="248"/>
      <c r="AU174" s="248"/>
      <c r="AV174" s="248"/>
      <c r="AW174" s="248"/>
      <c r="AX174" s="234"/>
      <c r="AY174" s="399"/>
      <c r="AZ174" s="235"/>
      <c r="BA174" s="235"/>
      <c r="BB174" s="6"/>
      <c r="BC174" s="349">
        <f>IF(F174="XS",IF(SUM(M174:Z174)&gt;0,SUM(M174:Z174),0),0)*I174</f>
        <v>0</v>
      </c>
      <c r="BD174" s="349">
        <f>IF(F174="S",IF(SUM(M174:Z174)&gt;0,SUM(M174:Z174),0),0)*I174</f>
        <v>0</v>
      </c>
      <c r="BE174" s="349">
        <f>IF(F174="M",IF(SUM(M174:Z174)&gt;0,SUM(M174:Z174),0),0)*I174</f>
        <v>0</v>
      </c>
      <c r="BF174" s="349">
        <f>IF(F174="L",IF(SUM(M174:Z174)&gt;0,SUM(M174:Z174),0),0)*I174</f>
        <v>0</v>
      </c>
      <c r="BG174" s="349">
        <f>IF(F174="XL",IF(SUM(M174:Z174)&gt;0,SUM(M174:Z174),0),0)*I174</f>
        <v>0</v>
      </c>
      <c r="BH174" s="349">
        <f>IF(F174="2XL",IF(SUM(M174:Z174)&gt;0,SUM(M174:Z174),0),0)*I174</f>
        <v>0</v>
      </c>
      <c r="BI174" s="349">
        <f>IF(F174="3XL",IF(SUM(M174:Z174)&gt;0,SUM(M174:Z174),0),0)*I174</f>
        <v>0</v>
      </c>
      <c r="BJ174" s="349">
        <f>IF(F174="4XL",IF(SUM(M174:Z174)&gt;0,SUM(M174:Z174),0),0)*I174</f>
        <v>0</v>
      </c>
      <c r="BK174" s="349">
        <f>IF(F174="various",IF(SUM(M174:Z174)&gt;0,SUM(M174:Z174),0),0)*I174</f>
        <v>0</v>
      </c>
      <c r="BL174" s="6"/>
      <c r="BM174" s="349">
        <f>IF(E174="",IF(SUM(M174:Z174)&gt;0,SUM(M174:Z174),0),0)*I174</f>
        <v>0</v>
      </c>
      <c r="BN174" s="349">
        <f>IF(E174="Dual tex.",IF(SUM(M174:Z174)&gt;0,SUM(M174:Z174),0),0)*I174</f>
        <v>0</v>
      </c>
      <c r="BO174" s="6"/>
      <c r="BP174" s="349">
        <f>IF(H174="sloper",IF(SUM(M174:Z174)&gt;0,SUM(M174:Z174),0),0)*I174</f>
        <v>0</v>
      </c>
      <c r="BQ174" s="349">
        <f>IF(H174="footholds",IF(SUM(M174:Z174)&gt;0,SUM(M174:Z174),0),0)*I174</f>
        <v>0</v>
      </c>
      <c r="BR174" s="349">
        <f>IF(H174="micros",IF(SUM(M174:Z174)&gt;0,SUM(M174:Z174),0),0)*I174</f>
        <v>0</v>
      </c>
      <c r="BS174" s="349">
        <f>IF(H174="jug",IF(SUM(M174:Z174)&gt;0,SUM(M174:Z174),0),0)*I174</f>
        <v>0</v>
      </c>
      <c r="BT174" s="349">
        <f>IF(H174="ledge",IF(SUM(M174:Z174)&gt;0,SUM(M174:Z174),0),0)*I174</f>
        <v>0</v>
      </c>
      <c r="BU174" s="349">
        <f>IF(H174="edge",IF(SUM(M174:Z174)&gt;0,SUM(M174:Z174),0),0)*I174</f>
        <v>0</v>
      </c>
      <c r="BV174" s="349">
        <f>IF(H174="crimp",IF(SUM(M174:Z174)&gt;0,SUM(M174:Z174),0),0)*I174</f>
        <v>0</v>
      </c>
      <c r="BW174" s="349">
        <f>IF(H174="incut",IF(SUM(M174:Z174)&gt;0,SUM(M174:Z174),0),0)*I174</f>
        <v>0</v>
      </c>
      <c r="BX174" s="349">
        <f>IF(H174="dish",IF(SUM(M174:Z174)&gt;0,SUM(M174:Z174),0),0)*I174</f>
        <v>0</v>
      </c>
      <c r="BY174" s="349">
        <f>IF(H174="pinch",IF(SUM(M174:Z174)&gt;0,SUM(M174:Z174),0),0)*I174</f>
        <v>0</v>
      </c>
      <c r="BZ174" s="349">
        <f>IF(H174="pocket",IF(SUM(M174:Z174)&gt;0,SUM(M174:Z174),0),0)*I174</f>
        <v>0</v>
      </c>
      <c r="CA174" s="349">
        <f>IF(H174="insert",IF(SUM(M174:Z174)&gt;0,SUM(M174:Z174),0),0)*I174</f>
        <v>0</v>
      </c>
      <c r="CB174" s="349">
        <f>IF(H174="feature",IF(SUM(M174:Z174)&gt;0,SUM(M174:Z174),0),0)*I174</f>
        <v>0</v>
      </c>
      <c r="CC174" s="349">
        <f>IF(H174="scoop",IF(SUM(M174:Z174)&gt;0,SUM(M174:Z174),0),0)*I174</f>
        <v>0</v>
      </c>
      <c r="CD174" s="349">
        <f>IF(H174="arete",IF(SUM(M174:Z174)&gt;0,SUM(M174:Z174),0),0)*I174</f>
        <v>0</v>
      </c>
      <c r="CE174" s="349">
        <f>IF(H174="square",IF(SUM(M174:Z174)&gt;0,SUM(M174:Z174),0),0)*I174</f>
        <v>0</v>
      </c>
      <c r="CF174" s="349">
        <f>IF(H174="positive",IF(SUM(M174:Z174)&gt;0,SUM(M174:Z174),0),0)*I174</f>
        <v>0</v>
      </c>
      <c r="CG174" s="349">
        <f>IF(H174="pyramid",IF(SUM(M174:Z174)&gt;0,SUM(M174:Z174),0),0)*I174</f>
        <v>0</v>
      </c>
      <c r="CH174" s="349">
        <f>IF(H174="high profile",IF(SUM(M174:Z174)&gt;0,SUM(M174:Z174),0),0)*I174</f>
        <v>0</v>
      </c>
      <c r="CI174" s="349">
        <f>IF(H174="rectangle",IF(SUM(M174:Z174)&gt;0,SUM(M174:Z174),0),0)*I174</f>
        <v>0</v>
      </c>
      <c r="CJ174" s="349">
        <f>IF(H174="various",IF(SUM(M174:Z174)&gt;0,SUM(M174:Z174),0),0)*I174</f>
        <v>0</v>
      </c>
      <c r="CK174" s="9"/>
    </row>
    <row r="175" ht="90" customHeight="1">
      <c r="A175" s="50"/>
      <c r="B175" s="251"/>
      <c r="C175" s="22"/>
      <c r="D175" t="s" s="253">
        <v>443</v>
      </c>
      <c r="E175" s="400"/>
      <c r="F175" t="s" s="255">
        <v>34</v>
      </c>
      <c r="G175" t="s" s="256">
        <v>444</v>
      </c>
      <c r="H175" t="s" s="256">
        <v>60</v>
      </c>
      <c r="I175" s="258">
        <v>2</v>
      </c>
      <c r="J175" s="258">
        <v>0</v>
      </c>
      <c r="K175" t="s" s="256">
        <v>128</v>
      </c>
      <c r="L175" s="259">
        <v>189</v>
      </c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  <c r="AA175" s="261">
        <f>L175*M175+L175*N175+L175*O175+L175*P175+L175*Q175+L175*R175+L175*T175+L175*V175+L175*W175+L175*X175+L175*Y175+L175*Z175+L175*U175+L175*S175</f>
        <v>0</v>
      </c>
      <c r="AB175" t="s" s="255">
        <f>IF(SUM(M175:Z175)&gt;0,"Yes","No")</f>
        <v>129</v>
      </c>
      <c r="AC175" t="s" s="262">
        <f>IF(B175="New","Yes","No")</f>
        <v>129</v>
      </c>
      <c r="AD175" s="134"/>
      <c r="AE175" s="263">
        <v>2</v>
      </c>
      <c r="AF175" s="264">
        <f>AE175*SUM(M175:Z175)</f>
        <v>0</v>
      </c>
      <c r="AG175" s="265"/>
      <c r="AH175" s="266">
        <v>1.5</v>
      </c>
      <c r="AI175" s="267">
        <f>SUM(M175:Z175)*AH175</f>
        <v>0</v>
      </c>
      <c r="AJ175" s="268">
        <f>M175*I175</f>
        <v>0</v>
      </c>
      <c r="AK175" s="268">
        <f>N175*I175</f>
        <v>0</v>
      </c>
      <c r="AL175" s="268">
        <f>O175*I175</f>
        <v>0</v>
      </c>
      <c r="AM175" s="268">
        <f>P175*I175</f>
        <v>0</v>
      </c>
      <c r="AN175" s="268">
        <f>Q175*I175</f>
        <v>0</v>
      </c>
      <c r="AO175" s="268">
        <f>R175*I175</f>
        <v>0</v>
      </c>
      <c r="AP175" s="268">
        <f>S175*I175</f>
        <v>0</v>
      </c>
      <c r="AQ175" s="268">
        <f>T175*I175</f>
        <v>0</v>
      </c>
      <c r="AR175" s="268">
        <f>U175*I175</f>
        <v>0</v>
      </c>
      <c r="AS175" s="268">
        <f>V175*I175</f>
        <v>0</v>
      </c>
      <c r="AT175" s="268">
        <f>W175*I175</f>
        <v>0</v>
      </c>
      <c r="AU175" s="268">
        <f>X175*I175</f>
        <v>0</v>
      </c>
      <c r="AV175" s="268">
        <f>Y175*I175</f>
        <v>0</v>
      </c>
      <c r="AW175" s="268">
        <f>Z175*I175</f>
        <v>0</v>
      </c>
      <c r="AX175" s="269">
        <v>2</v>
      </c>
      <c r="AY175" s="401">
        <v>6</v>
      </c>
      <c r="AZ175" s="270"/>
      <c r="BA175" s="270"/>
      <c r="BB175" s="134"/>
      <c r="BC175" s="272">
        <f>IF(F175="XS",IF(SUM(M175:Z175)&gt;0,SUM(M175:Z175),0),0)*I175</f>
        <v>0</v>
      </c>
      <c r="BD175" s="272">
        <f>IF(F175="S",IF(SUM(M175:Z175)&gt;0,SUM(M175:Z175),0),0)*I175</f>
        <v>0</v>
      </c>
      <c r="BE175" s="272">
        <f>IF(F175="M",IF(SUM(M175:Z175)&gt;0,SUM(M175:Z175),0),0)*I175</f>
        <v>0</v>
      </c>
      <c r="BF175" s="272">
        <f>IF(F175="L",IF(SUM(M175:Z175)&gt;0,SUM(M175:Z175),0),0)*I175</f>
        <v>0</v>
      </c>
      <c r="BG175" s="272">
        <f>IF(F175="XL",IF(SUM(M175:Z175)&gt;0,SUM(M175:Z175),0),0)*I175</f>
        <v>0</v>
      </c>
      <c r="BH175" s="272">
        <f>IF(F175="2XL",IF(SUM(M175:Z175)&gt;0,SUM(M175:Z175),0),0)*I175</f>
        <v>0</v>
      </c>
      <c r="BI175" s="272">
        <f>IF(F175="3XL",IF(SUM(M175:Z175)&gt;0,SUM(M175:Z175),0),0)*I175</f>
        <v>0</v>
      </c>
      <c r="BJ175" s="272">
        <f>IF(F175="4XL",IF(SUM(M175:Z175)&gt;0,SUM(M175:Z175),0),0)*I175</f>
        <v>0</v>
      </c>
      <c r="BK175" s="272">
        <f>IF(F175="various",IF(SUM(M175:Z175)&gt;0,SUM(M175:Z175),0),0)*I175</f>
        <v>0</v>
      </c>
      <c r="BL175" s="134"/>
      <c r="BM175" s="272">
        <f>IF(E175="",IF(SUM(M175:Z175)&gt;0,SUM(M175:Z175),0),0)*I175</f>
        <v>0</v>
      </c>
      <c r="BN175" s="272">
        <f>IF(E175="Dual tex.",IF(SUM(M175:Z175)&gt;0,SUM(M175:Z175),0),0)*I175</f>
        <v>0</v>
      </c>
      <c r="BO175" s="134"/>
      <c r="BP175" s="272">
        <f>IF(H175="sloper",IF(SUM(M175:Z175)&gt;0,SUM(M175:Z175),0),0)*I175</f>
        <v>0</v>
      </c>
      <c r="BQ175" s="272">
        <f>IF(H175="footholds",IF(SUM(M175:Z175)&gt;0,SUM(M175:Z175),0),0)*I175</f>
        <v>0</v>
      </c>
      <c r="BR175" s="272">
        <f>IF(H175="micros",IF(SUM(M175:Z175)&gt;0,SUM(M175:Z175),0),0)*I175</f>
        <v>0</v>
      </c>
      <c r="BS175" s="272">
        <f>IF(H175="jug",IF(SUM(M175:Z175)&gt;0,SUM(M175:Z175),0),0)*I175</f>
        <v>0</v>
      </c>
      <c r="BT175" s="272">
        <f>IF(H175="ledge",IF(SUM(M175:Z175)&gt;0,SUM(M175:Z175),0),0)*I175</f>
        <v>0</v>
      </c>
      <c r="BU175" s="272">
        <f>IF(H175="edge",IF(SUM(M175:Z175)&gt;0,SUM(M175:Z175),0),0)*I175</f>
        <v>0</v>
      </c>
      <c r="BV175" s="272">
        <f>IF(H175="crimp",IF(SUM(M175:Z175)&gt;0,SUM(M175:Z175),0),0)*I175</f>
        <v>0</v>
      </c>
      <c r="BW175" s="272">
        <f>IF(H175="incut",IF(SUM(M175:Z175)&gt;0,SUM(M175:Z175),0),0)*I175</f>
        <v>0</v>
      </c>
      <c r="BX175" s="272">
        <f>IF(H175="dish",IF(SUM(M175:Z175)&gt;0,SUM(M175:Z175),0),0)*I175</f>
        <v>0</v>
      </c>
      <c r="BY175" s="272">
        <f>IF(H175="pinch",IF(SUM(M175:Z175)&gt;0,SUM(M175:Z175),0),0)*I175</f>
        <v>0</v>
      </c>
      <c r="BZ175" s="272">
        <f>IF(H175="pocket",IF(SUM(M175:Z175)&gt;0,SUM(M175:Z175),0),0)*I175</f>
        <v>0</v>
      </c>
      <c r="CA175" s="272">
        <f>IF(H175="insert",IF(SUM(M175:Z175)&gt;0,SUM(M175:Z175),0),0)*I175</f>
        <v>0</v>
      </c>
      <c r="CB175" s="272">
        <f>IF(H175="feature",IF(SUM(M175:Z175)&gt;0,SUM(M175:Z175),0),0)*I175</f>
        <v>0</v>
      </c>
      <c r="CC175" s="272">
        <f>IF(H175="scoop",IF(SUM(M175:Z175)&gt;0,SUM(M175:Z175),0),0)*I175</f>
        <v>0</v>
      </c>
      <c r="CD175" s="272">
        <f>IF(H175="arete",IF(SUM(M175:Z175)&gt;0,SUM(M175:Z175),0),0)*I175</f>
        <v>0</v>
      </c>
      <c r="CE175" s="272">
        <f>IF(H175="square",IF(SUM(M175:Z175)&gt;0,SUM(M175:Z175),0),0)*I175</f>
        <v>0</v>
      </c>
      <c r="CF175" s="272">
        <f>IF(H175="positive",IF(SUM(M175:Z175)&gt;0,SUM(M175:Z175),0),0)*I175</f>
        <v>0</v>
      </c>
      <c r="CG175" s="272">
        <f>IF(H175="pyramid",IF(SUM(M175:Z175)&gt;0,SUM(M175:Z175),0),0)*I175</f>
        <v>0</v>
      </c>
      <c r="CH175" s="272">
        <f>IF(H175="high profile",IF(SUM(M175:Z175)&gt;0,SUM(M175:Z175),0),0)*I175</f>
        <v>0</v>
      </c>
      <c r="CI175" s="272">
        <f>IF(H175="rectangle",IF(SUM(M175:Z175)&gt;0,SUM(M175:Z175),0),0)*I175</f>
        <v>0</v>
      </c>
      <c r="CJ175" s="272">
        <f>IF(H175="various",IF(SUM(M175:Z175)&gt;0,SUM(M175:Z175),0),0)*I175</f>
        <v>0</v>
      </c>
      <c r="CK175" s="222"/>
    </row>
    <row r="176" ht="90" customHeight="1">
      <c r="A176" s="50"/>
      <c r="B176" s="273"/>
      <c r="C176" s="6"/>
      <c r="D176" t="s" s="275">
        <v>445</v>
      </c>
      <c r="E176" s="402"/>
      <c r="F176" t="s" s="277">
        <v>35</v>
      </c>
      <c r="G176" t="s" s="278">
        <v>446</v>
      </c>
      <c r="H176" t="s" s="278">
        <v>60</v>
      </c>
      <c r="I176" s="280">
        <v>2</v>
      </c>
      <c r="J176" s="280">
        <v>0</v>
      </c>
      <c r="K176" t="s" s="278">
        <v>128</v>
      </c>
      <c r="L176" s="281">
        <v>210</v>
      </c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3">
        <f>L176*M176+L176*N176+L176*O176+L176*P176+L176*Q176+L176*R176+L176*T176+L176*V176+L176*W176+L176*X176+L176*Y176+L176*Z176+L176*U176+L176*S176</f>
        <v>0</v>
      </c>
      <c r="AB176" t="s" s="277">
        <f>IF(SUM(M176:Z176)&gt;0,"Yes","No")</f>
        <v>129</v>
      </c>
      <c r="AC176" t="s" s="284">
        <f>IF(B176="New","Yes","No")</f>
        <v>129</v>
      </c>
      <c r="AD176" s="134"/>
      <c r="AE176" s="285">
        <v>2</v>
      </c>
      <c r="AF176" s="286">
        <f>AE176*SUM(M176:Z176)</f>
        <v>0</v>
      </c>
      <c r="AG176" s="287"/>
      <c r="AH176" s="288">
        <v>1.8</v>
      </c>
      <c r="AI176" s="267">
        <f>SUM(M176:Z176)*AH176</f>
        <v>0</v>
      </c>
      <c r="AJ176" s="268">
        <f>M176*I176</f>
        <v>0</v>
      </c>
      <c r="AK176" s="268">
        <f>N176*I176</f>
        <v>0</v>
      </c>
      <c r="AL176" s="268">
        <f>O176*I176</f>
        <v>0</v>
      </c>
      <c r="AM176" s="268">
        <f>P176*I176</f>
        <v>0</v>
      </c>
      <c r="AN176" s="268">
        <f>Q176*I176</f>
        <v>0</v>
      </c>
      <c r="AO176" s="268">
        <f>R176*I176</f>
        <v>0</v>
      </c>
      <c r="AP176" s="268">
        <f>S176*I176</f>
        <v>0</v>
      </c>
      <c r="AQ176" s="268">
        <f>T176*I176</f>
        <v>0</v>
      </c>
      <c r="AR176" s="268">
        <f>U176*I176</f>
        <v>0</v>
      </c>
      <c r="AS176" s="268">
        <f>V176*I176</f>
        <v>0</v>
      </c>
      <c r="AT176" s="268">
        <f>W176*I176</f>
        <v>0</v>
      </c>
      <c r="AU176" s="268">
        <f>X176*I176</f>
        <v>0</v>
      </c>
      <c r="AV176" s="268">
        <f>Y176*I176</f>
        <v>0</v>
      </c>
      <c r="AW176" s="268">
        <f>Z176*I176</f>
        <v>0</v>
      </c>
      <c r="AX176" s="289">
        <v>2</v>
      </c>
      <c r="AY176" s="403">
        <v>8</v>
      </c>
      <c r="AZ176" s="290"/>
      <c r="BA176" s="290"/>
      <c r="BB176" s="134"/>
      <c r="BC176" s="272">
        <f>IF(F176="XS",IF(SUM(M176:Z176)&gt;0,SUM(M176:Z176),0),0)*I176</f>
        <v>0</v>
      </c>
      <c r="BD176" s="272">
        <f>IF(F176="S",IF(SUM(M176:Z176)&gt;0,SUM(M176:Z176),0),0)*I176</f>
        <v>0</v>
      </c>
      <c r="BE176" s="272">
        <f>IF(F176="M",IF(SUM(M176:Z176)&gt;0,SUM(M176:Z176),0),0)*I176</f>
        <v>0</v>
      </c>
      <c r="BF176" s="272">
        <f>IF(F176="L",IF(SUM(M176:Z176)&gt;0,SUM(M176:Z176),0),0)*I176</f>
        <v>0</v>
      </c>
      <c r="BG176" s="272">
        <f>IF(F176="XL",IF(SUM(M176:Z176)&gt;0,SUM(M176:Z176),0),0)*I176</f>
        <v>0</v>
      </c>
      <c r="BH176" s="272">
        <f>IF(F176="2XL",IF(SUM(M176:Z176)&gt;0,SUM(M176:Z176),0),0)*I176</f>
        <v>0</v>
      </c>
      <c r="BI176" s="272">
        <f>IF(F176="3XL",IF(SUM(M176:Z176)&gt;0,SUM(M176:Z176),0),0)*I176</f>
        <v>0</v>
      </c>
      <c r="BJ176" s="272">
        <f>IF(F176="4XL",IF(SUM(M176:Z176)&gt;0,SUM(M176:Z176),0),0)*I176</f>
        <v>0</v>
      </c>
      <c r="BK176" s="272">
        <f>IF(F176="various",IF(SUM(M176:Z176)&gt;0,SUM(M176:Z176),0),0)*I176</f>
        <v>0</v>
      </c>
      <c r="BL176" s="134"/>
      <c r="BM176" s="272">
        <f>IF(E176="",IF(SUM(M176:Z176)&gt;0,SUM(M176:Z176),0),0)*I176</f>
        <v>0</v>
      </c>
      <c r="BN176" s="272">
        <f>IF(E176="Dual tex.",IF(SUM(M176:Z176)&gt;0,SUM(M176:Z176),0),0)*I176</f>
        <v>0</v>
      </c>
      <c r="BO176" s="134"/>
      <c r="BP176" s="272">
        <f>IF(H176="sloper",IF(SUM(M176:Z176)&gt;0,SUM(M176:Z176),0),0)*I176</f>
        <v>0</v>
      </c>
      <c r="BQ176" s="272">
        <f>IF(H176="footholds",IF(SUM(M176:Z176)&gt;0,SUM(M176:Z176),0),0)*I176</f>
        <v>0</v>
      </c>
      <c r="BR176" s="272">
        <f>IF(H176="micros",IF(SUM(M176:Z176)&gt;0,SUM(M176:Z176),0),0)*I176</f>
        <v>0</v>
      </c>
      <c r="BS176" s="272">
        <f>IF(H176="jug",IF(SUM(M176:Z176)&gt;0,SUM(M176:Z176),0),0)*I176</f>
        <v>0</v>
      </c>
      <c r="BT176" s="272">
        <f>IF(H176="ledge",IF(SUM(M176:Z176)&gt;0,SUM(M176:Z176),0),0)*I176</f>
        <v>0</v>
      </c>
      <c r="BU176" s="272">
        <f>IF(H176="edge",IF(SUM(M176:Z176)&gt;0,SUM(M176:Z176),0),0)*I176</f>
        <v>0</v>
      </c>
      <c r="BV176" s="272">
        <f>IF(H176="crimp",IF(SUM(M176:Z176)&gt;0,SUM(M176:Z176),0),0)*I176</f>
        <v>0</v>
      </c>
      <c r="BW176" s="272">
        <f>IF(H176="incut",IF(SUM(M176:Z176)&gt;0,SUM(M176:Z176),0),0)*I176</f>
        <v>0</v>
      </c>
      <c r="BX176" s="272">
        <f>IF(H176="dish",IF(SUM(M176:Z176)&gt;0,SUM(M176:Z176),0),0)*I176</f>
        <v>0</v>
      </c>
      <c r="BY176" s="272">
        <f>IF(H176="pinch",IF(SUM(M176:Z176)&gt;0,SUM(M176:Z176),0),0)*I176</f>
        <v>0</v>
      </c>
      <c r="BZ176" s="272">
        <f>IF(H176="pocket",IF(SUM(M176:Z176)&gt;0,SUM(M176:Z176),0),0)*I176</f>
        <v>0</v>
      </c>
      <c r="CA176" s="272">
        <f>IF(H176="insert",IF(SUM(M176:Z176)&gt;0,SUM(M176:Z176),0),0)*I176</f>
        <v>0</v>
      </c>
      <c r="CB176" s="272">
        <f>IF(H176="feature",IF(SUM(M176:Z176)&gt;0,SUM(M176:Z176),0),0)*I176</f>
        <v>0</v>
      </c>
      <c r="CC176" s="272">
        <f>IF(H176="scoop",IF(SUM(M176:Z176)&gt;0,SUM(M176:Z176),0),0)*I176</f>
        <v>0</v>
      </c>
      <c r="CD176" s="272">
        <f>IF(H176="arete",IF(SUM(M176:Z176)&gt;0,SUM(M176:Z176),0),0)*I176</f>
        <v>0</v>
      </c>
      <c r="CE176" s="272">
        <f>IF(H176="square",IF(SUM(M176:Z176)&gt;0,SUM(M176:Z176),0),0)*I176</f>
        <v>0</v>
      </c>
      <c r="CF176" s="272">
        <f>IF(H176="positive",IF(SUM(M176:Z176)&gt;0,SUM(M176:Z176),0),0)*I176</f>
        <v>0</v>
      </c>
      <c r="CG176" s="272">
        <f>IF(H176="pyramid",IF(SUM(M176:Z176)&gt;0,SUM(M176:Z176),0),0)*I176</f>
        <v>0</v>
      </c>
      <c r="CH176" s="272">
        <f>IF(H176="high profile",IF(SUM(M176:Z176)&gt;0,SUM(M176:Z176),0),0)*I176</f>
        <v>0</v>
      </c>
      <c r="CI176" s="272">
        <f>IF(H176="rectangle",IF(SUM(M176:Z176)&gt;0,SUM(M176:Z176),0),0)*I176</f>
        <v>0</v>
      </c>
      <c r="CJ176" s="272">
        <f>IF(H176="various",IF(SUM(M176:Z176)&gt;0,SUM(M176:Z176),0),0)*I176</f>
        <v>0</v>
      </c>
      <c r="CK176" s="222"/>
    </row>
    <row r="177" ht="90" customHeight="1">
      <c r="A177" s="50"/>
      <c r="B177" s="273"/>
      <c r="C177" s="6"/>
      <c r="D177" t="s" s="292">
        <v>447</v>
      </c>
      <c r="E177" s="404"/>
      <c r="F177" t="s" s="294">
        <v>35</v>
      </c>
      <c r="G177" t="s" s="295">
        <v>448</v>
      </c>
      <c r="H177" t="s" s="295">
        <v>60</v>
      </c>
      <c r="I177" s="297">
        <v>2</v>
      </c>
      <c r="J177" s="297">
        <v>0</v>
      </c>
      <c r="K177" t="s" s="295">
        <v>128</v>
      </c>
      <c r="L177" s="298">
        <v>262.5</v>
      </c>
      <c r="M177" s="299"/>
      <c r="N177" s="299"/>
      <c r="O177" s="299"/>
      <c r="P177" s="299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  <c r="AA177" s="300">
        <f>L177*M177+L177*N177+L177*O177+L177*P177+L177*Q177+L177*R177+L177*T177+L177*V177+L177*W177+L177*X177+L177*Y177+L177*Z177+L177*U177+L177*S177</f>
        <v>0</v>
      </c>
      <c r="AB177" t="s" s="294">
        <f>IF(SUM(M177:Z177)&gt;0,"Yes","No")</f>
        <v>129</v>
      </c>
      <c r="AC177" t="s" s="301">
        <f>IF(B177="New","Yes","No")</f>
        <v>129</v>
      </c>
      <c r="AD177" s="134"/>
      <c r="AE177" s="285">
        <v>2</v>
      </c>
      <c r="AF177" s="286">
        <f>AE177*SUM(M177:Z177)</f>
        <v>0</v>
      </c>
      <c r="AG177" s="287"/>
      <c r="AH177" s="288">
        <v>3.55</v>
      </c>
      <c r="AI177" s="267">
        <f>SUM(M177:Z177)*AH177</f>
        <v>0</v>
      </c>
      <c r="AJ177" s="268">
        <f>M177*I177</f>
        <v>0</v>
      </c>
      <c r="AK177" s="268">
        <f>N177*I177</f>
        <v>0</v>
      </c>
      <c r="AL177" s="268">
        <f>O177*I177</f>
        <v>0</v>
      </c>
      <c r="AM177" s="268">
        <f>P177*I177</f>
        <v>0</v>
      </c>
      <c r="AN177" s="268">
        <f>Q177*I177</f>
        <v>0</v>
      </c>
      <c r="AO177" s="268">
        <f>R177*I177</f>
        <v>0</v>
      </c>
      <c r="AP177" s="268">
        <f>S177*I177</f>
        <v>0</v>
      </c>
      <c r="AQ177" s="268">
        <f>T177*I177</f>
        <v>0</v>
      </c>
      <c r="AR177" s="268">
        <f>U177*I177</f>
        <v>0</v>
      </c>
      <c r="AS177" s="268">
        <f>V177*I177</f>
        <v>0</v>
      </c>
      <c r="AT177" s="268">
        <f>W177*I177</f>
        <v>0</v>
      </c>
      <c r="AU177" s="268">
        <f>X177*I177</f>
        <v>0</v>
      </c>
      <c r="AV177" s="268">
        <f>Y177*I177</f>
        <v>0</v>
      </c>
      <c r="AW177" s="268">
        <f>Z177*I177</f>
        <v>0</v>
      </c>
      <c r="AX177" s="289">
        <v>2</v>
      </c>
      <c r="AY177" s="403">
        <v>8</v>
      </c>
      <c r="AZ177" s="290"/>
      <c r="BA177" s="290"/>
      <c r="BB177" s="134"/>
      <c r="BC177" s="272">
        <f>IF(F177="XS",IF(SUM(M177:Z177)&gt;0,SUM(M177:Z177),0),0)*I177</f>
        <v>0</v>
      </c>
      <c r="BD177" s="272">
        <f>IF(F177="S",IF(SUM(M177:Z177)&gt;0,SUM(M177:Z177),0),0)*I177</f>
        <v>0</v>
      </c>
      <c r="BE177" s="272">
        <f>IF(F177="M",IF(SUM(M177:Z177)&gt;0,SUM(M177:Z177),0),0)*I177</f>
        <v>0</v>
      </c>
      <c r="BF177" s="272">
        <f>IF(F177="L",IF(SUM(M177:Z177)&gt;0,SUM(M177:Z177),0),0)*I177</f>
        <v>0</v>
      </c>
      <c r="BG177" s="272">
        <f>IF(F177="XL",IF(SUM(M177:Z177)&gt;0,SUM(M177:Z177),0),0)*I177</f>
        <v>0</v>
      </c>
      <c r="BH177" s="272">
        <f>IF(F177="2XL",IF(SUM(M177:Z177)&gt;0,SUM(M177:Z177),0),0)*I177</f>
        <v>0</v>
      </c>
      <c r="BI177" s="272">
        <f>IF(F177="3XL",IF(SUM(M177:Z177)&gt;0,SUM(M177:Z177),0),0)*I177</f>
        <v>0</v>
      </c>
      <c r="BJ177" s="272">
        <f>IF(F177="4XL",IF(SUM(M177:Z177)&gt;0,SUM(M177:Z177),0),0)*I177</f>
        <v>0</v>
      </c>
      <c r="BK177" s="272">
        <f>IF(F177="various",IF(SUM(M177:Z177)&gt;0,SUM(M177:Z177),0),0)*I177</f>
        <v>0</v>
      </c>
      <c r="BL177" s="134"/>
      <c r="BM177" s="272">
        <f>IF(E177="",IF(SUM(M177:Z177)&gt;0,SUM(M177:Z177),0),0)*I177</f>
        <v>0</v>
      </c>
      <c r="BN177" s="272">
        <f>IF(E177="Dual tex.",IF(SUM(M177:Z177)&gt;0,SUM(M177:Z177),0),0)*I177</f>
        <v>0</v>
      </c>
      <c r="BO177" s="134"/>
      <c r="BP177" s="272">
        <f>IF(H177="sloper",IF(SUM(M177:Z177)&gt;0,SUM(M177:Z177),0),0)*I177</f>
        <v>0</v>
      </c>
      <c r="BQ177" s="272">
        <f>IF(H177="footholds",IF(SUM(M177:Z177)&gt;0,SUM(M177:Z177),0),0)*I177</f>
        <v>0</v>
      </c>
      <c r="BR177" s="272">
        <f>IF(H177="micros",IF(SUM(M177:Z177)&gt;0,SUM(M177:Z177),0),0)*I177</f>
        <v>0</v>
      </c>
      <c r="BS177" s="272">
        <f>IF(H177="jug",IF(SUM(M177:Z177)&gt;0,SUM(M177:Z177),0),0)*I177</f>
        <v>0</v>
      </c>
      <c r="BT177" s="272">
        <f>IF(H177="ledge",IF(SUM(M177:Z177)&gt;0,SUM(M177:Z177),0),0)*I177</f>
        <v>0</v>
      </c>
      <c r="BU177" s="272">
        <f>IF(H177="edge",IF(SUM(M177:Z177)&gt;0,SUM(M177:Z177),0),0)*I177</f>
        <v>0</v>
      </c>
      <c r="BV177" s="272">
        <f>IF(H177="crimp",IF(SUM(M177:Z177)&gt;0,SUM(M177:Z177),0),0)*I177</f>
        <v>0</v>
      </c>
      <c r="BW177" s="272">
        <f>IF(H177="incut",IF(SUM(M177:Z177)&gt;0,SUM(M177:Z177),0),0)*I177</f>
        <v>0</v>
      </c>
      <c r="BX177" s="272">
        <f>IF(H177="dish",IF(SUM(M177:Z177)&gt;0,SUM(M177:Z177),0),0)*I177</f>
        <v>0</v>
      </c>
      <c r="BY177" s="272">
        <f>IF(H177="pinch",IF(SUM(M177:Z177)&gt;0,SUM(M177:Z177),0),0)*I177</f>
        <v>0</v>
      </c>
      <c r="BZ177" s="272">
        <f>IF(H177="pocket",IF(SUM(M177:Z177)&gt;0,SUM(M177:Z177),0),0)*I177</f>
        <v>0</v>
      </c>
      <c r="CA177" s="272">
        <f>IF(H177="insert",IF(SUM(M177:Z177)&gt;0,SUM(M177:Z177),0),0)*I177</f>
        <v>0</v>
      </c>
      <c r="CB177" s="272">
        <f>IF(H177="feature",IF(SUM(M177:Z177)&gt;0,SUM(M177:Z177),0),0)*I177</f>
        <v>0</v>
      </c>
      <c r="CC177" s="272">
        <f>IF(H177="scoop",IF(SUM(M177:Z177)&gt;0,SUM(M177:Z177),0),0)*I177</f>
        <v>0</v>
      </c>
      <c r="CD177" s="272">
        <f>IF(H177="arete",IF(SUM(M177:Z177)&gt;0,SUM(M177:Z177),0),0)*I177</f>
        <v>0</v>
      </c>
      <c r="CE177" s="272">
        <f>IF(H177="square",IF(SUM(M177:Z177)&gt;0,SUM(M177:Z177),0),0)*I177</f>
        <v>0</v>
      </c>
      <c r="CF177" s="272">
        <f>IF(H177="positive",IF(SUM(M177:Z177)&gt;0,SUM(M177:Z177),0),0)*I177</f>
        <v>0</v>
      </c>
      <c r="CG177" s="272">
        <f>IF(H177="pyramid",IF(SUM(M177:Z177)&gt;0,SUM(M177:Z177),0),0)*I177</f>
        <v>0</v>
      </c>
      <c r="CH177" s="272">
        <f>IF(H177="high profile",IF(SUM(M177:Z177)&gt;0,SUM(M177:Z177),0),0)*I177</f>
        <v>0</v>
      </c>
      <c r="CI177" s="272">
        <f>IF(H177="rectangle",IF(SUM(M177:Z177)&gt;0,SUM(M177:Z177),0),0)*I177</f>
        <v>0</v>
      </c>
      <c r="CJ177" s="272">
        <f>IF(H177="various",IF(SUM(M177:Z177)&gt;0,SUM(M177:Z177),0),0)*I177</f>
        <v>0</v>
      </c>
      <c r="CK177" s="222"/>
    </row>
    <row r="178" ht="90" customHeight="1">
      <c r="A178" s="50"/>
      <c r="B178" s="273"/>
      <c r="C178" s="6"/>
      <c r="D178" t="s" s="275">
        <v>449</v>
      </c>
      <c r="E178" s="402"/>
      <c r="F178" t="s" s="277">
        <v>36</v>
      </c>
      <c r="G178" t="s" s="278">
        <v>450</v>
      </c>
      <c r="H178" t="s" s="278">
        <v>60</v>
      </c>
      <c r="I178" s="280">
        <v>2</v>
      </c>
      <c r="J178" s="280">
        <v>0</v>
      </c>
      <c r="K178" t="s" s="278">
        <v>128</v>
      </c>
      <c r="L178" s="281">
        <v>283.5</v>
      </c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3">
        <f>L178*M178+L178*N178+L178*O178+L178*P178+L178*Q178+L178*R178+L178*T178+L178*V178+L178*W178+L178*X178+L178*Y178+L178*Z178+L178*U178+L178*S178</f>
        <v>0</v>
      </c>
      <c r="AB178" t="s" s="277">
        <f>IF(SUM(M178:Z178)&gt;0,"Yes","No")</f>
        <v>129</v>
      </c>
      <c r="AC178" t="s" s="284">
        <f>IF(B178="New","Yes","No")</f>
        <v>129</v>
      </c>
      <c r="AD178" s="134"/>
      <c r="AE178" s="285">
        <v>2</v>
      </c>
      <c r="AF178" s="286">
        <f>AE178*SUM(M178:Z178)</f>
        <v>0</v>
      </c>
      <c r="AG178" s="287"/>
      <c r="AH178" s="288">
        <v>4.8</v>
      </c>
      <c r="AI178" s="267">
        <f>SUM(M178:Z178)*AH178</f>
        <v>0</v>
      </c>
      <c r="AJ178" s="268">
        <f>M178*I178</f>
        <v>0</v>
      </c>
      <c r="AK178" s="268">
        <f>N178*I178</f>
        <v>0</v>
      </c>
      <c r="AL178" s="268">
        <f>O178*I178</f>
        <v>0</v>
      </c>
      <c r="AM178" s="268">
        <f>P178*I178</f>
        <v>0</v>
      </c>
      <c r="AN178" s="268">
        <f>Q178*I178</f>
        <v>0</v>
      </c>
      <c r="AO178" s="268">
        <f>R178*I178</f>
        <v>0</v>
      </c>
      <c r="AP178" s="268">
        <f>S178*I178</f>
        <v>0</v>
      </c>
      <c r="AQ178" s="268">
        <f>T178*I178</f>
        <v>0</v>
      </c>
      <c r="AR178" s="268">
        <f>U178*I178</f>
        <v>0</v>
      </c>
      <c r="AS178" s="268">
        <f>V178*I178</f>
        <v>0</v>
      </c>
      <c r="AT178" s="268">
        <f>W178*I178</f>
        <v>0</v>
      </c>
      <c r="AU178" s="268">
        <f>X178*I178</f>
        <v>0</v>
      </c>
      <c r="AV178" s="268">
        <f>Y178*I178</f>
        <v>0</v>
      </c>
      <c r="AW178" s="268">
        <f>Z178*I178</f>
        <v>0</v>
      </c>
      <c r="AX178" s="289">
        <v>2</v>
      </c>
      <c r="AY178" s="403">
        <v>8</v>
      </c>
      <c r="AZ178" s="290"/>
      <c r="BA178" s="290"/>
      <c r="BB178" s="134"/>
      <c r="BC178" s="272">
        <f>IF(F178="XS",IF(SUM(M178:Z178)&gt;0,SUM(M178:Z178),0),0)*I178</f>
        <v>0</v>
      </c>
      <c r="BD178" s="272">
        <f>IF(F178="S",IF(SUM(M178:Z178)&gt;0,SUM(M178:Z178),0),0)*I178</f>
        <v>0</v>
      </c>
      <c r="BE178" s="272">
        <f>IF(F178="M",IF(SUM(M178:Z178)&gt;0,SUM(M178:Z178),0),0)*I178</f>
        <v>0</v>
      </c>
      <c r="BF178" s="272">
        <f>IF(F178="L",IF(SUM(M178:Z178)&gt;0,SUM(M178:Z178),0),0)*I178</f>
        <v>0</v>
      </c>
      <c r="BG178" s="272">
        <f>IF(F178="XL",IF(SUM(M178:Z178)&gt;0,SUM(M178:Z178),0),0)*I178</f>
        <v>0</v>
      </c>
      <c r="BH178" s="272">
        <f>IF(F178="2XL",IF(SUM(M178:Z178)&gt;0,SUM(M178:Z178),0),0)*I178</f>
        <v>0</v>
      </c>
      <c r="BI178" s="272">
        <f>IF(F178="3XL",IF(SUM(M178:Z178)&gt;0,SUM(M178:Z178),0),0)*I178</f>
        <v>0</v>
      </c>
      <c r="BJ178" s="272">
        <f>IF(F178="4XL",IF(SUM(M178:Z178)&gt;0,SUM(M178:Z178),0),0)*I178</f>
        <v>0</v>
      </c>
      <c r="BK178" s="272">
        <f>IF(F178="various",IF(SUM(M178:Z178)&gt;0,SUM(M178:Z178),0),0)*I178</f>
        <v>0</v>
      </c>
      <c r="BL178" s="134"/>
      <c r="BM178" s="272">
        <f>IF(E178="",IF(SUM(M178:Z178)&gt;0,SUM(M178:Z178),0),0)*I178</f>
        <v>0</v>
      </c>
      <c r="BN178" s="272">
        <f>IF(E178="Dual tex.",IF(SUM(M178:Z178)&gt;0,SUM(M178:Z178),0),0)*I178</f>
        <v>0</v>
      </c>
      <c r="BO178" s="134"/>
      <c r="BP178" s="272">
        <f>IF(H178="sloper",IF(SUM(M178:Z178)&gt;0,SUM(M178:Z178),0),0)*I178</f>
        <v>0</v>
      </c>
      <c r="BQ178" s="272">
        <f>IF(H178="footholds",IF(SUM(M178:Z178)&gt;0,SUM(M178:Z178),0),0)*I178</f>
        <v>0</v>
      </c>
      <c r="BR178" s="272">
        <f>IF(H178="micros",IF(SUM(M178:Z178)&gt;0,SUM(M178:Z178),0),0)*I178</f>
        <v>0</v>
      </c>
      <c r="BS178" s="272">
        <f>IF(H178="jug",IF(SUM(M178:Z178)&gt;0,SUM(M178:Z178),0),0)*I178</f>
        <v>0</v>
      </c>
      <c r="BT178" s="272">
        <f>IF(H178="ledge",IF(SUM(M178:Z178)&gt;0,SUM(M178:Z178),0),0)*I178</f>
        <v>0</v>
      </c>
      <c r="BU178" s="272">
        <f>IF(H178="edge",IF(SUM(M178:Z178)&gt;0,SUM(M178:Z178),0),0)*I178</f>
        <v>0</v>
      </c>
      <c r="BV178" s="272">
        <f>IF(H178="crimp",IF(SUM(M178:Z178)&gt;0,SUM(M178:Z178),0),0)*I178</f>
        <v>0</v>
      </c>
      <c r="BW178" s="272">
        <f>IF(H178="incut",IF(SUM(M178:Z178)&gt;0,SUM(M178:Z178),0),0)*I178</f>
        <v>0</v>
      </c>
      <c r="BX178" s="272">
        <f>IF(H178="dish",IF(SUM(M178:Z178)&gt;0,SUM(M178:Z178),0),0)*I178</f>
        <v>0</v>
      </c>
      <c r="BY178" s="272">
        <f>IF(H178="pinch",IF(SUM(M178:Z178)&gt;0,SUM(M178:Z178),0),0)*I178</f>
        <v>0</v>
      </c>
      <c r="BZ178" s="272">
        <f>IF(H178="pocket",IF(SUM(M178:Z178)&gt;0,SUM(M178:Z178),0),0)*I178</f>
        <v>0</v>
      </c>
      <c r="CA178" s="272">
        <f>IF(H178="insert",IF(SUM(M178:Z178)&gt;0,SUM(M178:Z178),0),0)*I178</f>
        <v>0</v>
      </c>
      <c r="CB178" s="272">
        <f>IF(H178="feature",IF(SUM(M178:Z178)&gt;0,SUM(M178:Z178),0),0)*I178</f>
        <v>0</v>
      </c>
      <c r="CC178" s="272">
        <f>IF(H178="scoop",IF(SUM(M178:Z178)&gt;0,SUM(M178:Z178),0),0)*I178</f>
        <v>0</v>
      </c>
      <c r="CD178" s="272">
        <f>IF(H178="arete",IF(SUM(M178:Z178)&gt;0,SUM(M178:Z178),0),0)*I178</f>
        <v>0</v>
      </c>
      <c r="CE178" s="272">
        <f>IF(H178="square",IF(SUM(M178:Z178)&gt;0,SUM(M178:Z178),0),0)*I178</f>
        <v>0</v>
      </c>
      <c r="CF178" s="272">
        <f>IF(H178="positive",IF(SUM(M178:Z178)&gt;0,SUM(M178:Z178),0),0)*I178</f>
        <v>0</v>
      </c>
      <c r="CG178" s="272">
        <f>IF(H178="pyramid",IF(SUM(M178:Z178)&gt;0,SUM(M178:Z178),0),0)*I178</f>
        <v>0</v>
      </c>
      <c r="CH178" s="272">
        <f>IF(H178="high profile",IF(SUM(M178:Z178)&gt;0,SUM(M178:Z178),0),0)*I178</f>
        <v>0</v>
      </c>
      <c r="CI178" s="272">
        <f>IF(H178="rectangle",IF(SUM(M178:Z178)&gt;0,SUM(M178:Z178),0),0)*I178</f>
        <v>0</v>
      </c>
      <c r="CJ178" s="272">
        <f>IF(H178="various",IF(SUM(M178:Z178)&gt;0,SUM(M178:Z178),0),0)*I178</f>
        <v>0</v>
      </c>
      <c r="CK178" s="222"/>
    </row>
    <row r="179" ht="90" customHeight="1">
      <c r="A179" s="50"/>
      <c r="B179" s="273"/>
      <c r="C179" s="6"/>
      <c r="D179" t="s" s="292">
        <v>451</v>
      </c>
      <c r="E179" s="404"/>
      <c r="F179" t="s" s="294">
        <v>36</v>
      </c>
      <c r="G179" t="s" s="295">
        <v>452</v>
      </c>
      <c r="H179" t="s" s="295">
        <v>60</v>
      </c>
      <c r="I179" s="297">
        <v>2</v>
      </c>
      <c r="J179" s="297">
        <v>0</v>
      </c>
      <c r="K179" t="s" s="295">
        <v>128</v>
      </c>
      <c r="L179" s="298">
        <v>304.5</v>
      </c>
      <c r="M179" s="299"/>
      <c r="N179" s="299"/>
      <c r="O179" s="299"/>
      <c r="P179" s="299"/>
      <c r="Q179" s="299"/>
      <c r="R179" s="299"/>
      <c r="S179" s="299"/>
      <c r="T179" s="299"/>
      <c r="U179" s="299"/>
      <c r="V179" s="299"/>
      <c r="W179" s="299"/>
      <c r="X179" s="299"/>
      <c r="Y179" s="299"/>
      <c r="Z179" s="299"/>
      <c r="AA179" s="300">
        <f>L179*M179+L179*N179+L179*O179+L179*P179+L179*Q179+L179*R179+L179*T179+L179*V179+L179*W179+L179*X179+L179*Y179+L179*Z179+L179*U179+L179*S179</f>
        <v>0</v>
      </c>
      <c r="AB179" t="s" s="294">
        <f>IF(SUM(M179:Z179)&gt;0,"Yes","No")</f>
        <v>129</v>
      </c>
      <c r="AC179" t="s" s="301">
        <f>IF(B179="New","Yes","No")</f>
        <v>129</v>
      </c>
      <c r="AD179" s="134"/>
      <c r="AE179" s="285">
        <v>2</v>
      </c>
      <c r="AF179" s="286">
        <f>AE179*SUM(M179:Z179)</f>
        <v>0</v>
      </c>
      <c r="AG179" s="287"/>
      <c r="AH179" s="288">
        <v>6.6</v>
      </c>
      <c r="AI179" s="267">
        <f>SUM(M179:Z179)*AH179</f>
        <v>0</v>
      </c>
      <c r="AJ179" s="268">
        <f>M179*I179</f>
        <v>0</v>
      </c>
      <c r="AK179" s="268">
        <f>N179*I179</f>
        <v>0</v>
      </c>
      <c r="AL179" s="268">
        <f>O179*I179</f>
        <v>0</v>
      </c>
      <c r="AM179" s="268">
        <f>P179*I179</f>
        <v>0</v>
      </c>
      <c r="AN179" s="268">
        <f>Q179*I179</f>
        <v>0</v>
      </c>
      <c r="AO179" s="268">
        <f>R179*I179</f>
        <v>0</v>
      </c>
      <c r="AP179" s="268">
        <f>S179*I179</f>
        <v>0</v>
      </c>
      <c r="AQ179" s="268">
        <f>T179*I179</f>
        <v>0</v>
      </c>
      <c r="AR179" s="268">
        <f>U179*I179</f>
        <v>0</v>
      </c>
      <c r="AS179" s="268">
        <f>V179*I179</f>
        <v>0</v>
      </c>
      <c r="AT179" s="268">
        <f>W179*I179</f>
        <v>0</v>
      </c>
      <c r="AU179" s="268">
        <f>X179*I179</f>
        <v>0</v>
      </c>
      <c r="AV179" s="268">
        <f>Y179*I179</f>
        <v>0</v>
      </c>
      <c r="AW179" s="268">
        <f>Z179*I179</f>
        <v>0</v>
      </c>
      <c r="AX179" s="289">
        <v>2</v>
      </c>
      <c r="AY179" s="403">
        <v>10</v>
      </c>
      <c r="AZ179" s="290"/>
      <c r="BA179" s="290"/>
      <c r="BB179" s="134"/>
      <c r="BC179" s="272">
        <f>IF(F179="XS",IF(SUM(M179:Z179)&gt;0,SUM(M179:Z179),0),0)*I179</f>
        <v>0</v>
      </c>
      <c r="BD179" s="272">
        <f>IF(F179="S",IF(SUM(M179:Z179)&gt;0,SUM(M179:Z179),0),0)*I179</f>
        <v>0</v>
      </c>
      <c r="BE179" s="272">
        <f>IF(F179="M",IF(SUM(M179:Z179)&gt;0,SUM(M179:Z179),0),0)*I179</f>
        <v>0</v>
      </c>
      <c r="BF179" s="272">
        <f>IF(F179="L",IF(SUM(M179:Z179)&gt;0,SUM(M179:Z179),0),0)*I179</f>
        <v>0</v>
      </c>
      <c r="BG179" s="272">
        <f>IF(F179="XL",IF(SUM(M179:Z179)&gt;0,SUM(M179:Z179),0),0)*I179</f>
        <v>0</v>
      </c>
      <c r="BH179" s="272">
        <f>IF(F179="2XL",IF(SUM(M179:Z179)&gt;0,SUM(M179:Z179),0),0)*I179</f>
        <v>0</v>
      </c>
      <c r="BI179" s="272">
        <f>IF(F179="3XL",IF(SUM(M179:Z179)&gt;0,SUM(M179:Z179),0),0)*I179</f>
        <v>0</v>
      </c>
      <c r="BJ179" s="272">
        <f>IF(F179="4XL",IF(SUM(M179:Z179)&gt;0,SUM(M179:Z179),0),0)*I179</f>
        <v>0</v>
      </c>
      <c r="BK179" s="272">
        <f>IF(F179="various",IF(SUM(M179:Z179)&gt;0,SUM(M179:Z179),0),0)*I179</f>
        <v>0</v>
      </c>
      <c r="BL179" s="134"/>
      <c r="BM179" s="272">
        <f>IF(E179="",IF(SUM(M179:Z179)&gt;0,SUM(M179:Z179),0),0)*I179</f>
        <v>0</v>
      </c>
      <c r="BN179" s="272">
        <f>IF(E179="Dual tex.",IF(SUM(M179:Z179)&gt;0,SUM(M179:Z179),0),0)*I179</f>
        <v>0</v>
      </c>
      <c r="BO179" s="134"/>
      <c r="BP179" s="272">
        <f>IF(H179="sloper",IF(SUM(M179:Z179)&gt;0,SUM(M179:Z179),0),0)*I179</f>
        <v>0</v>
      </c>
      <c r="BQ179" s="272">
        <f>IF(H179="footholds",IF(SUM(M179:Z179)&gt;0,SUM(M179:Z179),0),0)*I179</f>
        <v>0</v>
      </c>
      <c r="BR179" s="272">
        <f>IF(H179="micros",IF(SUM(M179:Z179)&gt;0,SUM(M179:Z179),0),0)*I179</f>
        <v>0</v>
      </c>
      <c r="BS179" s="272">
        <f>IF(H179="jug",IF(SUM(M179:Z179)&gt;0,SUM(M179:Z179),0),0)*I179</f>
        <v>0</v>
      </c>
      <c r="BT179" s="272">
        <f>IF(H179="ledge",IF(SUM(M179:Z179)&gt;0,SUM(M179:Z179),0),0)*I179</f>
        <v>0</v>
      </c>
      <c r="BU179" s="272">
        <f>IF(H179="edge",IF(SUM(M179:Z179)&gt;0,SUM(M179:Z179),0),0)*I179</f>
        <v>0</v>
      </c>
      <c r="BV179" s="272">
        <f>IF(H179="crimp",IF(SUM(M179:Z179)&gt;0,SUM(M179:Z179),0),0)*I179</f>
        <v>0</v>
      </c>
      <c r="BW179" s="272">
        <f>IF(H179="incut",IF(SUM(M179:Z179)&gt;0,SUM(M179:Z179),0),0)*I179</f>
        <v>0</v>
      </c>
      <c r="BX179" s="272">
        <f>IF(H179="dish",IF(SUM(M179:Z179)&gt;0,SUM(M179:Z179),0),0)*I179</f>
        <v>0</v>
      </c>
      <c r="BY179" s="272">
        <f>IF(H179="pinch",IF(SUM(M179:Z179)&gt;0,SUM(M179:Z179),0),0)*I179</f>
        <v>0</v>
      </c>
      <c r="BZ179" s="272">
        <f>IF(H179="pocket",IF(SUM(M179:Z179)&gt;0,SUM(M179:Z179),0),0)*I179</f>
        <v>0</v>
      </c>
      <c r="CA179" s="272">
        <f>IF(H179="insert",IF(SUM(M179:Z179)&gt;0,SUM(M179:Z179),0),0)*I179</f>
        <v>0</v>
      </c>
      <c r="CB179" s="272">
        <f>IF(H179="feature",IF(SUM(M179:Z179)&gt;0,SUM(M179:Z179),0),0)*I179</f>
        <v>0</v>
      </c>
      <c r="CC179" s="272">
        <f>IF(H179="scoop",IF(SUM(M179:Z179)&gt;0,SUM(M179:Z179),0),0)*I179</f>
        <v>0</v>
      </c>
      <c r="CD179" s="272">
        <f>IF(H179="arete",IF(SUM(M179:Z179)&gt;0,SUM(M179:Z179),0),0)*I179</f>
        <v>0</v>
      </c>
      <c r="CE179" s="272">
        <f>IF(H179="square",IF(SUM(M179:Z179)&gt;0,SUM(M179:Z179),0),0)*I179</f>
        <v>0</v>
      </c>
      <c r="CF179" s="272">
        <f>IF(H179="positive",IF(SUM(M179:Z179)&gt;0,SUM(M179:Z179),0),0)*I179</f>
        <v>0</v>
      </c>
      <c r="CG179" s="272">
        <f>IF(H179="pyramid",IF(SUM(M179:Z179)&gt;0,SUM(M179:Z179),0),0)*I179</f>
        <v>0</v>
      </c>
      <c r="CH179" s="272">
        <f>IF(H179="high profile",IF(SUM(M179:Z179)&gt;0,SUM(M179:Z179),0),0)*I179</f>
        <v>0</v>
      </c>
      <c r="CI179" s="272">
        <f>IF(H179="rectangle",IF(SUM(M179:Z179)&gt;0,SUM(M179:Z179),0),0)*I179</f>
        <v>0</v>
      </c>
      <c r="CJ179" s="272">
        <f>IF(H179="various",IF(SUM(M179:Z179)&gt;0,SUM(M179:Z179),0),0)*I179</f>
        <v>0</v>
      </c>
      <c r="CK179" s="222"/>
    </row>
    <row r="180" ht="90" customHeight="1">
      <c r="A180" s="50"/>
      <c r="B180" s="273"/>
      <c r="C180" s="6"/>
      <c r="D180" t="s" s="275">
        <v>453</v>
      </c>
      <c r="E180" s="402"/>
      <c r="F180" t="s" s="277">
        <v>37</v>
      </c>
      <c r="G180" t="s" s="278">
        <v>454</v>
      </c>
      <c r="H180" t="s" s="278">
        <v>60</v>
      </c>
      <c r="I180" s="280">
        <v>2</v>
      </c>
      <c r="J180" s="280">
        <v>0</v>
      </c>
      <c r="K180" t="s" s="278">
        <v>128</v>
      </c>
      <c r="L180" s="281">
        <v>367.5</v>
      </c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3">
        <f>L180*M180+L180*N180+L180*O180+L180*P180+L180*Q180+L180*R180+L180*T180+L180*V180+L180*W180+L180*X180+L180*Y180+L180*Z180+L180*U180+L180*S180</f>
        <v>0</v>
      </c>
      <c r="AB180" t="s" s="277">
        <f>IF(SUM(M180:Z180)&gt;0,"Yes","No")</f>
        <v>129</v>
      </c>
      <c r="AC180" t="s" s="284">
        <f>IF(B180="New","Yes","No")</f>
        <v>129</v>
      </c>
      <c r="AD180" s="134"/>
      <c r="AE180" s="285">
        <v>2</v>
      </c>
      <c r="AF180" s="286">
        <f>AE180*SUM(M180:Z180)</f>
        <v>0</v>
      </c>
      <c r="AG180" s="287"/>
      <c r="AH180" s="288">
        <v>9.550000000000001</v>
      </c>
      <c r="AI180" s="267">
        <f>SUM(M180:Z180)*AH180</f>
        <v>0</v>
      </c>
      <c r="AJ180" s="268">
        <f>M180*I180</f>
        <v>0</v>
      </c>
      <c r="AK180" s="268">
        <f>N180*I180</f>
        <v>0</v>
      </c>
      <c r="AL180" s="268">
        <f>O180*I180</f>
        <v>0</v>
      </c>
      <c r="AM180" s="268">
        <f>P180*I180</f>
        <v>0</v>
      </c>
      <c r="AN180" s="268">
        <f>Q180*I180</f>
        <v>0</v>
      </c>
      <c r="AO180" s="268">
        <f>R180*I180</f>
        <v>0</v>
      </c>
      <c r="AP180" s="268">
        <f>S180*I180</f>
        <v>0</v>
      </c>
      <c r="AQ180" s="268">
        <f>T180*I180</f>
        <v>0</v>
      </c>
      <c r="AR180" s="268">
        <f>U180*I180</f>
        <v>0</v>
      </c>
      <c r="AS180" s="268">
        <f>V180*I180</f>
        <v>0</v>
      </c>
      <c r="AT180" s="268">
        <f>W180*I180</f>
        <v>0</v>
      </c>
      <c r="AU180" s="268">
        <f>X180*I180</f>
        <v>0</v>
      </c>
      <c r="AV180" s="268">
        <f>Y180*I180</f>
        <v>0</v>
      </c>
      <c r="AW180" s="268">
        <f>Z180*I180</f>
        <v>0</v>
      </c>
      <c r="AX180" s="289">
        <v>2</v>
      </c>
      <c r="AY180" s="403">
        <v>11</v>
      </c>
      <c r="AZ180" s="290"/>
      <c r="BA180" s="290"/>
      <c r="BB180" s="134"/>
      <c r="BC180" s="272">
        <f>IF(F180="XS",IF(SUM(M180:Z180)&gt;0,SUM(M180:Z180),0),0)*I180</f>
        <v>0</v>
      </c>
      <c r="BD180" s="272">
        <f>IF(F180="S",IF(SUM(M180:Z180)&gt;0,SUM(M180:Z180),0),0)*I180</f>
        <v>0</v>
      </c>
      <c r="BE180" s="272">
        <f>IF(F180="M",IF(SUM(M180:Z180)&gt;0,SUM(M180:Z180),0),0)*I180</f>
        <v>0</v>
      </c>
      <c r="BF180" s="272">
        <f>IF(F180="L",IF(SUM(M180:Z180)&gt;0,SUM(M180:Z180),0),0)*I180</f>
        <v>0</v>
      </c>
      <c r="BG180" s="272">
        <f>IF(F180="XL",IF(SUM(M180:Z180)&gt;0,SUM(M180:Z180),0),0)*I180</f>
        <v>0</v>
      </c>
      <c r="BH180" s="272">
        <f>IF(F180="2XL",IF(SUM(M180:Z180)&gt;0,SUM(M180:Z180),0),0)*I180</f>
        <v>0</v>
      </c>
      <c r="BI180" s="272">
        <f>IF(F180="3XL",IF(SUM(M180:Z180)&gt;0,SUM(M180:Z180),0),0)*I180</f>
        <v>0</v>
      </c>
      <c r="BJ180" s="272">
        <f>IF(F180="4XL",IF(SUM(M180:Z180)&gt;0,SUM(M180:Z180),0),0)*I180</f>
        <v>0</v>
      </c>
      <c r="BK180" s="272">
        <f>IF(F180="various",IF(SUM(M180:Z180)&gt;0,SUM(M180:Z180),0),0)*I180</f>
        <v>0</v>
      </c>
      <c r="BL180" s="134"/>
      <c r="BM180" s="272">
        <f>IF(E180="",IF(SUM(M180:Z180)&gt;0,SUM(M180:Z180),0),0)*I180</f>
        <v>0</v>
      </c>
      <c r="BN180" s="272">
        <f>IF(E180="Dual tex.",IF(SUM(M180:Z180)&gt;0,SUM(M180:Z180),0),0)*I180</f>
        <v>0</v>
      </c>
      <c r="BO180" s="134"/>
      <c r="BP180" s="272">
        <f>IF(H180="sloper",IF(SUM(M180:Z180)&gt;0,SUM(M180:Z180),0),0)*I180</f>
        <v>0</v>
      </c>
      <c r="BQ180" s="272">
        <f>IF(H180="footholds",IF(SUM(M180:Z180)&gt;0,SUM(M180:Z180),0),0)*I180</f>
        <v>0</v>
      </c>
      <c r="BR180" s="272">
        <f>IF(H180="micros",IF(SUM(M180:Z180)&gt;0,SUM(M180:Z180),0),0)*I180</f>
        <v>0</v>
      </c>
      <c r="BS180" s="272">
        <f>IF(H180="jug",IF(SUM(M180:Z180)&gt;0,SUM(M180:Z180),0),0)*I180</f>
        <v>0</v>
      </c>
      <c r="BT180" s="272">
        <f>IF(H180="ledge",IF(SUM(M180:Z180)&gt;0,SUM(M180:Z180),0),0)*I180</f>
        <v>0</v>
      </c>
      <c r="BU180" s="272">
        <f>IF(H180="edge",IF(SUM(M180:Z180)&gt;0,SUM(M180:Z180),0),0)*I180</f>
        <v>0</v>
      </c>
      <c r="BV180" s="272">
        <f>IF(H180="crimp",IF(SUM(M180:Z180)&gt;0,SUM(M180:Z180),0),0)*I180</f>
        <v>0</v>
      </c>
      <c r="BW180" s="272">
        <f>IF(H180="incut",IF(SUM(M180:Z180)&gt;0,SUM(M180:Z180),0),0)*I180</f>
        <v>0</v>
      </c>
      <c r="BX180" s="272">
        <f>IF(H180="dish",IF(SUM(M180:Z180)&gt;0,SUM(M180:Z180),0),0)*I180</f>
        <v>0</v>
      </c>
      <c r="BY180" s="272">
        <f>IF(H180="pinch",IF(SUM(M180:Z180)&gt;0,SUM(M180:Z180),0),0)*I180</f>
        <v>0</v>
      </c>
      <c r="BZ180" s="272">
        <f>IF(H180="pocket",IF(SUM(M180:Z180)&gt;0,SUM(M180:Z180),0),0)*I180</f>
        <v>0</v>
      </c>
      <c r="CA180" s="272">
        <f>IF(H180="insert",IF(SUM(M180:Z180)&gt;0,SUM(M180:Z180),0),0)*I180</f>
        <v>0</v>
      </c>
      <c r="CB180" s="272">
        <f>IF(H180="feature",IF(SUM(M180:Z180)&gt;0,SUM(M180:Z180),0),0)*I180</f>
        <v>0</v>
      </c>
      <c r="CC180" s="272">
        <f>IF(H180="scoop",IF(SUM(M180:Z180)&gt;0,SUM(M180:Z180),0),0)*I180</f>
        <v>0</v>
      </c>
      <c r="CD180" s="272">
        <f>IF(H180="arete",IF(SUM(M180:Z180)&gt;0,SUM(M180:Z180),0),0)*I180</f>
        <v>0</v>
      </c>
      <c r="CE180" s="272">
        <f>IF(H180="square",IF(SUM(M180:Z180)&gt;0,SUM(M180:Z180),0),0)*I180</f>
        <v>0</v>
      </c>
      <c r="CF180" s="272">
        <f>IF(H180="positive",IF(SUM(M180:Z180)&gt;0,SUM(M180:Z180),0),0)*I180</f>
        <v>0</v>
      </c>
      <c r="CG180" s="272">
        <f>IF(H180="pyramid",IF(SUM(M180:Z180)&gt;0,SUM(M180:Z180),0),0)*I180</f>
        <v>0</v>
      </c>
      <c r="CH180" s="272">
        <f>IF(H180="high profile",IF(SUM(M180:Z180)&gt;0,SUM(M180:Z180),0),0)*I180</f>
        <v>0</v>
      </c>
      <c r="CI180" s="272">
        <f>IF(H180="rectangle",IF(SUM(M180:Z180)&gt;0,SUM(M180:Z180),0),0)*I180</f>
        <v>0</v>
      </c>
      <c r="CJ180" s="272">
        <f>IF(H180="various",IF(SUM(M180:Z180)&gt;0,SUM(M180:Z180),0),0)*I180</f>
        <v>0</v>
      </c>
      <c r="CK180" s="222"/>
    </row>
    <row r="181" ht="90" customHeight="1">
      <c r="A181" s="50"/>
      <c r="B181" s="337"/>
      <c r="C181" s="12"/>
      <c r="D181" t="s" s="354">
        <v>455</v>
      </c>
      <c r="E181" s="405"/>
      <c r="F181" t="s" s="356">
        <v>38</v>
      </c>
      <c r="G181" t="s" s="357">
        <v>456</v>
      </c>
      <c r="H181" t="s" s="357">
        <v>60</v>
      </c>
      <c r="I181" s="406">
        <v>2</v>
      </c>
      <c r="J181" s="406">
        <v>0</v>
      </c>
      <c r="K181" t="s" s="357">
        <v>128</v>
      </c>
      <c r="L181" s="359">
        <v>388.5</v>
      </c>
      <c r="M181" s="360"/>
      <c r="N181" s="360"/>
      <c r="O181" s="360"/>
      <c r="P181" s="360"/>
      <c r="Q181" s="360"/>
      <c r="R181" s="360"/>
      <c r="S181" s="360"/>
      <c r="T181" s="360"/>
      <c r="U181" s="360"/>
      <c r="V181" s="360"/>
      <c r="W181" s="360"/>
      <c r="X181" s="360"/>
      <c r="Y181" s="360"/>
      <c r="Z181" s="360"/>
      <c r="AA181" s="361">
        <f>L181*M181+L181*N181+L181*O181+L181*P181+L181*Q181+L181*R181+L181*T181+L181*V181+L181*W181+L181*X181+L181*Y181+L181*Z181+L181*U181+L181*S181</f>
        <v>0</v>
      </c>
      <c r="AB181" t="s" s="356">
        <f>IF(SUM(M181:Z181)&gt;0,"Yes","No")</f>
        <v>129</v>
      </c>
      <c r="AC181" t="s" s="362">
        <f>IF(B181="New","Yes","No")</f>
        <v>129</v>
      </c>
      <c r="AD181" s="134"/>
      <c r="AE181" s="407">
        <v>2</v>
      </c>
      <c r="AF181" s="342">
        <f>AE181*SUM(M181:Z181)</f>
        <v>0</v>
      </c>
      <c r="AG181" s="390"/>
      <c r="AH181" s="316">
        <v>13.35</v>
      </c>
      <c r="AI181" s="317">
        <f>SUM(M181:Z181)*AH181</f>
        <v>0</v>
      </c>
      <c r="AJ181" s="318">
        <f>M181*I181</f>
        <v>0</v>
      </c>
      <c r="AK181" s="318">
        <f>N181*I181</f>
        <v>0</v>
      </c>
      <c r="AL181" s="318">
        <f>O181*I181</f>
        <v>0</v>
      </c>
      <c r="AM181" s="318">
        <f>P181*I181</f>
        <v>0</v>
      </c>
      <c r="AN181" s="318">
        <f>Q181*I181</f>
        <v>0</v>
      </c>
      <c r="AO181" s="318">
        <f>R181*I181</f>
        <v>0</v>
      </c>
      <c r="AP181" s="318">
        <f>S181*I181</f>
        <v>0</v>
      </c>
      <c r="AQ181" s="318">
        <f>T181*I181</f>
        <v>0</v>
      </c>
      <c r="AR181" s="318">
        <f>U181*I181</f>
        <v>0</v>
      </c>
      <c r="AS181" s="318">
        <f>V181*I181</f>
        <v>0</v>
      </c>
      <c r="AT181" s="318">
        <f>W181*I181</f>
        <v>0</v>
      </c>
      <c r="AU181" s="318">
        <f>X181*I181</f>
        <v>0</v>
      </c>
      <c r="AV181" s="318">
        <f>Y181*I181</f>
        <v>0</v>
      </c>
      <c r="AW181" s="318">
        <f>Z181*I181</f>
        <v>0</v>
      </c>
      <c r="AX181" s="319">
        <v>2</v>
      </c>
      <c r="AY181" s="408">
        <v>16</v>
      </c>
      <c r="AZ181" s="321"/>
      <c r="BA181" s="321"/>
      <c r="BB181" s="134"/>
      <c r="BC181" s="272">
        <f>IF(F181="XS",IF(SUM(M181:Z181)&gt;0,SUM(M181:Z181),0),0)*I181</f>
        <v>0</v>
      </c>
      <c r="BD181" s="272">
        <f>IF(F181="S",IF(SUM(M181:Z181)&gt;0,SUM(M181:Z181),0),0)*I181</f>
        <v>0</v>
      </c>
      <c r="BE181" s="272">
        <f>IF(F181="M",IF(SUM(M181:Z181)&gt;0,SUM(M181:Z181),0),0)*I181</f>
        <v>0</v>
      </c>
      <c r="BF181" s="272">
        <f>IF(F181="L",IF(SUM(M181:Z181)&gt;0,SUM(M181:Z181),0),0)*I181</f>
        <v>0</v>
      </c>
      <c r="BG181" s="272">
        <f>IF(F181="XL",IF(SUM(M181:Z181)&gt;0,SUM(M181:Z181),0),0)*I181</f>
        <v>0</v>
      </c>
      <c r="BH181" s="272">
        <f>IF(F181="2XL",IF(SUM(M181:Z181)&gt;0,SUM(M181:Z181),0),0)*I181</f>
        <v>0</v>
      </c>
      <c r="BI181" s="272">
        <f>IF(F181="3XL",IF(SUM(M181:Z181)&gt;0,SUM(M181:Z181),0),0)*I181</f>
        <v>0</v>
      </c>
      <c r="BJ181" s="272">
        <f>IF(F181="4XL",IF(SUM(M181:Z181)&gt;0,SUM(M181:Z181),0),0)*I181</f>
        <v>0</v>
      </c>
      <c r="BK181" s="272">
        <f>IF(F181="various",IF(SUM(M181:Z181)&gt;0,SUM(M181:Z181),0),0)*I181</f>
        <v>0</v>
      </c>
      <c r="BL181" s="134"/>
      <c r="BM181" s="272">
        <f>IF(E181="",IF(SUM(M181:Z181)&gt;0,SUM(M181:Z181),0),0)*I181</f>
        <v>0</v>
      </c>
      <c r="BN181" s="272">
        <f>IF(E181="Dual tex.",IF(SUM(M181:Z181)&gt;0,SUM(M181:Z181),0),0)*I181</f>
        <v>0</v>
      </c>
      <c r="BO181" s="134"/>
      <c r="BP181" s="272">
        <f>IF(H181="sloper",IF(SUM(M181:Z181)&gt;0,SUM(M181:Z181),0),0)*I181</f>
        <v>0</v>
      </c>
      <c r="BQ181" s="272">
        <f>IF(H181="footholds",IF(SUM(M181:Z181)&gt;0,SUM(M181:Z181),0),0)*I181</f>
        <v>0</v>
      </c>
      <c r="BR181" s="272">
        <f>IF(H181="micros",IF(SUM(M181:Z181)&gt;0,SUM(M181:Z181),0),0)*I181</f>
        <v>0</v>
      </c>
      <c r="BS181" s="272">
        <f>IF(H181="jug",IF(SUM(M181:Z181)&gt;0,SUM(M181:Z181),0),0)*I181</f>
        <v>0</v>
      </c>
      <c r="BT181" s="272">
        <f>IF(H181="ledge",IF(SUM(M181:Z181)&gt;0,SUM(M181:Z181),0),0)*I181</f>
        <v>0</v>
      </c>
      <c r="BU181" s="272">
        <f>IF(H181="edge",IF(SUM(M181:Z181)&gt;0,SUM(M181:Z181),0),0)*I181</f>
        <v>0</v>
      </c>
      <c r="BV181" s="272">
        <f>IF(H181="crimp",IF(SUM(M181:Z181)&gt;0,SUM(M181:Z181),0),0)*I181</f>
        <v>0</v>
      </c>
      <c r="BW181" s="272">
        <f>IF(H181="incut",IF(SUM(M181:Z181)&gt;0,SUM(M181:Z181),0),0)*I181</f>
        <v>0</v>
      </c>
      <c r="BX181" s="272">
        <f>IF(H181="dish",IF(SUM(M181:Z181)&gt;0,SUM(M181:Z181),0),0)*I181</f>
        <v>0</v>
      </c>
      <c r="BY181" s="272">
        <f>IF(H181="pinch",IF(SUM(M181:Z181)&gt;0,SUM(M181:Z181),0),0)*I181</f>
        <v>0</v>
      </c>
      <c r="BZ181" s="272">
        <f>IF(H181="pocket",IF(SUM(M181:Z181)&gt;0,SUM(M181:Z181),0),0)*I181</f>
        <v>0</v>
      </c>
      <c r="CA181" s="272">
        <f>IF(H181="insert",IF(SUM(M181:Z181)&gt;0,SUM(M181:Z181),0),0)*I181</f>
        <v>0</v>
      </c>
      <c r="CB181" s="272">
        <f>IF(H181="feature",IF(SUM(M181:Z181)&gt;0,SUM(M181:Z181),0),0)*I181</f>
        <v>0</v>
      </c>
      <c r="CC181" s="272">
        <f>IF(H181="scoop",IF(SUM(M181:Z181)&gt;0,SUM(M181:Z181),0),0)*I181</f>
        <v>0</v>
      </c>
      <c r="CD181" s="272">
        <f>IF(H181="arete",IF(SUM(M181:Z181)&gt;0,SUM(M181:Z181),0),0)*I181</f>
        <v>0</v>
      </c>
      <c r="CE181" s="272">
        <f>IF(H181="square",IF(SUM(M181:Z181)&gt;0,SUM(M181:Z181),0),0)*I181</f>
        <v>0</v>
      </c>
      <c r="CF181" s="272">
        <f>IF(H181="positive",IF(SUM(M181:Z181)&gt;0,SUM(M181:Z181),0),0)*I181</f>
        <v>0</v>
      </c>
      <c r="CG181" s="272">
        <f>IF(H181="pyramid",IF(SUM(M181:Z181)&gt;0,SUM(M181:Z181),0),0)*I181</f>
        <v>0</v>
      </c>
      <c r="CH181" s="272">
        <f>IF(H181="high profile",IF(SUM(M181:Z181)&gt;0,SUM(M181:Z181),0),0)*I181</f>
        <v>0</v>
      </c>
      <c r="CI181" s="272">
        <f>IF(H181="rectangle",IF(SUM(M181:Z181)&gt;0,SUM(M181:Z181),0),0)*I181</f>
        <v>0</v>
      </c>
      <c r="CJ181" s="272">
        <f>IF(H181="various",IF(SUM(M181:Z181)&gt;0,SUM(M181:Z181),0),0)*I181</f>
        <v>0</v>
      </c>
      <c r="CK181" s="222"/>
    </row>
    <row r="182" ht="21" customHeight="1">
      <c r="A182" s="5"/>
      <c r="B182" s="409"/>
      <c r="C182" s="22"/>
      <c r="D182" s="409"/>
      <c r="E182" s="409"/>
      <c r="F182" s="409"/>
      <c r="G182" s="410"/>
      <c r="H182" s="410"/>
      <c r="I182" s="409"/>
      <c r="J182" s="22"/>
      <c r="K182" s="22"/>
      <c r="L182" s="22"/>
      <c r="M182" s="411"/>
      <c r="N182" s="411"/>
      <c r="O182" s="411"/>
      <c r="P182" s="411"/>
      <c r="Q182" s="411"/>
      <c r="R182" s="411"/>
      <c r="S182" s="411"/>
      <c r="T182" s="411"/>
      <c r="U182" s="411"/>
      <c r="V182" s="411"/>
      <c r="W182" s="411"/>
      <c r="X182" s="411"/>
      <c r="Y182" s="411"/>
      <c r="Z182" s="411"/>
      <c r="AA182" s="409"/>
      <c r="AB182" s="409"/>
      <c r="AC182" s="22"/>
      <c r="AD182" s="6"/>
      <c r="AE182" s="22"/>
      <c r="AF182" s="22"/>
      <c r="AG182" s="409"/>
      <c r="AH182" s="412"/>
      <c r="AI182" s="413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414"/>
      <c r="AY182" s="415"/>
      <c r="AZ182" s="415"/>
      <c r="BA182" s="415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9"/>
    </row>
    <row r="183" ht="21" customHeight="1">
      <c r="A183" s="5"/>
      <c r="B183" s="124"/>
      <c r="C183" s="6"/>
      <c r="D183" s="124"/>
      <c r="E183" s="124"/>
      <c r="F183" s="124"/>
      <c r="G183" s="125"/>
      <c r="H183" s="125"/>
      <c r="I183" s="124"/>
      <c r="J183" s="6"/>
      <c r="K183" s="6"/>
      <c r="L183" s="6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24"/>
      <c r="AB183" s="124"/>
      <c r="AC183" s="6"/>
      <c r="AD183" s="6"/>
      <c r="AE183" s="6"/>
      <c r="AF183" s="6"/>
      <c r="AG183" s="124"/>
      <c r="AH183" s="416"/>
      <c r="AI183" s="413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417"/>
      <c r="AY183" s="418"/>
      <c r="AZ183" s="418"/>
      <c r="BA183" s="418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9"/>
    </row>
    <row r="184" ht="21" customHeight="1">
      <c r="A184" s="5"/>
      <c r="B184" s="124"/>
      <c r="C184" s="6"/>
      <c r="D184" s="124"/>
      <c r="E184" s="124"/>
      <c r="F184" s="124"/>
      <c r="G184" s="125"/>
      <c r="H184" s="125"/>
      <c r="I184" s="124"/>
      <c r="J184" s="6"/>
      <c r="K184" s="6"/>
      <c r="L184" s="6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24"/>
      <c r="AB184" s="124"/>
      <c r="AC184" s="6"/>
      <c r="AD184" s="6"/>
      <c r="AE184" s="6"/>
      <c r="AF184" s="6"/>
      <c r="AG184" s="124"/>
      <c r="AH184" s="416"/>
      <c r="AI184" s="413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417"/>
      <c r="AY184" s="418"/>
      <c r="AZ184" s="418"/>
      <c r="BA184" s="418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9"/>
    </row>
    <row r="185" ht="21" customHeight="1">
      <c r="A185" s="5"/>
      <c r="B185" s="124"/>
      <c r="C185" s="6"/>
      <c r="D185" s="124"/>
      <c r="E185" s="124"/>
      <c r="F185" s="124"/>
      <c r="G185" s="125"/>
      <c r="H185" s="125"/>
      <c r="I185" s="124"/>
      <c r="J185" s="6"/>
      <c r="K185" s="6"/>
      <c r="L185" s="6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24"/>
      <c r="AB185" s="124"/>
      <c r="AC185" s="6"/>
      <c r="AD185" s="6"/>
      <c r="AE185" s="6"/>
      <c r="AF185" s="6"/>
      <c r="AG185" s="124"/>
      <c r="AH185" s="416"/>
      <c r="AI185" s="413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417"/>
      <c r="AY185" s="418"/>
      <c r="AZ185" s="418"/>
      <c r="BA185" s="418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9"/>
    </row>
    <row r="186" ht="21" customHeight="1">
      <c r="A186" s="5"/>
      <c r="B186" s="124"/>
      <c r="C186" s="6"/>
      <c r="D186" s="124"/>
      <c r="E186" s="124"/>
      <c r="F186" s="124"/>
      <c r="G186" s="125"/>
      <c r="H186" s="125"/>
      <c r="I186" s="124"/>
      <c r="J186" s="6"/>
      <c r="K186" s="6"/>
      <c r="L186" s="6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24"/>
      <c r="AB186" s="124"/>
      <c r="AC186" s="6"/>
      <c r="AD186" s="6"/>
      <c r="AE186" s="6"/>
      <c r="AF186" s="6"/>
      <c r="AG186" s="124"/>
      <c r="AH186" s="416"/>
      <c r="AI186" s="413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417"/>
      <c r="AY186" s="418"/>
      <c r="AZ186" s="418"/>
      <c r="BA186" s="418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9"/>
    </row>
    <row r="187" ht="21" customHeight="1">
      <c r="A187" s="5"/>
      <c r="B187" s="124"/>
      <c r="C187" s="6"/>
      <c r="D187" s="124"/>
      <c r="E187" s="124"/>
      <c r="F187" s="124"/>
      <c r="G187" s="125"/>
      <c r="H187" s="125"/>
      <c r="I187" s="124"/>
      <c r="J187" s="6"/>
      <c r="K187" s="6"/>
      <c r="L187" s="6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24"/>
      <c r="AB187" s="124"/>
      <c r="AC187" s="6"/>
      <c r="AD187" s="6"/>
      <c r="AE187" s="6"/>
      <c r="AF187" s="6"/>
      <c r="AG187" s="124"/>
      <c r="AH187" s="416"/>
      <c r="AI187" s="413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417"/>
      <c r="AY187" s="418"/>
      <c r="AZ187" s="418"/>
      <c r="BA187" s="418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9"/>
    </row>
    <row r="188" ht="21" customHeight="1">
      <c r="A188" s="5"/>
      <c r="B188" s="124"/>
      <c r="C188" s="6"/>
      <c r="D188" s="124"/>
      <c r="E188" s="124"/>
      <c r="F188" s="124"/>
      <c r="G188" s="125"/>
      <c r="H188" s="125"/>
      <c r="I188" s="124"/>
      <c r="J188" s="6"/>
      <c r="K188" s="6"/>
      <c r="L188" s="6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24"/>
      <c r="AB188" s="124"/>
      <c r="AC188" s="6"/>
      <c r="AD188" s="6"/>
      <c r="AE188" s="6"/>
      <c r="AF188" s="6"/>
      <c r="AG188" s="124"/>
      <c r="AH188" s="416"/>
      <c r="AI188" s="413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417"/>
      <c r="AY188" s="418"/>
      <c r="AZ188" s="418"/>
      <c r="BA188" s="418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9"/>
    </row>
    <row r="189" ht="21" customHeight="1">
      <c r="A189" s="5"/>
      <c r="B189" s="124"/>
      <c r="C189" s="6"/>
      <c r="D189" s="124"/>
      <c r="E189" s="124"/>
      <c r="F189" s="124"/>
      <c r="G189" s="125"/>
      <c r="H189" s="125"/>
      <c r="I189" s="124"/>
      <c r="J189" s="6"/>
      <c r="K189" s="6"/>
      <c r="L189" s="6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24"/>
      <c r="AB189" s="124"/>
      <c r="AC189" s="6"/>
      <c r="AD189" s="6"/>
      <c r="AE189" s="6"/>
      <c r="AF189" s="6"/>
      <c r="AG189" s="124"/>
      <c r="AH189" s="416"/>
      <c r="AI189" s="413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417"/>
      <c r="AY189" s="418"/>
      <c r="AZ189" s="418"/>
      <c r="BA189" s="418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9"/>
    </row>
    <row r="190" ht="21" customHeight="1">
      <c r="A190" s="5"/>
      <c r="B190" s="124"/>
      <c r="C190" s="6"/>
      <c r="D190" s="124"/>
      <c r="E190" s="124"/>
      <c r="F190" s="124"/>
      <c r="G190" s="125"/>
      <c r="H190" s="125"/>
      <c r="I190" s="124"/>
      <c r="J190" s="6"/>
      <c r="K190" s="6"/>
      <c r="L190" s="6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24"/>
      <c r="AB190" s="124"/>
      <c r="AC190" s="6"/>
      <c r="AD190" s="6"/>
      <c r="AE190" s="6"/>
      <c r="AF190" s="6"/>
      <c r="AG190" s="124"/>
      <c r="AH190" s="416"/>
      <c r="AI190" s="413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417"/>
      <c r="AY190" s="418"/>
      <c r="AZ190" s="418"/>
      <c r="BA190" s="418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9"/>
    </row>
    <row r="191" ht="21" customHeight="1">
      <c r="A191" s="5"/>
      <c r="B191" s="124"/>
      <c r="C191" s="6"/>
      <c r="D191" s="124"/>
      <c r="E191" s="124"/>
      <c r="F191" s="124"/>
      <c r="G191" s="125"/>
      <c r="H191" s="125"/>
      <c r="I191" s="124"/>
      <c r="J191" s="6"/>
      <c r="K191" s="6"/>
      <c r="L191" s="6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24"/>
      <c r="AB191" s="124"/>
      <c r="AC191" s="6"/>
      <c r="AD191" s="6"/>
      <c r="AE191" s="6"/>
      <c r="AF191" s="6"/>
      <c r="AG191" s="124"/>
      <c r="AH191" s="416"/>
      <c r="AI191" s="413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417"/>
      <c r="AY191" s="418"/>
      <c r="AZ191" s="418"/>
      <c r="BA191" s="418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9"/>
    </row>
    <row r="192" ht="21" customHeight="1">
      <c r="A192" s="5"/>
      <c r="B192" s="124"/>
      <c r="C192" s="6"/>
      <c r="D192" s="124"/>
      <c r="E192" s="124"/>
      <c r="F192" s="124"/>
      <c r="G192" s="125"/>
      <c r="H192" s="125"/>
      <c r="I192" s="124"/>
      <c r="J192" s="6"/>
      <c r="K192" s="6"/>
      <c r="L192" s="6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24"/>
      <c r="AB192" s="124"/>
      <c r="AC192" s="6"/>
      <c r="AD192" s="6"/>
      <c r="AE192" s="6"/>
      <c r="AF192" s="6"/>
      <c r="AG192" s="124"/>
      <c r="AH192" s="416"/>
      <c r="AI192" s="413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417"/>
      <c r="AY192" s="418"/>
      <c r="AZ192" s="418"/>
      <c r="BA192" s="418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9"/>
    </row>
    <row r="193" ht="21" customHeight="1">
      <c r="A193" s="5"/>
      <c r="B193" s="124"/>
      <c r="C193" s="6"/>
      <c r="D193" s="124"/>
      <c r="E193" s="124"/>
      <c r="F193" s="124"/>
      <c r="G193" s="125"/>
      <c r="H193" s="125"/>
      <c r="I193" s="124"/>
      <c r="J193" s="6"/>
      <c r="K193" s="6"/>
      <c r="L193" s="6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24"/>
      <c r="AB193" s="124"/>
      <c r="AC193" s="6"/>
      <c r="AD193" s="6"/>
      <c r="AE193" s="6"/>
      <c r="AF193" s="6"/>
      <c r="AG193" s="124"/>
      <c r="AH193" s="416"/>
      <c r="AI193" s="413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417"/>
      <c r="AY193" s="418"/>
      <c r="AZ193" s="418"/>
      <c r="BA193" s="418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9"/>
    </row>
    <row r="194" ht="21" customHeight="1">
      <c r="A194" s="5"/>
      <c r="B194" s="124"/>
      <c r="C194" s="6"/>
      <c r="D194" s="124"/>
      <c r="E194" s="124"/>
      <c r="F194" s="124"/>
      <c r="G194" s="125"/>
      <c r="H194" s="125"/>
      <c r="I194" s="124"/>
      <c r="J194" s="6"/>
      <c r="K194" s="6"/>
      <c r="L194" s="6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24"/>
      <c r="AB194" s="124"/>
      <c r="AC194" s="6"/>
      <c r="AD194" s="6"/>
      <c r="AE194" s="6"/>
      <c r="AF194" s="6"/>
      <c r="AG194" s="124"/>
      <c r="AH194" s="416"/>
      <c r="AI194" s="413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417"/>
      <c r="AY194" s="418"/>
      <c r="AZ194" s="418"/>
      <c r="BA194" s="418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9"/>
    </row>
    <row r="195" ht="21" customHeight="1">
      <c r="A195" s="5"/>
      <c r="B195" s="124"/>
      <c r="C195" s="6"/>
      <c r="D195" s="124"/>
      <c r="E195" s="124"/>
      <c r="F195" s="124"/>
      <c r="G195" s="125"/>
      <c r="H195" s="125"/>
      <c r="I195" s="124"/>
      <c r="J195" s="6"/>
      <c r="K195" s="6"/>
      <c r="L195" s="6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24"/>
      <c r="AB195" s="124"/>
      <c r="AC195" s="6"/>
      <c r="AD195" s="6"/>
      <c r="AE195" s="6"/>
      <c r="AF195" s="6"/>
      <c r="AG195" s="124"/>
      <c r="AH195" s="416"/>
      <c r="AI195" s="413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417"/>
      <c r="AY195" s="418"/>
      <c r="AZ195" s="418"/>
      <c r="BA195" s="418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9"/>
    </row>
    <row r="196" ht="21" customHeight="1">
      <c r="A196" s="5"/>
      <c r="B196" s="124"/>
      <c r="C196" s="6"/>
      <c r="D196" s="124"/>
      <c r="E196" s="124"/>
      <c r="F196" s="124"/>
      <c r="G196" s="125"/>
      <c r="H196" s="125"/>
      <c r="I196" s="124"/>
      <c r="J196" s="6"/>
      <c r="K196" s="6"/>
      <c r="L196" s="6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24"/>
      <c r="AB196" s="124"/>
      <c r="AC196" s="6"/>
      <c r="AD196" s="6"/>
      <c r="AE196" s="6"/>
      <c r="AF196" s="6"/>
      <c r="AG196" s="124"/>
      <c r="AH196" s="416"/>
      <c r="AI196" s="413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417"/>
      <c r="AY196" s="418"/>
      <c r="AZ196" s="418"/>
      <c r="BA196" s="418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9"/>
    </row>
    <row r="197" ht="21" customHeight="1">
      <c r="A197" s="5"/>
      <c r="B197" s="124"/>
      <c r="C197" s="6"/>
      <c r="D197" s="124"/>
      <c r="E197" s="124"/>
      <c r="F197" s="124"/>
      <c r="G197" s="125"/>
      <c r="H197" s="125"/>
      <c r="I197" s="124"/>
      <c r="J197" s="6"/>
      <c r="K197" s="6"/>
      <c r="L197" s="6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24"/>
      <c r="AB197" s="124"/>
      <c r="AC197" s="6"/>
      <c r="AD197" s="6"/>
      <c r="AE197" s="6"/>
      <c r="AF197" s="6"/>
      <c r="AG197" s="124"/>
      <c r="AH197" s="416"/>
      <c r="AI197" s="413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417"/>
      <c r="AY197" s="418"/>
      <c r="AZ197" s="418"/>
      <c r="BA197" s="418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9"/>
    </row>
    <row r="198" ht="21" customHeight="1">
      <c r="A198" s="5"/>
      <c r="B198" s="124"/>
      <c r="C198" s="6"/>
      <c r="D198" s="124"/>
      <c r="E198" s="124"/>
      <c r="F198" s="124"/>
      <c r="G198" s="125"/>
      <c r="H198" s="125"/>
      <c r="I198" s="124"/>
      <c r="J198" s="6"/>
      <c r="K198" s="6"/>
      <c r="L198" s="6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24"/>
      <c r="AB198" s="124"/>
      <c r="AC198" s="6"/>
      <c r="AD198" s="6"/>
      <c r="AE198" s="6"/>
      <c r="AF198" s="6"/>
      <c r="AG198" s="124"/>
      <c r="AH198" s="416"/>
      <c r="AI198" s="413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417"/>
      <c r="AY198" s="418"/>
      <c r="AZ198" s="418"/>
      <c r="BA198" s="418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9"/>
    </row>
    <row r="199" ht="21" customHeight="1">
      <c r="A199" s="5"/>
      <c r="B199" s="124"/>
      <c r="C199" s="6"/>
      <c r="D199" s="124"/>
      <c r="E199" s="124"/>
      <c r="F199" s="124"/>
      <c r="G199" s="125"/>
      <c r="H199" s="125"/>
      <c r="I199" s="124"/>
      <c r="J199" s="6"/>
      <c r="K199" s="6"/>
      <c r="L199" s="6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24"/>
      <c r="AB199" s="124"/>
      <c r="AC199" s="6"/>
      <c r="AD199" s="6"/>
      <c r="AE199" s="6"/>
      <c r="AF199" s="6"/>
      <c r="AG199" s="124"/>
      <c r="AH199" s="416"/>
      <c r="AI199" s="413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417"/>
      <c r="AY199" s="418"/>
      <c r="AZ199" s="418"/>
      <c r="BA199" s="418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9"/>
    </row>
    <row r="200" ht="21" customHeight="1">
      <c r="A200" s="5"/>
      <c r="B200" s="124"/>
      <c r="C200" s="6"/>
      <c r="D200" s="124"/>
      <c r="E200" s="124"/>
      <c r="F200" s="124"/>
      <c r="G200" s="125"/>
      <c r="H200" s="125"/>
      <c r="I200" s="124"/>
      <c r="J200" s="6"/>
      <c r="K200" s="6"/>
      <c r="L200" s="6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24"/>
      <c r="AB200" s="124"/>
      <c r="AC200" s="6"/>
      <c r="AD200" s="6"/>
      <c r="AE200" s="6"/>
      <c r="AF200" s="6"/>
      <c r="AG200" s="124"/>
      <c r="AH200" s="416"/>
      <c r="AI200" s="413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417"/>
      <c r="AY200" s="418"/>
      <c r="AZ200" s="418"/>
      <c r="BA200" s="418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9"/>
    </row>
    <row r="201" ht="21" customHeight="1">
      <c r="A201" s="5"/>
      <c r="B201" s="124"/>
      <c r="C201" s="6"/>
      <c r="D201" s="124"/>
      <c r="E201" s="124"/>
      <c r="F201" s="124"/>
      <c r="G201" s="125"/>
      <c r="H201" s="125"/>
      <c r="I201" s="124"/>
      <c r="J201" s="6"/>
      <c r="K201" s="6"/>
      <c r="L201" s="6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24"/>
      <c r="AB201" s="124"/>
      <c r="AC201" s="6"/>
      <c r="AD201" s="6"/>
      <c r="AE201" s="6"/>
      <c r="AF201" s="6"/>
      <c r="AG201" s="124"/>
      <c r="AH201" s="416"/>
      <c r="AI201" s="413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417"/>
      <c r="AY201" s="418"/>
      <c r="AZ201" s="418"/>
      <c r="BA201" s="418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9"/>
    </row>
    <row r="202" ht="21" customHeight="1">
      <c r="A202" s="5"/>
      <c r="B202" s="124"/>
      <c r="C202" s="6"/>
      <c r="D202" s="124"/>
      <c r="E202" s="124"/>
      <c r="F202" s="124"/>
      <c r="G202" s="125"/>
      <c r="H202" s="125"/>
      <c r="I202" s="124"/>
      <c r="J202" s="6"/>
      <c r="K202" s="6"/>
      <c r="L202" s="6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24"/>
      <c r="AB202" s="124"/>
      <c r="AC202" s="6"/>
      <c r="AD202" s="6"/>
      <c r="AE202" s="6"/>
      <c r="AF202" s="6"/>
      <c r="AG202" s="124"/>
      <c r="AH202" s="416"/>
      <c r="AI202" s="413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417"/>
      <c r="AY202" s="418"/>
      <c r="AZ202" s="418"/>
      <c r="BA202" s="418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9"/>
    </row>
    <row r="203" ht="21" customHeight="1">
      <c r="A203" s="5"/>
      <c r="B203" s="124"/>
      <c r="C203" s="6"/>
      <c r="D203" s="124"/>
      <c r="E203" s="124"/>
      <c r="F203" s="124"/>
      <c r="G203" s="125"/>
      <c r="H203" s="125"/>
      <c r="I203" s="124"/>
      <c r="J203" s="6"/>
      <c r="K203" s="6"/>
      <c r="L203" s="6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24"/>
      <c r="AB203" s="124"/>
      <c r="AC203" s="6"/>
      <c r="AD203" s="6"/>
      <c r="AE203" s="6"/>
      <c r="AF203" s="6"/>
      <c r="AG203" s="124"/>
      <c r="AH203" s="416"/>
      <c r="AI203" s="413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417"/>
      <c r="AY203" s="418"/>
      <c r="AZ203" s="418"/>
      <c r="BA203" s="418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9"/>
    </row>
    <row r="204" ht="21" customHeight="1">
      <c r="A204" s="5"/>
      <c r="B204" s="124"/>
      <c r="C204" s="6"/>
      <c r="D204" s="124"/>
      <c r="E204" s="124"/>
      <c r="F204" s="124"/>
      <c r="G204" s="125"/>
      <c r="H204" s="125"/>
      <c r="I204" s="124"/>
      <c r="J204" s="6"/>
      <c r="K204" s="6"/>
      <c r="L204" s="6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24"/>
      <c r="AB204" s="124"/>
      <c r="AC204" s="6"/>
      <c r="AD204" s="6"/>
      <c r="AE204" s="6"/>
      <c r="AF204" s="6"/>
      <c r="AG204" s="124"/>
      <c r="AH204" s="416"/>
      <c r="AI204" s="413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417"/>
      <c r="AY204" s="418"/>
      <c r="AZ204" s="418"/>
      <c r="BA204" s="418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9"/>
    </row>
    <row r="205" ht="21" customHeight="1">
      <c r="A205" s="5"/>
      <c r="B205" s="124"/>
      <c r="C205" s="6"/>
      <c r="D205" s="124"/>
      <c r="E205" s="124"/>
      <c r="F205" s="124"/>
      <c r="G205" s="125"/>
      <c r="H205" s="125"/>
      <c r="I205" s="124"/>
      <c r="J205" s="6"/>
      <c r="K205" s="6"/>
      <c r="L205" s="6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24"/>
      <c r="AB205" s="124"/>
      <c r="AC205" s="6"/>
      <c r="AD205" s="6"/>
      <c r="AE205" s="6"/>
      <c r="AF205" s="6"/>
      <c r="AG205" s="124"/>
      <c r="AH205" s="416"/>
      <c r="AI205" s="413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417"/>
      <c r="AY205" s="418"/>
      <c r="AZ205" s="418"/>
      <c r="BA205" s="418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9"/>
    </row>
    <row r="206" ht="21" customHeight="1">
      <c r="A206" s="5"/>
      <c r="B206" s="124"/>
      <c r="C206" s="6"/>
      <c r="D206" s="124"/>
      <c r="E206" s="124"/>
      <c r="F206" s="124"/>
      <c r="G206" s="125"/>
      <c r="H206" s="125"/>
      <c r="I206" s="124"/>
      <c r="J206" s="6"/>
      <c r="K206" s="6"/>
      <c r="L206" s="6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24"/>
      <c r="AB206" s="124"/>
      <c r="AC206" s="6"/>
      <c r="AD206" s="6"/>
      <c r="AE206" s="6"/>
      <c r="AF206" s="6"/>
      <c r="AG206" s="124"/>
      <c r="AH206" s="416"/>
      <c r="AI206" s="413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417"/>
      <c r="AY206" s="418"/>
      <c r="AZ206" s="418"/>
      <c r="BA206" s="418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9"/>
    </row>
    <row r="207" ht="21" customHeight="1">
      <c r="A207" s="5"/>
      <c r="B207" s="124"/>
      <c r="C207" s="6"/>
      <c r="D207" s="124"/>
      <c r="E207" s="124"/>
      <c r="F207" s="124"/>
      <c r="G207" s="125"/>
      <c r="H207" s="125"/>
      <c r="I207" s="124"/>
      <c r="J207" s="6"/>
      <c r="K207" s="6"/>
      <c r="L207" s="6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24"/>
      <c r="AB207" s="124"/>
      <c r="AC207" s="6"/>
      <c r="AD207" s="6"/>
      <c r="AE207" s="6"/>
      <c r="AF207" s="6"/>
      <c r="AG207" s="124"/>
      <c r="AH207" s="416"/>
      <c r="AI207" s="413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417"/>
      <c r="AY207" s="418"/>
      <c r="AZ207" s="418"/>
      <c r="BA207" s="418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9"/>
    </row>
    <row r="208" ht="21" customHeight="1">
      <c r="A208" s="5"/>
      <c r="B208" s="124"/>
      <c r="C208" s="6"/>
      <c r="D208" s="124"/>
      <c r="E208" s="124"/>
      <c r="F208" s="124"/>
      <c r="G208" s="125"/>
      <c r="H208" s="125"/>
      <c r="I208" s="124"/>
      <c r="J208" s="6"/>
      <c r="K208" s="6"/>
      <c r="L208" s="6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24"/>
      <c r="AB208" s="124"/>
      <c r="AC208" s="6"/>
      <c r="AD208" s="6"/>
      <c r="AE208" s="6"/>
      <c r="AF208" s="6"/>
      <c r="AG208" s="124"/>
      <c r="AH208" s="416"/>
      <c r="AI208" s="413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417"/>
      <c r="AY208" s="418"/>
      <c r="AZ208" s="418"/>
      <c r="BA208" s="418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9"/>
    </row>
    <row r="209" ht="21" customHeight="1">
      <c r="A209" s="5"/>
      <c r="B209" s="124"/>
      <c r="C209" s="6"/>
      <c r="D209" s="124"/>
      <c r="E209" s="124"/>
      <c r="F209" s="124"/>
      <c r="G209" s="125"/>
      <c r="H209" s="125"/>
      <c r="I209" s="124"/>
      <c r="J209" s="6"/>
      <c r="K209" s="6"/>
      <c r="L209" s="6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24"/>
      <c r="AB209" s="124"/>
      <c r="AC209" s="6"/>
      <c r="AD209" s="6"/>
      <c r="AE209" s="6"/>
      <c r="AF209" s="6"/>
      <c r="AG209" s="124"/>
      <c r="AH209" s="416"/>
      <c r="AI209" s="413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417"/>
      <c r="AY209" s="418"/>
      <c r="AZ209" s="418"/>
      <c r="BA209" s="418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9"/>
    </row>
    <row r="210" ht="21" customHeight="1">
      <c r="A210" s="5"/>
      <c r="B210" s="124"/>
      <c r="C210" s="6"/>
      <c r="D210" s="124"/>
      <c r="E210" s="124"/>
      <c r="F210" s="124"/>
      <c r="G210" s="125"/>
      <c r="H210" s="125"/>
      <c r="I210" s="124"/>
      <c r="J210" s="6"/>
      <c r="K210" s="6"/>
      <c r="L210" s="6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24"/>
      <c r="AB210" s="124"/>
      <c r="AC210" s="6"/>
      <c r="AD210" s="6"/>
      <c r="AE210" s="6"/>
      <c r="AF210" s="6"/>
      <c r="AG210" s="124"/>
      <c r="AH210" s="416"/>
      <c r="AI210" s="413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417"/>
      <c r="AY210" s="418"/>
      <c r="AZ210" s="418"/>
      <c r="BA210" s="418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9"/>
    </row>
    <row r="211" ht="21" customHeight="1">
      <c r="A211" s="5"/>
      <c r="B211" s="124"/>
      <c r="C211" s="6"/>
      <c r="D211" s="124"/>
      <c r="E211" s="124"/>
      <c r="F211" s="124"/>
      <c r="G211" s="125"/>
      <c r="H211" s="125"/>
      <c r="I211" s="124"/>
      <c r="J211" s="6"/>
      <c r="K211" s="6"/>
      <c r="L211" s="6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24"/>
      <c r="AB211" s="124"/>
      <c r="AC211" s="6"/>
      <c r="AD211" s="6"/>
      <c r="AE211" s="6"/>
      <c r="AF211" s="6"/>
      <c r="AG211" s="124"/>
      <c r="AH211" s="416"/>
      <c r="AI211" s="413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417"/>
      <c r="AY211" s="418"/>
      <c r="AZ211" s="418"/>
      <c r="BA211" s="418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9"/>
    </row>
    <row r="212" ht="21" customHeight="1">
      <c r="A212" s="5"/>
      <c r="B212" s="124"/>
      <c r="C212" s="6"/>
      <c r="D212" s="124"/>
      <c r="E212" s="124"/>
      <c r="F212" s="124"/>
      <c r="G212" s="125"/>
      <c r="H212" s="125"/>
      <c r="I212" s="124"/>
      <c r="J212" s="6"/>
      <c r="K212" s="6"/>
      <c r="L212" s="6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24"/>
      <c r="AB212" s="124"/>
      <c r="AC212" s="6"/>
      <c r="AD212" s="6"/>
      <c r="AE212" s="6"/>
      <c r="AF212" s="6"/>
      <c r="AG212" s="124"/>
      <c r="AH212" s="416"/>
      <c r="AI212" s="413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417"/>
      <c r="AY212" s="418"/>
      <c r="AZ212" s="418"/>
      <c r="BA212" s="418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9"/>
    </row>
    <row r="213" ht="21" customHeight="1">
      <c r="A213" s="5"/>
      <c r="B213" s="124"/>
      <c r="C213" s="6"/>
      <c r="D213" s="124"/>
      <c r="E213" s="124"/>
      <c r="F213" s="124"/>
      <c r="G213" s="125"/>
      <c r="H213" s="125"/>
      <c r="I213" s="124"/>
      <c r="J213" s="6"/>
      <c r="K213" s="6"/>
      <c r="L213" s="6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24"/>
      <c r="AB213" s="124"/>
      <c r="AC213" s="6"/>
      <c r="AD213" s="6"/>
      <c r="AE213" s="6"/>
      <c r="AF213" s="6"/>
      <c r="AG213" s="124"/>
      <c r="AH213" s="416"/>
      <c r="AI213" s="413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417"/>
      <c r="AY213" s="418"/>
      <c r="AZ213" s="418"/>
      <c r="BA213" s="418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9"/>
    </row>
    <row r="214" ht="21" customHeight="1">
      <c r="A214" s="5"/>
      <c r="B214" s="124"/>
      <c r="C214" s="6"/>
      <c r="D214" s="124"/>
      <c r="E214" s="124"/>
      <c r="F214" s="124"/>
      <c r="G214" s="125"/>
      <c r="H214" s="125"/>
      <c r="I214" s="124"/>
      <c r="J214" s="6"/>
      <c r="K214" s="6"/>
      <c r="L214" s="6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24"/>
      <c r="AB214" s="124"/>
      <c r="AC214" s="6"/>
      <c r="AD214" s="6"/>
      <c r="AE214" s="6"/>
      <c r="AF214" s="6"/>
      <c r="AG214" s="124"/>
      <c r="AH214" s="416"/>
      <c r="AI214" s="413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417"/>
      <c r="AY214" s="418"/>
      <c r="AZ214" s="418"/>
      <c r="BA214" s="418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9"/>
    </row>
    <row r="215" ht="21" customHeight="1">
      <c r="A215" s="5"/>
      <c r="B215" s="124"/>
      <c r="C215" s="6"/>
      <c r="D215" s="124"/>
      <c r="E215" s="124"/>
      <c r="F215" s="124"/>
      <c r="G215" s="125"/>
      <c r="H215" s="125"/>
      <c r="I215" s="124"/>
      <c r="J215" s="6"/>
      <c r="K215" s="6"/>
      <c r="L215" s="6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24"/>
      <c r="AB215" s="124"/>
      <c r="AC215" s="6"/>
      <c r="AD215" s="6"/>
      <c r="AE215" s="6"/>
      <c r="AF215" s="6"/>
      <c r="AG215" s="124"/>
      <c r="AH215" s="416"/>
      <c r="AI215" s="413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417"/>
      <c r="AY215" s="418"/>
      <c r="AZ215" s="418"/>
      <c r="BA215" s="418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9"/>
    </row>
    <row r="216" ht="21" customHeight="1">
      <c r="A216" s="5"/>
      <c r="B216" s="124"/>
      <c r="C216" s="6"/>
      <c r="D216" s="124"/>
      <c r="E216" s="124"/>
      <c r="F216" s="124"/>
      <c r="G216" s="125"/>
      <c r="H216" s="125"/>
      <c r="I216" s="124"/>
      <c r="J216" s="6"/>
      <c r="K216" s="6"/>
      <c r="L216" s="6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24"/>
      <c r="AB216" s="124"/>
      <c r="AC216" s="6"/>
      <c r="AD216" s="6"/>
      <c r="AE216" s="6"/>
      <c r="AF216" s="6"/>
      <c r="AG216" s="124"/>
      <c r="AH216" s="416"/>
      <c r="AI216" s="413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417"/>
      <c r="AY216" s="418"/>
      <c r="AZ216" s="418"/>
      <c r="BA216" s="418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9"/>
    </row>
    <row r="217" ht="21" customHeight="1">
      <c r="A217" s="5"/>
      <c r="B217" s="124"/>
      <c r="C217" s="6"/>
      <c r="D217" s="124"/>
      <c r="E217" s="124"/>
      <c r="F217" s="124"/>
      <c r="G217" s="125"/>
      <c r="H217" s="125"/>
      <c r="I217" s="124"/>
      <c r="J217" s="6"/>
      <c r="K217" s="6"/>
      <c r="L217" s="6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24"/>
      <c r="AB217" s="124"/>
      <c r="AC217" s="6"/>
      <c r="AD217" s="6"/>
      <c r="AE217" s="6"/>
      <c r="AF217" s="6"/>
      <c r="AG217" s="124"/>
      <c r="AH217" s="416"/>
      <c r="AI217" s="413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417"/>
      <c r="AY217" s="418"/>
      <c r="AZ217" s="418"/>
      <c r="BA217" s="418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9"/>
    </row>
    <row r="218" ht="21" customHeight="1">
      <c r="A218" s="5"/>
      <c r="B218" s="124"/>
      <c r="C218" s="6"/>
      <c r="D218" s="124"/>
      <c r="E218" s="124"/>
      <c r="F218" s="124"/>
      <c r="G218" s="125"/>
      <c r="H218" s="125"/>
      <c r="I218" s="124"/>
      <c r="J218" s="6"/>
      <c r="K218" s="6"/>
      <c r="L218" s="6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24"/>
      <c r="AB218" s="124"/>
      <c r="AC218" s="6"/>
      <c r="AD218" s="6"/>
      <c r="AE218" s="6"/>
      <c r="AF218" s="6"/>
      <c r="AG218" s="124"/>
      <c r="AH218" s="416"/>
      <c r="AI218" s="413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417"/>
      <c r="AY218" s="418"/>
      <c r="AZ218" s="418"/>
      <c r="BA218" s="418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9"/>
    </row>
    <row r="219" ht="21" customHeight="1">
      <c r="A219" s="5"/>
      <c r="B219" s="124"/>
      <c r="C219" s="6"/>
      <c r="D219" s="124"/>
      <c r="E219" s="124"/>
      <c r="F219" s="124"/>
      <c r="G219" s="125"/>
      <c r="H219" s="125"/>
      <c r="I219" s="124"/>
      <c r="J219" s="6"/>
      <c r="K219" s="6"/>
      <c r="L219" s="6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24"/>
      <c r="AB219" s="124"/>
      <c r="AC219" s="6"/>
      <c r="AD219" s="6"/>
      <c r="AE219" s="6"/>
      <c r="AF219" s="6"/>
      <c r="AG219" s="124"/>
      <c r="AH219" s="416"/>
      <c r="AI219" s="413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417"/>
      <c r="AY219" s="418"/>
      <c r="AZ219" s="418"/>
      <c r="BA219" s="418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9"/>
    </row>
    <row r="220" ht="21" customHeight="1">
      <c r="A220" s="5"/>
      <c r="B220" s="124"/>
      <c r="C220" s="6"/>
      <c r="D220" s="124"/>
      <c r="E220" s="124"/>
      <c r="F220" s="124"/>
      <c r="G220" s="125"/>
      <c r="H220" s="125"/>
      <c r="I220" s="124"/>
      <c r="J220" s="6"/>
      <c r="K220" s="6"/>
      <c r="L220" s="6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24"/>
      <c r="AB220" s="124"/>
      <c r="AC220" s="6"/>
      <c r="AD220" s="6"/>
      <c r="AE220" s="6"/>
      <c r="AF220" s="6"/>
      <c r="AG220" s="124"/>
      <c r="AH220" s="416"/>
      <c r="AI220" s="413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417"/>
      <c r="AY220" s="418"/>
      <c r="AZ220" s="418"/>
      <c r="BA220" s="418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9"/>
    </row>
    <row r="221" ht="21" customHeight="1">
      <c r="A221" s="5"/>
      <c r="B221" s="124"/>
      <c r="C221" s="6"/>
      <c r="D221" s="124"/>
      <c r="E221" s="124"/>
      <c r="F221" s="124"/>
      <c r="G221" s="125"/>
      <c r="H221" s="125"/>
      <c r="I221" s="124"/>
      <c r="J221" s="6"/>
      <c r="K221" s="6"/>
      <c r="L221" s="6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24"/>
      <c r="AB221" s="124"/>
      <c r="AC221" s="6"/>
      <c r="AD221" s="6"/>
      <c r="AE221" s="6"/>
      <c r="AF221" s="6"/>
      <c r="AG221" s="124"/>
      <c r="AH221" s="416"/>
      <c r="AI221" s="413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417"/>
      <c r="AY221" s="418"/>
      <c r="AZ221" s="418"/>
      <c r="BA221" s="418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9"/>
    </row>
    <row r="222" ht="21" customHeight="1">
      <c r="A222" s="5"/>
      <c r="B222" s="124"/>
      <c r="C222" s="6"/>
      <c r="D222" s="124"/>
      <c r="E222" s="124"/>
      <c r="F222" s="124"/>
      <c r="G222" s="125"/>
      <c r="H222" s="125"/>
      <c r="I222" s="124"/>
      <c r="J222" s="6"/>
      <c r="K222" s="6"/>
      <c r="L222" s="6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24"/>
      <c r="AB222" s="124"/>
      <c r="AC222" s="6"/>
      <c r="AD222" s="6"/>
      <c r="AE222" s="6"/>
      <c r="AF222" s="6"/>
      <c r="AG222" s="124"/>
      <c r="AH222" s="416"/>
      <c r="AI222" s="413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417"/>
      <c r="AY222" s="418"/>
      <c r="AZ222" s="418"/>
      <c r="BA222" s="418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9"/>
    </row>
    <row r="223" ht="21" customHeight="1">
      <c r="A223" s="5"/>
      <c r="B223" s="124"/>
      <c r="C223" s="6"/>
      <c r="D223" s="124"/>
      <c r="E223" s="124"/>
      <c r="F223" s="124"/>
      <c r="G223" s="125"/>
      <c r="H223" s="125"/>
      <c r="I223" s="124"/>
      <c r="J223" s="6"/>
      <c r="K223" s="6"/>
      <c r="L223" s="6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24"/>
      <c r="AB223" s="124"/>
      <c r="AC223" s="6"/>
      <c r="AD223" s="6"/>
      <c r="AE223" s="6"/>
      <c r="AF223" s="6"/>
      <c r="AG223" s="124"/>
      <c r="AH223" s="416"/>
      <c r="AI223" s="413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417"/>
      <c r="AY223" s="418"/>
      <c r="AZ223" s="418"/>
      <c r="BA223" s="418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9"/>
    </row>
    <row r="224" ht="21" customHeight="1">
      <c r="A224" s="5"/>
      <c r="B224" s="124"/>
      <c r="C224" s="6"/>
      <c r="D224" s="124"/>
      <c r="E224" s="124"/>
      <c r="F224" s="124"/>
      <c r="G224" s="125"/>
      <c r="H224" s="125"/>
      <c r="I224" s="124"/>
      <c r="J224" s="6"/>
      <c r="K224" s="6"/>
      <c r="L224" s="6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24"/>
      <c r="AB224" s="124"/>
      <c r="AC224" s="6"/>
      <c r="AD224" s="6"/>
      <c r="AE224" s="6"/>
      <c r="AF224" s="6"/>
      <c r="AG224" s="124"/>
      <c r="AH224" s="416"/>
      <c r="AI224" s="413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417"/>
      <c r="AY224" s="418"/>
      <c r="AZ224" s="418"/>
      <c r="BA224" s="418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9"/>
    </row>
    <row r="225" ht="21" customHeight="1">
      <c r="A225" s="5"/>
      <c r="B225" s="124"/>
      <c r="C225" s="6"/>
      <c r="D225" s="124"/>
      <c r="E225" s="124"/>
      <c r="F225" s="124"/>
      <c r="G225" s="125"/>
      <c r="H225" s="125"/>
      <c r="I225" s="124"/>
      <c r="J225" s="6"/>
      <c r="K225" s="6"/>
      <c r="L225" s="6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24"/>
      <c r="AB225" s="124"/>
      <c r="AC225" s="6"/>
      <c r="AD225" s="6"/>
      <c r="AE225" s="6"/>
      <c r="AF225" s="6"/>
      <c r="AG225" s="124"/>
      <c r="AH225" s="416"/>
      <c r="AI225" s="413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417"/>
      <c r="AY225" s="418"/>
      <c r="AZ225" s="418"/>
      <c r="BA225" s="418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9"/>
    </row>
    <row r="226" ht="21" customHeight="1">
      <c r="A226" s="5"/>
      <c r="B226" s="124"/>
      <c r="C226" s="6"/>
      <c r="D226" s="124"/>
      <c r="E226" s="124"/>
      <c r="F226" s="124"/>
      <c r="G226" s="125"/>
      <c r="H226" s="125"/>
      <c r="I226" s="124"/>
      <c r="J226" s="6"/>
      <c r="K226" s="6"/>
      <c r="L226" s="6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24"/>
      <c r="AB226" s="124"/>
      <c r="AC226" s="6"/>
      <c r="AD226" s="6"/>
      <c r="AE226" s="6"/>
      <c r="AF226" s="6"/>
      <c r="AG226" s="124"/>
      <c r="AH226" s="416"/>
      <c r="AI226" s="413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417"/>
      <c r="AY226" s="418"/>
      <c r="AZ226" s="418"/>
      <c r="BA226" s="418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9"/>
    </row>
    <row r="227" ht="21" customHeight="1">
      <c r="A227" s="5"/>
      <c r="B227" s="124"/>
      <c r="C227" s="6"/>
      <c r="D227" s="124"/>
      <c r="E227" s="124"/>
      <c r="F227" s="124"/>
      <c r="G227" s="125"/>
      <c r="H227" s="125"/>
      <c r="I227" s="124"/>
      <c r="J227" s="6"/>
      <c r="K227" s="6"/>
      <c r="L227" s="6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24"/>
      <c r="AB227" s="124"/>
      <c r="AC227" s="6"/>
      <c r="AD227" s="6"/>
      <c r="AE227" s="6"/>
      <c r="AF227" s="6"/>
      <c r="AG227" s="124"/>
      <c r="AH227" s="416"/>
      <c r="AI227" s="413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417"/>
      <c r="AY227" s="418"/>
      <c r="AZ227" s="418"/>
      <c r="BA227" s="418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9"/>
    </row>
    <row r="228" ht="21" customHeight="1">
      <c r="A228" s="5"/>
      <c r="B228" s="124"/>
      <c r="C228" s="6"/>
      <c r="D228" s="124"/>
      <c r="E228" s="124"/>
      <c r="F228" s="124"/>
      <c r="G228" s="125"/>
      <c r="H228" s="125"/>
      <c r="I228" s="124"/>
      <c r="J228" s="6"/>
      <c r="K228" s="6"/>
      <c r="L228" s="6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24"/>
      <c r="AB228" s="124"/>
      <c r="AC228" s="6"/>
      <c r="AD228" s="6"/>
      <c r="AE228" s="6"/>
      <c r="AF228" s="6"/>
      <c r="AG228" s="124"/>
      <c r="AH228" s="416"/>
      <c r="AI228" s="413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417"/>
      <c r="AY228" s="418"/>
      <c r="AZ228" s="418"/>
      <c r="BA228" s="418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9"/>
    </row>
    <row r="229" ht="21" customHeight="1">
      <c r="A229" s="5"/>
      <c r="B229" s="124"/>
      <c r="C229" s="6"/>
      <c r="D229" s="124"/>
      <c r="E229" s="124"/>
      <c r="F229" s="124"/>
      <c r="G229" s="125"/>
      <c r="H229" s="125"/>
      <c r="I229" s="124"/>
      <c r="J229" s="6"/>
      <c r="K229" s="6"/>
      <c r="L229" s="6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24"/>
      <c r="AB229" s="124"/>
      <c r="AC229" s="6"/>
      <c r="AD229" s="6"/>
      <c r="AE229" s="6"/>
      <c r="AF229" s="6"/>
      <c r="AG229" s="124"/>
      <c r="AH229" s="416"/>
      <c r="AI229" s="413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417"/>
      <c r="AY229" s="418"/>
      <c r="AZ229" s="418"/>
      <c r="BA229" s="418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9"/>
    </row>
    <row r="230" ht="21" customHeight="1">
      <c r="A230" s="5"/>
      <c r="B230" s="124"/>
      <c r="C230" s="6"/>
      <c r="D230" s="124"/>
      <c r="E230" s="124"/>
      <c r="F230" s="124"/>
      <c r="G230" s="125"/>
      <c r="H230" s="125"/>
      <c r="I230" s="124"/>
      <c r="J230" s="6"/>
      <c r="K230" s="6"/>
      <c r="L230" s="6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24"/>
      <c r="AB230" s="124"/>
      <c r="AC230" s="6"/>
      <c r="AD230" s="6"/>
      <c r="AE230" s="6"/>
      <c r="AF230" s="6"/>
      <c r="AG230" s="124"/>
      <c r="AH230" s="416"/>
      <c r="AI230" s="413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417"/>
      <c r="AY230" s="418"/>
      <c r="AZ230" s="418"/>
      <c r="BA230" s="418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9"/>
    </row>
    <row r="231" ht="21" customHeight="1">
      <c r="A231" s="5"/>
      <c r="B231" s="124"/>
      <c r="C231" s="6"/>
      <c r="D231" s="124"/>
      <c r="E231" s="124"/>
      <c r="F231" s="124"/>
      <c r="G231" s="125"/>
      <c r="H231" s="125"/>
      <c r="I231" s="124"/>
      <c r="J231" s="6"/>
      <c r="K231" s="6"/>
      <c r="L231" s="6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  <c r="AA231" s="124"/>
      <c r="AB231" s="124"/>
      <c r="AC231" s="6"/>
      <c r="AD231" s="6"/>
      <c r="AE231" s="6"/>
      <c r="AF231" s="6"/>
      <c r="AG231" s="124"/>
      <c r="AH231" s="416"/>
      <c r="AI231" s="413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417"/>
      <c r="AY231" s="418"/>
      <c r="AZ231" s="418"/>
      <c r="BA231" s="418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9"/>
    </row>
    <row r="232" ht="21" customHeight="1">
      <c r="A232" s="5"/>
      <c r="B232" s="124"/>
      <c r="C232" s="6"/>
      <c r="D232" s="124"/>
      <c r="E232" s="124"/>
      <c r="F232" s="124"/>
      <c r="G232" s="125"/>
      <c r="H232" s="125"/>
      <c r="I232" s="124"/>
      <c r="J232" s="6"/>
      <c r="K232" s="6"/>
      <c r="L232" s="6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24"/>
      <c r="AB232" s="124"/>
      <c r="AC232" s="6"/>
      <c r="AD232" s="6"/>
      <c r="AE232" s="6"/>
      <c r="AF232" s="6"/>
      <c r="AG232" s="124"/>
      <c r="AH232" s="416"/>
      <c r="AI232" s="413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417"/>
      <c r="AY232" s="418"/>
      <c r="AZ232" s="418"/>
      <c r="BA232" s="418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9"/>
    </row>
    <row r="233" ht="21" customHeight="1">
      <c r="A233" s="5"/>
      <c r="B233" s="124"/>
      <c r="C233" s="6"/>
      <c r="D233" s="124"/>
      <c r="E233" s="124"/>
      <c r="F233" s="124"/>
      <c r="G233" s="125"/>
      <c r="H233" s="125"/>
      <c r="I233" s="124"/>
      <c r="J233" s="6"/>
      <c r="K233" s="6"/>
      <c r="L233" s="6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24"/>
      <c r="AB233" s="124"/>
      <c r="AC233" s="6"/>
      <c r="AD233" s="6"/>
      <c r="AE233" s="6"/>
      <c r="AF233" s="6"/>
      <c r="AG233" s="124"/>
      <c r="AH233" s="416"/>
      <c r="AI233" s="413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417"/>
      <c r="AY233" s="418"/>
      <c r="AZ233" s="418"/>
      <c r="BA233" s="418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9"/>
    </row>
    <row r="234" ht="21" customHeight="1">
      <c r="A234" s="5"/>
      <c r="B234" s="124"/>
      <c r="C234" s="6"/>
      <c r="D234" s="124"/>
      <c r="E234" s="124"/>
      <c r="F234" s="124"/>
      <c r="G234" s="125"/>
      <c r="H234" s="125"/>
      <c r="I234" s="124"/>
      <c r="J234" s="6"/>
      <c r="K234" s="6"/>
      <c r="L234" s="6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24"/>
      <c r="AB234" s="124"/>
      <c r="AC234" s="6"/>
      <c r="AD234" s="6"/>
      <c r="AE234" s="6"/>
      <c r="AF234" s="6"/>
      <c r="AG234" s="124"/>
      <c r="AH234" s="416"/>
      <c r="AI234" s="413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417"/>
      <c r="AY234" s="418"/>
      <c r="AZ234" s="418"/>
      <c r="BA234" s="418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9"/>
    </row>
    <row r="235" ht="21" customHeight="1">
      <c r="A235" s="5"/>
      <c r="B235" s="124"/>
      <c r="C235" s="6"/>
      <c r="D235" s="124"/>
      <c r="E235" s="124"/>
      <c r="F235" s="124"/>
      <c r="G235" s="125"/>
      <c r="H235" s="125"/>
      <c r="I235" s="124"/>
      <c r="J235" s="6"/>
      <c r="K235" s="6"/>
      <c r="L235" s="6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24"/>
      <c r="AB235" s="124"/>
      <c r="AC235" s="6"/>
      <c r="AD235" s="6"/>
      <c r="AE235" s="6"/>
      <c r="AF235" s="6"/>
      <c r="AG235" s="124"/>
      <c r="AH235" s="416"/>
      <c r="AI235" s="413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417"/>
      <c r="AY235" s="418"/>
      <c r="AZ235" s="418"/>
      <c r="BA235" s="418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9"/>
    </row>
    <row r="236" ht="21" customHeight="1">
      <c r="A236" s="5"/>
      <c r="B236" s="124"/>
      <c r="C236" s="6"/>
      <c r="D236" s="124"/>
      <c r="E236" s="124"/>
      <c r="F236" s="124"/>
      <c r="G236" s="125"/>
      <c r="H236" s="125"/>
      <c r="I236" s="124"/>
      <c r="J236" s="6"/>
      <c r="K236" s="6"/>
      <c r="L236" s="6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24"/>
      <c r="AB236" s="124"/>
      <c r="AC236" s="6"/>
      <c r="AD236" s="6"/>
      <c r="AE236" s="6"/>
      <c r="AF236" s="6"/>
      <c r="AG236" s="124"/>
      <c r="AH236" s="416"/>
      <c r="AI236" s="413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417"/>
      <c r="AY236" s="418"/>
      <c r="AZ236" s="418"/>
      <c r="BA236" s="418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9"/>
    </row>
    <row r="237" ht="21" customHeight="1">
      <c r="A237" s="5"/>
      <c r="B237" s="124"/>
      <c r="C237" s="6"/>
      <c r="D237" s="124"/>
      <c r="E237" s="124"/>
      <c r="F237" s="124"/>
      <c r="G237" s="125"/>
      <c r="H237" s="125"/>
      <c r="I237" s="124"/>
      <c r="J237" s="6"/>
      <c r="K237" s="6"/>
      <c r="L237" s="6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24"/>
      <c r="AB237" s="124"/>
      <c r="AC237" s="6"/>
      <c r="AD237" s="6"/>
      <c r="AE237" s="6"/>
      <c r="AF237" s="6"/>
      <c r="AG237" s="124"/>
      <c r="AH237" s="416"/>
      <c r="AI237" s="413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417"/>
      <c r="AY237" s="418"/>
      <c r="AZ237" s="418"/>
      <c r="BA237" s="418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9"/>
    </row>
    <row r="238" ht="21" customHeight="1">
      <c r="A238" s="5"/>
      <c r="B238" s="124"/>
      <c r="C238" s="6"/>
      <c r="D238" s="124"/>
      <c r="E238" s="124"/>
      <c r="F238" s="124"/>
      <c r="G238" s="125"/>
      <c r="H238" s="125"/>
      <c r="I238" s="124"/>
      <c r="J238" s="6"/>
      <c r="K238" s="6"/>
      <c r="L238" s="6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  <c r="AA238" s="124"/>
      <c r="AB238" s="124"/>
      <c r="AC238" s="6"/>
      <c r="AD238" s="6"/>
      <c r="AE238" s="6"/>
      <c r="AF238" s="6"/>
      <c r="AG238" s="124"/>
      <c r="AH238" s="416"/>
      <c r="AI238" s="413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417"/>
      <c r="AY238" s="418"/>
      <c r="AZ238" s="418"/>
      <c r="BA238" s="418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9"/>
    </row>
    <row r="239" ht="21" customHeight="1">
      <c r="A239" s="5"/>
      <c r="B239" s="124"/>
      <c r="C239" s="6"/>
      <c r="D239" s="124"/>
      <c r="E239" s="124"/>
      <c r="F239" s="124"/>
      <c r="G239" s="125"/>
      <c r="H239" s="125"/>
      <c r="I239" s="124"/>
      <c r="J239" s="6"/>
      <c r="K239" s="6"/>
      <c r="L239" s="6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24"/>
      <c r="AB239" s="124"/>
      <c r="AC239" s="6"/>
      <c r="AD239" s="6"/>
      <c r="AE239" s="6"/>
      <c r="AF239" s="6"/>
      <c r="AG239" s="124"/>
      <c r="AH239" s="416"/>
      <c r="AI239" s="413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417"/>
      <c r="AY239" s="418"/>
      <c r="AZ239" s="418"/>
      <c r="BA239" s="418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9"/>
    </row>
    <row r="240" ht="21" customHeight="1">
      <c r="A240" s="5"/>
      <c r="B240" s="124"/>
      <c r="C240" s="6"/>
      <c r="D240" s="124"/>
      <c r="E240" s="124"/>
      <c r="F240" s="124"/>
      <c r="G240" s="125"/>
      <c r="H240" s="125"/>
      <c r="I240" s="124"/>
      <c r="J240" s="6"/>
      <c r="K240" s="6"/>
      <c r="L240" s="6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24"/>
      <c r="AB240" s="124"/>
      <c r="AC240" s="6"/>
      <c r="AD240" s="6"/>
      <c r="AE240" s="6"/>
      <c r="AF240" s="6"/>
      <c r="AG240" s="124"/>
      <c r="AH240" s="416"/>
      <c r="AI240" s="413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417"/>
      <c r="AY240" s="418"/>
      <c r="AZ240" s="418"/>
      <c r="BA240" s="418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9"/>
    </row>
    <row r="241" ht="21" customHeight="1">
      <c r="A241" s="5"/>
      <c r="B241" s="124"/>
      <c r="C241" s="6"/>
      <c r="D241" s="124"/>
      <c r="E241" s="124"/>
      <c r="F241" s="124"/>
      <c r="G241" s="125"/>
      <c r="H241" s="125"/>
      <c r="I241" s="124"/>
      <c r="J241" s="6"/>
      <c r="K241" s="6"/>
      <c r="L241" s="6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24"/>
      <c r="AB241" s="124"/>
      <c r="AC241" s="6"/>
      <c r="AD241" s="6"/>
      <c r="AE241" s="6"/>
      <c r="AF241" s="6"/>
      <c r="AG241" s="124"/>
      <c r="AH241" s="416"/>
      <c r="AI241" s="413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417"/>
      <c r="AY241" s="418"/>
      <c r="AZ241" s="418"/>
      <c r="BA241" s="418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9"/>
    </row>
    <row r="242" ht="21" customHeight="1">
      <c r="A242" s="5"/>
      <c r="B242" s="124"/>
      <c r="C242" s="6"/>
      <c r="D242" s="124"/>
      <c r="E242" s="124"/>
      <c r="F242" s="124"/>
      <c r="G242" s="125"/>
      <c r="H242" s="125"/>
      <c r="I242" s="124"/>
      <c r="J242" s="6"/>
      <c r="K242" s="6"/>
      <c r="L242" s="6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24"/>
      <c r="AB242" s="124"/>
      <c r="AC242" s="6"/>
      <c r="AD242" s="6"/>
      <c r="AE242" s="6"/>
      <c r="AF242" s="6"/>
      <c r="AG242" s="124"/>
      <c r="AH242" s="416"/>
      <c r="AI242" s="413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417"/>
      <c r="AY242" s="418"/>
      <c r="AZ242" s="418"/>
      <c r="BA242" s="418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9"/>
    </row>
    <row r="243" ht="21" customHeight="1">
      <c r="A243" s="5"/>
      <c r="B243" s="124"/>
      <c r="C243" s="6"/>
      <c r="D243" s="124"/>
      <c r="E243" s="124"/>
      <c r="F243" s="124"/>
      <c r="G243" s="125"/>
      <c r="H243" s="125"/>
      <c r="I243" s="124"/>
      <c r="J243" s="6"/>
      <c r="K243" s="6"/>
      <c r="L243" s="6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24"/>
      <c r="AB243" s="124"/>
      <c r="AC243" s="6"/>
      <c r="AD243" s="6"/>
      <c r="AE243" s="6"/>
      <c r="AF243" s="6"/>
      <c r="AG243" s="124"/>
      <c r="AH243" s="416"/>
      <c r="AI243" s="413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417"/>
      <c r="AY243" s="418"/>
      <c r="AZ243" s="418"/>
      <c r="BA243" s="418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9"/>
    </row>
    <row r="244" ht="21" customHeight="1">
      <c r="A244" s="5"/>
      <c r="B244" s="124"/>
      <c r="C244" s="6"/>
      <c r="D244" s="124"/>
      <c r="E244" s="124"/>
      <c r="F244" s="124"/>
      <c r="G244" s="125"/>
      <c r="H244" s="125"/>
      <c r="I244" s="124"/>
      <c r="J244" s="6"/>
      <c r="K244" s="6"/>
      <c r="L244" s="6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24"/>
      <c r="AB244" s="124"/>
      <c r="AC244" s="6"/>
      <c r="AD244" s="6"/>
      <c r="AE244" s="6"/>
      <c r="AF244" s="6"/>
      <c r="AG244" s="124"/>
      <c r="AH244" s="416"/>
      <c r="AI244" s="413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417"/>
      <c r="AY244" s="418"/>
      <c r="AZ244" s="418"/>
      <c r="BA244" s="418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9"/>
    </row>
    <row r="245" ht="21" customHeight="1">
      <c r="A245" s="5"/>
      <c r="B245" s="124"/>
      <c r="C245" s="6"/>
      <c r="D245" s="124"/>
      <c r="E245" s="124"/>
      <c r="F245" s="124"/>
      <c r="G245" s="125"/>
      <c r="H245" s="125"/>
      <c r="I245" s="124"/>
      <c r="J245" s="6"/>
      <c r="K245" s="6"/>
      <c r="L245" s="6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24"/>
      <c r="AB245" s="124"/>
      <c r="AC245" s="6"/>
      <c r="AD245" s="6"/>
      <c r="AE245" s="6"/>
      <c r="AF245" s="6"/>
      <c r="AG245" s="124"/>
      <c r="AH245" s="416"/>
      <c r="AI245" s="413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417"/>
      <c r="AY245" s="418"/>
      <c r="AZ245" s="418"/>
      <c r="BA245" s="418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9"/>
    </row>
    <row r="246" ht="21" customHeight="1">
      <c r="A246" s="5"/>
      <c r="B246" s="124"/>
      <c r="C246" s="6"/>
      <c r="D246" s="124"/>
      <c r="E246" s="124"/>
      <c r="F246" s="124"/>
      <c r="G246" s="125"/>
      <c r="H246" s="125"/>
      <c r="I246" s="124"/>
      <c r="J246" s="6"/>
      <c r="K246" s="6"/>
      <c r="L246" s="6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24"/>
      <c r="AB246" s="124"/>
      <c r="AC246" s="6"/>
      <c r="AD246" s="6"/>
      <c r="AE246" s="6"/>
      <c r="AF246" s="6"/>
      <c r="AG246" s="124"/>
      <c r="AH246" s="416"/>
      <c r="AI246" s="413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417"/>
      <c r="AY246" s="418"/>
      <c r="AZ246" s="418"/>
      <c r="BA246" s="418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9"/>
    </row>
    <row r="247" ht="21" customHeight="1">
      <c r="A247" s="5"/>
      <c r="B247" s="124"/>
      <c r="C247" s="6"/>
      <c r="D247" s="124"/>
      <c r="E247" s="124"/>
      <c r="F247" s="124"/>
      <c r="G247" s="125"/>
      <c r="H247" s="125"/>
      <c r="I247" s="124"/>
      <c r="J247" s="6"/>
      <c r="K247" s="6"/>
      <c r="L247" s="6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24"/>
      <c r="AB247" s="124"/>
      <c r="AC247" s="6"/>
      <c r="AD247" s="6"/>
      <c r="AE247" s="6"/>
      <c r="AF247" s="6"/>
      <c r="AG247" s="124"/>
      <c r="AH247" s="416"/>
      <c r="AI247" s="413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417"/>
      <c r="AY247" s="418"/>
      <c r="AZ247" s="418"/>
      <c r="BA247" s="418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9"/>
    </row>
    <row r="248" ht="21" customHeight="1">
      <c r="A248" s="5"/>
      <c r="B248" s="124"/>
      <c r="C248" s="6"/>
      <c r="D248" s="124"/>
      <c r="E248" s="124"/>
      <c r="F248" s="124"/>
      <c r="G248" s="125"/>
      <c r="H248" s="125"/>
      <c r="I248" s="124"/>
      <c r="J248" s="6"/>
      <c r="K248" s="6"/>
      <c r="L248" s="6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24"/>
      <c r="AB248" s="124"/>
      <c r="AC248" s="6"/>
      <c r="AD248" s="6"/>
      <c r="AE248" s="6"/>
      <c r="AF248" s="6"/>
      <c r="AG248" s="124"/>
      <c r="AH248" s="416"/>
      <c r="AI248" s="413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417"/>
      <c r="AY248" s="418"/>
      <c r="AZ248" s="418"/>
      <c r="BA248" s="418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9"/>
    </row>
    <row r="249" ht="21" customHeight="1">
      <c r="A249" s="5"/>
      <c r="B249" s="124"/>
      <c r="C249" s="6"/>
      <c r="D249" s="124"/>
      <c r="E249" s="124"/>
      <c r="F249" s="124"/>
      <c r="G249" s="125"/>
      <c r="H249" s="125"/>
      <c r="I249" s="124"/>
      <c r="J249" s="6"/>
      <c r="K249" s="6"/>
      <c r="L249" s="6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24"/>
      <c r="AB249" s="124"/>
      <c r="AC249" s="6"/>
      <c r="AD249" s="6"/>
      <c r="AE249" s="6"/>
      <c r="AF249" s="6"/>
      <c r="AG249" s="124"/>
      <c r="AH249" s="416"/>
      <c r="AI249" s="413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417"/>
      <c r="AY249" s="418"/>
      <c r="AZ249" s="418"/>
      <c r="BA249" s="418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9"/>
    </row>
    <row r="250" ht="21" customHeight="1">
      <c r="A250" s="5"/>
      <c r="B250" s="124"/>
      <c r="C250" s="6"/>
      <c r="D250" s="124"/>
      <c r="E250" s="124"/>
      <c r="F250" s="124"/>
      <c r="G250" s="125"/>
      <c r="H250" s="125"/>
      <c r="I250" s="124"/>
      <c r="J250" s="6"/>
      <c r="K250" s="6"/>
      <c r="L250" s="6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24"/>
      <c r="AB250" s="124"/>
      <c r="AC250" s="6"/>
      <c r="AD250" s="6"/>
      <c r="AE250" s="6"/>
      <c r="AF250" s="6"/>
      <c r="AG250" s="124"/>
      <c r="AH250" s="416"/>
      <c r="AI250" s="413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417"/>
      <c r="AY250" s="418"/>
      <c r="AZ250" s="418"/>
      <c r="BA250" s="418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9"/>
    </row>
    <row r="251" ht="21" customHeight="1">
      <c r="A251" s="5"/>
      <c r="B251" s="124"/>
      <c r="C251" s="6"/>
      <c r="D251" s="124"/>
      <c r="E251" s="124"/>
      <c r="F251" s="124"/>
      <c r="G251" s="125"/>
      <c r="H251" s="125"/>
      <c r="I251" s="124"/>
      <c r="J251" s="6"/>
      <c r="K251" s="6"/>
      <c r="L251" s="6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24"/>
      <c r="AB251" s="124"/>
      <c r="AC251" s="6"/>
      <c r="AD251" s="6"/>
      <c r="AE251" s="6"/>
      <c r="AF251" s="6"/>
      <c r="AG251" s="124"/>
      <c r="AH251" s="416"/>
      <c r="AI251" s="413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417"/>
      <c r="AY251" s="418"/>
      <c r="AZ251" s="418"/>
      <c r="BA251" s="418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9"/>
    </row>
    <row r="252" ht="21" customHeight="1">
      <c r="A252" s="5"/>
      <c r="B252" s="124"/>
      <c r="C252" s="6"/>
      <c r="D252" s="124"/>
      <c r="E252" s="124"/>
      <c r="F252" s="124"/>
      <c r="G252" s="125"/>
      <c r="H252" s="125"/>
      <c r="I252" s="124"/>
      <c r="J252" s="6"/>
      <c r="K252" s="6"/>
      <c r="L252" s="6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  <c r="AA252" s="124"/>
      <c r="AB252" s="124"/>
      <c r="AC252" s="6"/>
      <c r="AD252" s="6"/>
      <c r="AE252" s="6"/>
      <c r="AF252" s="6"/>
      <c r="AG252" s="124"/>
      <c r="AH252" s="416"/>
      <c r="AI252" s="413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417"/>
      <c r="AY252" s="418"/>
      <c r="AZ252" s="418"/>
      <c r="BA252" s="418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9"/>
    </row>
    <row r="253" ht="21" customHeight="1">
      <c r="A253" s="5"/>
      <c r="B253" s="124"/>
      <c r="C253" s="6"/>
      <c r="D253" s="124"/>
      <c r="E253" s="124"/>
      <c r="F253" s="124"/>
      <c r="G253" s="125"/>
      <c r="H253" s="125"/>
      <c r="I253" s="124"/>
      <c r="J253" s="6"/>
      <c r="K253" s="6"/>
      <c r="L253" s="6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24"/>
      <c r="AB253" s="124"/>
      <c r="AC253" s="6"/>
      <c r="AD253" s="6"/>
      <c r="AE253" s="6"/>
      <c r="AF253" s="6"/>
      <c r="AG253" s="124"/>
      <c r="AH253" s="416"/>
      <c r="AI253" s="413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417"/>
      <c r="AY253" s="418"/>
      <c r="AZ253" s="418"/>
      <c r="BA253" s="418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9"/>
    </row>
    <row r="254" ht="21" customHeight="1">
      <c r="A254" s="5"/>
      <c r="B254" s="124"/>
      <c r="C254" s="6"/>
      <c r="D254" s="124"/>
      <c r="E254" s="124"/>
      <c r="F254" s="124"/>
      <c r="G254" s="125"/>
      <c r="H254" s="125"/>
      <c r="I254" s="124"/>
      <c r="J254" s="6"/>
      <c r="K254" s="6"/>
      <c r="L254" s="6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24"/>
      <c r="AB254" s="124"/>
      <c r="AC254" s="6"/>
      <c r="AD254" s="6"/>
      <c r="AE254" s="6"/>
      <c r="AF254" s="6"/>
      <c r="AG254" s="124"/>
      <c r="AH254" s="416"/>
      <c r="AI254" s="413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417"/>
      <c r="AY254" s="418"/>
      <c r="AZ254" s="418"/>
      <c r="BA254" s="418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9"/>
    </row>
    <row r="255" ht="21" customHeight="1">
      <c r="A255" s="5"/>
      <c r="B255" s="124"/>
      <c r="C255" s="6"/>
      <c r="D255" s="124"/>
      <c r="E255" s="124"/>
      <c r="F255" s="124"/>
      <c r="G255" s="125"/>
      <c r="H255" s="125"/>
      <c r="I255" s="124"/>
      <c r="J255" s="6"/>
      <c r="K255" s="6"/>
      <c r="L255" s="6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24"/>
      <c r="AB255" s="124"/>
      <c r="AC255" s="6"/>
      <c r="AD255" s="6"/>
      <c r="AE255" s="6"/>
      <c r="AF255" s="6"/>
      <c r="AG255" s="124"/>
      <c r="AH255" s="416"/>
      <c r="AI255" s="413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417"/>
      <c r="AY255" s="418"/>
      <c r="AZ255" s="418"/>
      <c r="BA255" s="418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9"/>
    </row>
    <row r="256" ht="21" customHeight="1">
      <c r="A256" s="5"/>
      <c r="B256" s="124"/>
      <c r="C256" s="6"/>
      <c r="D256" s="124"/>
      <c r="E256" s="124"/>
      <c r="F256" s="124"/>
      <c r="G256" s="125"/>
      <c r="H256" s="125"/>
      <c r="I256" s="124"/>
      <c r="J256" s="6"/>
      <c r="K256" s="6"/>
      <c r="L256" s="6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24"/>
      <c r="AB256" s="124"/>
      <c r="AC256" s="6"/>
      <c r="AD256" s="6"/>
      <c r="AE256" s="6"/>
      <c r="AF256" s="6"/>
      <c r="AG256" s="124"/>
      <c r="AH256" s="416"/>
      <c r="AI256" s="413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417"/>
      <c r="AY256" s="418"/>
      <c r="AZ256" s="418"/>
      <c r="BA256" s="418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9"/>
    </row>
    <row r="257" ht="21" customHeight="1">
      <c r="A257" s="5"/>
      <c r="B257" s="124"/>
      <c r="C257" s="6"/>
      <c r="D257" s="124"/>
      <c r="E257" s="124"/>
      <c r="F257" s="124"/>
      <c r="G257" s="125"/>
      <c r="H257" s="125"/>
      <c r="I257" s="124"/>
      <c r="J257" s="6"/>
      <c r="K257" s="6"/>
      <c r="L257" s="6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24"/>
      <c r="AB257" s="124"/>
      <c r="AC257" s="6"/>
      <c r="AD257" s="6"/>
      <c r="AE257" s="6"/>
      <c r="AF257" s="6"/>
      <c r="AG257" s="124"/>
      <c r="AH257" s="416"/>
      <c r="AI257" s="413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417"/>
      <c r="AY257" s="418"/>
      <c r="AZ257" s="418"/>
      <c r="BA257" s="418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9"/>
    </row>
    <row r="258" ht="21" customHeight="1">
      <c r="A258" s="5"/>
      <c r="B258" s="124"/>
      <c r="C258" s="6"/>
      <c r="D258" s="124"/>
      <c r="E258" s="124"/>
      <c r="F258" s="124"/>
      <c r="G258" s="125"/>
      <c r="H258" s="125"/>
      <c r="I258" s="124"/>
      <c r="J258" s="6"/>
      <c r="K258" s="6"/>
      <c r="L258" s="6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24"/>
      <c r="AB258" s="124"/>
      <c r="AC258" s="6"/>
      <c r="AD258" s="6"/>
      <c r="AE258" s="6"/>
      <c r="AF258" s="6"/>
      <c r="AG258" s="124"/>
      <c r="AH258" s="416"/>
      <c r="AI258" s="413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417"/>
      <c r="AY258" s="418"/>
      <c r="AZ258" s="418"/>
      <c r="BA258" s="418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9"/>
    </row>
    <row r="259" ht="21" customHeight="1">
      <c r="A259" s="5"/>
      <c r="B259" s="124"/>
      <c r="C259" s="6"/>
      <c r="D259" s="124"/>
      <c r="E259" s="124"/>
      <c r="F259" s="124"/>
      <c r="G259" s="125"/>
      <c r="H259" s="125"/>
      <c r="I259" s="124"/>
      <c r="J259" s="6"/>
      <c r="K259" s="6"/>
      <c r="L259" s="6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24"/>
      <c r="AB259" s="124"/>
      <c r="AC259" s="6"/>
      <c r="AD259" s="6"/>
      <c r="AE259" s="6"/>
      <c r="AF259" s="6"/>
      <c r="AG259" s="124"/>
      <c r="AH259" s="416"/>
      <c r="AI259" s="413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417"/>
      <c r="AY259" s="418"/>
      <c r="AZ259" s="418"/>
      <c r="BA259" s="418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9"/>
    </row>
    <row r="260" ht="21" customHeight="1">
      <c r="A260" s="5"/>
      <c r="B260" s="124"/>
      <c r="C260" s="6"/>
      <c r="D260" s="124"/>
      <c r="E260" s="124"/>
      <c r="F260" s="124"/>
      <c r="G260" s="125"/>
      <c r="H260" s="125"/>
      <c r="I260" s="124"/>
      <c r="J260" s="6"/>
      <c r="K260" s="6"/>
      <c r="L260" s="6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  <c r="AA260" s="124"/>
      <c r="AB260" s="124"/>
      <c r="AC260" s="6"/>
      <c r="AD260" s="6"/>
      <c r="AE260" s="6"/>
      <c r="AF260" s="6"/>
      <c r="AG260" s="124"/>
      <c r="AH260" s="416"/>
      <c r="AI260" s="413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417"/>
      <c r="AY260" s="418"/>
      <c r="AZ260" s="418"/>
      <c r="BA260" s="418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9"/>
    </row>
    <row r="261" ht="21" customHeight="1">
      <c r="A261" s="5"/>
      <c r="B261" s="124"/>
      <c r="C261" s="6"/>
      <c r="D261" s="124"/>
      <c r="E261" s="124"/>
      <c r="F261" s="124"/>
      <c r="G261" s="125"/>
      <c r="H261" s="125"/>
      <c r="I261" s="124"/>
      <c r="J261" s="6"/>
      <c r="K261" s="6"/>
      <c r="L261" s="6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24"/>
      <c r="AB261" s="124"/>
      <c r="AC261" s="6"/>
      <c r="AD261" s="6"/>
      <c r="AE261" s="6"/>
      <c r="AF261" s="6"/>
      <c r="AG261" s="124"/>
      <c r="AH261" s="416"/>
      <c r="AI261" s="413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417"/>
      <c r="AY261" s="418"/>
      <c r="AZ261" s="418"/>
      <c r="BA261" s="418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9"/>
    </row>
    <row r="262" ht="21" customHeight="1">
      <c r="A262" s="5"/>
      <c r="B262" s="124"/>
      <c r="C262" s="6"/>
      <c r="D262" s="124"/>
      <c r="E262" s="124"/>
      <c r="F262" s="124"/>
      <c r="G262" s="125"/>
      <c r="H262" s="125"/>
      <c r="I262" s="124"/>
      <c r="J262" s="6"/>
      <c r="K262" s="6"/>
      <c r="L262" s="6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24"/>
      <c r="AB262" s="124"/>
      <c r="AC262" s="6"/>
      <c r="AD262" s="6"/>
      <c r="AE262" s="6"/>
      <c r="AF262" s="6"/>
      <c r="AG262" s="124"/>
      <c r="AH262" s="416"/>
      <c r="AI262" s="413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417"/>
      <c r="AY262" s="418"/>
      <c r="AZ262" s="418"/>
      <c r="BA262" s="418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9"/>
    </row>
    <row r="263" ht="21" customHeight="1">
      <c r="A263" s="5"/>
      <c r="B263" s="124"/>
      <c r="C263" s="6"/>
      <c r="D263" s="124"/>
      <c r="E263" s="124"/>
      <c r="F263" s="124"/>
      <c r="G263" s="125"/>
      <c r="H263" s="125"/>
      <c r="I263" s="124"/>
      <c r="J263" s="6"/>
      <c r="K263" s="6"/>
      <c r="L263" s="6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24"/>
      <c r="AB263" s="124"/>
      <c r="AC263" s="6"/>
      <c r="AD263" s="6"/>
      <c r="AE263" s="6"/>
      <c r="AF263" s="6"/>
      <c r="AG263" s="124"/>
      <c r="AH263" s="416"/>
      <c r="AI263" s="413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417"/>
      <c r="AY263" s="418"/>
      <c r="AZ263" s="418"/>
      <c r="BA263" s="418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9"/>
    </row>
    <row r="264" ht="21" customHeight="1">
      <c r="A264" s="5"/>
      <c r="B264" s="124"/>
      <c r="C264" s="6"/>
      <c r="D264" s="124"/>
      <c r="E264" s="124"/>
      <c r="F264" s="124"/>
      <c r="G264" s="125"/>
      <c r="H264" s="125"/>
      <c r="I264" s="124"/>
      <c r="J264" s="6"/>
      <c r="K264" s="6"/>
      <c r="L264" s="6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  <c r="AA264" s="124"/>
      <c r="AB264" s="124"/>
      <c r="AC264" s="6"/>
      <c r="AD264" s="6"/>
      <c r="AE264" s="6"/>
      <c r="AF264" s="6"/>
      <c r="AG264" s="124"/>
      <c r="AH264" s="416"/>
      <c r="AI264" s="413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417"/>
      <c r="AY264" s="418"/>
      <c r="AZ264" s="418"/>
      <c r="BA264" s="418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9"/>
    </row>
    <row r="265" ht="21" customHeight="1">
      <c r="A265" s="5"/>
      <c r="B265" s="124"/>
      <c r="C265" s="6"/>
      <c r="D265" s="124"/>
      <c r="E265" s="124"/>
      <c r="F265" s="124"/>
      <c r="G265" s="125"/>
      <c r="H265" s="125"/>
      <c r="I265" s="124"/>
      <c r="J265" s="6"/>
      <c r="K265" s="6"/>
      <c r="L265" s="6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24"/>
      <c r="AB265" s="124"/>
      <c r="AC265" s="6"/>
      <c r="AD265" s="6"/>
      <c r="AE265" s="6"/>
      <c r="AF265" s="6"/>
      <c r="AG265" s="124"/>
      <c r="AH265" s="416"/>
      <c r="AI265" s="413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417"/>
      <c r="AY265" s="418"/>
      <c r="AZ265" s="418"/>
      <c r="BA265" s="418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9"/>
    </row>
    <row r="266" ht="21" customHeight="1">
      <c r="A266" s="5"/>
      <c r="B266" s="124"/>
      <c r="C266" s="6"/>
      <c r="D266" s="124"/>
      <c r="E266" s="124"/>
      <c r="F266" s="124"/>
      <c r="G266" s="125"/>
      <c r="H266" s="125"/>
      <c r="I266" s="124"/>
      <c r="J266" s="6"/>
      <c r="K266" s="6"/>
      <c r="L266" s="6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24"/>
      <c r="AB266" s="124"/>
      <c r="AC266" s="6"/>
      <c r="AD266" s="6"/>
      <c r="AE266" s="6"/>
      <c r="AF266" s="6"/>
      <c r="AG266" s="124"/>
      <c r="AH266" s="416"/>
      <c r="AI266" s="413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417"/>
      <c r="AY266" s="418"/>
      <c r="AZ266" s="418"/>
      <c r="BA266" s="418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9"/>
    </row>
    <row r="267" ht="21" customHeight="1">
      <c r="A267" s="5"/>
      <c r="B267" s="124"/>
      <c r="C267" s="6"/>
      <c r="D267" s="124"/>
      <c r="E267" s="124"/>
      <c r="F267" s="124"/>
      <c r="G267" s="125"/>
      <c r="H267" s="125"/>
      <c r="I267" s="124"/>
      <c r="J267" s="6"/>
      <c r="K267" s="6"/>
      <c r="L267" s="6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  <c r="AA267" s="124"/>
      <c r="AB267" s="124"/>
      <c r="AC267" s="6"/>
      <c r="AD267" s="6"/>
      <c r="AE267" s="6"/>
      <c r="AF267" s="6"/>
      <c r="AG267" s="124"/>
      <c r="AH267" s="416"/>
      <c r="AI267" s="413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417"/>
      <c r="AY267" s="418"/>
      <c r="AZ267" s="418"/>
      <c r="BA267" s="418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9"/>
    </row>
    <row r="268" ht="21" customHeight="1">
      <c r="A268" s="5"/>
      <c r="B268" s="124"/>
      <c r="C268" s="6"/>
      <c r="D268" s="124"/>
      <c r="E268" s="124"/>
      <c r="F268" s="124"/>
      <c r="G268" s="125"/>
      <c r="H268" s="125"/>
      <c r="I268" s="124"/>
      <c r="J268" s="6"/>
      <c r="K268" s="6"/>
      <c r="L268" s="6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  <c r="AA268" s="124"/>
      <c r="AB268" s="124"/>
      <c r="AC268" s="6"/>
      <c r="AD268" s="6"/>
      <c r="AE268" s="6"/>
      <c r="AF268" s="6"/>
      <c r="AG268" s="124"/>
      <c r="AH268" s="416"/>
      <c r="AI268" s="413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417"/>
      <c r="AY268" s="418"/>
      <c r="AZ268" s="418"/>
      <c r="BA268" s="418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9"/>
    </row>
    <row r="269" ht="21" customHeight="1">
      <c r="A269" s="5"/>
      <c r="B269" s="124"/>
      <c r="C269" s="6"/>
      <c r="D269" s="124"/>
      <c r="E269" s="124"/>
      <c r="F269" s="124"/>
      <c r="G269" s="125"/>
      <c r="H269" s="125"/>
      <c r="I269" s="124"/>
      <c r="J269" s="6"/>
      <c r="K269" s="6"/>
      <c r="L269" s="6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24"/>
      <c r="AB269" s="124"/>
      <c r="AC269" s="6"/>
      <c r="AD269" s="6"/>
      <c r="AE269" s="6"/>
      <c r="AF269" s="6"/>
      <c r="AG269" s="124"/>
      <c r="AH269" s="416"/>
      <c r="AI269" s="413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417"/>
      <c r="AY269" s="418"/>
      <c r="AZ269" s="418"/>
      <c r="BA269" s="418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9"/>
    </row>
    <row r="270" ht="21" customHeight="1">
      <c r="A270" s="5"/>
      <c r="B270" s="124"/>
      <c r="C270" s="6"/>
      <c r="D270" s="124"/>
      <c r="E270" s="124"/>
      <c r="F270" s="124"/>
      <c r="G270" s="125"/>
      <c r="H270" s="125"/>
      <c r="I270" s="124"/>
      <c r="J270" s="6"/>
      <c r="K270" s="6"/>
      <c r="L270" s="6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24"/>
      <c r="AB270" s="124"/>
      <c r="AC270" s="6"/>
      <c r="AD270" s="6"/>
      <c r="AE270" s="6"/>
      <c r="AF270" s="6"/>
      <c r="AG270" s="124"/>
      <c r="AH270" s="416"/>
      <c r="AI270" s="413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417"/>
      <c r="AY270" s="418"/>
      <c r="AZ270" s="418"/>
      <c r="BA270" s="418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9"/>
    </row>
    <row r="271" ht="21" customHeight="1">
      <c r="A271" s="5"/>
      <c r="B271" s="124"/>
      <c r="C271" s="6"/>
      <c r="D271" s="124"/>
      <c r="E271" s="124"/>
      <c r="F271" s="124"/>
      <c r="G271" s="125"/>
      <c r="H271" s="125"/>
      <c r="I271" s="124"/>
      <c r="J271" s="6"/>
      <c r="K271" s="6"/>
      <c r="L271" s="6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24"/>
      <c r="AB271" s="124"/>
      <c r="AC271" s="6"/>
      <c r="AD271" s="6"/>
      <c r="AE271" s="6"/>
      <c r="AF271" s="6"/>
      <c r="AG271" s="124"/>
      <c r="AH271" s="416"/>
      <c r="AI271" s="413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417"/>
      <c r="AY271" s="418"/>
      <c r="AZ271" s="418"/>
      <c r="BA271" s="418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9"/>
    </row>
    <row r="272" ht="21" customHeight="1">
      <c r="A272" s="5"/>
      <c r="B272" s="124"/>
      <c r="C272" s="6"/>
      <c r="D272" s="124"/>
      <c r="E272" s="124"/>
      <c r="F272" s="124"/>
      <c r="G272" s="125"/>
      <c r="H272" s="125"/>
      <c r="I272" s="124"/>
      <c r="J272" s="6"/>
      <c r="K272" s="6"/>
      <c r="L272" s="6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24"/>
      <c r="AB272" s="124"/>
      <c r="AC272" s="6"/>
      <c r="AD272" s="6"/>
      <c r="AE272" s="6"/>
      <c r="AF272" s="6"/>
      <c r="AG272" s="124"/>
      <c r="AH272" s="416"/>
      <c r="AI272" s="413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417"/>
      <c r="AY272" s="418"/>
      <c r="AZ272" s="418"/>
      <c r="BA272" s="418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9"/>
    </row>
    <row r="273" ht="21" customHeight="1">
      <c r="A273" s="5"/>
      <c r="B273" s="124"/>
      <c r="C273" s="6"/>
      <c r="D273" s="124"/>
      <c r="E273" s="124"/>
      <c r="F273" s="124"/>
      <c r="G273" s="125"/>
      <c r="H273" s="125"/>
      <c r="I273" s="124"/>
      <c r="J273" s="6"/>
      <c r="K273" s="6"/>
      <c r="L273" s="6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24"/>
      <c r="AB273" s="124"/>
      <c r="AC273" s="6"/>
      <c r="AD273" s="6"/>
      <c r="AE273" s="6"/>
      <c r="AF273" s="6"/>
      <c r="AG273" s="124"/>
      <c r="AH273" s="416"/>
      <c r="AI273" s="413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417"/>
      <c r="AY273" s="418"/>
      <c r="AZ273" s="418"/>
      <c r="BA273" s="418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9"/>
    </row>
    <row r="274" ht="21" customHeight="1">
      <c r="A274" s="5"/>
      <c r="B274" s="124"/>
      <c r="C274" s="6"/>
      <c r="D274" s="124"/>
      <c r="E274" s="124"/>
      <c r="F274" s="124"/>
      <c r="G274" s="125"/>
      <c r="H274" s="125"/>
      <c r="I274" s="124"/>
      <c r="J274" s="6"/>
      <c r="K274" s="6"/>
      <c r="L274" s="6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  <c r="AA274" s="124"/>
      <c r="AB274" s="124"/>
      <c r="AC274" s="6"/>
      <c r="AD274" s="6"/>
      <c r="AE274" s="6"/>
      <c r="AF274" s="6"/>
      <c r="AG274" s="124"/>
      <c r="AH274" s="416"/>
      <c r="AI274" s="413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417"/>
      <c r="AY274" s="418"/>
      <c r="AZ274" s="418"/>
      <c r="BA274" s="418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9"/>
    </row>
    <row r="275" ht="21" customHeight="1">
      <c r="A275" s="5"/>
      <c r="B275" s="124"/>
      <c r="C275" s="6"/>
      <c r="D275" s="124"/>
      <c r="E275" s="124"/>
      <c r="F275" s="124"/>
      <c r="G275" s="125"/>
      <c r="H275" s="125"/>
      <c r="I275" s="124"/>
      <c r="J275" s="6"/>
      <c r="K275" s="6"/>
      <c r="L275" s="6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24"/>
      <c r="AB275" s="124"/>
      <c r="AC275" s="6"/>
      <c r="AD275" s="6"/>
      <c r="AE275" s="6"/>
      <c r="AF275" s="6"/>
      <c r="AG275" s="124"/>
      <c r="AH275" s="416"/>
      <c r="AI275" s="413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417"/>
      <c r="AY275" s="418"/>
      <c r="AZ275" s="418"/>
      <c r="BA275" s="418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9"/>
    </row>
    <row r="276" ht="21" customHeight="1">
      <c r="A276" s="5"/>
      <c r="B276" s="124"/>
      <c r="C276" s="6"/>
      <c r="D276" s="124"/>
      <c r="E276" s="124"/>
      <c r="F276" s="124"/>
      <c r="G276" s="125"/>
      <c r="H276" s="125"/>
      <c r="I276" s="124"/>
      <c r="J276" s="6"/>
      <c r="K276" s="6"/>
      <c r="L276" s="6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24"/>
      <c r="AB276" s="124"/>
      <c r="AC276" s="6"/>
      <c r="AD276" s="6"/>
      <c r="AE276" s="6"/>
      <c r="AF276" s="6"/>
      <c r="AG276" s="124"/>
      <c r="AH276" s="416"/>
      <c r="AI276" s="413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417"/>
      <c r="AY276" s="418"/>
      <c r="AZ276" s="418"/>
      <c r="BA276" s="418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9"/>
    </row>
    <row r="277" ht="21" customHeight="1">
      <c r="A277" s="5"/>
      <c r="B277" s="124"/>
      <c r="C277" s="6"/>
      <c r="D277" s="124"/>
      <c r="E277" s="124"/>
      <c r="F277" s="124"/>
      <c r="G277" s="125"/>
      <c r="H277" s="125"/>
      <c r="I277" s="124"/>
      <c r="J277" s="6"/>
      <c r="K277" s="6"/>
      <c r="L277" s="6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24"/>
      <c r="AB277" s="124"/>
      <c r="AC277" s="6"/>
      <c r="AD277" s="6"/>
      <c r="AE277" s="6"/>
      <c r="AF277" s="6"/>
      <c r="AG277" s="124"/>
      <c r="AH277" s="416"/>
      <c r="AI277" s="413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417"/>
      <c r="AY277" s="418"/>
      <c r="AZ277" s="418"/>
      <c r="BA277" s="418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9"/>
    </row>
    <row r="278" ht="21" customHeight="1">
      <c r="A278" s="5"/>
      <c r="B278" s="124"/>
      <c r="C278" s="6"/>
      <c r="D278" s="124"/>
      <c r="E278" s="124"/>
      <c r="F278" s="124"/>
      <c r="G278" s="125"/>
      <c r="H278" s="125"/>
      <c r="I278" s="124"/>
      <c r="J278" s="6"/>
      <c r="K278" s="6"/>
      <c r="L278" s="6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24"/>
      <c r="AB278" s="124"/>
      <c r="AC278" s="6"/>
      <c r="AD278" s="6"/>
      <c r="AE278" s="6"/>
      <c r="AF278" s="6"/>
      <c r="AG278" s="124"/>
      <c r="AH278" s="416"/>
      <c r="AI278" s="413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417"/>
      <c r="AY278" s="418"/>
      <c r="AZ278" s="418"/>
      <c r="BA278" s="418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9"/>
    </row>
    <row r="279" ht="21" customHeight="1">
      <c r="A279" s="5"/>
      <c r="B279" s="124"/>
      <c r="C279" s="6"/>
      <c r="D279" s="124"/>
      <c r="E279" s="124"/>
      <c r="F279" s="124"/>
      <c r="G279" s="125"/>
      <c r="H279" s="125"/>
      <c r="I279" s="124"/>
      <c r="J279" s="6"/>
      <c r="K279" s="6"/>
      <c r="L279" s="6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24"/>
      <c r="AB279" s="124"/>
      <c r="AC279" s="6"/>
      <c r="AD279" s="6"/>
      <c r="AE279" s="6"/>
      <c r="AF279" s="6"/>
      <c r="AG279" s="124"/>
      <c r="AH279" s="416"/>
      <c r="AI279" s="413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417"/>
      <c r="AY279" s="418"/>
      <c r="AZ279" s="418"/>
      <c r="BA279" s="418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9"/>
    </row>
    <row r="280" ht="21" customHeight="1">
      <c r="A280" s="5"/>
      <c r="B280" s="124"/>
      <c r="C280" s="6"/>
      <c r="D280" s="124"/>
      <c r="E280" s="124"/>
      <c r="F280" s="124"/>
      <c r="G280" s="125"/>
      <c r="H280" s="125"/>
      <c r="I280" s="124"/>
      <c r="J280" s="6"/>
      <c r="K280" s="6"/>
      <c r="L280" s="6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24"/>
      <c r="AB280" s="124"/>
      <c r="AC280" s="6"/>
      <c r="AD280" s="6"/>
      <c r="AE280" s="6"/>
      <c r="AF280" s="6"/>
      <c r="AG280" s="124"/>
      <c r="AH280" s="416"/>
      <c r="AI280" s="413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417"/>
      <c r="AY280" s="418"/>
      <c r="AZ280" s="418"/>
      <c r="BA280" s="418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9"/>
    </row>
    <row r="281" ht="21" customHeight="1">
      <c r="A281" s="5"/>
      <c r="B281" s="124"/>
      <c r="C281" s="6"/>
      <c r="D281" s="124"/>
      <c r="E281" s="124"/>
      <c r="F281" s="124"/>
      <c r="G281" s="125"/>
      <c r="H281" s="125"/>
      <c r="I281" s="124"/>
      <c r="J281" s="6"/>
      <c r="K281" s="6"/>
      <c r="L281" s="6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24"/>
      <c r="AB281" s="124"/>
      <c r="AC281" s="6"/>
      <c r="AD281" s="6"/>
      <c r="AE281" s="6"/>
      <c r="AF281" s="6"/>
      <c r="AG281" s="124"/>
      <c r="AH281" s="416"/>
      <c r="AI281" s="413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417"/>
      <c r="AY281" s="418"/>
      <c r="AZ281" s="418"/>
      <c r="BA281" s="418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9"/>
    </row>
    <row r="282" ht="21" customHeight="1">
      <c r="A282" s="5"/>
      <c r="B282" s="124"/>
      <c r="C282" s="6"/>
      <c r="D282" s="124"/>
      <c r="E282" s="124"/>
      <c r="F282" s="124"/>
      <c r="G282" s="125"/>
      <c r="H282" s="125"/>
      <c r="I282" s="124"/>
      <c r="J282" s="6"/>
      <c r="K282" s="6"/>
      <c r="L282" s="6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  <c r="AA282" s="124"/>
      <c r="AB282" s="124"/>
      <c r="AC282" s="6"/>
      <c r="AD282" s="6"/>
      <c r="AE282" s="6"/>
      <c r="AF282" s="6"/>
      <c r="AG282" s="124"/>
      <c r="AH282" s="416"/>
      <c r="AI282" s="413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417"/>
      <c r="AY282" s="418"/>
      <c r="AZ282" s="418"/>
      <c r="BA282" s="418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9"/>
    </row>
    <row r="283" ht="21" customHeight="1">
      <c r="A283" s="5"/>
      <c r="B283" s="124"/>
      <c r="C283" s="6"/>
      <c r="D283" s="124"/>
      <c r="E283" s="124"/>
      <c r="F283" s="124"/>
      <c r="G283" s="125"/>
      <c r="H283" s="125"/>
      <c r="I283" s="124"/>
      <c r="J283" s="6"/>
      <c r="K283" s="6"/>
      <c r="L283" s="6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24"/>
      <c r="AB283" s="124"/>
      <c r="AC283" s="6"/>
      <c r="AD283" s="6"/>
      <c r="AE283" s="6"/>
      <c r="AF283" s="6"/>
      <c r="AG283" s="124"/>
      <c r="AH283" s="416"/>
      <c r="AI283" s="413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417"/>
      <c r="AY283" s="418"/>
      <c r="AZ283" s="418"/>
      <c r="BA283" s="418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9"/>
    </row>
    <row r="284" ht="21" customHeight="1">
      <c r="A284" s="5"/>
      <c r="B284" s="124"/>
      <c r="C284" s="6"/>
      <c r="D284" s="124"/>
      <c r="E284" s="124"/>
      <c r="F284" s="124"/>
      <c r="G284" s="125"/>
      <c r="H284" s="125"/>
      <c r="I284" s="124"/>
      <c r="J284" s="6"/>
      <c r="K284" s="6"/>
      <c r="L284" s="6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24"/>
      <c r="AB284" s="124"/>
      <c r="AC284" s="6"/>
      <c r="AD284" s="6"/>
      <c r="AE284" s="6"/>
      <c r="AF284" s="6"/>
      <c r="AG284" s="124"/>
      <c r="AH284" s="416"/>
      <c r="AI284" s="413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417"/>
      <c r="AY284" s="418"/>
      <c r="AZ284" s="418"/>
      <c r="BA284" s="418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9"/>
    </row>
    <row r="285" ht="21" customHeight="1">
      <c r="A285" s="5"/>
      <c r="B285" s="124"/>
      <c r="C285" s="6"/>
      <c r="D285" s="124"/>
      <c r="E285" s="124"/>
      <c r="F285" s="124"/>
      <c r="G285" s="125"/>
      <c r="H285" s="125"/>
      <c r="I285" s="124"/>
      <c r="J285" s="6"/>
      <c r="K285" s="6"/>
      <c r="L285" s="6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  <c r="AA285" s="124"/>
      <c r="AB285" s="124"/>
      <c r="AC285" s="6"/>
      <c r="AD285" s="6"/>
      <c r="AE285" s="6"/>
      <c r="AF285" s="6"/>
      <c r="AG285" s="124"/>
      <c r="AH285" s="416"/>
      <c r="AI285" s="413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417"/>
      <c r="AY285" s="418"/>
      <c r="AZ285" s="418"/>
      <c r="BA285" s="418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9"/>
    </row>
    <row r="286" ht="21" customHeight="1">
      <c r="A286" s="5"/>
      <c r="B286" s="124"/>
      <c r="C286" s="6"/>
      <c r="D286" s="124"/>
      <c r="E286" s="124"/>
      <c r="F286" s="124"/>
      <c r="G286" s="125"/>
      <c r="H286" s="125"/>
      <c r="I286" s="124"/>
      <c r="J286" s="6"/>
      <c r="K286" s="6"/>
      <c r="L286" s="6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  <c r="AA286" s="124"/>
      <c r="AB286" s="124"/>
      <c r="AC286" s="6"/>
      <c r="AD286" s="6"/>
      <c r="AE286" s="6"/>
      <c r="AF286" s="6"/>
      <c r="AG286" s="124"/>
      <c r="AH286" s="416"/>
      <c r="AI286" s="413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417"/>
      <c r="AY286" s="418"/>
      <c r="AZ286" s="418"/>
      <c r="BA286" s="418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9"/>
    </row>
    <row r="287" ht="21" customHeight="1">
      <c r="A287" s="5"/>
      <c r="B287" s="124"/>
      <c r="C287" s="6"/>
      <c r="D287" s="124"/>
      <c r="E287" s="124"/>
      <c r="F287" s="124"/>
      <c r="G287" s="125"/>
      <c r="H287" s="125"/>
      <c r="I287" s="124"/>
      <c r="J287" s="6"/>
      <c r="K287" s="6"/>
      <c r="L287" s="6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  <c r="AA287" s="124"/>
      <c r="AB287" s="124"/>
      <c r="AC287" s="6"/>
      <c r="AD287" s="6"/>
      <c r="AE287" s="6"/>
      <c r="AF287" s="6"/>
      <c r="AG287" s="124"/>
      <c r="AH287" s="416"/>
      <c r="AI287" s="413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417"/>
      <c r="AY287" s="418"/>
      <c r="AZ287" s="418"/>
      <c r="BA287" s="418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9"/>
    </row>
    <row r="288" ht="21" customHeight="1">
      <c r="A288" s="98"/>
      <c r="B288" s="419"/>
      <c r="C288" s="101"/>
      <c r="D288" s="419"/>
      <c r="E288" s="419"/>
      <c r="F288" s="419"/>
      <c r="G288" s="420"/>
      <c r="H288" s="420"/>
      <c r="I288" s="419"/>
      <c r="J288" s="101"/>
      <c r="K288" s="101"/>
      <c r="L288" s="101"/>
      <c r="M288" s="421"/>
      <c r="N288" s="421"/>
      <c r="O288" s="421"/>
      <c r="P288" s="421"/>
      <c r="Q288" s="421"/>
      <c r="R288" s="421"/>
      <c r="S288" s="421"/>
      <c r="T288" s="421"/>
      <c r="U288" s="421"/>
      <c r="V288" s="421"/>
      <c r="W288" s="421"/>
      <c r="X288" s="421"/>
      <c r="Y288" s="421"/>
      <c r="Z288" s="421"/>
      <c r="AA288" s="419"/>
      <c r="AB288" s="419"/>
      <c r="AC288" s="101"/>
      <c r="AD288" s="101"/>
      <c r="AE288" s="101"/>
      <c r="AF288" s="101"/>
      <c r="AG288" s="419"/>
      <c r="AH288" s="422"/>
      <c r="AI288" s="423"/>
      <c r="AJ288" s="419"/>
      <c r="AK288" s="419"/>
      <c r="AL288" s="419"/>
      <c r="AM288" s="419"/>
      <c r="AN288" s="419"/>
      <c r="AO288" s="419"/>
      <c r="AP288" s="419"/>
      <c r="AQ288" s="419"/>
      <c r="AR288" s="419"/>
      <c r="AS288" s="419"/>
      <c r="AT288" s="419"/>
      <c r="AU288" s="419"/>
      <c r="AV288" s="419"/>
      <c r="AW288" s="419"/>
      <c r="AX288" s="424"/>
      <c r="AY288" s="425"/>
      <c r="AZ288" s="425"/>
      <c r="BA288" s="425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4"/>
    </row>
  </sheetData>
  <mergeCells count="5">
    <mergeCell ref="L1:M1"/>
    <mergeCell ref="L2:M2"/>
    <mergeCell ref="L3:M3"/>
    <mergeCell ref="CK3:CK4"/>
    <mergeCell ref="B1:C4"/>
  </mergeCells>
  <pageMargins left="0.25" right="0.25" top="0.75" bottom="0.75" header="0.3" footer="0.3"/>
  <pageSetup firstPageNumber="1" fitToHeight="1" fitToWidth="1" scale="25" useFirstPageNumber="0" orientation="portrait" pageOrder="downThenOver"/>
  <headerFooter>
    <oddFooter>&amp;C&amp;"Helvetica Neue,Regular"&amp;12&amp;K000000&amp;P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1:T187"/>
  <sheetViews>
    <sheetView workbookViewId="0" showGridLines="0" defaultGridColor="1"/>
  </sheetViews>
  <sheetFormatPr defaultColWidth="12.3333" defaultRowHeight="23.25" customHeight="1" outlineLevelRow="0" outlineLevelCol="0"/>
  <cols>
    <col min="1" max="1" width="13.1719" style="426" customWidth="1"/>
    <col min="2" max="15" width="6.67188" style="426" customWidth="1"/>
    <col min="16" max="16" width="6" style="426" customWidth="1"/>
    <col min="17" max="17" width="5.85156" style="426" customWidth="1"/>
    <col min="18" max="18" width="7.5" style="426" customWidth="1"/>
    <col min="19" max="19" width="5.17188" style="426" customWidth="1"/>
    <col min="20" max="20" width="9.5" style="426" customWidth="1"/>
    <col min="21" max="16384" width="12.3516" style="426" customWidth="1"/>
  </cols>
  <sheetData>
    <row r="1" ht="23.25" customHeight="1">
      <c r="A1" t="s" s="427">
        <v>457</v>
      </c>
      <c r="B1" s="428"/>
      <c r="C1" s="115"/>
      <c r="D1" s="115"/>
      <c r="E1" s="115"/>
      <c r="F1" s="115"/>
      <c r="G1" s="115"/>
      <c r="H1" s="115"/>
      <c r="I1" s="115"/>
      <c r="J1" s="429"/>
      <c r="K1" s="429"/>
      <c r="L1" s="429"/>
      <c r="M1" s="430"/>
      <c r="N1" t="s" s="431">
        <v>71</v>
      </c>
      <c r="O1" s="432">
        <f>'SIMPL PLYWOOD'!L3</f>
        <v>0</v>
      </c>
      <c r="P1" s="433"/>
      <c r="Q1" s="115"/>
      <c r="R1" s="115"/>
      <c r="S1" s="115"/>
      <c r="T1" s="434"/>
    </row>
    <row r="2" ht="23.25" customHeight="1">
      <c r="A2" t="s" s="435">
        <v>458</v>
      </c>
      <c r="B2" s="436"/>
      <c r="C2" s="152"/>
      <c r="D2" s="152"/>
      <c r="E2" s="152"/>
      <c r="F2" s="437"/>
      <c r="G2" s="438">
        <v>0</v>
      </c>
      <c r="H2" s="439"/>
      <c r="I2" s="439"/>
      <c r="J2" s="152"/>
      <c r="K2" s="130"/>
      <c r="L2" t="s" s="440">
        <v>459</v>
      </c>
      <c r="M2" s="152"/>
      <c r="N2" s="241"/>
      <c r="O2" s="411"/>
      <c r="P2" s="130"/>
      <c r="Q2" s="130"/>
      <c r="R2" s="130"/>
      <c r="S2" s="130"/>
      <c r="T2" s="441"/>
    </row>
    <row r="3" ht="46.05" customHeight="1">
      <c r="A3" s="442"/>
      <c r="B3" s="443"/>
      <c r="C3" s="443"/>
      <c r="D3" s="443"/>
      <c r="E3" s="443"/>
      <c r="F3" s="443"/>
      <c r="G3" s="443"/>
      <c r="H3" s="443"/>
      <c r="I3" s="443"/>
      <c r="J3" s="444"/>
      <c r="K3" s="445"/>
      <c r="L3" s="446"/>
      <c r="M3" s="446"/>
      <c r="N3" s="446"/>
      <c r="O3" s="447"/>
      <c r="P3" s="130"/>
      <c r="Q3" s="130"/>
      <c r="R3" s="130"/>
      <c r="S3" s="448"/>
      <c r="T3" s="441"/>
    </row>
    <row r="4" ht="21" customHeight="1">
      <c r="A4" s="449"/>
      <c r="B4" s="241"/>
      <c r="C4" s="241"/>
      <c r="D4" s="241"/>
      <c r="E4" s="241"/>
      <c r="F4" s="241"/>
      <c r="G4" s="241"/>
      <c r="H4" s="241"/>
      <c r="I4" s="450"/>
      <c r="J4" s="450"/>
      <c r="K4" s="451"/>
      <c r="L4" s="452"/>
      <c r="M4" s="241"/>
      <c r="N4" s="241"/>
      <c r="O4" s="152"/>
      <c r="P4" s="451">
        <f>SUM(P6:P187)</f>
        <v>0</v>
      </c>
      <c r="Q4" s="451">
        <f>SUM(Q6:Q187)</f>
        <v>0</v>
      </c>
      <c r="R4" s="451">
        <f>SUM(R6:R187)</f>
        <v>0</v>
      </c>
      <c r="S4" s="453"/>
      <c r="T4" s="441"/>
    </row>
    <row r="5" ht="25.8" customHeight="1">
      <c r="A5" t="s" s="454">
        <v>460</v>
      </c>
      <c r="B5" t="s" s="455">
        <v>15</v>
      </c>
      <c r="C5" t="s" s="456">
        <v>16</v>
      </c>
      <c r="D5" t="s" s="456">
        <v>17</v>
      </c>
      <c r="E5" t="s" s="456">
        <v>18</v>
      </c>
      <c r="F5" t="s" s="456">
        <v>19</v>
      </c>
      <c r="G5" t="s" s="457">
        <v>20</v>
      </c>
      <c r="H5" t="s" s="457">
        <v>21</v>
      </c>
      <c r="I5" t="s" s="457">
        <v>22</v>
      </c>
      <c r="J5" t="s" s="457">
        <v>23</v>
      </c>
      <c r="K5" t="s" s="456">
        <v>24</v>
      </c>
      <c r="L5" t="s" s="456">
        <v>25</v>
      </c>
      <c r="M5" t="s" s="456">
        <v>26</v>
      </c>
      <c r="N5" t="s" s="456">
        <v>27</v>
      </c>
      <c r="O5" t="s" s="457">
        <v>28</v>
      </c>
      <c r="P5" t="s" s="458">
        <v>461</v>
      </c>
      <c r="Q5" t="s" s="458">
        <v>462</v>
      </c>
      <c r="R5" t="s" s="458">
        <v>463</v>
      </c>
      <c r="S5" s="447"/>
      <c r="T5" s="441"/>
    </row>
    <row r="6" ht="23.25" customHeight="1">
      <c r="A6" t="s" s="459">
        <f>'SIMPL PLYWOOD'!D20</f>
        <v>464</v>
      </c>
      <c r="B6" t="s" s="460">
        <f>IF('SIMPL PLYWOOD'!M20=0,"",'SIMPL PLYWOOD'!M20)</f>
      </c>
      <c r="C6" t="s" s="461">
        <f>IF('SIMPL PLYWOOD'!N20=0,"",'SIMPL PLYWOOD'!N20)</f>
      </c>
      <c r="D6" t="s" s="461">
        <f>IF('SIMPL PLYWOOD'!O20=0,"",'SIMPL PLYWOOD'!O20)</f>
      </c>
      <c r="E6" t="s" s="461">
        <f>IF('SIMPL PLYWOOD'!P20=0,"",'SIMPL PLYWOOD'!P20)</f>
      </c>
      <c r="F6" t="s" s="461">
        <f>IF('SIMPL PLYWOOD'!Q20=0,"",'SIMPL PLYWOOD'!Q20)</f>
      </c>
      <c r="G6" t="s" s="461">
        <f>IF('SIMPL PLYWOOD'!R20=0,"",'SIMPL PLYWOOD'!R20)</f>
      </c>
      <c r="H6" t="s" s="461">
        <f>IF('SIMPL PLYWOOD'!S20=0,"",'SIMPL PLYWOOD'!S20)</f>
      </c>
      <c r="I6" t="s" s="461">
        <f>IF('SIMPL PLYWOOD'!T20=0,"",'SIMPL PLYWOOD'!T20)</f>
      </c>
      <c r="J6" t="s" s="461">
        <f>IF('SIMPL PLYWOOD'!U20=0,"",'SIMPL PLYWOOD'!U20)</f>
      </c>
      <c r="K6" t="s" s="461">
        <f>IF('SIMPL PLYWOOD'!V20=0,"",'SIMPL PLYWOOD'!V20)</f>
      </c>
      <c r="L6" t="s" s="461">
        <f>IF('SIMPL PLYWOOD'!W20=0,"",'SIMPL PLYWOOD'!W20)</f>
      </c>
      <c r="M6" t="s" s="461">
        <f>IF('SIMPL PLYWOOD'!X20=0,"",'SIMPL PLYWOOD'!X20)</f>
      </c>
      <c r="N6" t="s" s="461">
        <f>IF('SIMPL PLYWOOD'!Y20=0,"",'SIMPL PLYWOOD'!Y20)</f>
      </c>
      <c r="O6" t="s" s="461">
        <f>IF('SIMPL PLYWOOD'!Z20=0,"",'SIMPL PLYWOOD'!Z20)</f>
      </c>
      <c r="P6" s="462">
        <f>SUM(B6:O6)</f>
        <v>0</v>
      </c>
      <c r="Q6" s="463">
        <f>P6*'SIMPL PLYWOOD'!I20</f>
        <v>0</v>
      </c>
      <c r="R6" s="463">
        <f>P6*'SIMPL PLYWOOD'!AX20</f>
        <v>0</v>
      </c>
      <c r="S6" s="447"/>
      <c r="T6" s="441"/>
    </row>
    <row r="7" ht="23.25" customHeight="1">
      <c r="A7" t="s" s="459">
        <f>'SIMPL PLYWOOD'!D21</f>
        <v>465</v>
      </c>
      <c r="B7" t="s" s="460">
        <f>IF('SIMPL PLYWOOD'!M21=0,"",'SIMPL PLYWOOD'!M21)</f>
      </c>
      <c r="C7" t="s" s="461">
        <f>IF('SIMPL PLYWOOD'!N21=0,"",'SIMPL PLYWOOD'!N21)</f>
      </c>
      <c r="D7" t="s" s="461">
        <f>IF('SIMPL PLYWOOD'!O21=0,"",'SIMPL PLYWOOD'!O21)</f>
      </c>
      <c r="E7" t="s" s="461">
        <f>IF('SIMPL PLYWOOD'!P21=0,"",'SIMPL PLYWOOD'!P21)</f>
      </c>
      <c r="F7" t="s" s="461">
        <f>IF('SIMPL PLYWOOD'!Q21=0,"",'SIMPL PLYWOOD'!Q21)</f>
      </c>
      <c r="G7" t="s" s="461">
        <f>IF('SIMPL PLYWOOD'!R21=0,"",'SIMPL PLYWOOD'!R21)</f>
      </c>
      <c r="H7" t="s" s="461">
        <f>IF('SIMPL PLYWOOD'!S21=0,"",'SIMPL PLYWOOD'!S21)</f>
      </c>
      <c r="I7" t="s" s="461">
        <f>IF('SIMPL PLYWOOD'!T21=0,"",'SIMPL PLYWOOD'!T21)</f>
      </c>
      <c r="J7" t="s" s="461">
        <f>IF('SIMPL PLYWOOD'!U21=0,"",'SIMPL PLYWOOD'!U21)</f>
      </c>
      <c r="K7" t="s" s="461">
        <f>IF('SIMPL PLYWOOD'!V21=0,"",'SIMPL PLYWOOD'!V21)</f>
      </c>
      <c r="L7" t="s" s="461">
        <f>IF('SIMPL PLYWOOD'!W21=0,"",'SIMPL PLYWOOD'!W21)</f>
      </c>
      <c r="M7" t="s" s="461">
        <f>IF('SIMPL PLYWOOD'!X21=0,"",'SIMPL PLYWOOD'!X21)</f>
      </c>
      <c r="N7" t="s" s="461">
        <f>IF('SIMPL PLYWOOD'!Y21=0,"",'SIMPL PLYWOOD'!Y21)</f>
      </c>
      <c r="O7" t="s" s="461">
        <f>IF('SIMPL PLYWOOD'!Z21=0,"",'SIMPL PLYWOOD'!Z21)</f>
      </c>
      <c r="P7" s="462">
        <f>SUM(B7:O7)</f>
        <v>0</v>
      </c>
      <c r="Q7" s="463">
        <f>P7*'SIMPL PLYWOOD'!I21</f>
        <v>0</v>
      </c>
      <c r="R7" s="463">
        <f>P7*'SIMPL PLYWOOD'!AX21</f>
        <v>0</v>
      </c>
      <c r="S7" s="447"/>
      <c r="T7" s="441"/>
    </row>
    <row r="8" ht="23.25" customHeight="1">
      <c r="A8" t="s" s="459">
        <f>'SIMPL PLYWOOD'!D22</f>
        <v>466</v>
      </c>
      <c r="B8" t="s" s="460">
        <f>IF('SIMPL PLYWOOD'!M22=0,"",'SIMPL PLYWOOD'!M22)</f>
      </c>
      <c r="C8" t="s" s="461">
        <f>IF('SIMPL PLYWOOD'!N22=0,"",'SIMPL PLYWOOD'!N22)</f>
      </c>
      <c r="D8" t="s" s="461">
        <f>IF('SIMPL PLYWOOD'!O22=0,"",'SIMPL PLYWOOD'!O22)</f>
      </c>
      <c r="E8" t="s" s="461">
        <f>IF('SIMPL PLYWOOD'!P22=0,"",'SIMPL PLYWOOD'!P22)</f>
      </c>
      <c r="F8" t="s" s="461">
        <f>IF('SIMPL PLYWOOD'!Q22=0,"",'SIMPL PLYWOOD'!Q22)</f>
      </c>
      <c r="G8" t="s" s="461">
        <f>IF('SIMPL PLYWOOD'!R22=0,"",'SIMPL PLYWOOD'!R22)</f>
      </c>
      <c r="H8" t="s" s="461">
        <f>IF('SIMPL PLYWOOD'!S22=0,"",'SIMPL PLYWOOD'!S22)</f>
      </c>
      <c r="I8" t="s" s="461">
        <f>IF('SIMPL PLYWOOD'!T22=0,"",'SIMPL PLYWOOD'!T22)</f>
      </c>
      <c r="J8" t="s" s="461">
        <f>IF('SIMPL PLYWOOD'!U22=0,"",'SIMPL PLYWOOD'!U22)</f>
      </c>
      <c r="K8" t="s" s="461">
        <f>IF('SIMPL PLYWOOD'!V22=0,"",'SIMPL PLYWOOD'!V22)</f>
      </c>
      <c r="L8" t="s" s="461">
        <f>IF('SIMPL PLYWOOD'!W22=0,"",'SIMPL PLYWOOD'!W22)</f>
      </c>
      <c r="M8" t="s" s="461">
        <f>IF('SIMPL PLYWOOD'!X22=0,"",'SIMPL PLYWOOD'!X22)</f>
      </c>
      <c r="N8" t="s" s="461">
        <f>IF('SIMPL PLYWOOD'!Y22=0,"",'SIMPL PLYWOOD'!Y22)</f>
      </c>
      <c r="O8" t="s" s="461">
        <f>IF('SIMPL PLYWOOD'!Z22=0,"",'SIMPL PLYWOOD'!Z22)</f>
      </c>
      <c r="P8" s="462">
        <f>SUM(B8:O8)</f>
        <v>0</v>
      </c>
      <c r="Q8" s="463">
        <f>P8*'SIMPL PLYWOOD'!I22</f>
        <v>0</v>
      </c>
      <c r="R8" s="463">
        <f>P8*'SIMPL PLYWOOD'!AX22</f>
        <v>0</v>
      </c>
      <c r="S8" s="447"/>
      <c r="T8" s="441"/>
    </row>
    <row r="9" ht="23.25" customHeight="1">
      <c r="A9" t="s" s="459">
        <f>'SIMPL PLYWOOD'!D23</f>
        <v>467</v>
      </c>
      <c r="B9" t="s" s="460">
        <f>IF('SIMPL PLYWOOD'!M23=0,"",'SIMPL PLYWOOD'!M23)</f>
      </c>
      <c r="C9" t="s" s="461">
        <f>IF('SIMPL PLYWOOD'!N23=0,"",'SIMPL PLYWOOD'!N23)</f>
      </c>
      <c r="D9" t="s" s="461">
        <f>IF('SIMPL PLYWOOD'!O23=0,"",'SIMPL PLYWOOD'!O23)</f>
      </c>
      <c r="E9" t="s" s="461">
        <f>IF('SIMPL PLYWOOD'!P23=0,"",'SIMPL PLYWOOD'!P23)</f>
      </c>
      <c r="F9" t="s" s="461">
        <f>IF('SIMPL PLYWOOD'!Q23=0,"",'SIMPL PLYWOOD'!Q23)</f>
      </c>
      <c r="G9" t="s" s="461">
        <f>IF('SIMPL PLYWOOD'!R23=0,"",'SIMPL PLYWOOD'!R23)</f>
      </c>
      <c r="H9" t="s" s="461">
        <f>IF('SIMPL PLYWOOD'!S23=0,"",'SIMPL PLYWOOD'!S23)</f>
      </c>
      <c r="I9" t="s" s="461">
        <f>IF('SIMPL PLYWOOD'!T23=0,"",'SIMPL PLYWOOD'!T23)</f>
      </c>
      <c r="J9" t="s" s="461">
        <f>IF('SIMPL PLYWOOD'!U23=0,"",'SIMPL PLYWOOD'!U23)</f>
      </c>
      <c r="K9" t="s" s="461">
        <f>IF('SIMPL PLYWOOD'!V23=0,"",'SIMPL PLYWOOD'!V23)</f>
      </c>
      <c r="L9" t="s" s="461">
        <f>IF('SIMPL PLYWOOD'!W23=0,"",'SIMPL PLYWOOD'!W23)</f>
      </c>
      <c r="M9" t="s" s="461">
        <f>IF('SIMPL PLYWOOD'!X23=0,"",'SIMPL PLYWOOD'!X23)</f>
      </c>
      <c r="N9" t="s" s="461">
        <f>IF('SIMPL PLYWOOD'!Y23=0,"",'SIMPL PLYWOOD'!Y23)</f>
      </c>
      <c r="O9" t="s" s="461">
        <f>IF('SIMPL PLYWOOD'!Z23=0,"",'SIMPL PLYWOOD'!Z23)</f>
      </c>
      <c r="P9" s="462">
        <f>SUM(B9:O9)</f>
        <v>0</v>
      </c>
      <c r="Q9" s="463">
        <f>P9*'SIMPL PLYWOOD'!I23</f>
        <v>0</v>
      </c>
      <c r="R9" s="463">
        <f>P9*'SIMPL PLYWOOD'!AX23</f>
        <v>0</v>
      </c>
      <c r="S9" s="447"/>
      <c r="T9" s="441"/>
    </row>
    <row r="10" ht="23.25" customHeight="1">
      <c r="A10" t="s" s="459">
        <f>'SIMPL PLYWOOD'!D24</f>
        <v>468</v>
      </c>
      <c r="B10" t="s" s="460">
        <f>IF('SIMPL PLYWOOD'!M24=0,"",'SIMPL PLYWOOD'!M24)</f>
      </c>
      <c r="C10" t="s" s="461">
        <f>IF('SIMPL PLYWOOD'!N24=0,"",'SIMPL PLYWOOD'!N24)</f>
      </c>
      <c r="D10" t="s" s="461">
        <f>IF('SIMPL PLYWOOD'!O24=0,"",'SIMPL PLYWOOD'!O24)</f>
      </c>
      <c r="E10" t="s" s="461">
        <f>IF('SIMPL PLYWOOD'!P24=0,"",'SIMPL PLYWOOD'!P24)</f>
      </c>
      <c r="F10" t="s" s="461">
        <f>IF('SIMPL PLYWOOD'!Q24=0,"",'SIMPL PLYWOOD'!Q24)</f>
      </c>
      <c r="G10" t="s" s="461">
        <f>IF('SIMPL PLYWOOD'!R24=0,"",'SIMPL PLYWOOD'!R24)</f>
      </c>
      <c r="H10" t="s" s="461">
        <f>IF('SIMPL PLYWOOD'!S24=0,"",'SIMPL PLYWOOD'!S24)</f>
      </c>
      <c r="I10" t="s" s="461">
        <f>IF('SIMPL PLYWOOD'!T24=0,"",'SIMPL PLYWOOD'!T24)</f>
      </c>
      <c r="J10" t="s" s="461">
        <f>IF('SIMPL PLYWOOD'!U24=0,"",'SIMPL PLYWOOD'!U24)</f>
      </c>
      <c r="K10" t="s" s="461">
        <f>IF('SIMPL PLYWOOD'!V24=0,"",'SIMPL PLYWOOD'!V24)</f>
      </c>
      <c r="L10" t="s" s="461">
        <f>IF('SIMPL PLYWOOD'!W24=0,"",'SIMPL PLYWOOD'!W24)</f>
      </c>
      <c r="M10" t="s" s="461">
        <f>IF('SIMPL PLYWOOD'!X24=0,"",'SIMPL PLYWOOD'!X24)</f>
      </c>
      <c r="N10" t="s" s="461">
        <f>IF('SIMPL PLYWOOD'!Y24=0,"",'SIMPL PLYWOOD'!Y24)</f>
      </c>
      <c r="O10" t="s" s="461">
        <f>IF('SIMPL PLYWOOD'!Z24=0,"",'SIMPL PLYWOOD'!Z24)</f>
      </c>
      <c r="P10" s="462">
        <f>SUM(B10:O10)</f>
        <v>0</v>
      </c>
      <c r="Q10" s="463">
        <f>P10*'SIMPL PLYWOOD'!I24</f>
        <v>0</v>
      </c>
      <c r="R10" s="463">
        <f>P10*'SIMPL PLYWOOD'!AX24</f>
        <v>0</v>
      </c>
      <c r="S10" s="447"/>
      <c r="T10" s="441"/>
    </row>
    <row r="11" ht="23.25" customHeight="1">
      <c r="A11" t="s" s="459">
        <f>'SIMPL PLYWOOD'!D25</f>
        <v>469</v>
      </c>
      <c r="B11" t="s" s="460">
        <f>IF('SIMPL PLYWOOD'!M25=0,"",'SIMPL PLYWOOD'!M25)</f>
      </c>
      <c r="C11" t="s" s="461">
        <f>IF('SIMPL PLYWOOD'!N25=0,"",'SIMPL PLYWOOD'!N25)</f>
      </c>
      <c r="D11" t="s" s="461">
        <f>IF('SIMPL PLYWOOD'!O25=0,"",'SIMPL PLYWOOD'!O25)</f>
      </c>
      <c r="E11" t="s" s="461">
        <f>IF('SIMPL PLYWOOD'!P25=0,"",'SIMPL PLYWOOD'!P25)</f>
      </c>
      <c r="F11" t="s" s="461">
        <f>IF('SIMPL PLYWOOD'!Q25=0,"",'SIMPL PLYWOOD'!Q25)</f>
      </c>
      <c r="G11" t="s" s="461">
        <f>IF('SIMPL PLYWOOD'!R25=0,"",'SIMPL PLYWOOD'!R25)</f>
      </c>
      <c r="H11" t="s" s="461">
        <f>IF('SIMPL PLYWOOD'!S25=0,"",'SIMPL PLYWOOD'!S25)</f>
      </c>
      <c r="I11" t="s" s="461">
        <f>IF('SIMPL PLYWOOD'!T25=0,"",'SIMPL PLYWOOD'!T25)</f>
      </c>
      <c r="J11" t="s" s="461">
        <f>IF('SIMPL PLYWOOD'!U25=0,"",'SIMPL PLYWOOD'!U25)</f>
      </c>
      <c r="K11" t="s" s="461">
        <f>IF('SIMPL PLYWOOD'!V25=0,"",'SIMPL PLYWOOD'!V25)</f>
      </c>
      <c r="L11" t="s" s="461">
        <f>IF('SIMPL PLYWOOD'!W25=0,"",'SIMPL PLYWOOD'!W25)</f>
      </c>
      <c r="M11" t="s" s="461">
        <f>IF('SIMPL PLYWOOD'!X25=0,"",'SIMPL PLYWOOD'!X25)</f>
      </c>
      <c r="N11" t="s" s="461">
        <f>IF('SIMPL PLYWOOD'!Y25=0,"",'SIMPL PLYWOOD'!Y25)</f>
      </c>
      <c r="O11" t="s" s="461">
        <f>IF('SIMPL PLYWOOD'!Z25=0,"",'SIMPL PLYWOOD'!Z25)</f>
      </c>
      <c r="P11" s="462">
        <f>SUM(B11:O11)</f>
        <v>0</v>
      </c>
      <c r="Q11" s="463">
        <f>P11*'SIMPL PLYWOOD'!I25</f>
        <v>0</v>
      </c>
      <c r="R11" s="463">
        <f>P11*'SIMPL PLYWOOD'!AX25</f>
        <v>0</v>
      </c>
      <c r="S11" s="447"/>
      <c r="T11" s="441"/>
    </row>
    <row r="12" ht="23.25" customHeight="1">
      <c r="A12" t="s" s="459">
        <f>'SIMPL PLYWOOD'!D26</f>
        <v>470</v>
      </c>
      <c r="B12" t="s" s="460">
        <f>IF('SIMPL PLYWOOD'!M26=0,"",'SIMPL PLYWOOD'!M26)</f>
      </c>
      <c r="C12" t="s" s="461">
        <f>IF('SIMPL PLYWOOD'!N26=0,"",'SIMPL PLYWOOD'!N26)</f>
      </c>
      <c r="D12" t="s" s="461">
        <f>IF('SIMPL PLYWOOD'!O26=0,"",'SIMPL PLYWOOD'!O26)</f>
      </c>
      <c r="E12" t="s" s="461">
        <f>IF('SIMPL PLYWOOD'!P26=0,"",'SIMPL PLYWOOD'!P26)</f>
      </c>
      <c r="F12" t="s" s="461">
        <f>IF('SIMPL PLYWOOD'!Q26=0,"",'SIMPL PLYWOOD'!Q26)</f>
      </c>
      <c r="G12" t="s" s="461">
        <f>IF('SIMPL PLYWOOD'!R26=0,"",'SIMPL PLYWOOD'!R26)</f>
      </c>
      <c r="H12" t="s" s="461">
        <f>IF('SIMPL PLYWOOD'!S26=0,"",'SIMPL PLYWOOD'!S26)</f>
      </c>
      <c r="I12" t="s" s="461">
        <f>IF('SIMPL PLYWOOD'!T26=0,"",'SIMPL PLYWOOD'!T26)</f>
      </c>
      <c r="J12" t="s" s="461">
        <f>IF('SIMPL PLYWOOD'!U26=0,"",'SIMPL PLYWOOD'!U26)</f>
      </c>
      <c r="K12" t="s" s="461">
        <f>IF('SIMPL PLYWOOD'!V26=0,"",'SIMPL PLYWOOD'!V26)</f>
      </c>
      <c r="L12" t="s" s="461">
        <f>IF('SIMPL PLYWOOD'!W26=0,"",'SIMPL PLYWOOD'!W26)</f>
      </c>
      <c r="M12" t="s" s="461">
        <f>IF('SIMPL PLYWOOD'!X26=0,"",'SIMPL PLYWOOD'!X26)</f>
      </c>
      <c r="N12" t="s" s="461">
        <f>IF('SIMPL PLYWOOD'!Y26=0,"",'SIMPL PLYWOOD'!Y26)</f>
      </c>
      <c r="O12" t="s" s="461">
        <f>IF('SIMPL PLYWOOD'!Z26=0,"",'SIMPL PLYWOOD'!Z26)</f>
      </c>
      <c r="P12" s="462">
        <f>SUM(B12:O12)</f>
        <v>0</v>
      </c>
      <c r="Q12" s="463">
        <f>P12*'SIMPL PLYWOOD'!I26</f>
        <v>0</v>
      </c>
      <c r="R12" s="463">
        <f>P12*'SIMPL PLYWOOD'!AX26</f>
        <v>0</v>
      </c>
      <c r="S12" s="447"/>
      <c r="T12" s="441"/>
    </row>
    <row r="13" ht="23.25" customHeight="1">
      <c r="A13" t="s" s="459">
        <f>'SIMPL PLYWOOD'!D27</f>
        <v>471</v>
      </c>
      <c r="B13" t="s" s="460">
        <f>IF('SIMPL PLYWOOD'!M27=0,"",'SIMPL PLYWOOD'!M27)</f>
      </c>
      <c r="C13" t="s" s="461">
        <f>IF('SIMPL PLYWOOD'!N27=0,"",'SIMPL PLYWOOD'!N27)</f>
      </c>
      <c r="D13" t="s" s="461">
        <f>IF('SIMPL PLYWOOD'!O27=0,"",'SIMPL PLYWOOD'!O27)</f>
      </c>
      <c r="E13" t="s" s="461">
        <f>IF('SIMPL PLYWOOD'!P27=0,"",'SIMPL PLYWOOD'!P27)</f>
      </c>
      <c r="F13" t="s" s="461">
        <f>IF('SIMPL PLYWOOD'!Q27=0,"",'SIMPL PLYWOOD'!Q27)</f>
      </c>
      <c r="G13" t="s" s="461">
        <f>IF('SIMPL PLYWOOD'!R27=0,"",'SIMPL PLYWOOD'!R27)</f>
      </c>
      <c r="H13" t="s" s="461">
        <f>IF('SIMPL PLYWOOD'!S27=0,"",'SIMPL PLYWOOD'!S27)</f>
      </c>
      <c r="I13" t="s" s="461">
        <f>IF('SIMPL PLYWOOD'!T27=0,"",'SIMPL PLYWOOD'!T27)</f>
      </c>
      <c r="J13" t="s" s="461">
        <f>IF('SIMPL PLYWOOD'!U27=0,"",'SIMPL PLYWOOD'!U27)</f>
      </c>
      <c r="K13" t="s" s="461">
        <f>IF('SIMPL PLYWOOD'!V27=0,"",'SIMPL PLYWOOD'!V27)</f>
      </c>
      <c r="L13" t="s" s="461">
        <f>IF('SIMPL PLYWOOD'!W27=0,"",'SIMPL PLYWOOD'!W27)</f>
      </c>
      <c r="M13" t="s" s="461">
        <f>IF('SIMPL PLYWOOD'!X27=0,"",'SIMPL PLYWOOD'!X27)</f>
      </c>
      <c r="N13" t="s" s="461">
        <f>IF('SIMPL PLYWOOD'!Y27=0,"",'SIMPL PLYWOOD'!Y27)</f>
      </c>
      <c r="O13" t="s" s="461">
        <f>IF('SIMPL PLYWOOD'!Z27=0,"",'SIMPL PLYWOOD'!Z27)</f>
      </c>
      <c r="P13" s="462">
        <f>SUM(B13:O13)</f>
        <v>0</v>
      </c>
      <c r="Q13" s="463">
        <f>P13*'SIMPL PLYWOOD'!I27</f>
        <v>0</v>
      </c>
      <c r="R13" s="463">
        <f>P13*'SIMPL PLYWOOD'!AX27</f>
        <v>0</v>
      </c>
      <c r="S13" s="447"/>
      <c r="T13" s="441"/>
    </row>
    <row r="14" ht="23.25" customHeight="1">
      <c r="A14" t="s" s="459">
        <f>'SIMPL PLYWOOD'!D28</f>
        <v>472</v>
      </c>
      <c r="B14" t="s" s="460">
        <f>IF('SIMPL PLYWOOD'!M28=0,"",'SIMPL PLYWOOD'!M28)</f>
      </c>
      <c r="C14" t="s" s="461">
        <f>IF('SIMPL PLYWOOD'!N28=0,"",'SIMPL PLYWOOD'!N28)</f>
      </c>
      <c r="D14" t="s" s="461">
        <f>IF('SIMPL PLYWOOD'!O28=0,"",'SIMPL PLYWOOD'!O28)</f>
      </c>
      <c r="E14" t="s" s="461">
        <f>IF('SIMPL PLYWOOD'!P28=0,"",'SIMPL PLYWOOD'!P28)</f>
      </c>
      <c r="F14" t="s" s="461">
        <f>IF('SIMPL PLYWOOD'!Q28=0,"",'SIMPL PLYWOOD'!Q28)</f>
      </c>
      <c r="G14" t="s" s="461">
        <f>IF('SIMPL PLYWOOD'!R28=0,"",'SIMPL PLYWOOD'!R28)</f>
      </c>
      <c r="H14" t="s" s="461">
        <f>IF('SIMPL PLYWOOD'!S28=0,"",'SIMPL PLYWOOD'!S28)</f>
      </c>
      <c r="I14" t="s" s="461">
        <f>IF('SIMPL PLYWOOD'!T28=0,"",'SIMPL PLYWOOD'!T28)</f>
      </c>
      <c r="J14" t="s" s="461">
        <f>IF('SIMPL PLYWOOD'!U28=0,"",'SIMPL PLYWOOD'!U28)</f>
      </c>
      <c r="K14" t="s" s="461">
        <f>IF('SIMPL PLYWOOD'!V28=0,"",'SIMPL PLYWOOD'!V28)</f>
      </c>
      <c r="L14" t="s" s="461">
        <f>IF('SIMPL PLYWOOD'!W28=0,"",'SIMPL PLYWOOD'!W28)</f>
      </c>
      <c r="M14" t="s" s="461">
        <f>IF('SIMPL PLYWOOD'!X28=0,"",'SIMPL PLYWOOD'!X28)</f>
      </c>
      <c r="N14" t="s" s="461">
        <f>IF('SIMPL PLYWOOD'!Y28=0,"",'SIMPL PLYWOOD'!Y28)</f>
      </c>
      <c r="O14" t="s" s="461">
        <f>IF('SIMPL PLYWOOD'!Z28=0,"",'SIMPL PLYWOOD'!Z28)</f>
      </c>
      <c r="P14" s="462">
        <f>SUM(B14:O14)</f>
        <v>0</v>
      </c>
      <c r="Q14" s="463">
        <f>P14*'SIMPL PLYWOOD'!I28</f>
        <v>0</v>
      </c>
      <c r="R14" s="463">
        <f>P14*'SIMPL PLYWOOD'!AX28</f>
        <v>0</v>
      </c>
      <c r="S14" s="447"/>
      <c r="T14" s="441"/>
    </row>
    <row r="15" ht="23.25" customHeight="1">
      <c r="A15" t="s" s="459">
        <f>'SIMPL PLYWOOD'!D29</f>
        <v>473</v>
      </c>
      <c r="B15" t="s" s="460">
        <f>IF('SIMPL PLYWOOD'!M29=0,"",'SIMPL PLYWOOD'!M29)</f>
      </c>
      <c r="C15" t="s" s="461">
        <f>IF('SIMPL PLYWOOD'!N29=0,"",'SIMPL PLYWOOD'!N29)</f>
      </c>
      <c r="D15" t="s" s="461">
        <f>IF('SIMPL PLYWOOD'!O29=0,"",'SIMPL PLYWOOD'!O29)</f>
      </c>
      <c r="E15" t="s" s="461">
        <f>IF('SIMPL PLYWOOD'!P29=0,"",'SIMPL PLYWOOD'!P29)</f>
      </c>
      <c r="F15" t="s" s="461">
        <f>IF('SIMPL PLYWOOD'!Q29=0,"",'SIMPL PLYWOOD'!Q29)</f>
      </c>
      <c r="G15" t="s" s="461">
        <f>IF('SIMPL PLYWOOD'!R29=0,"",'SIMPL PLYWOOD'!R29)</f>
      </c>
      <c r="H15" t="s" s="461">
        <f>IF('SIMPL PLYWOOD'!S29=0,"",'SIMPL PLYWOOD'!S29)</f>
      </c>
      <c r="I15" t="s" s="461">
        <f>IF('SIMPL PLYWOOD'!T29=0,"",'SIMPL PLYWOOD'!T29)</f>
      </c>
      <c r="J15" t="s" s="461">
        <f>IF('SIMPL PLYWOOD'!U29=0,"",'SIMPL PLYWOOD'!U29)</f>
      </c>
      <c r="K15" t="s" s="461">
        <f>IF('SIMPL PLYWOOD'!V29=0,"",'SIMPL PLYWOOD'!V29)</f>
      </c>
      <c r="L15" t="s" s="461">
        <f>IF('SIMPL PLYWOOD'!W29=0,"",'SIMPL PLYWOOD'!W29)</f>
      </c>
      <c r="M15" t="s" s="461">
        <f>IF('SIMPL PLYWOOD'!X29=0,"",'SIMPL PLYWOOD'!X29)</f>
      </c>
      <c r="N15" t="s" s="461">
        <f>IF('SIMPL PLYWOOD'!Y29=0,"",'SIMPL PLYWOOD'!Y29)</f>
      </c>
      <c r="O15" t="s" s="461">
        <f>IF('SIMPL PLYWOOD'!Z29=0,"",'SIMPL PLYWOOD'!Z29)</f>
      </c>
      <c r="P15" s="462">
        <f>SUM(B15:O15)</f>
        <v>0</v>
      </c>
      <c r="Q15" s="463">
        <f>P15*'SIMPL PLYWOOD'!I29</f>
        <v>0</v>
      </c>
      <c r="R15" s="463">
        <f>P15*'SIMPL PLYWOOD'!AX29</f>
        <v>0</v>
      </c>
      <c r="S15" s="447"/>
      <c r="T15" s="441"/>
    </row>
    <row r="16" ht="23.25" customHeight="1">
      <c r="A16" s="464">
        <f>'SIMPL PLYWOOD'!D30</f>
        <v>0</v>
      </c>
      <c r="B16" t="s" s="460">
        <f>IF('SIMPL PLYWOOD'!M30=0,"",'SIMPL PLYWOOD'!M30)</f>
      </c>
      <c r="C16" t="s" s="461">
        <f>IF('SIMPL PLYWOOD'!N30=0,"",'SIMPL PLYWOOD'!N30)</f>
      </c>
      <c r="D16" t="s" s="461">
        <f>IF('SIMPL PLYWOOD'!O30=0,"",'SIMPL PLYWOOD'!O30)</f>
      </c>
      <c r="E16" t="s" s="461">
        <f>IF('SIMPL PLYWOOD'!P30=0,"",'SIMPL PLYWOOD'!P30)</f>
      </c>
      <c r="F16" t="s" s="461">
        <f>IF('SIMPL PLYWOOD'!Q30=0,"",'SIMPL PLYWOOD'!Q30)</f>
      </c>
      <c r="G16" t="s" s="461">
        <f>IF('SIMPL PLYWOOD'!R30=0,"",'SIMPL PLYWOOD'!R30)</f>
      </c>
      <c r="H16" t="s" s="461">
        <f>IF('SIMPL PLYWOOD'!S30=0,"",'SIMPL PLYWOOD'!S30)</f>
      </c>
      <c r="I16" t="s" s="461">
        <f>IF('SIMPL PLYWOOD'!T30=0,"",'SIMPL PLYWOOD'!T30)</f>
      </c>
      <c r="J16" t="s" s="461">
        <f>IF('SIMPL PLYWOOD'!U30=0,"",'SIMPL PLYWOOD'!U30)</f>
      </c>
      <c r="K16" t="s" s="461">
        <f>IF('SIMPL PLYWOOD'!V30=0,"",'SIMPL PLYWOOD'!V30)</f>
      </c>
      <c r="L16" t="s" s="461">
        <f>IF('SIMPL PLYWOOD'!W30=0,"",'SIMPL PLYWOOD'!W30)</f>
      </c>
      <c r="M16" t="s" s="461">
        <f>IF('SIMPL PLYWOOD'!X30=0,"",'SIMPL PLYWOOD'!X30)</f>
      </c>
      <c r="N16" t="s" s="461">
        <f>IF('SIMPL PLYWOOD'!Y30=0,"",'SIMPL PLYWOOD'!Y30)</f>
      </c>
      <c r="O16" t="s" s="461">
        <f>IF('SIMPL PLYWOOD'!Z30=0,"",'SIMPL PLYWOOD'!Z30)</f>
      </c>
      <c r="P16" s="462">
        <f>SUM(B16:O16)</f>
        <v>0</v>
      </c>
      <c r="Q16" s="463">
        <f>P16*'SIMPL PLYWOOD'!I30</f>
        <v>0</v>
      </c>
      <c r="R16" s="463">
        <f>P16*'SIMPL PLYWOOD'!AX30</f>
        <v>0</v>
      </c>
      <c r="S16" s="447"/>
      <c r="T16" s="441"/>
    </row>
    <row r="17" ht="23.25" customHeight="1">
      <c r="A17" t="s" s="459">
        <f>'SIMPL PLYWOOD'!D31</f>
        <v>474</v>
      </c>
      <c r="B17" t="s" s="460">
        <f>IF('SIMPL PLYWOOD'!M31=0,"",'SIMPL PLYWOOD'!M31)</f>
      </c>
      <c r="C17" t="s" s="461">
        <f>IF('SIMPL PLYWOOD'!N31=0,"",'SIMPL PLYWOOD'!N31)</f>
      </c>
      <c r="D17" t="s" s="461">
        <f>IF('SIMPL PLYWOOD'!O31=0,"",'SIMPL PLYWOOD'!O31)</f>
      </c>
      <c r="E17" t="s" s="461">
        <f>IF('SIMPL PLYWOOD'!P31=0,"",'SIMPL PLYWOOD'!P31)</f>
      </c>
      <c r="F17" t="s" s="461">
        <f>IF('SIMPL PLYWOOD'!Q31=0,"",'SIMPL PLYWOOD'!Q31)</f>
      </c>
      <c r="G17" t="s" s="461">
        <f>IF('SIMPL PLYWOOD'!R31=0,"",'SIMPL PLYWOOD'!R31)</f>
      </c>
      <c r="H17" t="s" s="461">
        <f>IF('SIMPL PLYWOOD'!S31=0,"",'SIMPL PLYWOOD'!S31)</f>
      </c>
      <c r="I17" t="s" s="461">
        <f>IF('SIMPL PLYWOOD'!T31=0,"",'SIMPL PLYWOOD'!T31)</f>
      </c>
      <c r="J17" t="s" s="461">
        <f>IF('SIMPL PLYWOOD'!U31=0,"",'SIMPL PLYWOOD'!U31)</f>
      </c>
      <c r="K17" t="s" s="461">
        <f>IF('SIMPL PLYWOOD'!V31=0,"",'SIMPL PLYWOOD'!V31)</f>
      </c>
      <c r="L17" t="s" s="461">
        <f>IF('SIMPL PLYWOOD'!W31=0,"",'SIMPL PLYWOOD'!W31)</f>
      </c>
      <c r="M17" t="s" s="461">
        <f>IF('SIMPL PLYWOOD'!X31=0,"",'SIMPL PLYWOOD'!X31)</f>
      </c>
      <c r="N17" t="s" s="461">
        <f>IF('SIMPL PLYWOOD'!Y31=0,"",'SIMPL PLYWOOD'!Y31)</f>
      </c>
      <c r="O17" t="s" s="461">
        <f>IF('SIMPL PLYWOOD'!Z31=0,"",'SIMPL PLYWOOD'!Z31)</f>
      </c>
      <c r="P17" s="462">
        <f>SUM(B17:O17)</f>
        <v>0</v>
      </c>
      <c r="Q17" s="463">
        <f>P17*'SIMPL PLYWOOD'!I31</f>
        <v>0</v>
      </c>
      <c r="R17" s="463">
        <f>P17*'SIMPL PLYWOOD'!AX31</f>
        <v>0</v>
      </c>
      <c r="S17" s="447"/>
      <c r="T17" s="441"/>
    </row>
    <row r="18" ht="23.25" customHeight="1">
      <c r="A18" t="s" s="459">
        <f>'SIMPL PLYWOOD'!D32</f>
        <v>475</v>
      </c>
      <c r="B18" t="s" s="460">
        <f>IF('SIMPL PLYWOOD'!M32=0,"",'SIMPL PLYWOOD'!M32)</f>
      </c>
      <c r="C18" t="s" s="461">
        <f>IF('SIMPL PLYWOOD'!N32=0,"",'SIMPL PLYWOOD'!N32)</f>
      </c>
      <c r="D18" t="s" s="461">
        <f>IF('SIMPL PLYWOOD'!O32=0,"",'SIMPL PLYWOOD'!O32)</f>
      </c>
      <c r="E18" t="s" s="461">
        <f>IF('SIMPL PLYWOOD'!P32=0,"",'SIMPL PLYWOOD'!P32)</f>
      </c>
      <c r="F18" t="s" s="461">
        <f>IF('SIMPL PLYWOOD'!Q32=0,"",'SIMPL PLYWOOD'!Q32)</f>
      </c>
      <c r="G18" t="s" s="461">
        <f>IF('SIMPL PLYWOOD'!R32=0,"",'SIMPL PLYWOOD'!R32)</f>
      </c>
      <c r="H18" t="s" s="461">
        <f>IF('SIMPL PLYWOOD'!S32=0,"",'SIMPL PLYWOOD'!S32)</f>
      </c>
      <c r="I18" t="s" s="461">
        <f>IF('SIMPL PLYWOOD'!T32=0,"",'SIMPL PLYWOOD'!T32)</f>
      </c>
      <c r="J18" t="s" s="461">
        <f>IF('SIMPL PLYWOOD'!U32=0,"",'SIMPL PLYWOOD'!U32)</f>
      </c>
      <c r="K18" t="s" s="461">
        <f>IF('SIMPL PLYWOOD'!V32=0,"",'SIMPL PLYWOOD'!V32)</f>
      </c>
      <c r="L18" t="s" s="461">
        <f>IF('SIMPL PLYWOOD'!W32=0,"",'SIMPL PLYWOOD'!W32)</f>
      </c>
      <c r="M18" t="s" s="461">
        <f>IF('SIMPL PLYWOOD'!X32=0,"",'SIMPL PLYWOOD'!X32)</f>
      </c>
      <c r="N18" t="s" s="461">
        <f>IF('SIMPL PLYWOOD'!Y32=0,"",'SIMPL PLYWOOD'!Y32)</f>
      </c>
      <c r="O18" t="s" s="461">
        <f>IF('SIMPL PLYWOOD'!Z32=0,"",'SIMPL PLYWOOD'!Z32)</f>
      </c>
      <c r="P18" s="462">
        <f>SUM(B18:O18)</f>
        <v>0</v>
      </c>
      <c r="Q18" s="463">
        <f>P18*'SIMPL PLYWOOD'!I32</f>
        <v>0</v>
      </c>
      <c r="R18" s="463">
        <f>P18*'SIMPL PLYWOOD'!AX32</f>
        <v>0</v>
      </c>
      <c r="S18" s="447"/>
      <c r="T18" s="441"/>
    </row>
    <row r="19" ht="23.25" customHeight="1">
      <c r="A19" t="s" s="459">
        <f>'SIMPL PLYWOOD'!D33</f>
        <v>476</v>
      </c>
      <c r="B19" t="s" s="460">
        <f>IF('SIMPL PLYWOOD'!M33=0,"",'SIMPL PLYWOOD'!M33)</f>
      </c>
      <c r="C19" t="s" s="461">
        <f>IF('SIMPL PLYWOOD'!N33=0,"",'SIMPL PLYWOOD'!N33)</f>
      </c>
      <c r="D19" t="s" s="461">
        <f>IF('SIMPL PLYWOOD'!O33=0,"",'SIMPL PLYWOOD'!O33)</f>
      </c>
      <c r="E19" t="s" s="461">
        <f>IF('SIMPL PLYWOOD'!P33=0,"",'SIMPL PLYWOOD'!P33)</f>
      </c>
      <c r="F19" t="s" s="461">
        <f>IF('SIMPL PLYWOOD'!Q33=0,"",'SIMPL PLYWOOD'!Q33)</f>
      </c>
      <c r="G19" t="s" s="461">
        <f>IF('SIMPL PLYWOOD'!R33=0,"",'SIMPL PLYWOOD'!R33)</f>
      </c>
      <c r="H19" t="s" s="461">
        <f>IF('SIMPL PLYWOOD'!S33=0,"",'SIMPL PLYWOOD'!S33)</f>
      </c>
      <c r="I19" t="s" s="461">
        <f>IF('SIMPL PLYWOOD'!T33=0,"",'SIMPL PLYWOOD'!T33)</f>
      </c>
      <c r="J19" t="s" s="461">
        <f>IF('SIMPL PLYWOOD'!U33=0,"",'SIMPL PLYWOOD'!U33)</f>
      </c>
      <c r="K19" t="s" s="461">
        <f>IF('SIMPL PLYWOOD'!V33=0,"",'SIMPL PLYWOOD'!V33)</f>
      </c>
      <c r="L19" t="s" s="461">
        <f>IF('SIMPL PLYWOOD'!W33=0,"",'SIMPL PLYWOOD'!W33)</f>
      </c>
      <c r="M19" t="s" s="461">
        <f>IF('SIMPL PLYWOOD'!X33=0,"",'SIMPL PLYWOOD'!X33)</f>
      </c>
      <c r="N19" t="s" s="461">
        <f>IF('SIMPL PLYWOOD'!Y33=0,"",'SIMPL PLYWOOD'!Y33)</f>
      </c>
      <c r="O19" t="s" s="461">
        <f>IF('SIMPL PLYWOOD'!Z33=0,"",'SIMPL PLYWOOD'!Z33)</f>
      </c>
      <c r="P19" s="462">
        <f>SUM(B19:O19)</f>
        <v>0</v>
      </c>
      <c r="Q19" s="463">
        <f>P19*'SIMPL PLYWOOD'!I33</f>
        <v>0</v>
      </c>
      <c r="R19" s="463">
        <f>P19*'SIMPL PLYWOOD'!AX33</f>
        <v>0</v>
      </c>
      <c r="S19" s="447"/>
      <c r="T19" s="441"/>
    </row>
    <row r="20" ht="23.25" customHeight="1">
      <c r="A20" t="s" s="459">
        <f>'SIMPL PLYWOOD'!D34</f>
        <v>477</v>
      </c>
      <c r="B20" t="s" s="460">
        <f>IF('SIMPL PLYWOOD'!M34=0,"",'SIMPL PLYWOOD'!M34)</f>
      </c>
      <c r="C20" t="s" s="461">
        <f>IF('SIMPL PLYWOOD'!N34=0,"",'SIMPL PLYWOOD'!N34)</f>
      </c>
      <c r="D20" t="s" s="461">
        <f>IF('SIMPL PLYWOOD'!O34=0,"",'SIMPL PLYWOOD'!O34)</f>
      </c>
      <c r="E20" t="s" s="461">
        <f>IF('SIMPL PLYWOOD'!P34=0,"",'SIMPL PLYWOOD'!P34)</f>
      </c>
      <c r="F20" t="s" s="461">
        <f>IF('SIMPL PLYWOOD'!Q34=0,"",'SIMPL PLYWOOD'!Q34)</f>
      </c>
      <c r="G20" t="s" s="461">
        <f>IF('SIMPL PLYWOOD'!R34=0,"",'SIMPL PLYWOOD'!R34)</f>
      </c>
      <c r="H20" t="s" s="461">
        <f>IF('SIMPL PLYWOOD'!S34=0,"",'SIMPL PLYWOOD'!S34)</f>
      </c>
      <c r="I20" t="s" s="461">
        <f>IF('SIMPL PLYWOOD'!T34=0,"",'SIMPL PLYWOOD'!T34)</f>
      </c>
      <c r="J20" t="s" s="461">
        <f>IF('SIMPL PLYWOOD'!U34=0,"",'SIMPL PLYWOOD'!U34)</f>
      </c>
      <c r="K20" t="s" s="461">
        <f>IF('SIMPL PLYWOOD'!V34=0,"",'SIMPL PLYWOOD'!V34)</f>
      </c>
      <c r="L20" t="s" s="461">
        <f>IF('SIMPL PLYWOOD'!W34=0,"",'SIMPL PLYWOOD'!W34)</f>
      </c>
      <c r="M20" t="s" s="461">
        <f>IF('SIMPL PLYWOOD'!X34=0,"",'SIMPL PLYWOOD'!X34)</f>
      </c>
      <c r="N20" t="s" s="461">
        <f>IF('SIMPL PLYWOOD'!Y34=0,"",'SIMPL PLYWOOD'!Y34)</f>
      </c>
      <c r="O20" t="s" s="461">
        <f>IF('SIMPL PLYWOOD'!Z34=0,"",'SIMPL PLYWOOD'!Z34)</f>
      </c>
      <c r="P20" s="462">
        <f>SUM(B20:O20)</f>
        <v>0</v>
      </c>
      <c r="Q20" s="463">
        <f>P20*'SIMPL PLYWOOD'!I34</f>
        <v>0</v>
      </c>
      <c r="R20" s="463">
        <f>P20*'SIMPL PLYWOOD'!AX34</f>
        <v>0</v>
      </c>
      <c r="S20" s="447"/>
      <c r="T20" s="441"/>
    </row>
    <row r="21" ht="23.25" customHeight="1">
      <c r="A21" t="s" s="459">
        <f>'SIMPL PLYWOOD'!D35</f>
        <v>478</v>
      </c>
      <c r="B21" t="s" s="460">
        <f>IF('SIMPL PLYWOOD'!M35=0,"",'SIMPL PLYWOOD'!M35)</f>
      </c>
      <c r="C21" t="s" s="461">
        <f>IF('SIMPL PLYWOOD'!N35=0,"",'SIMPL PLYWOOD'!N35)</f>
      </c>
      <c r="D21" t="s" s="461">
        <f>IF('SIMPL PLYWOOD'!O35=0,"",'SIMPL PLYWOOD'!O35)</f>
      </c>
      <c r="E21" t="s" s="461">
        <f>IF('SIMPL PLYWOOD'!P35=0,"",'SIMPL PLYWOOD'!P35)</f>
      </c>
      <c r="F21" t="s" s="461">
        <f>IF('SIMPL PLYWOOD'!Q35=0,"",'SIMPL PLYWOOD'!Q35)</f>
      </c>
      <c r="G21" t="s" s="461">
        <f>IF('SIMPL PLYWOOD'!R35=0,"",'SIMPL PLYWOOD'!R35)</f>
      </c>
      <c r="H21" t="s" s="461">
        <f>IF('SIMPL PLYWOOD'!S35=0,"",'SIMPL PLYWOOD'!S35)</f>
      </c>
      <c r="I21" t="s" s="461">
        <f>IF('SIMPL PLYWOOD'!T35=0,"",'SIMPL PLYWOOD'!T35)</f>
      </c>
      <c r="J21" t="s" s="461">
        <f>IF('SIMPL PLYWOOD'!U35=0,"",'SIMPL PLYWOOD'!U35)</f>
      </c>
      <c r="K21" t="s" s="461">
        <f>IF('SIMPL PLYWOOD'!V35=0,"",'SIMPL PLYWOOD'!V35)</f>
      </c>
      <c r="L21" t="s" s="461">
        <f>IF('SIMPL PLYWOOD'!W35=0,"",'SIMPL PLYWOOD'!W35)</f>
      </c>
      <c r="M21" t="s" s="461">
        <f>IF('SIMPL PLYWOOD'!X35=0,"",'SIMPL PLYWOOD'!X35)</f>
      </c>
      <c r="N21" t="s" s="461">
        <f>IF('SIMPL PLYWOOD'!Y35=0,"",'SIMPL PLYWOOD'!Y35)</f>
      </c>
      <c r="O21" t="s" s="461">
        <f>IF('SIMPL PLYWOOD'!Z35=0,"",'SIMPL PLYWOOD'!Z35)</f>
      </c>
      <c r="P21" s="462">
        <f>SUM(B21:O21)</f>
        <v>0</v>
      </c>
      <c r="Q21" s="463">
        <f>P21*'SIMPL PLYWOOD'!I35</f>
        <v>0</v>
      </c>
      <c r="R21" s="463">
        <f>P21*'SIMPL PLYWOOD'!AX35</f>
        <v>0</v>
      </c>
      <c r="S21" s="447"/>
      <c r="T21" s="441"/>
    </row>
    <row r="22" ht="23.25" customHeight="1">
      <c r="A22" t="s" s="459">
        <f>'SIMPL PLYWOOD'!D36</f>
        <v>479</v>
      </c>
      <c r="B22" t="s" s="460">
        <f>IF('SIMPL PLYWOOD'!M36=0,"",'SIMPL PLYWOOD'!M36)</f>
      </c>
      <c r="C22" t="s" s="461">
        <f>IF('SIMPL PLYWOOD'!N36=0,"",'SIMPL PLYWOOD'!N36)</f>
      </c>
      <c r="D22" t="s" s="461">
        <f>IF('SIMPL PLYWOOD'!O36=0,"",'SIMPL PLYWOOD'!O36)</f>
      </c>
      <c r="E22" t="s" s="461">
        <f>IF('SIMPL PLYWOOD'!P36=0,"",'SIMPL PLYWOOD'!P36)</f>
      </c>
      <c r="F22" t="s" s="461">
        <f>IF('SIMPL PLYWOOD'!Q36=0,"",'SIMPL PLYWOOD'!Q36)</f>
      </c>
      <c r="G22" t="s" s="461">
        <f>IF('SIMPL PLYWOOD'!R36=0,"",'SIMPL PLYWOOD'!R36)</f>
      </c>
      <c r="H22" t="s" s="461">
        <f>IF('SIMPL PLYWOOD'!S36=0,"",'SIMPL PLYWOOD'!S36)</f>
      </c>
      <c r="I22" t="s" s="461">
        <f>IF('SIMPL PLYWOOD'!T36=0,"",'SIMPL PLYWOOD'!T36)</f>
      </c>
      <c r="J22" t="s" s="461">
        <f>IF('SIMPL PLYWOOD'!U36=0,"",'SIMPL PLYWOOD'!U36)</f>
      </c>
      <c r="K22" t="s" s="461">
        <f>IF('SIMPL PLYWOOD'!V36=0,"",'SIMPL PLYWOOD'!V36)</f>
      </c>
      <c r="L22" t="s" s="461">
        <f>IF('SIMPL PLYWOOD'!W36=0,"",'SIMPL PLYWOOD'!W36)</f>
      </c>
      <c r="M22" t="s" s="461">
        <f>IF('SIMPL PLYWOOD'!X36=0,"",'SIMPL PLYWOOD'!X36)</f>
      </c>
      <c r="N22" t="s" s="461">
        <f>IF('SIMPL PLYWOOD'!Y36=0,"",'SIMPL PLYWOOD'!Y36)</f>
      </c>
      <c r="O22" t="s" s="461">
        <f>IF('SIMPL PLYWOOD'!Z36=0,"",'SIMPL PLYWOOD'!Z36)</f>
      </c>
      <c r="P22" s="462">
        <f>SUM(B22:O22)</f>
        <v>0</v>
      </c>
      <c r="Q22" s="463">
        <f>P22*'SIMPL PLYWOOD'!I36</f>
        <v>0</v>
      </c>
      <c r="R22" s="463">
        <f>P22*'SIMPL PLYWOOD'!AX36</f>
        <v>0</v>
      </c>
      <c r="S22" s="447"/>
      <c r="T22" s="441"/>
    </row>
    <row r="23" ht="23.25" customHeight="1">
      <c r="A23" t="s" s="459">
        <f>'SIMPL PLYWOOD'!D37</f>
        <v>480</v>
      </c>
      <c r="B23" t="s" s="460">
        <f>IF('SIMPL PLYWOOD'!M37=0,"",'SIMPL PLYWOOD'!M37)</f>
      </c>
      <c r="C23" t="s" s="461">
        <f>IF('SIMPL PLYWOOD'!N37=0,"",'SIMPL PLYWOOD'!N37)</f>
      </c>
      <c r="D23" t="s" s="461">
        <f>IF('SIMPL PLYWOOD'!O37=0,"",'SIMPL PLYWOOD'!O37)</f>
      </c>
      <c r="E23" t="s" s="461">
        <f>IF('SIMPL PLYWOOD'!P37=0,"",'SIMPL PLYWOOD'!P37)</f>
      </c>
      <c r="F23" t="s" s="461">
        <f>IF('SIMPL PLYWOOD'!Q37=0,"",'SIMPL PLYWOOD'!Q37)</f>
      </c>
      <c r="G23" t="s" s="461">
        <f>IF('SIMPL PLYWOOD'!R37=0,"",'SIMPL PLYWOOD'!R37)</f>
      </c>
      <c r="H23" t="s" s="461">
        <f>IF('SIMPL PLYWOOD'!S37=0,"",'SIMPL PLYWOOD'!S37)</f>
      </c>
      <c r="I23" t="s" s="461">
        <f>IF('SIMPL PLYWOOD'!T37=0,"",'SIMPL PLYWOOD'!T37)</f>
      </c>
      <c r="J23" t="s" s="461">
        <f>IF('SIMPL PLYWOOD'!U37=0,"",'SIMPL PLYWOOD'!U37)</f>
      </c>
      <c r="K23" t="s" s="461">
        <f>IF('SIMPL PLYWOOD'!V37=0,"",'SIMPL PLYWOOD'!V37)</f>
      </c>
      <c r="L23" t="s" s="461">
        <f>IF('SIMPL PLYWOOD'!W37=0,"",'SIMPL PLYWOOD'!W37)</f>
      </c>
      <c r="M23" t="s" s="461">
        <f>IF('SIMPL PLYWOOD'!X37=0,"",'SIMPL PLYWOOD'!X37)</f>
      </c>
      <c r="N23" t="s" s="461">
        <f>IF('SIMPL PLYWOOD'!Y37=0,"",'SIMPL PLYWOOD'!Y37)</f>
      </c>
      <c r="O23" t="s" s="461">
        <f>IF('SIMPL PLYWOOD'!Z37=0,"",'SIMPL PLYWOOD'!Z37)</f>
      </c>
      <c r="P23" s="462">
        <f>SUM(B23:O23)</f>
        <v>0</v>
      </c>
      <c r="Q23" s="463">
        <f>P23*'SIMPL PLYWOOD'!I37</f>
        <v>0</v>
      </c>
      <c r="R23" s="463">
        <f>P23*'SIMPL PLYWOOD'!AX37</f>
        <v>0</v>
      </c>
      <c r="S23" s="447"/>
      <c r="T23" s="441"/>
    </row>
    <row r="24" ht="23.25" customHeight="1">
      <c r="A24" t="s" s="459">
        <f>'SIMPL PLYWOOD'!D38</f>
        <v>481</v>
      </c>
      <c r="B24" t="s" s="460">
        <f>IF('SIMPL PLYWOOD'!M38=0,"",'SIMPL PLYWOOD'!M38)</f>
      </c>
      <c r="C24" t="s" s="461">
        <f>IF('SIMPL PLYWOOD'!N38=0,"",'SIMPL PLYWOOD'!N38)</f>
      </c>
      <c r="D24" t="s" s="461">
        <f>IF('SIMPL PLYWOOD'!O38=0,"",'SIMPL PLYWOOD'!O38)</f>
      </c>
      <c r="E24" t="s" s="461">
        <f>IF('SIMPL PLYWOOD'!P38=0,"",'SIMPL PLYWOOD'!P38)</f>
      </c>
      <c r="F24" t="s" s="461">
        <f>IF('SIMPL PLYWOOD'!Q38=0,"",'SIMPL PLYWOOD'!Q38)</f>
      </c>
      <c r="G24" t="s" s="461">
        <f>IF('SIMPL PLYWOOD'!R38=0,"",'SIMPL PLYWOOD'!R38)</f>
      </c>
      <c r="H24" t="s" s="461">
        <f>IF('SIMPL PLYWOOD'!S38=0,"",'SIMPL PLYWOOD'!S38)</f>
      </c>
      <c r="I24" t="s" s="461">
        <f>IF('SIMPL PLYWOOD'!T38=0,"",'SIMPL PLYWOOD'!T38)</f>
      </c>
      <c r="J24" t="s" s="461">
        <f>IF('SIMPL PLYWOOD'!U38=0,"",'SIMPL PLYWOOD'!U38)</f>
      </c>
      <c r="K24" t="s" s="461">
        <f>IF('SIMPL PLYWOOD'!V38=0,"",'SIMPL PLYWOOD'!V38)</f>
      </c>
      <c r="L24" t="s" s="461">
        <f>IF('SIMPL PLYWOOD'!W38=0,"",'SIMPL PLYWOOD'!W38)</f>
      </c>
      <c r="M24" t="s" s="461">
        <f>IF('SIMPL PLYWOOD'!X38=0,"",'SIMPL PLYWOOD'!X38)</f>
      </c>
      <c r="N24" t="s" s="461">
        <f>IF('SIMPL PLYWOOD'!Y38=0,"",'SIMPL PLYWOOD'!Y38)</f>
      </c>
      <c r="O24" t="s" s="461">
        <f>IF('SIMPL PLYWOOD'!Z38=0,"",'SIMPL PLYWOOD'!Z38)</f>
      </c>
      <c r="P24" s="462">
        <f>SUM(B24:O24)</f>
        <v>0</v>
      </c>
      <c r="Q24" s="463">
        <f>P24*'SIMPL PLYWOOD'!I38</f>
        <v>0</v>
      </c>
      <c r="R24" s="463">
        <f>P24*'SIMPL PLYWOOD'!AX38</f>
        <v>0</v>
      </c>
      <c r="S24" s="447"/>
      <c r="T24" s="441"/>
    </row>
    <row r="25" ht="23.25" customHeight="1">
      <c r="A25" s="464">
        <f>'SIMPL PLYWOOD'!D39</f>
        <v>0</v>
      </c>
      <c r="B25" t="s" s="460">
        <f>IF('SIMPL PLYWOOD'!M39=0,"",'SIMPL PLYWOOD'!M39)</f>
      </c>
      <c r="C25" t="s" s="461">
        <f>IF('SIMPL PLYWOOD'!N39=0,"",'SIMPL PLYWOOD'!N39)</f>
      </c>
      <c r="D25" t="s" s="461">
        <f>IF('SIMPL PLYWOOD'!O39=0,"",'SIMPL PLYWOOD'!O39)</f>
      </c>
      <c r="E25" t="s" s="461">
        <f>IF('SIMPL PLYWOOD'!P39=0,"",'SIMPL PLYWOOD'!P39)</f>
      </c>
      <c r="F25" t="s" s="461">
        <f>IF('SIMPL PLYWOOD'!Q39=0,"",'SIMPL PLYWOOD'!Q39)</f>
      </c>
      <c r="G25" t="s" s="461">
        <f>IF('SIMPL PLYWOOD'!R39=0,"",'SIMPL PLYWOOD'!R39)</f>
      </c>
      <c r="H25" t="s" s="461">
        <f>IF('SIMPL PLYWOOD'!S39=0,"",'SIMPL PLYWOOD'!S39)</f>
      </c>
      <c r="I25" t="s" s="461">
        <f>IF('SIMPL PLYWOOD'!T39=0,"",'SIMPL PLYWOOD'!T39)</f>
      </c>
      <c r="J25" t="s" s="461">
        <f>IF('SIMPL PLYWOOD'!U39=0,"",'SIMPL PLYWOOD'!U39)</f>
      </c>
      <c r="K25" t="s" s="461">
        <f>IF('SIMPL PLYWOOD'!V39=0,"",'SIMPL PLYWOOD'!V39)</f>
      </c>
      <c r="L25" t="s" s="461">
        <f>IF('SIMPL PLYWOOD'!W39=0,"",'SIMPL PLYWOOD'!W39)</f>
      </c>
      <c r="M25" t="s" s="461">
        <f>IF('SIMPL PLYWOOD'!X39=0,"",'SIMPL PLYWOOD'!X39)</f>
      </c>
      <c r="N25" t="s" s="461">
        <f>IF('SIMPL PLYWOOD'!Y39=0,"",'SIMPL PLYWOOD'!Y39)</f>
      </c>
      <c r="O25" t="s" s="461">
        <f>IF('SIMPL PLYWOOD'!Z39=0,"",'SIMPL PLYWOOD'!Z39)</f>
      </c>
      <c r="P25" s="462">
        <f>SUM(B25:O25)</f>
        <v>0</v>
      </c>
      <c r="Q25" s="463">
        <f>P25*'SIMPL PLYWOOD'!I39</f>
        <v>0</v>
      </c>
      <c r="R25" s="463">
        <f>P25*'SIMPL PLYWOOD'!AX39</f>
        <v>0</v>
      </c>
      <c r="S25" s="447"/>
      <c r="T25" s="441"/>
    </row>
    <row r="26" ht="23.25" customHeight="1">
      <c r="A26" t="s" s="459">
        <f>'SIMPL PLYWOOD'!D40</f>
        <v>482</v>
      </c>
      <c r="B26" t="s" s="460">
        <f>IF('SIMPL PLYWOOD'!M40=0,"",'SIMPL PLYWOOD'!M40)</f>
      </c>
      <c r="C26" t="s" s="461">
        <f>IF('SIMPL PLYWOOD'!N40=0,"",'SIMPL PLYWOOD'!N40)</f>
      </c>
      <c r="D26" t="s" s="461">
        <f>IF('SIMPL PLYWOOD'!O40=0,"",'SIMPL PLYWOOD'!O40)</f>
      </c>
      <c r="E26" t="s" s="461">
        <f>IF('SIMPL PLYWOOD'!P40=0,"",'SIMPL PLYWOOD'!P40)</f>
      </c>
      <c r="F26" t="s" s="461">
        <f>IF('SIMPL PLYWOOD'!Q40=0,"",'SIMPL PLYWOOD'!Q40)</f>
      </c>
      <c r="G26" t="s" s="461">
        <f>IF('SIMPL PLYWOOD'!R40=0,"",'SIMPL PLYWOOD'!R40)</f>
      </c>
      <c r="H26" t="s" s="461">
        <f>IF('SIMPL PLYWOOD'!S40=0,"",'SIMPL PLYWOOD'!S40)</f>
      </c>
      <c r="I26" t="s" s="461">
        <f>IF('SIMPL PLYWOOD'!T40=0,"",'SIMPL PLYWOOD'!T40)</f>
      </c>
      <c r="J26" t="s" s="461">
        <f>IF('SIMPL PLYWOOD'!U40=0,"",'SIMPL PLYWOOD'!U40)</f>
      </c>
      <c r="K26" t="s" s="461">
        <f>IF('SIMPL PLYWOOD'!V40=0,"",'SIMPL PLYWOOD'!V40)</f>
      </c>
      <c r="L26" t="s" s="461">
        <f>IF('SIMPL PLYWOOD'!W40=0,"",'SIMPL PLYWOOD'!W40)</f>
      </c>
      <c r="M26" t="s" s="461">
        <f>IF('SIMPL PLYWOOD'!X40=0,"",'SIMPL PLYWOOD'!X40)</f>
      </c>
      <c r="N26" t="s" s="461">
        <f>IF('SIMPL PLYWOOD'!Y40=0,"",'SIMPL PLYWOOD'!Y40)</f>
      </c>
      <c r="O26" t="s" s="461">
        <f>IF('SIMPL PLYWOOD'!Z40=0,"",'SIMPL PLYWOOD'!Z40)</f>
      </c>
      <c r="P26" s="462">
        <f>SUM(B26:O26)</f>
        <v>0</v>
      </c>
      <c r="Q26" s="463">
        <f>P26*'SIMPL PLYWOOD'!I40</f>
        <v>0</v>
      </c>
      <c r="R26" s="463">
        <f>P26*'SIMPL PLYWOOD'!AX40</f>
        <v>0</v>
      </c>
      <c r="S26" s="447"/>
      <c r="T26" s="441"/>
    </row>
    <row r="27" ht="23.25" customHeight="1">
      <c r="A27" t="s" s="459">
        <f>'SIMPL PLYWOOD'!D41</f>
        <v>483</v>
      </c>
      <c r="B27" t="s" s="460">
        <f>IF('SIMPL PLYWOOD'!M41=0,"",'SIMPL PLYWOOD'!M41)</f>
      </c>
      <c r="C27" t="s" s="461">
        <f>IF('SIMPL PLYWOOD'!N41=0,"",'SIMPL PLYWOOD'!N41)</f>
      </c>
      <c r="D27" t="s" s="461">
        <f>IF('SIMPL PLYWOOD'!O41=0,"",'SIMPL PLYWOOD'!O41)</f>
      </c>
      <c r="E27" t="s" s="461">
        <f>IF('SIMPL PLYWOOD'!P41=0,"",'SIMPL PLYWOOD'!P41)</f>
      </c>
      <c r="F27" t="s" s="461">
        <f>IF('SIMPL PLYWOOD'!Q41=0,"",'SIMPL PLYWOOD'!Q41)</f>
      </c>
      <c r="G27" t="s" s="461">
        <f>IF('SIMPL PLYWOOD'!R41=0,"",'SIMPL PLYWOOD'!R41)</f>
      </c>
      <c r="H27" t="s" s="461">
        <f>IF('SIMPL PLYWOOD'!S41=0,"",'SIMPL PLYWOOD'!S41)</f>
      </c>
      <c r="I27" t="s" s="461">
        <f>IF('SIMPL PLYWOOD'!T41=0,"",'SIMPL PLYWOOD'!T41)</f>
      </c>
      <c r="J27" t="s" s="461">
        <f>IF('SIMPL PLYWOOD'!U41=0,"",'SIMPL PLYWOOD'!U41)</f>
      </c>
      <c r="K27" t="s" s="461">
        <f>IF('SIMPL PLYWOOD'!V41=0,"",'SIMPL PLYWOOD'!V41)</f>
      </c>
      <c r="L27" t="s" s="461">
        <f>IF('SIMPL PLYWOOD'!W41=0,"",'SIMPL PLYWOOD'!W41)</f>
      </c>
      <c r="M27" t="s" s="461">
        <f>IF('SIMPL PLYWOOD'!X41=0,"",'SIMPL PLYWOOD'!X41)</f>
      </c>
      <c r="N27" t="s" s="461">
        <f>IF('SIMPL PLYWOOD'!Y41=0,"",'SIMPL PLYWOOD'!Y41)</f>
      </c>
      <c r="O27" t="s" s="461">
        <f>IF('SIMPL PLYWOOD'!Z41=0,"",'SIMPL PLYWOOD'!Z41)</f>
      </c>
      <c r="P27" s="462">
        <f>SUM(B27:O27)</f>
        <v>0</v>
      </c>
      <c r="Q27" s="463">
        <f>P27*'SIMPL PLYWOOD'!I41</f>
        <v>0</v>
      </c>
      <c r="R27" s="463">
        <f>P27*'SIMPL PLYWOOD'!AX41</f>
        <v>0</v>
      </c>
      <c r="S27" s="447"/>
      <c r="T27" s="441"/>
    </row>
    <row r="28" ht="23.25" customHeight="1">
      <c r="A28" t="s" s="459">
        <f>'SIMPL PLYWOOD'!D42</f>
        <v>484</v>
      </c>
      <c r="B28" t="s" s="460">
        <f>IF('SIMPL PLYWOOD'!M42=0,"",'SIMPL PLYWOOD'!M42)</f>
      </c>
      <c r="C28" t="s" s="461">
        <f>IF('SIMPL PLYWOOD'!N42=0,"",'SIMPL PLYWOOD'!N42)</f>
      </c>
      <c r="D28" t="s" s="461">
        <f>IF('SIMPL PLYWOOD'!O42=0,"",'SIMPL PLYWOOD'!O42)</f>
      </c>
      <c r="E28" t="s" s="461">
        <f>IF('SIMPL PLYWOOD'!P42=0,"",'SIMPL PLYWOOD'!P42)</f>
      </c>
      <c r="F28" t="s" s="461">
        <f>IF('SIMPL PLYWOOD'!Q42=0,"",'SIMPL PLYWOOD'!Q42)</f>
      </c>
      <c r="G28" t="s" s="461">
        <f>IF('SIMPL PLYWOOD'!R42=0,"",'SIMPL PLYWOOD'!R42)</f>
      </c>
      <c r="H28" t="s" s="461">
        <f>IF('SIMPL PLYWOOD'!S42=0,"",'SIMPL PLYWOOD'!S42)</f>
      </c>
      <c r="I28" t="s" s="461">
        <f>IF('SIMPL PLYWOOD'!T42=0,"",'SIMPL PLYWOOD'!T42)</f>
      </c>
      <c r="J28" t="s" s="461">
        <f>IF('SIMPL PLYWOOD'!U42=0,"",'SIMPL PLYWOOD'!U42)</f>
      </c>
      <c r="K28" t="s" s="461">
        <f>IF('SIMPL PLYWOOD'!V42=0,"",'SIMPL PLYWOOD'!V42)</f>
      </c>
      <c r="L28" t="s" s="461">
        <f>IF('SIMPL PLYWOOD'!W42=0,"",'SIMPL PLYWOOD'!W42)</f>
      </c>
      <c r="M28" t="s" s="461">
        <f>IF('SIMPL PLYWOOD'!X42=0,"",'SIMPL PLYWOOD'!X42)</f>
      </c>
      <c r="N28" t="s" s="461">
        <f>IF('SIMPL PLYWOOD'!Y42=0,"",'SIMPL PLYWOOD'!Y42)</f>
      </c>
      <c r="O28" t="s" s="461">
        <f>IF('SIMPL PLYWOOD'!Z42=0,"",'SIMPL PLYWOOD'!Z42)</f>
      </c>
      <c r="P28" s="462">
        <f>SUM(B28:O28)</f>
        <v>0</v>
      </c>
      <c r="Q28" s="463">
        <f>P28*'SIMPL PLYWOOD'!I42</f>
        <v>0</v>
      </c>
      <c r="R28" s="463">
        <f>P28*'SIMPL PLYWOOD'!AX42</f>
        <v>0</v>
      </c>
      <c r="S28" s="447"/>
      <c r="T28" s="441"/>
    </row>
    <row r="29" ht="23.25" customHeight="1">
      <c r="A29" t="s" s="459">
        <f>'SIMPL PLYWOOD'!D43</f>
        <v>485</v>
      </c>
      <c r="B29" t="s" s="460">
        <f>IF('SIMPL PLYWOOD'!M43=0,"",'SIMPL PLYWOOD'!M43)</f>
      </c>
      <c r="C29" t="s" s="461">
        <f>IF('SIMPL PLYWOOD'!N43=0,"",'SIMPL PLYWOOD'!N43)</f>
      </c>
      <c r="D29" t="s" s="461">
        <f>IF('SIMPL PLYWOOD'!O43=0,"",'SIMPL PLYWOOD'!O43)</f>
      </c>
      <c r="E29" t="s" s="461">
        <f>IF('SIMPL PLYWOOD'!P43=0,"",'SIMPL PLYWOOD'!P43)</f>
      </c>
      <c r="F29" t="s" s="461">
        <f>IF('SIMPL PLYWOOD'!Q43=0,"",'SIMPL PLYWOOD'!Q43)</f>
      </c>
      <c r="G29" t="s" s="461">
        <f>IF('SIMPL PLYWOOD'!R43=0,"",'SIMPL PLYWOOD'!R43)</f>
      </c>
      <c r="H29" t="s" s="461">
        <f>IF('SIMPL PLYWOOD'!S43=0,"",'SIMPL PLYWOOD'!S43)</f>
      </c>
      <c r="I29" t="s" s="461">
        <f>IF('SIMPL PLYWOOD'!T43=0,"",'SIMPL PLYWOOD'!T43)</f>
      </c>
      <c r="J29" t="s" s="461">
        <f>IF('SIMPL PLYWOOD'!U43=0,"",'SIMPL PLYWOOD'!U43)</f>
      </c>
      <c r="K29" t="s" s="461">
        <f>IF('SIMPL PLYWOOD'!V43=0,"",'SIMPL PLYWOOD'!V43)</f>
      </c>
      <c r="L29" t="s" s="461">
        <f>IF('SIMPL PLYWOOD'!W43=0,"",'SIMPL PLYWOOD'!W43)</f>
      </c>
      <c r="M29" t="s" s="461">
        <f>IF('SIMPL PLYWOOD'!X43=0,"",'SIMPL PLYWOOD'!X43)</f>
      </c>
      <c r="N29" t="s" s="461">
        <f>IF('SIMPL PLYWOOD'!Y43=0,"",'SIMPL PLYWOOD'!Y43)</f>
      </c>
      <c r="O29" t="s" s="461">
        <f>IF('SIMPL PLYWOOD'!Z43=0,"",'SIMPL PLYWOOD'!Z43)</f>
      </c>
      <c r="P29" s="462">
        <f>SUM(B29:O29)</f>
        <v>0</v>
      </c>
      <c r="Q29" s="463">
        <f>P29*'SIMPL PLYWOOD'!I43</f>
        <v>0</v>
      </c>
      <c r="R29" s="463">
        <f>P29*'SIMPL PLYWOOD'!AX43</f>
        <v>0</v>
      </c>
      <c r="S29" s="447"/>
      <c r="T29" s="441"/>
    </row>
    <row r="30" ht="23.25" customHeight="1">
      <c r="A30" t="s" s="459">
        <f>'SIMPL PLYWOOD'!D44</f>
        <v>486</v>
      </c>
      <c r="B30" t="s" s="460">
        <f>IF('SIMPL PLYWOOD'!M44=0,"",'SIMPL PLYWOOD'!M44)</f>
      </c>
      <c r="C30" t="s" s="461">
        <f>IF('SIMPL PLYWOOD'!N44=0,"",'SIMPL PLYWOOD'!N44)</f>
      </c>
      <c r="D30" t="s" s="461">
        <f>IF('SIMPL PLYWOOD'!O44=0,"",'SIMPL PLYWOOD'!O44)</f>
      </c>
      <c r="E30" t="s" s="461">
        <f>IF('SIMPL PLYWOOD'!P44=0,"",'SIMPL PLYWOOD'!P44)</f>
      </c>
      <c r="F30" t="s" s="461">
        <f>IF('SIMPL PLYWOOD'!Q44=0,"",'SIMPL PLYWOOD'!Q44)</f>
      </c>
      <c r="G30" t="s" s="461">
        <f>IF('SIMPL PLYWOOD'!R44=0,"",'SIMPL PLYWOOD'!R44)</f>
      </c>
      <c r="H30" t="s" s="461">
        <f>IF('SIMPL PLYWOOD'!S44=0,"",'SIMPL PLYWOOD'!S44)</f>
      </c>
      <c r="I30" t="s" s="461">
        <f>IF('SIMPL PLYWOOD'!T44=0,"",'SIMPL PLYWOOD'!T44)</f>
      </c>
      <c r="J30" t="s" s="461">
        <f>IF('SIMPL PLYWOOD'!U44=0,"",'SIMPL PLYWOOD'!U44)</f>
      </c>
      <c r="K30" t="s" s="461">
        <f>IF('SIMPL PLYWOOD'!V44=0,"",'SIMPL PLYWOOD'!V44)</f>
      </c>
      <c r="L30" t="s" s="461">
        <f>IF('SIMPL PLYWOOD'!W44=0,"",'SIMPL PLYWOOD'!W44)</f>
      </c>
      <c r="M30" t="s" s="461">
        <f>IF('SIMPL PLYWOOD'!X44=0,"",'SIMPL PLYWOOD'!X44)</f>
      </c>
      <c r="N30" t="s" s="461">
        <f>IF('SIMPL PLYWOOD'!Y44=0,"",'SIMPL PLYWOOD'!Y44)</f>
      </c>
      <c r="O30" t="s" s="461">
        <f>IF('SIMPL PLYWOOD'!Z44=0,"",'SIMPL PLYWOOD'!Z44)</f>
      </c>
      <c r="P30" s="462">
        <f>SUM(B30:O30)</f>
        <v>0</v>
      </c>
      <c r="Q30" s="463">
        <f>P30*'SIMPL PLYWOOD'!I44</f>
        <v>0</v>
      </c>
      <c r="R30" s="463">
        <f>P30*'SIMPL PLYWOOD'!AX44</f>
        <v>0</v>
      </c>
      <c r="S30" s="447"/>
      <c r="T30" s="441"/>
    </row>
    <row r="31" ht="23.25" customHeight="1">
      <c r="A31" t="s" s="459">
        <f>'SIMPL PLYWOOD'!D45</f>
        <v>487</v>
      </c>
      <c r="B31" t="s" s="460">
        <f>IF('SIMPL PLYWOOD'!M45=0,"",'SIMPL PLYWOOD'!M45)</f>
      </c>
      <c r="C31" t="s" s="461">
        <f>IF('SIMPL PLYWOOD'!N45=0,"",'SIMPL PLYWOOD'!N45)</f>
      </c>
      <c r="D31" t="s" s="461">
        <f>IF('SIMPL PLYWOOD'!O45=0,"",'SIMPL PLYWOOD'!O45)</f>
      </c>
      <c r="E31" t="s" s="461">
        <f>IF('SIMPL PLYWOOD'!P45=0,"",'SIMPL PLYWOOD'!P45)</f>
      </c>
      <c r="F31" t="s" s="461">
        <f>IF('SIMPL PLYWOOD'!Q45=0,"",'SIMPL PLYWOOD'!Q45)</f>
      </c>
      <c r="G31" t="s" s="461">
        <f>IF('SIMPL PLYWOOD'!R45=0,"",'SIMPL PLYWOOD'!R45)</f>
      </c>
      <c r="H31" t="s" s="461">
        <f>IF('SIMPL PLYWOOD'!S45=0,"",'SIMPL PLYWOOD'!S45)</f>
      </c>
      <c r="I31" t="s" s="461">
        <f>IF('SIMPL PLYWOOD'!T45=0,"",'SIMPL PLYWOOD'!T45)</f>
      </c>
      <c r="J31" t="s" s="461">
        <f>IF('SIMPL PLYWOOD'!U45=0,"",'SIMPL PLYWOOD'!U45)</f>
      </c>
      <c r="K31" t="s" s="461">
        <f>IF('SIMPL PLYWOOD'!V45=0,"",'SIMPL PLYWOOD'!V45)</f>
      </c>
      <c r="L31" t="s" s="461">
        <f>IF('SIMPL PLYWOOD'!W45=0,"",'SIMPL PLYWOOD'!W45)</f>
      </c>
      <c r="M31" t="s" s="461">
        <f>IF('SIMPL PLYWOOD'!X45=0,"",'SIMPL PLYWOOD'!X45)</f>
      </c>
      <c r="N31" t="s" s="461">
        <f>IF('SIMPL PLYWOOD'!Y45=0,"",'SIMPL PLYWOOD'!Y45)</f>
      </c>
      <c r="O31" t="s" s="461">
        <f>IF('SIMPL PLYWOOD'!Z45=0,"",'SIMPL PLYWOOD'!Z45)</f>
      </c>
      <c r="P31" s="462">
        <f>SUM(B31:O31)</f>
        <v>0</v>
      </c>
      <c r="Q31" s="463">
        <f>P31*'SIMPL PLYWOOD'!I45</f>
        <v>0</v>
      </c>
      <c r="R31" s="463">
        <f>P31*'SIMPL PLYWOOD'!AX45</f>
        <v>0</v>
      </c>
      <c r="S31" s="447"/>
      <c r="T31" s="441"/>
    </row>
    <row r="32" ht="23.25" customHeight="1">
      <c r="A32" t="s" s="459">
        <f>'SIMPL PLYWOOD'!D46</f>
        <v>488</v>
      </c>
      <c r="B32" t="s" s="460">
        <f>IF('SIMPL PLYWOOD'!M46=0,"",'SIMPL PLYWOOD'!M46)</f>
      </c>
      <c r="C32" t="s" s="461">
        <f>IF('SIMPL PLYWOOD'!N46=0,"",'SIMPL PLYWOOD'!N46)</f>
      </c>
      <c r="D32" t="s" s="461">
        <f>IF('SIMPL PLYWOOD'!O46=0,"",'SIMPL PLYWOOD'!O46)</f>
      </c>
      <c r="E32" t="s" s="461">
        <f>IF('SIMPL PLYWOOD'!P46=0,"",'SIMPL PLYWOOD'!P46)</f>
      </c>
      <c r="F32" t="s" s="461">
        <f>IF('SIMPL PLYWOOD'!Q46=0,"",'SIMPL PLYWOOD'!Q46)</f>
      </c>
      <c r="G32" t="s" s="461">
        <f>IF('SIMPL PLYWOOD'!R46=0,"",'SIMPL PLYWOOD'!R46)</f>
      </c>
      <c r="H32" t="s" s="461">
        <f>IF('SIMPL PLYWOOD'!S46=0,"",'SIMPL PLYWOOD'!S46)</f>
      </c>
      <c r="I32" t="s" s="461">
        <f>IF('SIMPL PLYWOOD'!T46=0,"",'SIMPL PLYWOOD'!T46)</f>
      </c>
      <c r="J32" t="s" s="461">
        <f>IF('SIMPL PLYWOOD'!U46=0,"",'SIMPL PLYWOOD'!U46)</f>
      </c>
      <c r="K32" t="s" s="461">
        <f>IF('SIMPL PLYWOOD'!V46=0,"",'SIMPL PLYWOOD'!V46)</f>
      </c>
      <c r="L32" t="s" s="461">
        <f>IF('SIMPL PLYWOOD'!W46=0,"",'SIMPL PLYWOOD'!W46)</f>
      </c>
      <c r="M32" t="s" s="461">
        <f>IF('SIMPL PLYWOOD'!X46=0,"",'SIMPL PLYWOOD'!X46)</f>
      </c>
      <c r="N32" t="s" s="461">
        <f>IF('SIMPL PLYWOOD'!Y46=0,"",'SIMPL PLYWOOD'!Y46)</f>
      </c>
      <c r="O32" t="s" s="461">
        <f>IF('SIMPL PLYWOOD'!Z46=0,"",'SIMPL PLYWOOD'!Z46)</f>
      </c>
      <c r="P32" s="462">
        <f>SUM(B32:O32)</f>
        <v>0</v>
      </c>
      <c r="Q32" s="463">
        <f>P32*'SIMPL PLYWOOD'!I46</f>
        <v>0</v>
      </c>
      <c r="R32" s="463">
        <f>P32*'SIMPL PLYWOOD'!AX46</f>
        <v>0</v>
      </c>
      <c r="S32" s="447"/>
      <c r="T32" s="441"/>
    </row>
    <row r="33" ht="23.25" customHeight="1">
      <c r="A33" t="s" s="459">
        <f>'SIMPL PLYWOOD'!D47</f>
        <v>489</v>
      </c>
      <c r="B33" t="s" s="460">
        <f>IF('SIMPL PLYWOOD'!M47=0,"",'SIMPL PLYWOOD'!M47)</f>
      </c>
      <c r="C33" t="s" s="461">
        <f>IF('SIMPL PLYWOOD'!N47=0,"",'SIMPL PLYWOOD'!N47)</f>
      </c>
      <c r="D33" t="s" s="461">
        <f>IF('SIMPL PLYWOOD'!O47=0,"",'SIMPL PLYWOOD'!O47)</f>
      </c>
      <c r="E33" t="s" s="461">
        <f>IF('SIMPL PLYWOOD'!P47=0,"",'SIMPL PLYWOOD'!P47)</f>
      </c>
      <c r="F33" t="s" s="461">
        <f>IF('SIMPL PLYWOOD'!Q47=0,"",'SIMPL PLYWOOD'!Q47)</f>
      </c>
      <c r="G33" t="s" s="461">
        <f>IF('SIMPL PLYWOOD'!R47=0,"",'SIMPL PLYWOOD'!R47)</f>
      </c>
      <c r="H33" t="s" s="461">
        <f>IF('SIMPL PLYWOOD'!S47=0,"",'SIMPL PLYWOOD'!S47)</f>
      </c>
      <c r="I33" t="s" s="461">
        <f>IF('SIMPL PLYWOOD'!T47=0,"",'SIMPL PLYWOOD'!T47)</f>
      </c>
      <c r="J33" t="s" s="461">
        <f>IF('SIMPL PLYWOOD'!U47=0,"",'SIMPL PLYWOOD'!U47)</f>
      </c>
      <c r="K33" t="s" s="461">
        <f>IF('SIMPL PLYWOOD'!V47=0,"",'SIMPL PLYWOOD'!V47)</f>
      </c>
      <c r="L33" t="s" s="461">
        <f>IF('SIMPL PLYWOOD'!W47=0,"",'SIMPL PLYWOOD'!W47)</f>
      </c>
      <c r="M33" t="s" s="461">
        <f>IF('SIMPL PLYWOOD'!X47=0,"",'SIMPL PLYWOOD'!X47)</f>
      </c>
      <c r="N33" t="s" s="461">
        <f>IF('SIMPL PLYWOOD'!Y47=0,"",'SIMPL PLYWOOD'!Y47)</f>
      </c>
      <c r="O33" t="s" s="461">
        <f>IF('SIMPL PLYWOOD'!Z47=0,"",'SIMPL PLYWOOD'!Z47)</f>
      </c>
      <c r="P33" s="462">
        <f>SUM(B33:O33)</f>
        <v>0</v>
      </c>
      <c r="Q33" s="463">
        <f>P33*'SIMPL PLYWOOD'!I47</f>
        <v>0</v>
      </c>
      <c r="R33" s="463">
        <f>P33*'SIMPL PLYWOOD'!AX47</f>
        <v>0</v>
      </c>
      <c r="S33" s="447"/>
      <c r="T33" s="441"/>
    </row>
    <row r="34" ht="23.25" customHeight="1">
      <c r="A34" t="s" s="459">
        <f>'SIMPL PLYWOOD'!D48</f>
        <v>490</v>
      </c>
      <c r="B34" t="s" s="460">
        <f>IF('SIMPL PLYWOOD'!M48=0,"",'SIMPL PLYWOOD'!M48)</f>
      </c>
      <c r="C34" t="s" s="461">
        <f>IF('SIMPL PLYWOOD'!N48=0,"",'SIMPL PLYWOOD'!N48)</f>
      </c>
      <c r="D34" t="s" s="461">
        <f>IF('SIMPL PLYWOOD'!O48=0,"",'SIMPL PLYWOOD'!O48)</f>
      </c>
      <c r="E34" t="s" s="461">
        <f>IF('SIMPL PLYWOOD'!P48=0,"",'SIMPL PLYWOOD'!P48)</f>
      </c>
      <c r="F34" t="s" s="461">
        <f>IF('SIMPL PLYWOOD'!Q48=0,"",'SIMPL PLYWOOD'!Q48)</f>
      </c>
      <c r="G34" t="s" s="461">
        <f>IF('SIMPL PLYWOOD'!R48=0,"",'SIMPL PLYWOOD'!R48)</f>
      </c>
      <c r="H34" t="s" s="461">
        <f>IF('SIMPL PLYWOOD'!S48=0,"",'SIMPL PLYWOOD'!S48)</f>
      </c>
      <c r="I34" t="s" s="461">
        <f>IF('SIMPL PLYWOOD'!T48=0,"",'SIMPL PLYWOOD'!T48)</f>
      </c>
      <c r="J34" t="s" s="461">
        <f>IF('SIMPL PLYWOOD'!U48=0,"",'SIMPL PLYWOOD'!U48)</f>
      </c>
      <c r="K34" t="s" s="461">
        <f>IF('SIMPL PLYWOOD'!V48=0,"",'SIMPL PLYWOOD'!V48)</f>
      </c>
      <c r="L34" t="s" s="461">
        <f>IF('SIMPL PLYWOOD'!W48=0,"",'SIMPL PLYWOOD'!W48)</f>
      </c>
      <c r="M34" t="s" s="461">
        <f>IF('SIMPL PLYWOOD'!X48=0,"",'SIMPL PLYWOOD'!X48)</f>
      </c>
      <c r="N34" t="s" s="461">
        <f>IF('SIMPL PLYWOOD'!Y48=0,"",'SIMPL PLYWOOD'!Y48)</f>
      </c>
      <c r="O34" t="s" s="461">
        <f>IF('SIMPL PLYWOOD'!Z48=0,"",'SIMPL PLYWOOD'!Z48)</f>
      </c>
      <c r="P34" s="462">
        <f>SUM(B34:O34)</f>
        <v>0</v>
      </c>
      <c r="Q34" s="463">
        <f>P34*'SIMPL PLYWOOD'!I48</f>
        <v>0</v>
      </c>
      <c r="R34" s="463">
        <f>P34*'SIMPL PLYWOOD'!AX48</f>
        <v>0</v>
      </c>
      <c r="S34" s="447"/>
      <c r="T34" s="441"/>
    </row>
    <row r="35" ht="23.25" customHeight="1">
      <c r="A35" t="s" s="459">
        <f>'SIMPL PLYWOOD'!D49</f>
        <v>491</v>
      </c>
      <c r="B35" t="s" s="460">
        <f>IF('SIMPL PLYWOOD'!M49=0,"",'SIMPL PLYWOOD'!M49)</f>
      </c>
      <c r="C35" t="s" s="461">
        <f>IF('SIMPL PLYWOOD'!N49=0,"",'SIMPL PLYWOOD'!N49)</f>
      </c>
      <c r="D35" t="s" s="461">
        <f>IF('SIMPL PLYWOOD'!O49=0,"",'SIMPL PLYWOOD'!O49)</f>
      </c>
      <c r="E35" t="s" s="461">
        <f>IF('SIMPL PLYWOOD'!P49=0,"",'SIMPL PLYWOOD'!P49)</f>
      </c>
      <c r="F35" t="s" s="461">
        <f>IF('SIMPL PLYWOOD'!Q49=0,"",'SIMPL PLYWOOD'!Q49)</f>
      </c>
      <c r="G35" t="s" s="461">
        <f>IF('SIMPL PLYWOOD'!R49=0,"",'SIMPL PLYWOOD'!R49)</f>
      </c>
      <c r="H35" t="s" s="461">
        <f>IF('SIMPL PLYWOOD'!S49=0,"",'SIMPL PLYWOOD'!S49)</f>
      </c>
      <c r="I35" t="s" s="461">
        <f>IF('SIMPL PLYWOOD'!T49=0,"",'SIMPL PLYWOOD'!T49)</f>
      </c>
      <c r="J35" t="s" s="461">
        <f>IF('SIMPL PLYWOOD'!U49=0,"",'SIMPL PLYWOOD'!U49)</f>
      </c>
      <c r="K35" t="s" s="461">
        <f>IF('SIMPL PLYWOOD'!V49=0,"",'SIMPL PLYWOOD'!V49)</f>
      </c>
      <c r="L35" t="s" s="461">
        <f>IF('SIMPL PLYWOOD'!W49=0,"",'SIMPL PLYWOOD'!W49)</f>
      </c>
      <c r="M35" t="s" s="461">
        <f>IF('SIMPL PLYWOOD'!X49=0,"",'SIMPL PLYWOOD'!X49)</f>
      </c>
      <c r="N35" t="s" s="461">
        <f>IF('SIMPL PLYWOOD'!Y49=0,"",'SIMPL PLYWOOD'!Y49)</f>
      </c>
      <c r="O35" t="s" s="461">
        <f>IF('SIMPL PLYWOOD'!Z49=0,"",'SIMPL PLYWOOD'!Z49)</f>
      </c>
      <c r="P35" s="462">
        <f>SUM(B35:O35)</f>
        <v>0</v>
      </c>
      <c r="Q35" s="463">
        <f>P35*'SIMPL PLYWOOD'!I49</f>
        <v>0</v>
      </c>
      <c r="R35" s="463">
        <f>P35*'SIMPL PLYWOOD'!AX49</f>
        <v>0</v>
      </c>
      <c r="S35" s="447"/>
      <c r="T35" s="441"/>
    </row>
    <row r="36" ht="23.25" customHeight="1">
      <c r="A36" t="s" s="459">
        <f>'SIMPL PLYWOOD'!D50</f>
        <v>492</v>
      </c>
      <c r="B36" t="s" s="460">
        <f>IF('SIMPL PLYWOOD'!M50=0,"",'SIMPL PLYWOOD'!M50)</f>
      </c>
      <c r="C36" t="s" s="461">
        <f>IF('SIMPL PLYWOOD'!N50=0,"",'SIMPL PLYWOOD'!N50)</f>
      </c>
      <c r="D36" t="s" s="461">
        <f>IF('SIMPL PLYWOOD'!O50=0,"",'SIMPL PLYWOOD'!O50)</f>
      </c>
      <c r="E36" t="s" s="461">
        <f>IF('SIMPL PLYWOOD'!P50=0,"",'SIMPL PLYWOOD'!P50)</f>
      </c>
      <c r="F36" t="s" s="461">
        <f>IF('SIMPL PLYWOOD'!Q50=0,"",'SIMPL PLYWOOD'!Q50)</f>
      </c>
      <c r="G36" t="s" s="461">
        <f>IF('SIMPL PLYWOOD'!R50=0,"",'SIMPL PLYWOOD'!R50)</f>
      </c>
      <c r="H36" t="s" s="461">
        <f>IF('SIMPL PLYWOOD'!S50=0,"",'SIMPL PLYWOOD'!S50)</f>
      </c>
      <c r="I36" t="s" s="461">
        <f>IF('SIMPL PLYWOOD'!T50=0,"",'SIMPL PLYWOOD'!T50)</f>
      </c>
      <c r="J36" t="s" s="461">
        <f>IF('SIMPL PLYWOOD'!U50=0,"",'SIMPL PLYWOOD'!U50)</f>
      </c>
      <c r="K36" t="s" s="461">
        <f>IF('SIMPL PLYWOOD'!V50=0,"",'SIMPL PLYWOOD'!V50)</f>
      </c>
      <c r="L36" t="s" s="461">
        <f>IF('SIMPL PLYWOOD'!W50=0,"",'SIMPL PLYWOOD'!W50)</f>
      </c>
      <c r="M36" t="s" s="461">
        <f>IF('SIMPL PLYWOOD'!X50=0,"",'SIMPL PLYWOOD'!X50)</f>
      </c>
      <c r="N36" t="s" s="461">
        <f>IF('SIMPL PLYWOOD'!Y50=0,"",'SIMPL PLYWOOD'!Y50)</f>
      </c>
      <c r="O36" t="s" s="461">
        <f>IF('SIMPL PLYWOOD'!Z50=0,"",'SIMPL PLYWOOD'!Z50)</f>
      </c>
      <c r="P36" s="462">
        <f>SUM(B36:O36)</f>
        <v>0</v>
      </c>
      <c r="Q36" s="463">
        <f>P36*'SIMPL PLYWOOD'!I50</f>
        <v>0</v>
      </c>
      <c r="R36" s="463">
        <f>P36*'SIMPL PLYWOOD'!AX50</f>
        <v>0</v>
      </c>
      <c r="S36" s="447"/>
      <c r="T36" s="441"/>
    </row>
    <row r="37" ht="23.25" customHeight="1">
      <c r="A37" t="s" s="459">
        <f>'SIMPL PLYWOOD'!D51</f>
        <v>493</v>
      </c>
      <c r="B37" t="s" s="460">
        <f>IF('SIMPL PLYWOOD'!M51=0,"",'SIMPL PLYWOOD'!M51)</f>
      </c>
      <c r="C37" t="s" s="461">
        <f>IF('SIMPL PLYWOOD'!N51=0,"",'SIMPL PLYWOOD'!N51)</f>
      </c>
      <c r="D37" t="s" s="461">
        <f>IF('SIMPL PLYWOOD'!O51=0,"",'SIMPL PLYWOOD'!O51)</f>
      </c>
      <c r="E37" t="s" s="461">
        <f>IF('SIMPL PLYWOOD'!P51=0,"",'SIMPL PLYWOOD'!P51)</f>
      </c>
      <c r="F37" t="s" s="461">
        <f>IF('SIMPL PLYWOOD'!Q51=0,"",'SIMPL PLYWOOD'!Q51)</f>
      </c>
      <c r="G37" t="s" s="461">
        <f>IF('SIMPL PLYWOOD'!R51=0,"",'SIMPL PLYWOOD'!R51)</f>
      </c>
      <c r="H37" t="s" s="461">
        <f>IF('SIMPL PLYWOOD'!S51=0,"",'SIMPL PLYWOOD'!S51)</f>
      </c>
      <c r="I37" t="s" s="461">
        <f>IF('SIMPL PLYWOOD'!T51=0,"",'SIMPL PLYWOOD'!T51)</f>
      </c>
      <c r="J37" t="s" s="461">
        <f>IF('SIMPL PLYWOOD'!U51=0,"",'SIMPL PLYWOOD'!U51)</f>
      </c>
      <c r="K37" t="s" s="461">
        <f>IF('SIMPL PLYWOOD'!V51=0,"",'SIMPL PLYWOOD'!V51)</f>
      </c>
      <c r="L37" t="s" s="461">
        <f>IF('SIMPL PLYWOOD'!W51=0,"",'SIMPL PLYWOOD'!W51)</f>
      </c>
      <c r="M37" t="s" s="461">
        <f>IF('SIMPL PLYWOOD'!X51=0,"",'SIMPL PLYWOOD'!X51)</f>
      </c>
      <c r="N37" t="s" s="461">
        <f>IF('SIMPL PLYWOOD'!Y51=0,"",'SIMPL PLYWOOD'!Y51)</f>
      </c>
      <c r="O37" t="s" s="461">
        <f>IF('SIMPL PLYWOOD'!Z51=0,"",'SIMPL PLYWOOD'!Z51)</f>
      </c>
      <c r="P37" s="462">
        <f>SUM(B37:O37)</f>
        <v>0</v>
      </c>
      <c r="Q37" s="463">
        <f>P37*'SIMPL PLYWOOD'!I51</f>
        <v>0</v>
      </c>
      <c r="R37" s="463">
        <f>P37*'SIMPL PLYWOOD'!AX51</f>
        <v>0</v>
      </c>
      <c r="S37" s="447"/>
      <c r="T37" s="441"/>
    </row>
    <row r="38" ht="23.25" customHeight="1">
      <c r="A38" t="s" s="459">
        <f>'SIMPL PLYWOOD'!D52</f>
        <v>494</v>
      </c>
      <c r="B38" t="s" s="460">
        <f>IF('SIMPL PLYWOOD'!M52=0,"",'SIMPL PLYWOOD'!M52)</f>
      </c>
      <c r="C38" t="s" s="461">
        <f>IF('SIMPL PLYWOOD'!N52=0,"",'SIMPL PLYWOOD'!N52)</f>
      </c>
      <c r="D38" t="s" s="461">
        <f>IF('SIMPL PLYWOOD'!O52=0,"",'SIMPL PLYWOOD'!O52)</f>
      </c>
      <c r="E38" t="s" s="461">
        <f>IF('SIMPL PLYWOOD'!P52=0,"",'SIMPL PLYWOOD'!P52)</f>
      </c>
      <c r="F38" t="s" s="461">
        <f>IF('SIMPL PLYWOOD'!Q52=0,"",'SIMPL PLYWOOD'!Q52)</f>
      </c>
      <c r="G38" t="s" s="461">
        <f>IF('SIMPL PLYWOOD'!R52=0,"",'SIMPL PLYWOOD'!R52)</f>
      </c>
      <c r="H38" t="s" s="461">
        <f>IF('SIMPL PLYWOOD'!S52=0,"",'SIMPL PLYWOOD'!S52)</f>
      </c>
      <c r="I38" t="s" s="461">
        <f>IF('SIMPL PLYWOOD'!T52=0,"",'SIMPL PLYWOOD'!T52)</f>
      </c>
      <c r="J38" t="s" s="461">
        <f>IF('SIMPL PLYWOOD'!U52=0,"",'SIMPL PLYWOOD'!U52)</f>
      </c>
      <c r="K38" t="s" s="461">
        <f>IF('SIMPL PLYWOOD'!V52=0,"",'SIMPL PLYWOOD'!V52)</f>
      </c>
      <c r="L38" t="s" s="461">
        <f>IF('SIMPL PLYWOOD'!W52=0,"",'SIMPL PLYWOOD'!W52)</f>
      </c>
      <c r="M38" t="s" s="461">
        <f>IF('SIMPL PLYWOOD'!X52=0,"",'SIMPL PLYWOOD'!X52)</f>
      </c>
      <c r="N38" t="s" s="461">
        <f>IF('SIMPL PLYWOOD'!Y52=0,"",'SIMPL PLYWOOD'!Y52)</f>
      </c>
      <c r="O38" t="s" s="461">
        <f>IF('SIMPL PLYWOOD'!Z52=0,"",'SIMPL PLYWOOD'!Z52)</f>
      </c>
      <c r="P38" s="462">
        <f>SUM(B38:O38)</f>
        <v>0</v>
      </c>
      <c r="Q38" s="463">
        <f>P38*'SIMPL PLYWOOD'!I52</f>
        <v>0</v>
      </c>
      <c r="R38" s="463">
        <f>P38*'SIMPL PLYWOOD'!AX52</f>
        <v>0</v>
      </c>
      <c r="S38" s="447"/>
      <c r="T38" s="441"/>
    </row>
    <row r="39" ht="23.25" customHeight="1">
      <c r="A39" t="s" s="459">
        <f>'SIMPL PLYWOOD'!D53</f>
        <v>495</v>
      </c>
      <c r="B39" t="s" s="460">
        <f>IF('SIMPL PLYWOOD'!M53=0,"",'SIMPL PLYWOOD'!M53)</f>
      </c>
      <c r="C39" t="s" s="461">
        <f>IF('SIMPL PLYWOOD'!N53=0,"",'SIMPL PLYWOOD'!N53)</f>
      </c>
      <c r="D39" t="s" s="461">
        <f>IF('SIMPL PLYWOOD'!O53=0,"",'SIMPL PLYWOOD'!O53)</f>
      </c>
      <c r="E39" t="s" s="461">
        <f>IF('SIMPL PLYWOOD'!P53=0,"",'SIMPL PLYWOOD'!P53)</f>
      </c>
      <c r="F39" t="s" s="461">
        <f>IF('SIMPL PLYWOOD'!Q53=0,"",'SIMPL PLYWOOD'!Q53)</f>
      </c>
      <c r="G39" t="s" s="461">
        <f>IF('SIMPL PLYWOOD'!R53=0,"",'SIMPL PLYWOOD'!R53)</f>
      </c>
      <c r="H39" t="s" s="461">
        <f>IF('SIMPL PLYWOOD'!S53=0,"",'SIMPL PLYWOOD'!S53)</f>
      </c>
      <c r="I39" t="s" s="461">
        <f>IF('SIMPL PLYWOOD'!T53=0,"",'SIMPL PLYWOOD'!T53)</f>
      </c>
      <c r="J39" t="s" s="461">
        <f>IF('SIMPL PLYWOOD'!U53=0,"",'SIMPL PLYWOOD'!U53)</f>
      </c>
      <c r="K39" t="s" s="461">
        <f>IF('SIMPL PLYWOOD'!V53=0,"",'SIMPL PLYWOOD'!V53)</f>
      </c>
      <c r="L39" t="s" s="461">
        <f>IF('SIMPL PLYWOOD'!W53=0,"",'SIMPL PLYWOOD'!W53)</f>
      </c>
      <c r="M39" t="s" s="461">
        <f>IF('SIMPL PLYWOOD'!X53=0,"",'SIMPL PLYWOOD'!X53)</f>
      </c>
      <c r="N39" t="s" s="461">
        <f>IF('SIMPL PLYWOOD'!Y53=0,"",'SIMPL PLYWOOD'!Y53)</f>
      </c>
      <c r="O39" t="s" s="461">
        <f>IF('SIMPL PLYWOOD'!Z53=0,"",'SIMPL PLYWOOD'!Z53)</f>
      </c>
      <c r="P39" s="462">
        <f>SUM(B39:O39)</f>
        <v>0</v>
      </c>
      <c r="Q39" s="463">
        <f>P39*'SIMPL PLYWOOD'!I53</f>
        <v>0</v>
      </c>
      <c r="R39" s="463">
        <f>P39*'SIMPL PLYWOOD'!AX53</f>
        <v>0</v>
      </c>
      <c r="S39" s="447"/>
      <c r="T39" s="441"/>
    </row>
    <row r="40" ht="23.25" customHeight="1">
      <c r="A40" t="s" s="459">
        <f>'SIMPL PLYWOOD'!D54</f>
        <v>496</v>
      </c>
      <c r="B40" t="s" s="460">
        <f>IF('SIMPL PLYWOOD'!M54=0,"",'SIMPL PLYWOOD'!M54)</f>
      </c>
      <c r="C40" t="s" s="461">
        <f>IF('SIMPL PLYWOOD'!N54=0,"",'SIMPL PLYWOOD'!N54)</f>
      </c>
      <c r="D40" t="s" s="461">
        <f>IF('SIMPL PLYWOOD'!O54=0,"",'SIMPL PLYWOOD'!O54)</f>
      </c>
      <c r="E40" t="s" s="461">
        <f>IF('SIMPL PLYWOOD'!P54=0,"",'SIMPL PLYWOOD'!P54)</f>
      </c>
      <c r="F40" t="s" s="461">
        <f>IF('SIMPL PLYWOOD'!Q54=0,"",'SIMPL PLYWOOD'!Q54)</f>
      </c>
      <c r="G40" t="s" s="461">
        <f>IF('SIMPL PLYWOOD'!R54=0,"",'SIMPL PLYWOOD'!R54)</f>
      </c>
      <c r="H40" t="s" s="461">
        <f>IF('SIMPL PLYWOOD'!S54=0,"",'SIMPL PLYWOOD'!S54)</f>
      </c>
      <c r="I40" t="s" s="461">
        <f>IF('SIMPL PLYWOOD'!T54=0,"",'SIMPL PLYWOOD'!T54)</f>
      </c>
      <c r="J40" t="s" s="461">
        <f>IF('SIMPL PLYWOOD'!U54=0,"",'SIMPL PLYWOOD'!U54)</f>
      </c>
      <c r="K40" t="s" s="461">
        <f>IF('SIMPL PLYWOOD'!V54=0,"",'SIMPL PLYWOOD'!V54)</f>
      </c>
      <c r="L40" t="s" s="461">
        <f>IF('SIMPL PLYWOOD'!W54=0,"",'SIMPL PLYWOOD'!W54)</f>
      </c>
      <c r="M40" t="s" s="461">
        <f>IF('SIMPL PLYWOOD'!X54=0,"",'SIMPL PLYWOOD'!X54)</f>
      </c>
      <c r="N40" t="s" s="461">
        <f>IF('SIMPL PLYWOOD'!Y54=0,"",'SIMPL PLYWOOD'!Y54)</f>
      </c>
      <c r="O40" t="s" s="461">
        <f>IF('SIMPL PLYWOOD'!Z54=0,"",'SIMPL PLYWOOD'!Z54)</f>
      </c>
      <c r="P40" s="462">
        <f>SUM(B40:O40)</f>
        <v>0</v>
      </c>
      <c r="Q40" s="463">
        <f>P40*'SIMPL PLYWOOD'!I54</f>
        <v>0</v>
      </c>
      <c r="R40" s="463">
        <f>P40*'SIMPL PLYWOOD'!AX54</f>
        <v>0</v>
      </c>
      <c r="S40" s="447"/>
      <c r="T40" s="441"/>
    </row>
    <row r="41" ht="23.25" customHeight="1">
      <c r="A41" t="s" s="459">
        <f>'SIMPL PLYWOOD'!D55</f>
        <v>497</v>
      </c>
      <c r="B41" t="s" s="460">
        <f>IF('SIMPL PLYWOOD'!M55=0,"",'SIMPL PLYWOOD'!M55)</f>
      </c>
      <c r="C41" t="s" s="461">
        <f>IF('SIMPL PLYWOOD'!N55=0,"",'SIMPL PLYWOOD'!N55)</f>
      </c>
      <c r="D41" t="s" s="461">
        <f>IF('SIMPL PLYWOOD'!O55=0,"",'SIMPL PLYWOOD'!O55)</f>
      </c>
      <c r="E41" t="s" s="461">
        <f>IF('SIMPL PLYWOOD'!P55=0,"",'SIMPL PLYWOOD'!P55)</f>
      </c>
      <c r="F41" t="s" s="461">
        <f>IF('SIMPL PLYWOOD'!Q55=0,"",'SIMPL PLYWOOD'!Q55)</f>
      </c>
      <c r="G41" t="s" s="461">
        <f>IF('SIMPL PLYWOOD'!R55=0,"",'SIMPL PLYWOOD'!R55)</f>
      </c>
      <c r="H41" t="s" s="461">
        <f>IF('SIMPL PLYWOOD'!S55=0,"",'SIMPL PLYWOOD'!S55)</f>
      </c>
      <c r="I41" t="s" s="461">
        <f>IF('SIMPL PLYWOOD'!T55=0,"",'SIMPL PLYWOOD'!T55)</f>
      </c>
      <c r="J41" t="s" s="461">
        <f>IF('SIMPL PLYWOOD'!U55=0,"",'SIMPL PLYWOOD'!U55)</f>
      </c>
      <c r="K41" t="s" s="461">
        <f>IF('SIMPL PLYWOOD'!V55=0,"",'SIMPL PLYWOOD'!V55)</f>
      </c>
      <c r="L41" t="s" s="461">
        <f>IF('SIMPL PLYWOOD'!W55=0,"",'SIMPL PLYWOOD'!W55)</f>
      </c>
      <c r="M41" t="s" s="461">
        <f>IF('SIMPL PLYWOOD'!X55=0,"",'SIMPL PLYWOOD'!X55)</f>
      </c>
      <c r="N41" t="s" s="461">
        <f>IF('SIMPL PLYWOOD'!Y55=0,"",'SIMPL PLYWOOD'!Y55)</f>
      </c>
      <c r="O41" t="s" s="461">
        <f>IF('SIMPL PLYWOOD'!Z55=0,"",'SIMPL PLYWOOD'!Z55)</f>
      </c>
      <c r="P41" s="462">
        <f>SUM(B41:O41)</f>
        <v>0</v>
      </c>
      <c r="Q41" s="463">
        <f>P41*'SIMPL PLYWOOD'!I55</f>
        <v>0</v>
      </c>
      <c r="R41" s="463">
        <f>P41*'SIMPL PLYWOOD'!AX55</f>
        <v>0</v>
      </c>
      <c r="S41" s="447"/>
      <c r="T41" s="441"/>
    </row>
    <row r="42" ht="23.25" customHeight="1">
      <c r="A42" t="s" s="459">
        <f>'SIMPL PLYWOOD'!D56</f>
        <v>498</v>
      </c>
      <c r="B42" t="s" s="460">
        <f>IF('SIMPL PLYWOOD'!M56=0,"",'SIMPL PLYWOOD'!M56)</f>
      </c>
      <c r="C42" t="s" s="461">
        <f>IF('SIMPL PLYWOOD'!N56=0,"",'SIMPL PLYWOOD'!N56)</f>
      </c>
      <c r="D42" t="s" s="461">
        <f>IF('SIMPL PLYWOOD'!O56=0,"",'SIMPL PLYWOOD'!O56)</f>
      </c>
      <c r="E42" t="s" s="461">
        <f>IF('SIMPL PLYWOOD'!P56=0,"",'SIMPL PLYWOOD'!P56)</f>
      </c>
      <c r="F42" t="s" s="461">
        <f>IF('SIMPL PLYWOOD'!Q56=0,"",'SIMPL PLYWOOD'!Q56)</f>
      </c>
      <c r="G42" t="s" s="461">
        <f>IF('SIMPL PLYWOOD'!R56=0,"",'SIMPL PLYWOOD'!R56)</f>
      </c>
      <c r="H42" t="s" s="461">
        <f>IF('SIMPL PLYWOOD'!S56=0,"",'SIMPL PLYWOOD'!S56)</f>
      </c>
      <c r="I42" t="s" s="461">
        <f>IF('SIMPL PLYWOOD'!T56=0,"",'SIMPL PLYWOOD'!T56)</f>
      </c>
      <c r="J42" t="s" s="461">
        <f>IF('SIMPL PLYWOOD'!U56=0,"",'SIMPL PLYWOOD'!U56)</f>
      </c>
      <c r="K42" t="s" s="461">
        <f>IF('SIMPL PLYWOOD'!V56=0,"",'SIMPL PLYWOOD'!V56)</f>
      </c>
      <c r="L42" t="s" s="461">
        <f>IF('SIMPL PLYWOOD'!W56=0,"",'SIMPL PLYWOOD'!W56)</f>
      </c>
      <c r="M42" t="s" s="461">
        <f>IF('SIMPL PLYWOOD'!X56=0,"",'SIMPL PLYWOOD'!X56)</f>
      </c>
      <c r="N42" t="s" s="461">
        <f>IF('SIMPL PLYWOOD'!Y56=0,"",'SIMPL PLYWOOD'!Y56)</f>
      </c>
      <c r="O42" t="s" s="461">
        <f>IF('SIMPL PLYWOOD'!Z56=0,"",'SIMPL PLYWOOD'!Z56)</f>
      </c>
      <c r="P42" s="462">
        <f>SUM(B42:O42)</f>
        <v>0</v>
      </c>
      <c r="Q42" s="463">
        <f>P42*'SIMPL PLYWOOD'!I56</f>
        <v>0</v>
      </c>
      <c r="R42" s="463">
        <f>P42*'SIMPL PLYWOOD'!AX56</f>
        <v>0</v>
      </c>
      <c r="S42" s="447"/>
      <c r="T42" s="441"/>
    </row>
    <row r="43" ht="23.25" customHeight="1">
      <c r="A43" s="464">
        <f>'SIMPL PLYWOOD'!D57</f>
        <v>0</v>
      </c>
      <c r="B43" t="s" s="460">
        <f>IF('SIMPL PLYWOOD'!M57=0,"",'SIMPL PLYWOOD'!M57)</f>
      </c>
      <c r="C43" t="s" s="461">
        <f>IF('SIMPL PLYWOOD'!N57=0,"",'SIMPL PLYWOOD'!N57)</f>
      </c>
      <c r="D43" t="s" s="461">
        <f>IF('SIMPL PLYWOOD'!O57=0,"",'SIMPL PLYWOOD'!O57)</f>
      </c>
      <c r="E43" t="s" s="461">
        <f>IF('SIMPL PLYWOOD'!P57=0,"",'SIMPL PLYWOOD'!P57)</f>
      </c>
      <c r="F43" t="s" s="461">
        <f>IF('SIMPL PLYWOOD'!Q57=0,"",'SIMPL PLYWOOD'!Q57)</f>
      </c>
      <c r="G43" t="s" s="461">
        <f>IF('SIMPL PLYWOOD'!R57=0,"",'SIMPL PLYWOOD'!R57)</f>
      </c>
      <c r="H43" t="s" s="461">
        <f>IF('SIMPL PLYWOOD'!S57=0,"",'SIMPL PLYWOOD'!S57)</f>
      </c>
      <c r="I43" t="s" s="461">
        <f>IF('SIMPL PLYWOOD'!T57=0,"",'SIMPL PLYWOOD'!T57)</f>
      </c>
      <c r="J43" t="s" s="461">
        <f>IF('SIMPL PLYWOOD'!U57=0,"",'SIMPL PLYWOOD'!U57)</f>
      </c>
      <c r="K43" t="s" s="461">
        <f>IF('SIMPL PLYWOOD'!V57=0,"",'SIMPL PLYWOOD'!V57)</f>
      </c>
      <c r="L43" t="s" s="461">
        <f>IF('SIMPL PLYWOOD'!W57=0,"",'SIMPL PLYWOOD'!W57)</f>
      </c>
      <c r="M43" t="s" s="461">
        <f>IF('SIMPL PLYWOOD'!X57=0,"",'SIMPL PLYWOOD'!X57)</f>
      </c>
      <c r="N43" t="s" s="461">
        <f>IF('SIMPL PLYWOOD'!Y57=0,"",'SIMPL PLYWOOD'!Y57)</f>
      </c>
      <c r="O43" t="s" s="461">
        <f>IF('SIMPL PLYWOOD'!Z57=0,"",'SIMPL PLYWOOD'!Z57)</f>
      </c>
      <c r="P43" s="462">
        <f>SUM(B43:O43)</f>
        <v>0</v>
      </c>
      <c r="Q43" s="463">
        <f>P43*'SIMPL PLYWOOD'!I57</f>
        <v>0</v>
      </c>
      <c r="R43" s="463">
        <f>P43*'SIMPL PLYWOOD'!AX57</f>
        <v>0</v>
      </c>
      <c r="S43" s="447"/>
      <c r="T43" s="441"/>
    </row>
    <row r="44" ht="23.25" customHeight="1">
      <c r="A44" t="s" s="459">
        <f>'SIMPL PLYWOOD'!D58</f>
        <v>499</v>
      </c>
      <c r="B44" t="s" s="460">
        <f>IF('SIMPL PLYWOOD'!M58=0,"",'SIMPL PLYWOOD'!M58)</f>
      </c>
      <c r="C44" t="s" s="461">
        <f>IF('SIMPL PLYWOOD'!N58=0,"",'SIMPL PLYWOOD'!N58)</f>
      </c>
      <c r="D44" t="s" s="461">
        <f>IF('SIMPL PLYWOOD'!O58=0,"",'SIMPL PLYWOOD'!O58)</f>
      </c>
      <c r="E44" t="s" s="461">
        <f>IF('SIMPL PLYWOOD'!P58=0,"",'SIMPL PLYWOOD'!P58)</f>
      </c>
      <c r="F44" t="s" s="461">
        <f>IF('SIMPL PLYWOOD'!Q58=0,"",'SIMPL PLYWOOD'!Q58)</f>
      </c>
      <c r="G44" t="s" s="461">
        <f>IF('SIMPL PLYWOOD'!R58=0,"",'SIMPL PLYWOOD'!R58)</f>
      </c>
      <c r="H44" t="s" s="461">
        <f>IF('SIMPL PLYWOOD'!S58=0,"",'SIMPL PLYWOOD'!S58)</f>
      </c>
      <c r="I44" t="s" s="461">
        <f>IF('SIMPL PLYWOOD'!T58=0,"",'SIMPL PLYWOOD'!T58)</f>
      </c>
      <c r="J44" t="s" s="461">
        <f>IF('SIMPL PLYWOOD'!U58=0,"",'SIMPL PLYWOOD'!U58)</f>
      </c>
      <c r="K44" t="s" s="461">
        <f>IF('SIMPL PLYWOOD'!V58=0,"",'SIMPL PLYWOOD'!V58)</f>
      </c>
      <c r="L44" t="s" s="461">
        <f>IF('SIMPL PLYWOOD'!W58=0,"",'SIMPL PLYWOOD'!W58)</f>
      </c>
      <c r="M44" t="s" s="461">
        <f>IF('SIMPL PLYWOOD'!X58=0,"",'SIMPL PLYWOOD'!X58)</f>
      </c>
      <c r="N44" t="s" s="461">
        <f>IF('SIMPL PLYWOOD'!Y58=0,"",'SIMPL PLYWOOD'!Y58)</f>
      </c>
      <c r="O44" t="s" s="461">
        <f>IF('SIMPL PLYWOOD'!Z58=0,"",'SIMPL PLYWOOD'!Z58)</f>
      </c>
      <c r="P44" s="462">
        <f>SUM(B44:O44)</f>
        <v>0</v>
      </c>
      <c r="Q44" s="463">
        <f>P44*'SIMPL PLYWOOD'!I58</f>
        <v>0</v>
      </c>
      <c r="R44" s="463">
        <f>P44*'SIMPL PLYWOOD'!AX58</f>
        <v>0</v>
      </c>
      <c r="S44" s="447"/>
      <c r="T44" s="441"/>
    </row>
    <row r="45" ht="23.25" customHeight="1">
      <c r="A45" t="s" s="459">
        <f>'SIMPL PLYWOOD'!D59</f>
        <v>500</v>
      </c>
      <c r="B45" t="s" s="460">
        <f>IF('SIMPL PLYWOOD'!M59=0,"",'SIMPL PLYWOOD'!M59)</f>
      </c>
      <c r="C45" t="s" s="461">
        <f>IF('SIMPL PLYWOOD'!N59=0,"",'SIMPL PLYWOOD'!N59)</f>
      </c>
      <c r="D45" t="s" s="461">
        <f>IF('SIMPL PLYWOOD'!O59=0,"",'SIMPL PLYWOOD'!O59)</f>
      </c>
      <c r="E45" t="s" s="461">
        <f>IF('SIMPL PLYWOOD'!P59=0,"",'SIMPL PLYWOOD'!P59)</f>
      </c>
      <c r="F45" t="s" s="461">
        <f>IF('SIMPL PLYWOOD'!Q59=0,"",'SIMPL PLYWOOD'!Q59)</f>
      </c>
      <c r="G45" t="s" s="461">
        <f>IF('SIMPL PLYWOOD'!R59=0,"",'SIMPL PLYWOOD'!R59)</f>
      </c>
      <c r="H45" t="s" s="461">
        <f>IF('SIMPL PLYWOOD'!S59=0,"",'SIMPL PLYWOOD'!S59)</f>
      </c>
      <c r="I45" t="s" s="461">
        <f>IF('SIMPL PLYWOOD'!T59=0,"",'SIMPL PLYWOOD'!T59)</f>
      </c>
      <c r="J45" t="s" s="461">
        <f>IF('SIMPL PLYWOOD'!U59=0,"",'SIMPL PLYWOOD'!U59)</f>
      </c>
      <c r="K45" t="s" s="461">
        <f>IF('SIMPL PLYWOOD'!V59=0,"",'SIMPL PLYWOOD'!V59)</f>
      </c>
      <c r="L45" t="s" s="461">
        <f>IF('SIMPL PLYWOOD'!W59=0,"",'SIMPL PLYWOOD'!W59)</f>
      </c>
      <c r="M45" t="s" s="461">
        <f>IF('SIMPL PLYWOOD'!X59=0,"",'SIMPL PLYWOOD'!X59)</f>
      </c>
      <c r="N45" t="s" s="461">
        <f>IF('SIMPL PLYWOOD'!Y59=0,"",'SIMPL PLYWOOD'!Y59)</f>
      </c>
      <c r="O45" t="s" s="461">
        <f>IF('SIMPL PLYWOOD'!Z59=0,"",'SIMPL PLYWOOD'!Z59)</f>
      </c>
      <c r="P45" s="462">
        <f>SUM(B45:O45)</f>
        <v>0</v>
      </c>
      <c r="Q45" s="463">
        <f>P45*'SIMPL PLYWOOD'!I59</f>
        <v>0</v>
      </c>
      <c r="R45" s="463">
        <f>P45*'SIMPL PLYWOOD'!AX59</f>
        <v>0</v>
      </c>
      <c r="S45" s="447"/>
      <c r="T45" s="441"/>
    </row>
    <row r="46" ht="23.25" customHeight="1">
      <c r="A46" t="s" s="459">
        <f>'SIMPL PLYWOOD'!D60</f>
        <v>501</v>
      </c>
      <c r="B46" t="s" s="460">
        <f>IF('SIMPL PLYWOOD'!M60=0,"",'SIMPL PLYWOOD'!M60)</f>
      </c>
      <c r="C46" t="s" s="461">
        <f>IF('SIMPL PLYWOOD'!N60=0,"",'SIMPL PLYWOOD'!N60)</f>
      </c>
      <c r="D46" t="s" s="461">
        <f>IF('SIMPL PLYWOOD'!O60=0,"",'SIMPL PLYWOOD'!O60)</f>
      </c>
      <c r="E46" t="s" s="461">
        <f>IF('SIMPL PLYWOOD'!P60=0,"",'SIMPL PLYWOOD'!P60)</f>
      </c>
      <c r="F46" t="s" s="461">
        <f>IF('SIMPL PLYWOOD'!Q60=0,"",'SIMPL PLYWOOD'!Q60)</f>
      </c>
      <c r="G46" t="s" s="461">
        <f>IF('SIMPL PLYWOOD'!R60=0,"",'SIMPL PLYWOOD'!R60)</f>
      </c>
      <c r="H46" t="s" s="461">
        <f>IF('SIMPL PLYWOOD'!S60=0,"",'SIMPL PLYWOOD'!S60)</f>
      </c>
      <c r="I46" t="s" s="461">
        <f>IF('SIMPL PLYWOOD'!T60=0,"",'SIMPL PLYWOOD'!T60)</f>
      </c>
      <c r="J46" t="s" s="461">
        <f>IF('SIMPL PLYWOOD'!U60=0,"",'SIMPL PLYWOOD'!U60)</f>
      </c>
      <c r="K46" t="s" s="461">
        <f>IF('SIMPL PLYWOOD'!V60=0,"",'SIMPL PLYWOOD'!V60)</f>
      </c>
      <c r="L46" t="s" s="461">
        <f>IF('SIMPL PLYWOOD'!W60=0,"",'SIMPL PLYWOOD'!W60)</f>
      </c>
      <c r="M46" t="s" s="461">
        <f>IF('SIMPL PLYWOOD'!X60=0,"",'SIMPL PLYWOOD'!X60)</f>
      </c>
      <c r="N46" t="s" s="461">
        <f>IF('SIMPL PLYWOOD'!Y60=0,"",'SIMPL PLYWOOD'!Y60)</f>
      </c>
      <c r="O46" t="s" s="461">
        <f>IF('SIMPL PLYWOOD'!Z60=0,"",'SIMPL PLYWOOD'!Z60)</f>
      </c>
      <c r="P46" s="462">
        <f>SUM(B46:O46)</f>
        <v>0</v>
      </c>
      <c r="Q46" s="463">
        <f>P46*'SIMPL PLYWOOD'!I60</f>
        <v>0</v>
      </c>
      <c r="R46" s="463">
        <f>P46*'SIMPL PLYWOOD'!AX60</f>
        <v>0</v>
      </c>
      <c r="S46" s="447"/>
      <c r="T46" s="441"/>
    </row>
    <row r="47" ht="23.25" customHeight="1">
      <c r="A47" t="s" s="459">
        <f>'SIMPL PLYWOOD'!D61</f>
        <v>502</v>
      </c>
      <c r="B47" t="s" s="460">
        <f>IF('SIMPL PLYWOOD'!M61=0,"",'SIMPL PLYWOOD'!M61)</f>
      </c>
      <c r="C47" t="s" s="461">
        <f>IF('SIMPL PLYWOOD'!N61=0,"",'SIMPL PLYWOOD'!N61)</f>
      </c>
      <c r="D47" t="s" s="461">
        <f>IF('SIMPL PLYWOOD'!O61=0,"",'SIMPL PLYWOOD'!O61)</f>
      </c>
      <c r="E47" t="s" s="461">
        <f>IF('SIMPL PLYWOOD'!P61=0,"",'SIMPL PLYWOOD'!P61)</f>
      </c>
      <c r="F47" t="s" s="461">
        <f>IF('SIMPL PLYWOOD'!Q61=0,"",'SIMPL PLYWOOD'!Q61)</f>
      </c>
      <c r="G47" t="s" s="461">
        <f>IF('SIMPL PLYWOOD'!R61=0,"",'SIMPL PLYWOOD'!R61)</f>
      </c>
      <c r="H47" t="s" s="461">
        <f>IF('SIMPL PLYWOOD'!S61=0,"",'SIMPL PLYWOOD'!S61)</f>
      </c>
      <c r="I47" t="s" s="461">
        <f>IF('SIMPL PLYWOOD'!T61=0,"",'SIMPL PLYWOOD'!T61)</f>
      </c>
      <c r="J47" t="s" s="461">
        <f>IF('SIMPL PLYWOOD'!U61=0,"",'SIMPL PLYWOOD'!U61)</f>
      </c>
      <c r="K47" t="s" s="461">
        <f>IF('SIMPL PLYWOOD'!V61=0,"",'SIMPL PLYWOOD'!V61)</f>
      </c>
      <c r="L47" t="s" s="461">
        <f>IF('SIMPL PLYWOOD'!W61=0,"",'SIMPL PLYWOOD'!W61)</f>
      </c>
      <c r="M47" t="s" s="461">
        <f>IF('SIMPL PLYWOOD'!X61=0,"",'SIMPL PLYWOOD'!X61)</f>
      </c>
      <c r="N47" t="s" s="461">
        <f>IF('SIMPL PLYWOOD'!Y61=0,"",'SIMPL PLYWOOD'!Y61)</f>
      </c>
      <c r="O47" t="s" s="461">
        <f>IF('SIMPL PLYWOOD'!Z61=0,"",'SIMPL PLYWOOD'!Z61)</f>
      </c>
      <c r="P47" s="462">
        <f>SUM(B47:O47)</f>
        <v>0</v>
      </c>
      <c r="Q47" s="463">
        <f>P47*'SIMPL PLYWOOD'!I61</f>
        <v>0</v>
      </c>
      <c r="R47" s="463">
        <f>P47*'SIMPL PLYWOOD'!AX61</f>
        <v>0</v>
      </c>
      <c r="S47" s="447"/>
      <c r="T47" s="441"/>
    </row>
    <row r="48" ht="23.25" customHeight="1">
      <c r="A48" t="s" s="459">
        <f>'SIMPL PLYWOOD'!D62</f>
        <v>503</v>
      </c>
      <c r="B48" t="s" s="460">
        <f>IF('SIMPL PLYWOOD'!M62=0,"",'SIMPL PLYWOOD'!M62)</f>
      </c>
      <c r="C48" t="s" s="461">
        <f>IF('SIMPL PLYWOOD'!N62=0,"",'SIMPL PLYWOOD'!N62)</f>
      </c>
      <c r="D48" t="s" s="461">
        <f>IF('SIMPL PLYWOOD'!O62=0,"",'SIMPL PLYWOOD'!O62)</f>
      </c>
      <c r="E48" t="s" s="461">
        <f>IF('SIMPL PLYWOOD'!P62=0,"",'SIMPL PLYWOOD'!P62)</f>
      </c>
      <c r="F48" t="s" s="461">
        <f>IF('SIMPL PLYWOOD'!Q62=0,"",'SIMPL PLYWOOD'!Q62)</f>
      </c>
      <c r="G48" t="s" s="461">
        <f>IF('SIMPL PLYWOOD'!R62=0,"",'SIMPL PLYWOOD'!R62)</f>
      </c>
      <c r="H48" t="s" s="461">
        <f>IF('SIMPL PLYWOOD'!S62=0,"",'SIMPL PLYWOOD'!S62)</f>
      </c>
      <c r="I48" t="s" s="461">
        <f>IF('SIMPL PLYWOOD'!T62=0,"",'SIMPL PLYWOOD'!T62)</f>
      </c>
      <c r="J48" t="s" s="461">
        <f>IF('SIMPL PLYWOOD'!U62=0,"",'SIMPL PLYWOOD'!U62)</f>
      </c>
      <c r="K48" t="s" s="461">
        <f>IF('SIMPL PLYWOOD'!V62=0,"",'SIMPL PLYWOOD'!V62)</f>
      </c>
      <c r="L48" t="s" s="461">
        <f>IF('SIMPL PLYWOOD'!W62=0,"",'SIMPL PLYWOOD'!W62)</f>
      </c>
      <c r="M48" t="s" s="461">
        <f>IF('SIMPL PLYWOOD'!X62=0,"",'SIMPL PLYWOOD'!X62)</f>
      </c>
      <c r="N48" t="s" s="461">
        <f>IF('SIMPL PLYWOOD'!Y62=0,"",'SIMPL PLYWOOD'!Y62)</f>
      </c>
      <c r="O48" t="s" s="461">
        <f>IF('SIMPL PLYWOOD'!Z62=0,"",'SIMPL PLYWOOD'!Z62)</f>
      </c>
      <c r="P48" s="462">
        <f>SUM(B48:O48)</f>
        <v>0</v>
      </c>
      <c r="Q48" s="463">
        <f>P48*'SIMPL PLYWOOD'!I62</f>
        <v>0</v>
      </c>
      <c r="R48" s="463">
        <f>P48*'SIMPL PLYWOOD'!AX62</f>
        <v>0</v>
      </c>
      <c r="S48" s="447"/>
      <c r="T48" s="441"/>
    </row>
    <row r="49" ht="23.25" customHeight="1">
      <c r="A49" t="s" s="459">
        <f>'SIMPL PLYWOOD'!D63</f>
        <v>504</v>
      </c>
      <c r="B49" t="s" s="460">
        <f>IF('SIMPL PLYWOOD'!M63=0,"",'SIMPL PLYWOOD'!M63)</f>
      </c>
      <c r="C49" t="s" s="461">
        <f>IF('SIMPL PLYWOOD'!N63=0,"",'SIMPL PLYWOOD'!N63)</f>
      </c>
      <c r="D49" t="s" s="461">
        <f>IF('SIMPL PLYWOOD'!O63=0,"",'SIMPL PLYWOOD'!O63)</f>
      </c>
      <c r="E49" t="s" s="461">
        <f>IF('SIMPL PLYWOOD'!P63=0,"",'SIMPL PLYWOOD'!P63)</f>
      </c>
      <c r="F49" t="s" s="461">
        <f>IF('SIMPL PLYWOOD'!Q63=0,"",'SIMPL PLYWOOD'!Q63)</f>
      </c>
      <c r="G49" t="s" s="461">
        <f>IF('SIMPL PLYWOOD'!R63=0,"",'SIMPL PLYWOOD'!R63)</f>
      </c>
      <c r="H49" t="s" s="461">
        <f>IF('SIMPL PLYWOOD'!S63=0,"",'SIMPL PLYWOOD'!S63)</f>
      </c>
      <c r="I49" t="s" s="461">
        <f>IF('SIMPL PLYWOOD'!T63=0,"",'SIMPL PLYWOOD'!T63)</f>
      </c>
      <c r="J49" t="s" s="461">
        <f>IF('SIMPL PLYWOOD'!U63=0,"",'SIMPL PLYWOOD'!U63)</f>
      </c>
      <c r="K49" t="s" s="461">
        <f>IF('SIMPL PLYWOOD'!V63=0,"",'SIMPL PLYWOOD'!V63)</f>
      </c>
      <c r="L49" t="s" s="461">
        <f>IF('SIMPL PLYWOOD'!W63=0,"",'SIMPL PLYWOOD'!W63)</f>
      </c>
      <c r="M49" t="s" s="461">
        <f>IF('SIMPL PLYWOOD'!X63=0,"",'SIMPL PLYWOOD'!X63)</f>
      </c>
      <c r="N49" t="s" s="461">
        <f>IF('SIMPL PLYWOOD'!Y63=0,"",'SIMPL PLYWOOD'!Y63)</f>
      </c>
      <c r="O49" t="s" s="461">
        <f>IF('SIMPL PLYWOOD'!Z63=0,"",'SIMPL PLYWOOD'!Z63)</f>
      </c>
      <c r="P49" s="462">
        <f>SUM(B49:O49)</f>
        <v>0</v>
      </c>
      <c r="Q49" s="463">
        <f>P49*'SIMPL PLYWOOD'!I63</f>
        <v>0</v>
      </c>
      <c r="R49" s="463">
        <f>P49*'SIMPL PLYWOOD'!AX63</f>
        <v>0</v>
      </c>
      <c r="S49" s="447"/>
      <c r="T49" s="441"/>
    </row>
    <row r="50" ht="23.25" customHeight="1">
      <c r="A50" t="s" s="459">
        <f>'SIMPL PLYWOOD'!D64</f>
        <v>505</v>
      </c>
      <c r="B50" t="s" s="460">
        <f>IF('SIMPL PLYWOOD'!M64=0,"",'SIMPL PLYWOOD'!M64)</f>
      </c>
      <c r="C50" t="s" s="461">
        <f>IF('SIMPL PLYWOOD'!N64=0,"",'SIMPL PLYWOOD'!N64)</f>
      </c>
      <c r="D50" t="s" s="461">
        <f>IF('SIMPL PLYWOOD'!O64=0,"",'SIMPL PLYWOOD'!O64)</f>
      </c>
      <c r="E50" t="s" s="461">
        <f>IF('SIMPL PLYWOOD'!P64=0,"",'SIMPL PLYWOOD'!P64)</f>
      </c>
      <c r="F50" t="s" s="461">
        <f>IF('SIMPL PLYWOOD'!Q64=0,"",'SIMPL PLYWOOD'!Q64)</f>
      </c>
      <c r="G50" t="s" s="461">
        <f>IF('SIMPL PLYWOOD'!R64=0,"",'SIMPL PLYWOOD'!R64)</f>
      </c>
      <c r="H50" t="s" s="461">
        <f>IF('SIMPL PLYWOOD'!S64=0,"",'SIMPL PLYWOOD'!S64)</f>
      </c>
      <c r="I50" t="s" s="461">
        <f>IF('SIMPL PLYWOOD'!T64=0,"",'SIMPL PLYWOOD'!T64)</f>
      </c>
      <c r="J50" t="s" s="461">
        <f>IF('SIMPL PLYWOOD'!U64=0,"",'SIMPL PLYWOOD'!U64)</f>
      </c>
      <c r="K50" t="s" s="461">
        <f>IF('SIMPL PLYWOOD'!V64=0,"",'SIMPL PLYWOOD'!V64)</f>
      </c>
      <c r="L50" t="s" s="461">
        <f>IF('SIMPL PLYWOOD'!W64=0,"",'SIMPL PLYWOOD'!W64)</f>
      </c>
      <c r="M50" t="s" s="461">
        <f>IF('SIMPL PLYWOOD'!X64=0,"",'SIMPL PLYWOOD'!X64)</f>
      </c>
      <c r="N50" t="s" s="461">
        <f>IF('SIMPL PLYWOOD'!Y64=0,"",'SIMPL PLYWOOD'!Y64)</f>
      </c>
      <c r="O50" t="s" s="461">
        <f>IF('SIMPL PLYWOOD'!Z64=0,"",'SIMPL PLYWOOD'!Z64)</f>
      </c>
      <c r="P50" s="462">
        <f>SUM(B50:O50)</f>
        <v>0</v>
      </c>
      <c r="Q50" s="463">
        <f>P50*'SIMPL PLYWOOD'!I64</f>
        <v>0</v>
      </c>
      <c r="R50" s="463">
        <f>P50*'SIMPL PLYWOOD'!AX64</f>
        <v>0</v>
      </c>
      <c r="S50" s="447"/>
      <c r="T50" s="441"/>
    </row>
    <row r="51" ht="23.25" customHeight="1">
      <c r="A51" t="s" s="459">
        <f>'SIMPL PLYWOOD'!D65</f>
        <v>506</v>
      </c>
      <c r="B51" t="s" s="460">
        <f>IF('SIMPL PLYWOOD'!M65=0,"",'SIMPL PLYWOOD'!M65)</f>
      </c>
      <c r="C51" t="s" s="461">
        <f>IF('SIMPL PLYWOOD'!N65=0,"",'SIMPL PLYWOOD'!N65)</f>
      </c>
      <c r="D51" t="s" s="461">
        <f>IF('SIMPL PLYWOOD'!O65=0,"",'SIMPL PLYWOOD'!O65)</f>
      </c>
      <c r="E51" t="s" s="461">
        <f>IF('SIMPL PLYWOOD'!P65=0,"",'SIMPL PLYWOOD'!P65)</f>
      </c>
      <c r="F51" t="s" s="461">
        <f>IF('SIMPL PLYWOOD'!Q65=0,"",'SIMPL PLYWOOD'!Q65)</f>
      </c>
      <c r="G51" t="s" s="461">
        <f>IF('SIMPL PLYWOOD'!R65=0,"",'SIMPL PLYWOOD'!R65)</f>
      </c>
      <c r="H51" t="s" s="461">
        <f>IF('SIMPL PLYWOOD'!S65=0,"",'SIMPL PLYWOOD'!S65)</f>
      </c>
      <c r="I51" t="s" s="461">
        <f>IF('SIMPL PLYWOOD'!T65=0,"",'SIMPL PLYWOOD'!T65)</f>
      </c>
      <c r="J51" t="s" s="461">
        <f>IF('SIMPL PLYWOOD'!U65=0,"",'SIMPL PLYWOOD'!U65)</f>
      </c>
      <c r="K51" t="s" s="461">
        <f>IF('SIMPL PLYWOOD'!V65=0,"",'SIMPL PLYWOOD'!V65)</f>
      </c>
      <c r="L51" t="s" s="461">
        <f>IF('SIMPL PLYWOOD'!W65=0,"",'SIMPL PLYWOOD'!W65)</f>
      </c>
      <c r="M51" t="s" s="461">
        <f>IF('SIMPL PLYWOOD'!X65=0,"",'SIMPL PLYWOOD'!X65)</f>
      </c>
      <c r="N51" t="s" s="461">
        <f>IF('SIMPL PLYWOOD'!Y65=0,"",'SIMPL PLYWOOD'!Y65)</f>
      </c>
      <c r="O51" t="s" s="461">
        <f>IF('SIMPL PLYWOOD'!Z65=0,"",'SIMPL PLYWOOD'!Z65)</f>
      </c>
      <c r="P51" s="462">
        <f>SUM(B51:O51)</f>
        <v>0</v>
      </c>
      <c r="Q51" s="463">
        <f>P51*'SIMPL PLYWOOD'!I65</f>
        <v>0</v>
      </c>
      <c r="R51" s="463">
        <f>P51*'SIMPL PLYWOOD'!AX65</f>
        <v>0</v>
      </c>
      <c r="S51" s="447"/>
      <c r="T51" s="441"/>
    </row>
    <row r="52" ht="23.25" customHeight="1">
      <c r="A52" s="464">
        <f>'SIMPL PLYWOOD'!D66</f>
        <v>0</v>
      </c>
      <c r="B52" t="s" s="460">
        <f>IF('SIMPL PLYWOOD'!M66=0,"",'SIMPL PLYWOOD'!M66)</f>
      </c>
      <c r="C52" t="s" s="461">
        <f>IF('SIMPL PLYWOOD'!N66=0,"",'SIMPL PLYWOOD'!N66)</f>
      </c>
      <c r="D52" t="s" s="461">
        <f>IF('SIMPL PLYWOOD'!O66=0,"",'SIMPL PLYWOOD'!O66)</f>
      </c>
      <c r="E52" t="s" s="461">
        <f>IF('SIMPL PLYWOOD'!P66=0,"",'SIMPL PLYWOOD'!P66)</f>
      </c>
      <c r="F52" t="s" s="461">
        <f>IF('SIMPL PLYWOOD'!Q66=0,"",'SIMPL PLYWOOD'!Q66)</f>
      </c>
      <c r="G52" t="s" s="461">
        <f>IF('SIMPL PLYWOOD'!R66=0,"",'SIMPL PLYWOOD'!R66)</f>
      </c>
      <c r="H52" t="s" s="461">
        <f>IF('SIMPL PLYWOOD'!S66=0,"",'SIMPL PLYWOOD'!S66)</f>
      </c>
      <c r="I52" t="s" s="461">
        <f>IF('SIMPL PLYWOOD'!T66=0,"",'SIMPL PLYWOOD'!T66)</f>
      </c>
      <c r="J52" t="s" s="461">
        <f>IF('SIMPL PLYWOOD'!U66=0,"",'SIMPL PLYWOOD'!U66)</f>
      </c>
      <c r="K52" t="s" s="461">
        <f>IF('SIMPL PLYWOOD'!V66=0,"",'SIMPL PLYWOOD'!V66)</f>
      </c>
      <c r="L52" t="s" s="461">
        <f>IF('SIMPL PLYWOOD'!W66=0,"",'SIMPL PLYWOOD'!W66)</f>
      </c>
      <c r="M52" t="s" s="461">
        <f>IF('SIMPL PLYWOOD'!X66=0,"",'SIMPL PLYWOOD'!X66)</f>
      </c>
      <c r="N52" t="s" s="461">
        <f>IF('SIMPL PLYWOOD'!Y66=0,"",'SIMPL PLYWOOD'!Y66)</f>
      </c>
      <c r="O52" t="s" s="461">
        <f>IF('SIMPL PLYWOOD'!Z66=0,"",'SIMPL PLYWOOD'!Z66)</f>
      </c>
      <c r="P52" s="462">
        <f>SUM(B52:O52)</f>
        <v>0</v>
      </c>
      <c r="Q52" s="463">
        <f>P52*'SIMPL PLYWOOD'!I66</f>
        <v>0</v>
      </c>
      <c r="R52" s="463">
        <f>P52*'SIMPL PLYWOOD'!AX66</f>
        <v>0</v>
      </c>
      <c r="S52" s="447"/>
      <c r="T52" s="441"/>
    </row>
    <row r="53" ht="23.25" customHeight="1">
      <c r="A53" t="s" s="459">
        <f>'SIMPL PLYWOOD'!D67</f>
        <v>507</v>
      </c>
      <c r="B53" t="s" s="460">
        <f>IF('SIMPL PLYWOOD'!M67=0,"",'SIMPL PLYWOOD'!M67)</f>
      </c>
      <c r="C53" t="s" s="461">
        <f>IF('SIMPL PLYWOOD'!N67=0,"",'SIMPL PLYWOOD'!N67)</f>
      </c>
      <c r="D53" t="s" s="461">
        <f>IF('SIMPL PLYWOOD'!O67=0,"",'SIMPL PLYWOOD'!O67)</f>
      </c>
      <c r="E53" t="s" s="461">
        <f>IF('SIMPL PLYWOOD'!P67=0,"",'SIMPL PLYWOOD'!P67)</f>
      </c>
      <c r="F53" t="s" s="461">
        <f>IF('SIMPL PLYWOOD'!Q67=0,"",'SIMPL PLYWOOD'!Q67)</f>
      </c>
      <c r="G53" t="s" s="461">
        <f>IF('SIMPL PLYWOOD'!R67=0,"",'SIMPL PLYWOOD'!R67)</f>
      </c>
      <c r="H53" t="s" s="461">
        <f>IF('SIMPL PLYWOOD'!S67=0,"",'SIMPL PLYWOOD'!S67)</f>
      </c>
      <c r="I53" t="s" s="461">
        <f>IF('SIMPL PLYWOOD'!T67=0,"",'SIMPL PLYWOOD'!T67)</f>
      </c>
      <c r="J53" t="s" s="461">
        <f>IF('SIMPL PLYWOOD'!U67=0,"",'SIMPL PLYWOOD'!U67)</f>
      </c>
      <c r="K53" t="s" s="461">
        <f>IF('SIMPL PLYWOOD'!V67=0,"",'SIMPL PLYWOOD'!V67)</f>
      </c>
      <c r="L53" t="s" s="461">
        <f>IF('SIMPL PLYWOOD'!W67=0,"",'SIMPL PLYWOOD'!W67)</f>
      </c>
      <c r="M53" t="s" s="461">
        <f>IF('SIMPL PLYWOOD'!X67=0,"",'SIMPL PLYWOOD'!X67)</f>
      </c>
      <c r="N53" t="s" s="461">
        <f>IF('SIMPL PLYWOOD'!Y67=0,"",'SIMPL PLYWOOD'!Y67)</f>
      </c>
      <c r="O53" t="s" s="461">
        <f>IF('SIMPL PLYWOOD'!Z67=0,"",'SIMPL PLYWOOD'!Z67)</f>
      </c>
      <c r="P53" s="462">
        <f>SUM(B53:O53)</f>
        <v>0</v>
      </c>
      <c r="Q53" s="463">
        <f>P53*'SIMPL PLYWOOD'!I67</f>
        <v>0</v>
      </c>
      <c r="R53" s="463">
        <f>P53*'SIMPL PLYWOOD'!AX67</f>
        <v>0</v>
      </c>
      <c r="S53" s="447"/>
      <c r="T53" s="441"/>
    </row>
    <row r="54" ht="23.25" customHeight="1">
      <c r="A54" t="s" s="459">
        <f>'SIMPL PLYWOOD'!D68</f>
        <v>508</v>
      </c>
      <c r="B54" t="s" s="460">
        <f>IF('SIMPL PLYWOOD'!M68=0,"",'SIMPL PLYWOOD'!M68)</f>
      </c>
      <c r="C54" t="s" s="461">
        <f>IF('SIMPL PLYWOOD'!N68=0,"",'SIMPL PLYWOOD'!N68)</f>
      </c>
      <c r="D54" t="s" s="461">
        <f>IF('SIMPL PLYWOOD'!O68=0,"",'SIMPL PLYWOOD'!O68)</f>
      </c>
      <c r="E54" t="s" s="461">
        <f>IF('SIMPL PLYWOOD'!P68=0,"",'SIMPL PLYWOOD'!P68)</f>
      </c>
      <c r="F54" t="s" s="461">
        <f>IF('SIMPL PLYWOOD'!Q68=0,"",'SIMPL PLYWOOD'!Q68)</f>
      </c>
      <c r="G54" t="s" s="461">
        <f>IF('SIMPL PLYWOOD'!R68=0,"",'SIMPL PLYWOOD'!R68)</f>
      </c>
      <c r="H54" t="s" s="461">
        <f>IF('SIMPL PLYWOOD'!S68=0,"",'SIMPL PLYWOOD'!S68)</f>
      </c>
      <c r="I54" t="s" s="461">
        <f>IF('SIMPL PLYWOOD'!T68=0,"",'SIMPL PLYWOOD'!T68)</f>
      </c>
      <c r="J54" t="s" s="461">
        <f>IF('SIMPL PLYWOOD'!U68=0,"",'SIMPL PLYWOOD'!U68)</f>
      </c>
      <c r="K54" t="s" s="461">
        <f>IF('SIMPL PLYWOOD'!V68=0,"",'SIMPL PLYWOOD'!V68)</f>
      </c>
      <c r="L54" t="s" s="461">
        <f>IF('SIMPL PLYWOOD'!W68=0,"",'SIMPL PLYWOOD'!W68)</f>
      </c>
      <c r="M54" t="s" s="461">
        <f>IF('SIMPL PLYWOOD'!X68=0,"",'SIMPL PLYWOOD'!X68)</f>
      </c>
      <c r="N54" t="s" s="461">
        <f>IF('SIMPL PLYWOOD'!Y68=0,"",'SIMPL PLYWOOD'!Y68)</f>
      </c>
      <c r="O54" t="s" s="461">
        <f>IF('SIMPL PLYWOOD'!Z68=0,"",'SIMPL PLYWOOD'!Z68)</f>
      </c>
      <c r="P54" s="462">
        <f>SUM(B54:O54)</f>
        <v>0</v>
      </c>
      <c r="Q54" s="463">
        <f>P54*'SIMPL PLYWOOD'!I68</f>
        <v>0</v>
      </c>
      <c r="R54" s="463">
        <f>P54*'SIMPL PLYWOOD'!AX68</f>
        <v>0</v>
      </c>
      <c r="S54" s="447"/>
      <c r="T54" s="441"/>
    </row>
    <row r="55" ht="23.25" customHeight="1">
      <c r="A55" t="s" s="459">
        <f>'SIMPL PLYWOOD'!D69</f>
        <v>509</v>
      </c>
      <c r="B55" t="s" s="460">
        <f>IF('SIMPL PLYWOOD'!M69=0,"",'SIMPL PLYWOOD'!M69)</f>
      </c>
      <c r="C55" t="s" s="461">
        <f>IF('SIMPL PLYWOOD'!N69=0,"",'SIMPL PLYWOOD'!N69)</f>
      </c>
      <c r="D55" t="s" s="461">
        <f>IF('SIMPL PLYWOOD'!O69=0,"",'SIMPL PLYWOOD'!O69)</f>
      </c>
      <c r="E55" t="s" s="461">
        <f>IF('SIMPL PLYWOOD'!P69=0,"",'SIMPL PLYWOOD'!P69)</f>
      </c>
      <c r="F55" t="s" s="461">
        <f>IF('SIMPL PLYWOOD'!Q69=0,"",'SIMPL PLYWOOD'!Q69)</f>
      </c>
      <c r="G55" t="s" s="461">
        <f>IF('SIMPL PLYWOOD'!R69=0,"",'SIMPL PLYWOOD'!R69)</f>
      </c>
      <c r="H55" t="s" s="461">
        <f>IF('SIMPL PLYWOOD'!S69=0,"",'SIMPL PLYWOOD'!S69)</f>
      </c>
      <c r="I55" t="s" s="461">
        <f>IF('SIMPL PLYWOOD'!T69=0,"",'SIMPL PLYWOOD'!T69)</f>
      </c>
      <c r="J55" t="s" s="461">
        <f>IF('SIMPL PLYWOOD'!U69=0,"",'SIMPL PLYWOOD'!U69)</f>
      </c>
      <c r="K55" t="s" s="461">
        <f>IF('SIMPL PLYWOOD'!V69=0,"",'SIMPL PLYWOOD'!V69)</f>
      </c>
      <c r="L55" t="s" s="461">
        <f>IF('SIMPL PLYWOOD'!W69=0,"",'SIMPL PLYWOOD'!W69)</f>
      </c>
      <c r="M55" t="s" s="461">
        <f>IF('SIMPL PLYWOOD'!X69=0,"",'SIMPL PLYWOOD'!X69)</f>
      </c>
      <c r="N55" t="s" s="461">
        <f>IF('SIMPL PLYWOOD'!Y69=0,"",'SIMPL PLYWOOD'!Y69)</f>
      </c>
      <c r="O55" t="s" s="461">
        <f>IF('SIMPL PLYWOOD'!Z69=0,"",'SIMPL PLYWOOD'!Z69)</f>
      </c>
      <c r="P55" s="462">
        <f>SUM(B55:O55)</f>
        <v>0</v>
      </c>
      <c r="Q55" s="463">
        <f>P55*'SIMPL PLYWOOD'!I69</f>
        <v>0</v>
      </c>
      <c r="R55" s="463">
        <f>P55*'SIMPL PLYWOOD'!AX69</f>
        <v>0</v>
      </c>
      <c r="S55" s="447"/>
      <c r="T55" s="441"/>
    </row>
    <row r="56" ht="23.25" customHeight="1">
      <c r="A56" t="s" s="459">
        <f>'SIMPL PLYWOOD'!D70</f>
        <v>510</v>
      </c>
      <c r="B56" t="s" s="460">
        <f>IF('SIMPL PLYWOOD'!M70=0,"",'SIMPL PLYWOOD'!M70)</f>
      </c>
      <c r="C56" t="s" s="461">
        <f>IF('SIMPL PLYWOOD'!N70=0,"",'SIMPL PLYWOOD'!N70)</f>
      </c>
      <c r="D56" t="s" s="461">
        <f>IF('SIMPL PLYWOOD'!O70=0,"",'SIMPL PLYWOOD'!O70)</f>
      </c>
      <c r="E56" t="s" s="461">
        <f>IF('SIMPL PLYWOOD'!P70=0,"",'SIMPL PLYWOOD'!P70)</f>
      </c>
      <c r="F56" t="s" s="461">
        <f>IF('SIMPL PLYWOOD'!Q70=0,"",'SIMPL PLYWOOD'!Q70)</f>
      </c>
      <c r="G56" t="s" s="461">
        <f>IF('SIMPL PLYWOOD'!R70=0,"",'SIMPL PLYWOOD'!R70)</f>
      </c>
      <c r="H56" t="s" s="461">
        <f>IF('SIMPL PLYWOOD'!S70=0,"",'SIMPL PLYWOOD'!S70)</f>
      </c>
      <c r="I56" t="s" s="461">
        <f>IF('SIMPL PLYWOOD'!T70=0,"",'SIMPL PLYWOOD'!T70)</f>
      </c>
      <c r="J56" t="s" s="461">
        <f>IF('SIMPL PLYWOOD'!U70=0,"",'SIMPL PLYWOOD'!U70)</f>
      </c>
      <c r="K56" t="s" s="461">
        <f>IF('SIMPL PLYWOOD'!V70=0,"",'SIMPL PLYWOOD'!V70)</f>
      </c>
      <c r="L56" t="s" s="461">
        <f>IF('SIMPL PLYWOOD'!W70=0,"",'SIMPL PLYWOOD'!W70)</f>
      </c>
      <c r="M56" t="s" s="461">
        <f>IF('SIMPL PLYWOOD'!X70=0,"",'SIMPL PLYWOOD'!X70)</f>
      </c>
      <c r="N56" t="s" s="461">
        <f>IF('SIMPL PLYWOOD'!Y70=0,"",'SIMPL PLYWOOD'!Y70)</f>
      </c>
      <c r="O56" t="s" s="461">
        <f>IF('SIMPL PLYWOOD'!Z70=0,"",'SIMPL PLYWOOD'!Z70)</f>
      </c>
      <c r="P56" s="462">
        <f>SUM(B56:O56)</f>
        <v>0</v>
      </c>
      <c r="Q56" s="463">
        <f>P56*'SIMPL PLYWOOD'!I70</f>
        <v>0</v>
      </c>
      <c r="R56" s="463">
        <f>P56*'SIMPL PLYWOOD'!AX70</f>
        <v>0</v>
      </c>
      <c r="S56" s="447"/>
      <c r="T56" s="441"/>
    </row>
    <row r="57" ht="23.25" customHeight="1">
      <c r="A57" t="s" s="459">
        <f>'SIMPL PLYWOOD'!D71</f>
        <v>511</v>
      </c>
      <c r="B57" t="s" s="460">
        <f>IF('SIMPL PLYWOOD'!M71=0,"",'SIMPL PLYWOOD'!M71)</f>
      </c>
      <c r="C57" t="s" s="461">
        <f>IF('SIMPL PLYWOOD'!N71=0,"",'SIMPL PLYWOOD'!N71)</f>
      </c>
      <c r="D57" t="s" s="461">
        <f>IF('SIMPL PLYWOOD'!O71=0,"",'SIMPL PLYWOOD'!O71)</f>
      </c>
      <c r="E57" t="s" s="461">
        <f>IF('SIMPL PLYWOOD'!P71=0,"",'SIMPL PLYWOOD'!P71)</f>
      </c>
      <c r="F57" t="s" s="461">
        <f>IF('SIMPL PLYWOOD'!Q71=0,"",'SIMPL PLYWOOD'!Q71)</f>
      </c>
      <c r="G57" t="s" s="461">
        <f>IF('SIMPL PLYWOOD'!R71=0,"",'SIMPL PLYWOOD'!R71)</f>
      </c>
      <c r="H57" t="s" s="461">
        <f>IF('SIMPL PLYWOOD'!S71=0,"",'SIMPL PLYWOOD'!S71)</f>
      </c>
      <c r="I57" t="s" s="461">
        <f>IF('SIMPL PLYWOOD'!T71=0,"",'SIMPL PLYWOOD'!T71)</f>
      </c>
      <c r="J57" t="s" s="461">
        <f>IF('SIMPL PLYWOOD'!U71=0,"",'SIMPL PLYWOOD'!U71)</f>
      </c>
      <c r="K57" t="s" s="461">
        <f>IF('SIMPL PLYWOOD'!V71=0,"",'SIMPL PLYWOOD'!V71)</f>
      </c>
      <c r="L57" t="s" s="461">
        <f>IF('SIMPL PLYWOOD'!W71=0,"",'SIMPL PLYWOOD'!W71)</f>
      </c>
      <c r="M57" t="s" s="461">
        <f>IF('SIMPL PLYWOOD'!X71=0,"",'SIMPL PLYWOOD'!X71)</f>
      </c>
      <c r="N57" t="s" s="461">
        <f>IF('SIMPL PLYWOOD'!Y71=0,"",'SIMPL PLYWOOD'!Y71)</f>
      </c>
      <c r="O57" t="s" s="461">
        <f>IF('SIMPL PLYWOOD'!Z71=0,"",'SIMPL PLYWOOD'!Z71)</f>
      </c>
      <c r="P57" s="462">
        <f>SUM(B57:O57)</f>
        <v>0</v>
      </c>
      <c r="Q57" s="463">
        <f>P57*'SIMPL PLYWOOD'!I71</f>
        <v>0</v>
      </c>
      <c r="R57" s="463">
        <f>P57*'SIMPL PLYWOOD'!AX71</f>
        <v>0</v>
      </c>
      <c r="S57" s="447"/>
      <c r="T57" s="441"/>
    </row>
    <row r="58" ht="23.25" customHeight="1">
      <c r="A58" t="s" s="459">
        <f>'SIMPL PLYWOOD'!D72</f>
        <v>512</v>
      </c>
      <c r="B58" t="s" s="460">
        <f>IF('SIMPL PLYWOOD'!M72=0,"",'SIMPL PLYWOOD'!M72)</f>
      </c>
      <c r="C58" t="s" s="461">
        <f>IF('SIMPL PLYWOOD'!N72=0,"",'SIMPL PLYWOOD'!N72)</f>
      </c>
      <c r="D58" t="s" s="461">
        <f>IF('SIMPL PLYWOOD'!O72=0,"",'SIMPL PLYWOOD'!O72)</f>
      </c>
      <c r="E58" t="s" s="461">
        <f>IF('SIMPL PLYWOOD'!P72=0,"",'SIMPL PLYWOOD'!P72)</f>
      </c>
      <c r="F58" t="s" s="461">
        <f>IF('SIMPL PLYWOOD'!Q72=0,"",'SIMPL PLYWOOD'!Q72)</f>
      </c>
      <c r="G58" t="s" s="461">
        <f>IF('SIMPL PLYWOOD'!R72=0,"",'SIMPL PLYWOOD'!R72)</f>
      </c>
      <c r="H58" t="s" s="461">
        <f>IF('SIMPL PLYWOOD'!S72=0,"",'SIMPL PLYWOOD'!S72)</f>
      </c>
      <c r="I58" t="s" s="461">
        <f>IF('SIMPL PLYWOOD'!T72=0,"",'SIMPL PLYWOOD'!T72)</f>
      </c>
      <c r="J58" t="s" s="461">
        <f>IF('SIMPL PLYWOOD'!U72=0,"",'SIMPL PLYWOOD'!U72)</f>
      </c>
      <c r="K58" t="s" s="461">
        <f>IF('SIMPL PLYWOOD'!V72=0,"",'SIMPL PLYWOOD'!V72)</f>
      </c>
      <c r="L58" t="s" s="461">
        <f>IF('SIMPL PLYWOOD'!W72=0,"",'SIMPL PLYWOOD'!W72)</f>
      </c>
      <c r="M58" t="s" s="461">
        <f>IF('SIMPL PLYWOOD'!X72=0,"",'SIMPL PLYWOOD'!X72)</f>
      </c>
      <c r="N58" t="s" s="461">
        <f>IF('SIMPL PLYWOOD'!Y72=0,"",'SIMPL PLYWOOD'!Y72)</f>
      </c>
      <c r="O58" t="s" s="461">
        <f>IF('SIMPL PLYWOOD'!Z72=0,"",'SIMPL PLYWOOD'!Z72)</f>
      </c>
      <c r="P58" s="462">
        <f>SUM(B58:O58)</f>
        <v>0</v>
      </c>
      <c r="Q58" s="463">
        <f>P58*'SIMPL PLYWOOD'!I72</f>
        <v>0</v>
      </c>
      <c r="R58" s="463">
        <f>P58*'SIMPL PLYWOOD'!AX72</f>
        <v>0</v>
      </c>
      <c r="S58" s="447"/>
      <c r="T58" s="441"/>
    </row>
    <row r="59" ht="23.25" customHeight="1">
      <c r="A59" t="s" s="459">
        <f>'SIMPL PLYWOOD'!D73</f>
        <v>513</v>
      </c>
      <c r="B59" t="s" s="460">
        <f>IF('SIMPL PLYWOOD'!M73=0,"",'SIMPL PLYWOOD'!M73)</f>
      </c>
      <c r="C59" t="s" s="461">
        <f>IF('SIMPL PLYWOOD'!N73=0,"",'SIMPL PLYWOOD'!N73)</f>
      </c>
      <c r="D59" t="s" s="461">
        <f>IF('SIMPL PLYWOOD'!O73=0,"",'SIMPL PLYWOOD'!O73)</f>
      </c>
      <c r="E59" t="s" s="461">
        <f>IF('SIMPL PLYWOOD'!P73=0,"",'SIMPL PLYWOOD'!P73)</f>
      </c>
      <c r="F59" t="s" s="461">
        <f>IF('SIMPL PLYWOOD'!Q73=0,"",'SIMPL PLYWOOD'!Q73)</f>
      </c>
      <c r="G59" t="s" s="461">
        <f>IF('SIMPL PLYWOOD'!R73=0,"",'SIMPL PLYWOOD'!R73)</f>
      </c>
      <c r="H59" t="s" s="461">
        <f>IF('SIMPL PLYWOOD'!S73=0,"",'SIMPL PLYWOOD'!S73)</f>
      </c>
      <c r="I59" t="s" s="461">
        <f>IF('SIMPL PLYWOOD'!T73=0,"",'SIMPL PLYWOOD'!T73)</f>
      </c>
      <c r="J59" t="s" s="461">
        <f>IF('SIMPL PLYWOOD'!U73=0,"",'SIMPL PLYWOOD'!U73)</f>
      </c>
      <c r="K59" t="s" s="461">
        <f>IF('SIMPL PLYWOOD'!V73=0,"",'SIMPL PLYWOOD'!V73)</f>
      </c>
      <c r="L59" t="s" s="461">
        <f>IF('SIMPL PLYWOOD'!W73=0,"",'SIMPL PLYWOOD'!W73)</f>
      </c>
      <c r="M59" t="s" s="461">
        <f>IF('SIMPL PLYWOOD'!X73=0,"",'SIMPL PLYWOOD'!X73)</f>
      </c>
      <c r="N59" t="s" s="461">
        <f>IF('SIMPL PLYWOOD'!Y73=0,"",'SIMPL PLYWOOD'!Y73)</f>
      </c>
      <c r="O59" t="s" s="461">
        <f>IF('SIMPL PLYWOOD'!Z73=0,"",'SIMPL PLYWOOD'!Z73)</f>
      </c>
      <c r="P59" s="462">
        <f>SUM(B59:O59)</f>
        <v>0</v>
      </c>
      <c r="Q59" s="463">
        <f>P59*'SIMPL PLYWOOD'!I73</f>
        <v>0</v>
      </c>
      <c r="R59" s="463">
        <f>P59*'SIMPL PLYWOOD'!AX73</f>
        <v>0</v>
      </c>
      <c r="S59" s="447"/>
      <c r="T59" s="441"/>
    </row>
    <row r="60" ht="23.25" customHeight="1">
      <c r="A60" t="s" s="459">
        <f>'SIMPL PLYWOOD'!D74</f>
        <v>514</v>
      </c>
      <c r="B60" t="s" s="460">
        <f>IF('SIMPL PLYWOOD'!M74=0,"",'SIMPL PLYWOOD'!M74)</f>
      </c>
      <c r="C60" t="s" s="461">
        <f>IF('SIMPL PLYWOOD'!N74=0,"",'SIMPL PLYWOOD'!N74)</f>
      </c>
      <c r="D60" t="s" s="461">
        <f>IF('SIMPL PLYWOOD'!O74=0,"",'SIMPL PLYWOOD'!O74)</f>
      </c>
      <c r="E60" t="s" s="461">
        <f>IF('SIMPL PLYWOOD'!P74=0,"",'SIMPL PLYWOOD'!P74)</f>
      </c>
      <c r="F60" t="s" s="461">
        <f>IF('SIMPL PLYWOOD'!Q74=0,"",'SIMPL PLYWOOD'!Q74)</f>
      </c>
      <c r="G60" t="s" s="461">
        <f>IF('SIMPL PLYWOOD'!R74=0,"",'SIMPL PLYWOOD'!R74)</f>
      </c>
      <c r="H60" t="s" s="461">
        <f>IF('SIMPL PLYWOOD'!S74=0,"",'SIMPL PLYWOOD'!S74)</f>
      </c>
      <c r="I60" t="s" s="461">
        <f>IF('SIMPL PLYWOOD'!T74=0,"",'SIMPL PLYWOOD'!T74)</f>
      </c>
      <c r="J60" t="s" s="461">
        <f>IF('SIMPL PLYWOOD'!U74=0,"",'SIMPL PLYWOOD'!U74)</f>
      </c>
      <c r="K60" t="s" s="461">
        <f>IF('SIMPL PLYWOOD'!V74=0,"",'SIMPL PLYWOOD'!V74)</f>
      </c>
      <c r="L60" t="s" s="461">
        <f>IF('SIMPL PLYWOOD'!W74=0,"",'SIMPL PLYWOOD'!W74)</f>
      </c>
      <c r="M60" t="s" s="461">
        <f>IF('SIMPL PLYWOOD'!X74=0,"",'SIMPL PLYWOOD'!X74)</f>
      </c>
      <c r="N60" t="s" s="461">
        <f>IF('SIMPL PLYWOOD'!Y74=0,"",'SIMPL PLYWOOD'!Y74)</f>
      </c>
      <c r="O60" t="s" s="461">
        <f>IF('SIMPL PLYWOOD'!Z74=0,"",'SIMPL PLYWOOD'!Z74)</f>
      </c>
      <c r="P60" s="462">
        <f>SUM(B60:O60)</f>
        <v>0</v>
      </c>
      <c r="Q60" s="463">
        <f>P60*'SIMPL PLYWOOD'!I74</f>
        <v>0</v>
      </c>
      <c r="R60" s="463">
        <f>P60*'SIMPL PLYWOOD'!AX74</f>
        <v>0</v>
      </c>
      <c r="S60" s="447"/>
      <c r="T60" s="441"/>
    </row>
    <row r="61" ht="23.25" customHeight="1">
      <c r="A61" t="s" s="459">
        <f>'SIMPL PLYWOOD'!D75</f>
        <v>515</v>
      </c>
      <c r="B61" t="s" s="460">
        <f>IF('SIMPL PLYWOOD'!M75=0,"",'SIMPL PLYWOOD'!M75)</f>
      </c>
      <c r="C61" t="s" s="461">
        <f>IF('SIMPL PLYWOOD'!N75=0,"",'SIMPL PLYWOOD'!N75)</f>
      </c>
      <c r="D61" t="s" s="461">
        <f>IF('SIMPL PLYWOOD'!O75=0,"",'SIMPL PLYWOOD'!O75)</f>
      </c>
      <c r="E61" t="s" s="461">
        <f>IF('SIMPL PLYWOOD'!P75=0,"",'SIMPL PLYWOOD'!P75)</f>
      </c>
      <c r="F61" t="s" s="461">
        <f>IF('SIMPL PLYWOOD'!Q75=0,"",'SIMPL PLYWOOD'!Q75)</f>
      </c>
      <c r="G61" t="s" s="461">
        <f>IF('SIMPL PLYWOOD'!R75=0,"",'SIMPL PLYWOOD'!R75)</f>
      </c>
      <c r="H61" t="s" s="461">
        <f>IF('SIMPL PLYWOOD'!S75=0,"",'SIMPL PLYWOOD'!S75)</f>
      </c>
      <c r="I61" t="s" s="461">
        <f>IF('SIMPL PLYWOOD'!T75=0,"",'SIMPL PLYWOOD'!T75)</f>
      </c>
      <c r="J61" t="s" s="461">
        <f>IF('SIMPL PLYWOOD'!U75=0,"",'SIMPL PLYWOOD'!U75)</f>
      </c>
      <c r="K61" t="s" s="461">
        <f>IF('SIMPL PLYWOOD'!V75=0,"",'SIMPL PLYWOOD'!V75)</f>
      </c>
      <c r="L61" t="s" s="461">
        <f>IF('SIMPL PLYWOOD'!W75=0,"",'SIMPL PLYWOOD'!W75)</f>
      </c>
      <c r="M61" t="s" s="461">
        <f>IF('SIMPL PLYWOOD'!X75=0,"",'SIMPL PLYWOOD'!X75)</f>
      </c>
      <c r="N61" t="s" s="461">
        <f>IF('SIMPL PLYWOOD'!Y75=0,"",'SIMPL PLYWOOD'!Y75)</f>
      </c>
      <c r="O61" t="s" s="461">
        <f>IF('SIMPL PLYWOOD'!Z75=0,"",'SIMPL PLYWOOD'!Z75)</f>
      </c>
      <c r="P61" s="462">
        <f>SUM(B61:O61)</f>
        <v>0</v>
      </c>
      <c r="Q61" s="463">
        <f>P61*'SIMPL PLYWOOD'!I75</f>
        <v>0</v>
      </c>
      <c r="R61" s="463">
        <f>P61*'SIMPL PLYWOOD'!AX75</f>
        <v>0</v>
      </c>
      <c r="S61" s="447"/>
      <c r="T61" s="441"/>
    </row>
    <row r="62" ht="23.25" customHeight="1">
      <c r="A62" t="s" s="459">
        <f>'SIMPL PLYWOOD'!D76</f>
        <v>516</v>
      </c>
      <c r="B62" t="s" s="460">
        <f>IF('SIMPL PLYWOOD'!M76=0,"",'SIMPL PLYWOOD'!M76)</f>
      </c>
      <c r="C62" t="s" s="461">
        <f>IF('SIMPL PLYWOOD'!N76=0,"",'SIMPL PLYWOOD'!N76)</f>
      </c>
      <c r="D62" t="s" s="461">
        <f>IF('SIMPL PLYWOOD'!O76=0,"",'SIMPL PLYWOOD'!O76)</f>
      </c>
      <c r="E62" t="s" s="461">
        <f>IF('SIMPL PLYWOOD'!P76=0,"",'SIMPL PLYWOOD'!P76)</f>
      </c>
      <c r="F62" t="s" s="461">
        <f>IF('SIMPL PLYWOOD'!Q76=0,"",'SIMPL PLYWOOD'!Q76)</f>
      </c>
      <c r="G62" t="s" s="461">
        <f>IF('SIMPL PLYWOOD'!R76=0,"",'SIMPL PLYWOOD'!R76)</f>
      </c>
      <c r="H62" t="s" s="461">
        <f>IF('SIMPL PLYWOOD'!S76=0,"",'SIMPL PLYWOOD'!S76)</f>
      </c>
      <c r="I62" t="s" s="461">
        <f>IF('SIMPL PLYWOOD'!T76=0,"",'SIMPL PLYWOOD'!T76)</f>
      </c>
      <c r="J62" t="s" s="461">
        <f>IF('SIMPL PLYWOOD'!U76=0,"",'SIMPL PLYWOOD'!U76)</f>
      </c>
      <c r="K62" t="s" s="461">
        <f>IF('SIMPL PLYWOOD'!V76=0,"",'SIMPL PLYWOOD'!V76)</f>
      </c>
      <c r="L62" t="s" s="461">
        <f>IF('SIMPL PLYWOOD'!W76=0,"",'SIMPL PLYWOOD'!W76)</f>
      </c>
      <c r="M62" t="s" s="461">
        <f>IF('SIMPL PLYWOOD'!X76=0,"",'SIMPL PLYWOOD'!X76)</f>
      </c>
      <c r="N62" t="s" s="461">
        <f>IF('SIMPL PLYWOOD'!Y76=0,"",'SIMPL PLYWOOD'!Y76)</f>
      </c>
      <c r="O62" t="s" s="461">
        <f>IF('SIMPL PLYWOOD'!Z76=0,"",'SIMPL PLYWOOD'!Z76)</f>
      </c>
      <c r="P62" s="462">
        <f>SUM(B62:O62)</f>
        <v>0</v>
      </c>
      <c r="Q62" s="463">
        <f>P62*'SIMPL PLYWOOD'!I76</f>
        <v>0</v>
      </c>
      <c r="R62" s="463">
        <f>P62*'SIMPL PLYWOOD'!AX76</f>
        <v>0</v>
      </c>
      <c r="S62" s="447"/>
      <c r="T62" s="441"/>
    </row>
    <row r="63" ht="23.25" customHeight="1">
      <c r="A63" t="s" s="459">
        <f>'SIMPL PLYWOOD'!D77</f>
        <v>517</v>
      </c>
      <c r="B63" t="s" s="460">
        <f>IF('SIMPL PLYWOOD'!M77=0,"",'SIMPL PLYWOOD'!M77)</f>
      </c>
      <c r="C63" t="s" s="461">
        <f>IF('SIMPL PLYWOOD'!N77=0,"",'SIMPL PLYWOOD'!N77)</f>
      </c>
      <c r="D63" t="s" s="461">
        <f>IF('SIMPL PLYWOOD'!O77=0,"",'SIMPL PLYWOOD'!O77)</f>
      </c>
      <c r="E63" t="s" s="461">
        <f>IF('SIMPL PLYWOOD'!P77=0,"",'SIMPL PLYWOOD'!P77)</f>
      </c>
      <c r="F63" t="s" s="461">
        <f>IF('SIMPL PLYWOOD'!Q77=0,"",'SIMPL PLYWOOD'!Q77)</f>
      </c>
      <c r="G63" t="s" s="461">
        <f>IF('SIMPL PLYWOOD'!R77=0,"",'SIMPL PLYWOOD'!R77)</f>
      </c>
      <c r="H63" t="s" s="461">
        <f>IF('SIMPL PLYWOOD'!S77=0,"",'SIMPL PLYWOOD'!S77)</f>
      </c>
      <c r="I63" t="s" s="461">
        <f>IF('SIMPL PLYWOOD'!T77=0,"",'SIMPL PLYWOOD'!T77)</f>
      </c>
      <c r="J63" t="s" s="461">
        <f>IF('SIMPL PLYWOOD'!U77=0,"",'SIMPL PLYWOOD'!U77)</f>
      </c>
      <c r="K63" t="s" s="461">
        <f>IF('SIMPL PLYWOOD'!V77=0,"",'SIMPL PLYWOOD'!V77)</f>
      </c>
      <c r="L63" t="s" s="461">
        <f>IF('SIMPL PLYWOOD'!W77=0,"",'SIMPL PLYWOOD'!W77)</f>
      </c>
      <c r="M63" t="s" s="461">
        <f>IF('SIMPL PLYWOOD'!X77=0,"",'SIMPL PLYWOOD'!X77)</f>
      </c>
      <c r="N63" t="s" s="461">
        <f>IF('SIMPL PLYWOOD'!Y77=0,"",'SIMPL PLYWOOD'!Y77)</f>
      </c>
      <c r="O63" t="s" s="461">
        <f>IF('SIMPL PLYWOOD'!Z77=0,"",'SIMPL PLYWOOD'!Z77)</f>
      </c>
      <c r="P63" s="462">
        <f>SUM(B63:O63)</f>
        <v>0</v>
      </c>
      <c r="Q63" s="463">
        <f>P63*'SIMPL PLYWOOD'!I77</f>
        <v>0</v>
      </c>
      <c r="R63" s="463">
        <f>P63*'SIMPL PLYWOOD'!AX77</f>
        <v>0</v>
      </c>
      <c r="S63" s="447"/>
      <c r="T63" s="441"/>
    </row>
    <row r="64" ht="23.25" customHeight="1">
      <c r="A64" t="s" s="459">
        <f>'SIMPL PLYWOOD'!D78</f>
        <v>518</v>
      </c>
      <c r="B64" t="s" s="460">
        <f>IF('SIMPL PLYWOOD'!M78=0,"",'SIMPL PLYWOOD'!M78)</f>
      </c>
      <c r="C64" t="s" s="461">
        <f>IF('SIMPL PLYWOOD'!N78=0,"",'SIMPL PLYWOOD'!N78)</f>
      </c>
      <c r="D64" t="s" s="461">
        <f>IF('SIMPL PLYWOOD'!O78=0,"",'SIMPL PLYWOOD'!O78)</f>
      </c>
      <c r="E64" t="s" s="461">
        <f>IF('SIMPL PLYWOOD'!P78=0,"",'SIMPL PLYWOOD'!P78)</f>
      </c>
      <c r="F64" t="s" s="461">
        <f>IF('SIMPL PLYWOOD'!Q78=0,"",'SIMPL PLYWOOD'!Q78)</f>
      </c>
      <c r="G64" t="s" s="461">
        <f>IF('SIMPL PLYWOOD'!R78=0,"",'SIMPL PLYWOOD'!R78)</f>
      </c>
      <c r="H64" t="s" s="461">
        <f>IF('SIMPL PLYWOOD'!S78=0,"",'SIMPL PLYWOOD'!S78)</f>
      </c>
      <c r="I64" t="s" s="461">
        <f>IF('SIMPL PLYWOOD'!T78=0,"",'SIMPL PLYWOOD'!T78)</f>
      </c>
      <c r="J64" t="s" s="461">
        <f>IF('SIMPL PLYWOOD'!U78=0,"",'SIMPL PLYWOOD'!U78)</f>
      </c>
      <c r="K64" t="s" s="461">
        <f>IF('SIMPL PLYWOOD'!V78=0,"",'SIMPL PLYWOOD'!V78)</f>
      </c>
      <c r="L64" t="s" s="461">
        <f>IF('SIMPL PLYWOOD'!W78=0,"",'SIMPL PLYWOOD'!W78)</f>
      </c>
      <c r="M64" t="s" s="461">
        <f>IF('SIMPL PLYWOOD'!X78=0,"",'SIMPL PLYWOOD'!X78)</f>
      </c>
      <c r="N64" t="s" s="461">
        <f>IF('SIMPL PLYWOOD'!Y78=0,"",'SIMPL PLYWOOD'!Y78)</f>
      </c>
      <c r="O64" t="s" s="461">
        <f>IF('SIMPL PLYWOOD'!Z78=0,"",'SIMPL PLYWOOD'!Z78)</f>
      </c>
      <c r="P64" s="462">
        <f>SUM(B64:O64)</f>
        <v>0</v>
      </c>
      <c r="Q64" s="463">
        <f>P64*'SIMPL PLYWOOD'!I78</f>
        <v>0</v>
      </c>
      <c r="R64" s="463">
        <f>P64*'SIMPL PLYWOOD'!AX78</f>
        <v>0</v>
      </c>
      <c r="S64" s="447"/>
      <c r="T64" s="441"/>
    </row>
    <row r="65" ht="23.25" customHeight="1">
      <c r="A65" t="s" s="459">
        <f>'SIMPL PLYWOOD'!D79</f>
        <v>519</v>
      </c>
      <c r="B65" t="s" s="460">
        <f>IF('SIMPL PLYWOOD'!M79=0,"",'SIMPL PLYWOOD'!M79)</f>
      </c>
      <c r="C65" t="s" s="461">
        <f>IF('SIMPL PLYWOOD'!N79=0,"",'SIMPL PLYWOOD'!N79)</f>
      </c>
      <c r="D65" t="s" s="461">
        <f>IF('SIMPL PLYWOOD'!O79=0,"",'SIMPL PLYWOOD'!O79)</f>
      </c>
      <c r="E65" t="s" s="461">
        <f>IF('SIMPL PLYWOOD'!P79=0,"",'SIMPL PLYWOOD'!P79)</f>
      </c>
      <c r="F65" t="s" s="461">
        <f>IF('SIMPL PLYWOOD'!Q79=0,"",'SIMPL PLYWOOD'!Q79)</f>
      </c>
      <c r="G65" t="s" s="461">
        <f>IF('SIMPL PLYWOOD'!R79=0,"",'SIMPL PLYWOOD'!R79)</f>
      </c>
      <c r="H65" t="s" s="461">
        <f>IF('SIMPL PLYWOOD'!S79=0,"",'SIMPL PLYWOOD'!S79)</f>
      </c>
      <c r="I65" t="s" s="461">
        <f>IF('SIMPL PLYWOOD'!T79=0,"",'SIMPL PLYWOOD'!T79)</f>
      </c>
      <c r="J65" t="s" s="461">
        <f>IF('SIMPL PLYWOOD'!U79=0,"",'SIMPL PLYWOOD'!U79)</f>
      </c>
      <c r="K65" t="s" s="461">
        <f>IF('SIMPL PLYWOOD'!V79=0,"",'SIMPL PLYWOOD'!V79)</f>
      </c>
      <c r="L65" t="s" s="461">
        <f>IF('SIMPL PLYWOOD'!W79=0,"",'SIMPL PLYWOOD'!W79)</f>
      </c>
      <c r="M65" t="s" s="461">
        <f>IF('SIMPL PLYWOOD'!X79=0,"",'SIMPL PLYWOOD'!X79)</f>
      </c>
      <c r="N65" t="s" s="461">
        <f>IF('SIMPL PLYWOOD'!Y79=0,"",'SIMPL PLYWOOD'!Y79)</f>
      </c>
      <c r="O65" t="s" s="461">
        <f>IF('SIMPL PLYWOOD'!Z79=0,"",'SIMPL PLYWOOD'!Z79)</f>
      </c>
      <c r="P65" s="462">
        <f>SUM(B65:O65)</f>
        <v>0</v>
      </c>
      <c r="Q65" s="463">
        <f>P65*'SIMPL PLYWOOD'!I79</f>
        <v>0</v>
      </c>
      <c r="R65" s="463">
        <f>P65*'SIMPL PLYWOOD'!AX79</f>
        <v>0</v>
      </c>
      <c r="S65" s="447"/>
      <c r="T65" s="441"/>
    </row>
    <row r="66" ht="23.25" customHeight="1">
      <c r="A66" t="s" s="459">
        <f>'SIMPL PLYWOOD'!D80</f>
        <v>520</v>
      </c>
      <c r="B66" t="s" s="460">
        <f>IF('SIMPL PLYWOOD'!M80=0,"",'SIMPL PLYWOOD'!M80)</f>
      </c>
      <c r="C66" t="s" s="461">
        <f>IF('SIMPL PLYWOOD'!N80=0,"",'SIMPL PLYWOOD'!N80)</f>
      </c>
      <c r="D66" t="s" s="461">
        <f>IF('SIMPL PLYWOOD'!O80=0,"",'SIMPL PLYWOOD'!O80)</f>
      </c>
      <c r="E66" t="s" s="461">
        <f>IF('SIMPL PLYWOOD'!P80=0,"",'SIMPL PLYWOOD'!P80)</f>
      </c>
      <c r="F66" t="s" s="461">
        <f>IF('SIMPL PLYWOOD'!Q80=0,"",'SIMPL PLYWOOD'!Q80)</f>
      </c>
      <c r="G66" t="s" s="461">
        <f>IF('SIMPL PLYWOOD'!R80=0,"",'SIMPL PLYWOOD'!R80)</f>
      </c>
      <c r="H66" t="s" s="461">
        <f>IF('SIMPL PLYWOOD'!S80=0,"",'SIMPL PLYWOOD'!S80)</f>
      </c>
      <c r="I66" t="s" s="461">
        <f>IF('SIMPL PLYWOOD'!T80=0,"",'SIMPL PLYWOOD'!T80)</f>
      </c>
      <c r="J66" t="s" s="461">
        <f>IF('SIMPL PLYWOOD'!U80=0,"",'SIMPL PLYWOOD'!U80)</f>
      </c>
      <c r="K66" t="s" s="461">
        <f>IF('SIMPL PLYWOOD'!V80=0,"",'SIMPL PLYWOOD'!V80)</f>
      </c>
      <c r="L66" t="s" s="461">
        <f>IF('SIMPL PLYWOOD'!W80=0,"",'SIMPL PLYWOOD'!W80)</f>
      </c>
      <c r="M66" t="s" s="461">
        <f>IF('SIMPL PLYWOOD'!X80=0,"",'SIMPL PLYWOOD'!X80)</f>
      </c>
      <c r="N66" t="s" s="461">
        <f>IF('SIMPL PLYWOOD'!Y80=0,"",'SIMPL PLYWOOD'!Y80)</f>
      </c>
      <c r="O66" t="s" s="461">
        <f>IF('SIMPL PLYWOOD'!Z80=0,"",'SIMPL PLYWOOD'!Z80)</f>
      </c>
      <c r="P66" s="462">
        <f>SUM(B66:O66)</f>
        <v>0</v>
      </c>
      <c r="Q66" s="463">
        <f>P66*'SIMPL PLYWOOD'!I80</f>
        <v>0</v>
      </c>
      <c r="R66" s="463">
        <f>P66*'SIMPL PLYWOOD'!AX80</f>
        <v>0</v>
      </c>
      <c r="S66" s="447"/>
      <c r="T66" s="441"/>
    </row>
    <row r="67" ht="23.25" customHeight="1">
      <c r="A67" t="s" s="459">
        <f>'SIMPL PLYWOOD'!D81</f>
        <v>521</v>
      </c>
      <c r="B67" t="s" s="460">
        <f>IF('SIMPL PLYWOOD'!M81=0,"",'SIMPL PLYWOOD'!M81)</f>
      </c>
      <c r="C67" t="s" s="461">
        <f>IF('SIMPL PLYWOOD'!N81=0,"",'SIMPL PLYWOOD'!N81)</f>
      </c>
      <c r="D67" t="s" s="461">
        <f>IF('SIMPL PLYWOOD'!O81=0,"",'SIMPL PLYWOOD'!O81)</f>
      </c>
      <c r="E67" t="s" s="461">
        <f>IF('SIMPL PLYWOOD'!P81=0,"",'SIMPL PLYWOOD'!P81)</f>
      </c>
      <c r="F67" t="s" s="461">
        <f>IF('SIMPL PLYWOOD'!Q81=0,"",'SIMPL PLYWOOD'!Q81)</f>
      </c>
      <c r="G67" t="s" s="461">
        <f>IF('SIMPL PLYWOOD'!R81=0,"",'SIMPL PLYWOOD'!R81)</f>
      </c>
      <c r="H67" t="s" s="461">
        <f>IF('SIMPL PLYWOOD'!S81=0,"",'SIMPL PLYWOOD'!S81)</f>
      </c>
      <c r="I67" t="s" s="461">
        <f>IF('SIMPL PLYWOOD'!T81=0,"",'SIMPL PLYWOOD'!T81)</f>
      </c>
      <c r="J67" t="s" s="461">
        <f>IF('SIMPL PLYWOOD'!U81=0,"",'SIMPL PLYWOOD'!U81)</f>
      </c>
      <c r="K67" t="s" s="461">
        <f>IF('SIMPL PLYWOOD'!V81=0,"",'SIMPL PLYWOOD'!V81)</f>
      </c>
      <c r="L67" t="s" s="461">
        <f>IF('SIMPL PLYWOOD'!W81=0,"",'SIMPL PLYWOOD'!W81)</f>
      </c>
      <c r="M67" t="s" s="461">
        <f>IF('SIMPL PLYWOOD'!X81=0,"",'SIMPL PLYWOOD'!X81)</f>
      </c>
      <c r="N67" t="s" s="461">
        <f>IF('SIMPL PLYWOOD'!Y81=0,"",'SIMPL PLYWOOD'!Y81)</f>
      </c>
      <c r="O67" t="s" s="461">
        <f>IF('SIMPL PLYWOOD'!Z81=0,"",'SIMPL PLYWOOD'!Z81)</f>
      </c>
      <c r="P67" s="462">
        <f>SUM(B67:O67)</f>
        <v>0</v>
      </c>
      <c r="Q67" s="463">
        <f>P67*'SIMPL PLYWOOD'!I81</f>
        <v>0</v>
      </c>
      <c r="R67" s="463">
        <f>P67*'SIMPL PLYWOOD'!AX81</f>
        <v>0</v>
      </c>
      <c r="S67" s="447"/>
      <c r="T67" s="441"/>
    </row>
    <row r="68" ht="23.25" customHeight="1">
      <c r="A68" s="464">
        <f>'SIMPL PLYWOOD'!D82</f>
        <v>0</v>
      </c>
      <c r="B68" t="s" s="460">
        <f>IF('SIMPL PLYWOOD'!M82=0,"",'SIMPL PLYWOOD'!M82)</f>
      </c>
      <c r="C68" t="s" s="461">
        <f>IF('SIMPL PLYWOOD'!N82=0,"",'SIMPL PLYWOOD'!N82)</f>
      </c>
      <c r="D68" t="s" s="461">
        <f>IF('SIMPL PLYWOOD'!O82=0,"",'SIMPL PLYWOOD'!O82)</f>
      </c>
      <c r="E68" t="s" s="461">
        <f>IF('SIMPL PLYWOOD'!P82=0,"",'SIMPL PLYWOOD'!P82)</f>
      </c>
      <c r="F68" t="s" s="461">
        <f>IF('SIMPL PLYWOOD'!Q82=0,"",'SIMPL PLYWOOD'!Q82)</f>
      </c>
      <c r="G68" t="s" s="461">
        <f>IF('SIMPL PLYWOOD'!R82=0,"",'SIMPL PLYWOOD'!R82)</f>
      </c>
      <c r="H68" t="s" s="461">
        <f>IF('SIMPL PLYWOOD'!S82=0,"",'SIMPL PLYWOOD'!S82)</f>
      </c>
      <c r="I68" t="s" s="461">
        <f>IF('SIMPL PLYWOOD'!T82=0,"",'SIMPL PLYWOOD'!T82)</f>
      </c>
      <c r="J68" t="s" s="461">
        <f>IF('SIMPL PLYWOOD'!U82=0,"",'SIMPL PLYWOOD'!U82)</f>
      </c>
      <c r="K68" t="s" s="461">
        <f>IF('SIMPL PLYWOOD'!V82=0,"",'SIMPL PLYWOOD'!V82)</f>
      </c>
      <c r="L68" t="s" s="461">
        <f>IF('SIMPL PLYWOOD'!W82=0,"",'SIMPL PLYWOOD'!W82)</f>
      </c>
      <c r="M68" t="s" s="461">
        <f>IF('SIMPL PLYWOOD'!X82=0,"",'SIMPL PLYWOOD'!X82)</f>
      </c>
      <c r="N68" t="s" s="461">
        <f>IF('SIMPL PLYWOOD'!Y82=0,"",'SIMPL PLYWOOD'!Y82)</f>
      </c>
      <c r="O68" t="s" s="461">
        <f>IF('SIMPL PLYWOOD'!Z82=0,"",'SIMPL PLYWOOD'!Z82)</f>
      </c>
      <c r="P68" s="462">
        <f>SUM(B68:O68)</f>
        <v>0</v>
      </c>
      <c r="Q68" s="463">
        <f>P68*'SIMPL PLYWOOD'!I82</f>
        <v>0</v>
      </c>
      <c r="R68" s="463">
        <f>P68*'SIMPL PLYWOOD'!AX82</f>
        <v>0</v>
      </c>
      <c r="S68" s="447"/>
      <c r="T68" s="441"/>
    </row>
    <row r="69" ht="23.25" customHeight="1">
      <c r="A69" t="s" s="459">
        <f>'SIMPL PLYWOOD'!D83</f>
        <v>522</v>
      </c>
      <c r="B69" t="s" s="460">
        <f>IF('SIMPL PLYWOOD'!M83=0,"",'SIMPL PLYWOOD'!M83)</f>
      </c>
      <c r="C69" t="s" s="461">
        <f>IF('SIMPL PLYWOOD'!N83=0,"",'SIMPL PLYWOOD'!N83)</f>
      </c>
      <c r="D69" t="s" s="461">
        <f>IF('SIMPL PLYWOOD'!O83=0,"",'SIMPL PLYWOOD'!O83)</f>
      </c>
      <c r="E69" t="s" s="461">
        <f>IF('SIMPL PLYWOOD'!P83=0,"",'SIMPL PLYWOOD'!P83)</f>
      </c>
      <c r="F69" t="s" s="461">
        <f>IF('SIMPL PLYWOOD'!Q83=0,"",'SIMPL PLYWOOD'!Q83)</f>
      </c>
      <c r="G69" t="s" s="461">
        <f>IF('SIMPL PLYWOOD'!R83=0,"",'SIMPL PLYWOOD'!R83)</f>
      </c>
      <c r="H69" t="s" s="461">
        <f>IF('SIMPL PLYWOOD'!S83=0,"",'SIMPL PLYWOOD'!S83)</f>
      </c>
      <c r="I69" t="s" s="461">
        <f>IF('SIMPL PLYWOOD'!T83=0,"",'SIMPL PLYWOOD'!T83)</f>
      </c>
      <c r="J69" t="s" s="461">
        <f>IF('SIMPL PLYWOOD'!U83=0,"",'SIMPL PLYWOOD'!U83)</f>
      </c>
      <c r="K69" t="s" s="461">
        <f>IF('SIMPL PLYWOOD'!V83=0,"",'SIMPL PLYWOOD'!V83)</f>
      </c>
      <c r="L69" t="s" s="461">
        <f>IF('SIMPL PLYWOOD'!W83=0,"",'SIMPL PLYWOOD'!W83)</f>
      </c>
      <c r="M69" t="s" s="461">
        <f>IF('SIMPL PLYWOOD'!X83=0,"",'SIMPL PLYWOOD'!X83)</f>
      </c>
      <c r="N69" t="s" s="461">
        <f>IF('SIMPL PLYWOOD'!Y83=0,"",'SIMPL PLYWOOD'!Y83)</f>
      </c>
      <c r="O69" t="s" s="461">
        <f>IF('SIMPL PLYWOOD'!Z83=0,"",'SIMPL PLYWOOD'!Z83)</f>
      </c>
      <c r="P69" s="462">
        <f>SUM(B69:O69)</f>
        <v>0</v>
      </c>
      <c r="Q69" s="463">
        <f>P69*'SIMPL PLYWOOD'!I83</f>
        <v>0</v>
      </c>
      <c r="R69" s="463">
        <f>P69*'SIMPL PLYWOOD'!AX83</f>
        <v>0</v>
      </c>
      <c r="S69" s="447"/>
      <c r="T69" s="441"/>
    </row>
    <row r="70" ht="23.25" customHeight="1">
      <c r="A70" t="s" s="459">
        <f>'SIMPL PLYWOOD'!D84</f>
        <v>523</v>
      </c>
      <c r="B70" t="s" s="460">
        <f>IF('SIMPL PLYWOOD'!M84=0,"",'SIMPL PLYWOOD'!M84)</f>
      </c>
      <c r="C70" t="s" s="461">
        <f>IF('SIMPL PLYWOOD'!N84=0,"",'SIMPL PLYWOOD'!N84)</f>
      </c>
      <c r="D70" t="s" s="461">
        <f>IF('SIMPL PLYWOOD'!O84=0,"",'SIMPL PLYWOOD'!O84)</f>
      </c>
      <c r="E70" t="s" s="461">
        <f>IF('SIMPL PLYWOOD'!P84=0,"",'SIMPL PLYWOOD'!P84)</f>
      </c>
      <c r="F70" t="s" s="461">
        <f>IF('SIMPL PLYWOOD'!Q84=0,"",'SIMPL PLYWOOD'!Q84)</f>
      </c>
      <c r="G70" t="s" s="461">
        <f>IF('SIMPL PLYWOOD'!R84=0,"",'SIMPL PLYWOOD'!R84)</f>
      </c>
      <c r="H70" t="s" s="461">
        <f>IF('SIMPL PLYWOOD'!S84=0,"",'SIMPL PLYWOOD'!S84)</f>
      </c>
      <c r="I70" t="s" s="461">
        <f>IF('SIMPL PLYWOOD'!T84=0,"",'SIMPL PLYWOOD'!T84)</f>
      </c>
      <c r="J70" t="s" s="461">
        <f>IF('SIMPL PLYWOOD'!U84=0,"",'SIMPL PLYWOOD'!U84)</f>
      </c>
      <c r="K70" t="s" s="461">
        <f>IF('SIMPL PLYWOOD'!V84=0,"",'SIMPL PLYWOOD'!V84)</f>
      </c>
      <c r="L70" t="s" s="461">
        <f>IF('SIMPL PLYWOOD'!W84=0,"",'SIMPL PLYWOOD'!W84)</f>
      </c>
      <c r="M70" t="s" s="461">
        <f>IF('SIMPL PLYWOOD'!X84=0,"",'SIMPL PLYWOOD'!X84)</f>
      </c>
      <c r="N70" t="s" s="461">
        <f>IF('SIMPL PLYWOOD'!Y84=0,"",'SIMPL PLYWOOD'!Y84)</f>
      </c>
      <c r="O70" t="s" s="461">
        <f>IF('SIMPL PLYWOOD'!Z84=0,"",'SIMPL PLYWOOD'!Z84)</f>
      </c>
      <c r="P70" s="462">
        <f>SUM(B70:O70)</f>
        <v>0</v>
      </c>
      <c r="Q70" s="463">
        <f>P70*'SIMPL PLYWOOD'!I84</f>
        <v>0</v>
      </c>
      <c r="R70" s="463">
        <f>P70*'SIMPL PLYWOOD'!AX84</f>
        <v>0</v>
      </c>
      <c r="S70" s="447"/>
      <c r="T70" s="441"/>
    </row>
    <row r="71" ht="23.25" customHeight="1">
      <c r="A71" t="s" s="459">
        <f>'SIMPL PLYWOOD'!D85</f>
        <v>524</v>
      </c>
      <c r="B71" t="s" s="460">
        <f>IF('SIMPL PLYWOOD'!M85=0,"",'SIMPL PLYWOOD'!M85)</f>
      </c>
      <c r="C71" t="s" s="461">
        <f>IF('SIMPL PLYWOOD'!N85=0,"",'SIMPL PLYWOOD'!N85)</f>
      </c>
      <c r="D71" t="s" s="461">
        <f>IF('SIMPL PLYWOOD'!O85=0,"",'SIMPL PLYWOOD'!O85)</f>
      </c>
      <c r="E71" t="s" s="461">
        <f>IF('SIMPL PLYWOOD'!P85=0,"",'SIMPL PLYWOOD'!P85)</f>
      </c>
      <c r="F71" t="s" s="461">
        <f>IF('SIMPL PLYWOOD'!Q85=0,"",'SIMPL PLYWOOD'!Q85)</f>
      </c>
      <c r="G71" t="s" s="461">
        <f>IF('SIMPL PLYWOOD'!R85=0,"",'SIMPL PLYWOOD'!R85)</f>
      </c>
      <c r="H71" t="s" s="461">
        <f>IF('SIMPL PLYWOOD'!S85=0,"",'SIMPL PLYWOOD'!S85)</f>
      </c>
      <c r="I71" t="s" s="461">
        <f>IF('SIMPL PLYWOOD'!T85=0,"",'SIMPL PLYWOOD'!T85)</f>
      </c>
      <c r="J71" t="s" s="461">
        <f>IF('SIMPL PLYWOOD'!U85=0,"",'SIMPL PLYWOOD'!U85)</f>
      </c>
      <c r="K71" t="s" s="461">
        <f>IF('SIMPL PLYWOOD'!V85=0,"",'SIMPL PLYWOOD'!V85)</f>
      </c>
      <c r="L71" t="s" s="461">
        <f>IF('SIMPL PLYWOOD'!W85=0,"",'SIMPL PLYWOOD'!W85)</f>
      </c>
      <c r="M71" t="s" s="461">
        <f>IF('SIMPL PLYWOOD'!X85=0,"",'SIMPL PLYWOOD'!X85)</f>
      </c>
      <c r="N71" t="s" s="461">
        <f>IF('SIMPL PLYWOOD'!Y85=0,"",'SIMPL PLYWOOD'!Y85)</f>
      </c>
      <c r="O71" t="s" s="461">
        <f>IF('SIMPL PLYWOOD'!Z85=0,"",'SIMPL PLYWOOD'!Z85)</f>
      </c>
      <c r="P71" s="462">
        <f>SUM(B71:O71)</f>
        <v>0</v>
      </c>
      <c r="Q71" s="463">
        <f>P71*'SIMPL PLYWOOD'!I85</f>
        <v>0</v>
      </c>
      <c r="R71" s="463">
        <f>P71*'SIMPL PLYWOOD'!AX85</f>
        <v>0</v>
      </c>
      <c r="S71" s="447"/>
      <c r="T71" s="441"/>
    </row>
    <row r="72" ht="23.25" customHeight="1">
      <c r="A72" t="s" s="459">
        <f>'SIMPL PLYWOOD'!D86</f>
        <v>525</v>
      </c>
      <c r="B72" t="s" s="460">
        <f>IF('SIMPL PLYWOOD'!M86=0,"",'SIMPL PLYWOOD'!M86)</f>
      </c>
      <c r="C72" t="s" s="461">
        <f>IF('SIMPL PLYWOOD'!N86=0,"",'SIMPL PLYWOOD'!N86)</f>
      </c>
      <c r="D72" t="s" s="461">
        <f>IF('SIMPL PLYWOOD'!O86=0,"",'SIMPL PLYWOOD'!O86)</f>
      </c>
      <c r="E72" t="s" s="461">
        <f>IF('SIMPL PLYWOOD'!P86=0,"",'SIMPL PLYWOOD'!P86)</f>
      </c>
      <c r="F72" t="s" s="461">
        <f>IF('SIMPL PLYWOOD'!Q86=0,"",'SIMPL PLYWOOD'!Q86)</f>
      </c>
      <c r="G72" t="s" s="461">
        <f>IF('SIMPL PLYWOOD'!R86=0,"",'SIMPL PLYWOOD'!R86)</f>
      </c>
      <c r="H72" t="s" s="461">
        <f>IF('SIMPL PLYWOOD'!S86=0,"",'SIMPL PLYWOOD'!S86)</f>
      </c>
      <c r="I72" t="s" s="461">
        <f>IF('SIMPL PLYWOOD'!T86=0,"",'SIMPL PLYWOOD'!T86)</f>
      </c>
      <c r="J72" t="s" s="461">
        <f>IF('SIMPL PLYWOOD'!U86=0,"",'SIMPL PLYWOOD'!U86)</f>
      </c>
      <c r="K72" t="s" s="461">
        <f>IF('SIMPL PLYWOOD'!V86=0,"",'SIMPL PLYWOOD'!V86)</f>
      </c>
      <c r="L72" t="s" s="461">
        <f>IF('SIMPL PLYWOOD'!W86=0,"",'SIMPL PLYWOOD'!W86)</f>
      </c>
      <c r="M72" t="s" s="461">
        <f>IF('SIMPL PLYWOOD'!X86=0,"",'SIMPL PLYWOOD'!X86)</f>
      </c>
      <c r="N72" t="s" s="461">
        <f>IF('SIMPL PLYWOOD'!Y86=0,"",'SIMPL PLYWOOD'!Y86)</f>
      </c>
      <c r="O72" t="s" s="461">
        <f>IF('SIMPL PLYWOOD'!Z86=0,"",'SIMPL PLYWOOD'!Z86)</f>
      </c>
      <c r="P72" s="462">
        <f>SUM(B72:O72)</f>
        <v>0</v>
      </c>
      <c r="Q72" s="463">
        <f>P72*'SIMPL PLYWOOD'!I86</f>
        <v>0</v>
      </c>
      <c r="R72" s="463">
        <f>P72*'SIMPL PLYWOOD'!AX86</f>
        <v>0</v>
      </c>
      <c r="S72" s="447"/>
      <c r="T72" s="441"/>
    </row>
    <row r="73" ht="23.25" customHeight="1">
      <c r="A73" t="s" s="459">
        <f>'SIMPL PLYWOOD'!D87</f>
        <v>526</v>
      </c>
      <c r="B73" t="s" s="460">
        <f>IF('SIMPL PLYWOOD'!M87=0,"",'SIMPL PLYWOOD'!M87)</f>
      </c>
      <c r="C73" t="s" s="461">
        <f>IF('SIMPL PLYWOOD'!N87=0,"",'SIMPL PLYWOOD'!N87)</f>
      </c>
      <c r="D73" t="s" s="461">
        <f>IF('SIMPL PLYWOOD'!O87=0,"",'SIMPL PLYWOOD'!O87)</f>
      </c>
      <c r="E73" t="s" s="461">
        <f>IF('SIMPL PLYWOOD'!P87=0,"",'SIMPL PLYWOOD'!P87)</f>
      </c>
      <c r="F73" t="s" s="461">
        <f>IF('SIMPL PLYWOOD'!Q87=0,"",'SIMPL PLYWOOD'!Q87)</f>
      </c>
      <c r="G73" t="s" s="461">
        <f>IF('SIMPL PLYWOOD'!R87=0,"",'SIMPL PLYWOOD'!R87)</f>
      </c>
      <c r="H73" t="s" s="461">
        <f>IF('SIMPL PLYWOOD'!S87=0,"",'SIMPL PLYWOOD'!S87)</f>
      </c>
      <c r="I73" t="s" s="461">
        <f>IF('SIMPL PLYWOOD'!T87=0,"",'SIMPL PLYWOOD'!T87)</f>
      </c>
      <c r="J73" t="s" s="461">
        <f>IF('SIMPL PLYWOOD'!U87=0,"",'SIMPL PLYWOOD'!U87)</f>
      </c>
      <c r="K73" t="s" s="461">
        <f>IF('SIMPL PLYWOOD'!V87=0,"",'SIMPL PLYWOOD'!V87)</f>
      </c>
      <c r="L73" t="s" s="461">
        <f>IF('SIMPL PLYWOOD'!W87=0,"",'SIMPL PLYWOOD'!W87)</f>
      </c>
      <c r="M73" t="s" s="461">
        <f>IF('SIMPL PLYWOOD'!X87=0,"",'SIMPL PLYWOOD'!X87)</f>
      </c>
      <c r="N73" t="s" s="461">
        <f>IF('SIMPL PLYWOOD'!Y87=0,"",'SIMPL PLYWOOD'!Y87)</f>
      </c>
      <c r="O73" t="s" s="461">
        <f>IF('SIMPL PLYWOOD'!Z87=0,"",'SIMPL PLYWOOD'!Z87)</f>
      </c>
      <c r="P73" s="462">
        <f>SUM(B73:O73)</f>
        <v>0</v>
      </c>
      <c r="Q73" s="463">
        <f>P73*'SIMPL PLYWOOD'!I87</f>
        <v>0</v>
      </c>
      <c r="R73" s="463">
        <f>P73*'SIMPL PLYWOOD'!AX87</f>
        <v>0</v>
      </c>
      <c r="S73" s="447"/>
      <c r="T73" s="441"/>
    </row>
    <row r="74" ht="23.25" customHeight="1">
      <c r="A74" t="s" s="459">
        <f>'SIMPL PLYWOOD'!D88</f>
        <v>527</v>
      </c>
      <c r="B74" t="s" s="460">
        <f>IF('SIMPL PLYWOOD'!M88=0,"",'SIMPL PLYWOOD'!M88)</f>
      </c>
      <c r="C74" t="s" s="461">
        <f>IF('SIMPL PLYWOOD'!N88=0,"",'SIMPL PLYWOOD'!N88)</f>
      </c>
      <c r="D74" t="s" s="461">
        <f>IF('SIMPL PLYWOOD'!O88=0,"",'SIMPL PLYWOOD'!O88)</f>
      </c>
      <c r="E74" t="s" s="461">
        <f>IF('SIMPL PLYWOOD'!P88=0,"",'SIMPL PLYWOOD'!P88)</f>
      </c>
      <c r="F74" t="s" s="461">
        <f>IF('SIMPL PLYWOOD'!Q88=0,"",'SIMPL PLYWOOD'!Q88)</f>
      </c>
      <c r="G74" t="s" s="461">
        <f>IF('SIMPL PLYWOOD'!R88=0,"",'SIMPL PLYWOOD'!R88)</f>
      </c>
      <c r="H74" t="s" s="461">
        <f>IF('SIMPL PLYWOOD'!S88=0,"",'SIMPL PLYWOOD'!S88)</f>
      </c>
      <c r="I74" t="s" s="461">
        <f>IF('SIMPL PLYWOOD'!T88=0,"",'SIMPL PLYWOOD'!T88)</f>
      </c>
      <c r="J74" t="s" s="461">
        <f>IF('SIMPL PLYWOOD'!U88=0,"",'SIMPL PLYWOOD'!U88)</f>
      </c>
      <c r="K74" t="s" s="461">
        <f>IF('SIMPL PLYWOOD'!V88=0,"",'SIMPL PLYWOOD'!V88)</f>
      </c>
      <c r="L74" t="s" s="461">
        <f>IF('SIMPL PLYWOOD'!W88=0,"",'SIMPL PLYWOOD'!W88)</f>
      </c>
      <c r="M74" t="s" s="461">
        <f>IF('SIMPL PLYWOOD'!X88=0,"",'SIMPL PLYWOOD'!X88)</f>
      </c>
      <c r="N74" t="s" s="461">
        <f>IF('SIMPL PLYWOOD'!Y88=0,"",'SIMPL PLYWOOD'!Y88)</f>
      </c>
      <c r="O74" t="s" s="461">
        <f>IF('SIMPL PLYWOOD'!Z88=0,"",'SIMPL PLYWOOD'!Z88)</f>
      </c>
      <c r="P74" s="462">
        <f>SUM(B74:O74)</f>
        <v>0</v>
      </c>
      <c r="Q74" s="463">
        <f>P74*'SIMPL PLYWOOD'!I88</f>
        <v>0</v>
      </c>
      <c r="R74" s="463">
        <f>P74*'SIMPL PLYWOOD'!AX88</f>
        <v>0</v>
      </c>
      <c r="S74" s="447"/>
      <c r="T74" s="441"/>
    </row>
    <row r="75" ht="23.25" customHeight="1">
      <c r="A75" t="s" s="459">
        <f>'SIMPL PLYWOOD'!D89</f>
        <v>528</v>
      </c>
      <c r="B75" t="s" s="460">
        <f>IF('SIMPL PLYWOOD'!M89=0,"",'SIMPL PLYWOOD'!M89)</f>
      </c>
      <c r="C75" t="s" s="461">
        <f>IF('SIMPL PLYWOOD'!N89=0,"",'SIMPL PLYWOOD'!N89)</f>
      </c>
      <c r="D75" t="s" s="461">
        <f>IF('SIMPL PLYWOOD'!O89=0,"",'SIMPL PLYWOOD'!O89)</f>
      </c>
      <c r="E75" t="s" s="461">
        <f>IF('SIMPL PLYWOOD'!P89=0,"",'SIMPL PLYWOOD'!P89)</f>
      </c>
      <c r="F75" t="s" s="461">
        <f>IF('SIMPL PLYWOOD'!Q89=0,"",'SIMPL PLYWOOD'!Q89)</f>
      </c>
      <c r="G75" t="s" s="461">
        <f>IF('SIMPL PLYWOOD'!R89=0,"",'SIMPL PLYWOOD'!R89)</f>
      </c>
      <c r="H75" t="s" s="461">
        <f>IF('SIMPL PLYWOOD'!S89=0,"",'SIMPL PLYWOOD'!S89)</f>
      </c>
      <c r="I75" t="s" s="461">
        <f>IF('SIMPL PLYWOOD'!T89=0,"",'SIMPL PLYWOOD'!T89)</f>
      </c>
      <c r="J75" t="s" s="461">
        <f>IF('SIMPL PLYWOOD'!U89=0,"",'SIMPL PLYWOOD'!U89)</f>
      </c>
      <c r="K75" t="s" s="461">
        <f>IF('SIMPL PLYWOOD'!V89=0,"",'SIMPL PLYWOOD'!V89)</f>
      </c>
      <c r="L75" t="s" s="461">
        <f>IF('SIMPL PLYWOOD'!W89=0,"",'SIMPL PLYWOOD'!W89)</f>
      </c>
      <c r="M75" t="s" s="461">
        <f>IF('SIMPL PLYWOOD'!X89=0,"",'SIMPL PLYWOOD'!X89)</f>
      </c>
      <c r="N75" t="s" s="461">
        <f>IF('SIMPL PLYWOOD'!Y89=0,"",'SIMPL PLYWOOD'!Y89)</f>
      </c>
      <c r="O75" t="s" s="461">
        <f>IF('SIMPL PLYWOOD'!Z89=0,"",'SIMPL PLYWOOD'!Z89)</f>
      </c>
      <c r="P75" s="462">
        <f>SUM(B75:O75)</f>
        <v>0</v>
      </c>
      <c r="Q75" s="463">
        <f>P75*'SIMPL PLYWOOD'!I89</f>
        <v>0</v>
      </c>
      <c r="R75" s="463">
        <f>P75*'SIMPL PLYWOOD'!AX89</f>
        <v>0</v>
      </c>
      <c r="S75" s="447"/>
      <c r="T75" s="441"/>
    </row>
    <row r="76" ht="23.25" customHeight="1">
      <c r="A76" t="s" s="459">
        <f>'SIMPL PLYWOOD'!D90</f>
        <v>529</v>
      </c>
      <c r="B76" t="s" s="460">
        <f>IF('SIMPL PLYWOOD'!M90=0,"",'SIMPL PLYWOOD'!M90)</f>
      </c>
      <c r="C76" t="s" s="461">
        <f>IF('SIMPL PLYWOOD'!N90=0,"",'SIMPL PLYWOOD'!N90)</f>
      </c>
      <c r="D76" t="s" s="461">
        <f>IF('SIMPL PLYWOOD'!O90=0,"",'SIMPL PLYWOOD'!O90)</f>
      </c>
      <c r="E76" t="s" s="461">
        <f>IF('SIMPL PLYWOOD'!P90=0,"",'SIMPL PLYWOOD'!P90)</f>
      </c>
      <c r="F76" t="s" s="461">
        <f>IF('SIMPL PLYWOOD'!Q90=0,"",'SIMPL PLYWOOD'!Q90)</f>
      </c>
      <c r="G76" t="s" s="461">
        <f>IF('SIMPL PLYWOOD'!R90=0,"",'SIMPL PLYWOOD'!R90)</f>
      </c>
      <c r="H76" t="s" s="461">
        <f>IF('SIMPL PLYWOOD'!S90=0,"",'SIMPL PLYWOOD'!S90)</f>
      </c>
      <c r="I76" t="s" s="461">
        <f>IF('SIMPL PLYWOOD'!T90=0,"",'SIMPL PLYWOOD'!T90)</f>
      </c>
      <c r="J76" t="s" s="461">
        <f>IF('SIMPL PLYWOOD'!U90=0,"",'SIMPL PLYWOOD'!U90)</f>
      </c>
      <c r="K76" t="s" s="461">
        <f>IF('SIMPL PLYWOOD'!V90=0,"",'SIMPL PLYWOOD'!V90)</f>
      </c>
      <c r="L76" t="s" s="461">
        <f>IF('SIMPL PLYWOOD'!W90=0,"",'SIMPL PLYWOOD'!W90)</f>
      </c>
      <c r="M76" t="s" s="461">
        <f>IF('SIMPL PLYWOOD'!X90=0,"",'SIMPL PLYWOOD'!X90)</f>
      </c>
      <c r="N76" t="s" s="461">
        <f>IF('SIMPL PLYWOOD'!Y90=0,"",'SIMPL PLYWOOD'!Y90)</f>
      </c>
      <c r="O76" t="s" s="461">
        <f>IF('SIMPL PLYWOOD'!Z90=0,"",'SIMPL PLYWOOD'!Z90)</f>
      </c>
      <c r="P76" s="462">
        <f>SUM(B76:O76)</f>
        <v>0</v>
      </c>
      <c r="Q76" s="463">
        <f>P76*'SIMPL PLYWOOD'!I90</f>
        <v>0</v>
      </c>
      <c r="R76" s="463">
        <f>P76*'SIMPL PLYWOOD'!AX90</f>
        <v>0</v>
      </c>
      <c r="S76" s="447"/>
      <c r="T76" s="441"/>
    </row>
    <row r="77" ht="23.25" customHeight="1">
      <c r="A77" t="s" s="459">
        <f>'SIMPL PLYWOOD'!D91</f>
        <v>530</v>
      </c>
      <c r="B77" t="s" s="460">
        <f>IF('SIMPL PLYWOOD'!M91=0,"",'SIMPL PLYWOOD'!M91)</f>
      </c>
      <c r="C77" t="s" s="461">
        <f>IF('SIMPL PLYWOOD'!N91=0,"",'SIMPL PLYWOOD'!N91)</f>
      </c>
      <c r="D77" t="s" s="461">
        <f>IF('SIMPL PLYWOOD'!O91=0,"",'SIMPL PLYWOOD'!O91)</f>
      </c>
      <c r="E77" t="s" s="461">
        <f>IF('SIMPL PLYWOOD'!P91=0,"",'SIMPL PLYWOOD'!P91)</f>
      </c>
      <c r="F77" t="s" s="461">
        <f>IF('SIMPL PLYWOOD'!Q91=0,"",'SIMPL PLYWOOD'!Q91)</f>
      </c>
      <c r="G77" t="s" s="461">
        <f>IF('SIMPL PLYWOOD'!R91=0,"",'SIMPL PLYWOOD'!R91)</f>
      </c>
      <c r="H77" t="s" s="461">
        <f>IF('SIMPL PLYWOOD'!S91=0,"",'SIMPL PLYWOOD'!S91)</f>
      </c>
      <c r="I77" t="s" s="461">
        <f>IF('SIMPL PLYWOOD'!T91=0,"",'SIMPL PLYWOOD'!T91)</f>
      </c>
      <c r="J77" t="s" s="461">
        <f>IF('SIMPL PLYWOOD'!U91=0,"",'SIMPL PLYWOOD'!U91)</f>
      </c>
      <c r="K77" t="s" s="461">
        <f>IF('SIMPL PLYWOOD'!V91=0,"",'SIMPL PLYWOOD'!V91)</f>
      </c>
      <c r="L77" t="s" s="461">
        <f>IF('SIMPL PLYWOOD'!W91=0,"",'SIMPL PLYWOOD'!W91)</f>
      </c>
      <c r="M77" t="s" s="461">
        <f>IF('SIMPL PLYWOOD'!X91=0,"",'SIMPL PLYWOOD'!X91)</f>
      </c>
      <c r="N77" t="s" s="461">
        <f>IF('SIMPL PLYWOOD'!Y91=0,"",'SIMPL PLYWOOD'!Y91)</f>
      </c>
      <c r="O77" t="s" s="461">
        <f>IF('SIMPL PLYWOOD'!Z91=0,"",'SIMPL PLYWOOD'!Z91)</f>
      </c>
      <c r="P77" s="462">
        <f>SUM(B77:O77)</f>
        <v>0</v>
      </c>
      <c r="Q77" s="463">
        <f>P77*'SIMPL PLYWOOD'!I91</f>
        <v>0</v>
      </c>
      <c r="R77" s="463">
        <f>P77*'SIMPL PLYWOOD'!AX91</f>
        <v>0</v>
      </c>
      <c r="S77" s="447"/>
      <c r="T77" s="441"/>
    </row>
    <row r="78" ht="23.25" customHeight="1">
      <c r="A78" t="s" s="459">
        <f>'SIMPL PLYWOOD'!D92</f>
        <v>531</v>
      </c>
      <c r="B78" t="s" s="460">
        <f>IF('SIMPL PLYWOOD'!M92=0,"",'SIMPL PLYWOOD'!M92)</f>
      </c>
      <c r="C78" t="s" s="461">
        <f>IF('SIMPL PLYWOOD'!N92=0,"",'SIMPL PLYWOOD'!N92)</f>
      </c>
      <c r="D78" t="s" s="461">
        <f>IF('SIMPL PLYWOOD'!O92=0,"",'SIMPL PLYWOOD'!O92)</f>
      </c>
      <c r="E78" t="s" s="461">
        <f>IF('SIMPL PLYWOOD'!P92=0,"",'SIMPL PLYWOOD'!P92)</f>
      </c>
      <c r="F78" t="s" s="461">
        <f>IF('SIMPL PLYWOOD'!Q92=0,"",'SIMPL PLYWOOD'!Q92)</f>
      </c>
      <c r="G78" t="s" s="461">
        <f>IF('SIMPL PLYWOOD'!R92=0,"",'SIMPL PLYWOOD'!R92)</f>
      </c>
      <c r="H78" t="s" s="461">
        <f>IF('SIMPL PLYWOOD'!S92=0,"",'SIMPL PLYWOOD'!S92)</f>
      </c>
      <c r="I78" t="s" s="461">
        <f>IF('SIMPL PLYWOOD'!T92=0,"",'SIMPL PLYWOOD'!T92)</f>
      </c>
      <c r="J78" t="s" s="461">
        <f>IF('SIMPL PLYWOOD'!U92=0,"",'SIMPL PLYWOOD'!U92)</f>
      </c>
      <c r="K78" t="s" s="461">
        <f>IF('SIMPL PLYWOOD'!V92=0,"",'SIMPL PLYWOOD'!V92)</f>
      </c>
      <c r="L78" t="s" s="461">
        <f>IF('SIMPL PLYWOOD'!W92=0,"",'SIMPL PLYWOOD'!W92)</f>
      </c>
      <c r="M78" t="s" s="461">
        <f>IF('SIMPL PLYWOOD'!X92=0,"",'SIMPL PLYWOOD'!X92)</f>
      </c>
      <c r="N78" t="s" s="461">
        <f>IF('SIMPL PLYWOOD'!Y92=0,"",'SIMPL PLYWOOD'!Y92)</f>
      </c>
      <c r="O78" t="s" s="461">
        <f>IF('SIMPL PLYWOOD'!Z92=0,"",'SIMPL PLYWOOD'!Z92)</f>
      </c>
      <c r="P78" s="462">
        <f>SUM(B78:O78)</f>
        <v>0</v>
      </c>
      <c r="Q78" s="463">
        <f>P78*'SIMPL PLYWOOD'!I92</f>
        <v>0</v>
      </c>
      <c r="R78" s="463">
        <f>P78*'SIMPL PLYWOOD'!AX92</f>
        <v>0</v>
      </c>
      <c r="S78" s="447"/>
      <c r="T78" s="441"/>
    </row>
    <row r="79" ht="23.25" customHeight="1">
      <c r="A79" t="s" s="459">
        <f>'SIMPL PLYWOOD'!D93</f>
        <v>532</v>
      </c>
      <c r="B79" t="s" s="460">
        <f>IF('SIMPL PLYWOOD'!M93=0,"",'SIMPL PLYWOOD'!M93)</f>
      </c>
      <c r="C79" t="s" s="461">
        <f>IF('SIMPL PLYWOOD'!N93=0,"",'SIMPL PLYWOOD'!N93)</f>
      </c>
      <c r="D79" t="s" s="461">
        <f>IF('SIMPL PLYWOOD'!O93=0,"",'SIMPL PLYWOOD'!O93)</f>
      </c>
      <c r="E79" t="s" s="461">
        <f>IF('SIMPL PLYWOOD'!P93=0,"",'SIMPL PLYWOOD'!P93)</f>
      </c>
      <c r="F79" t="s" s="461">
        <f>IF('SIMPL PLYWOOD'!Q93=0,"",'SIMPL PLYWOOD'!Q93)</f>
      </c>
      <c r="G79" t="s" s="461">
        <f>IF('SIMPL PLYWOOD'!R93=0,"",'SIMPL PLYWOOD'!R93)</f>
      </c>
      <c r="H79" t="s" s="461">
        <f>IF('SIMPL PLYWOOD'!S93=0,"",'SIMPL PLYWOOD'!S93)</f>
      </c>
      <c r="I79" t="s" s="461">
        <f>IF('SIMPL PLYWOOD'!T93=0,"",'SIMPL PLYWOOD'!T93)</f>
      </c>
      <c r="J79" t="s" s="461">
        <f>IF('SIMPL PLYWOOD'!U93=0,"",'SIMPL PLYWOOD'!U93)</f>
      </c>
      <c r="K79" t="s" s="461">
        <f>IF('SIMPL PLYWOOD'!V93=0,"",'SIMPL PLYWOOD'!V93)</f>
      </c>
      <c r="L79" t="s" s="461">
        <f>IF('SIMPL PLYWOOD'!W93=0,"",'SIMPL PLYWOOD'!W93)</f>
      </c>
      <c r="M79" t="s" s="461">
        <f>IF('SIMPL PLYWOOD'!X93=0,"",'SIMPL PLYWOOD'!X93)</f>
      </c>
      <c r="N79" t="s" s="461">
        <f>IF('SIMPL PLYWOOD'!Y93=0,"",'SIMPL PLYWOOD'!Y93)</f>
      </c>
      <c r="O79" t="s" s="461">
        <f>IF('SIMPL PLYWOOD'!Z93=0,"",'SIMPL PLYWOOD'!Z93)</f>
      </c>
      <c r="P79" s="462">
        <f>SUM(B79:O79)</f>
        <v>0</v>
      </c>
      <c r="Q79" s="463">
        <f>P79*'SIMPL PLYWOOD'!I93</f>
        <v>0</v>
      </c>
      <c r="R79" s="463">
        <f>P79*'SIMPL PLYWOOD'!AX93</f>
        <v>0</v>
      </c>
      <c r="S79" s="447"/>
      <c r="T79" s="441"/>
    </row>
    <row r="80" ht="23.25" customHeight="1">
      <c r="A80" t="s" s="459">
        <f>'SIMPL PLYWOOD'!D94</f>
        <v>533</v>
      </c>
      <c r="B80" t="s" s="460">
        <f>IF('SIMPL PLYWOOD'!M94=0,"",'SIMPL PLYWOOD'!M94)</f>
      </c>
      <c r="C80" t="s" s="461">
        <f>IF('SIMPL PLYWOOD'!N94=0,"",'SIMPL PLYWOOD'!N94)</f>
      </c>
      <c r="D80" t="s" s="461">
        <f>IF('SIMPL PLYWOOD'!O94=0,"",'SIMPL PLYWOOD'!O94)</f>
      </c>
      <c r="E80" t="s" s="461">
        <f>IF('SIMPL PLYWOOD'!P94=0,"",'SIMPL PLYWOOD'!P94)</f>
      </c>
      <c r="F80" t="s" s="461">
        <f>IF('SIMPL PLYWOOD'!Q94=0,"",'SIMPL PLYWOOD'!Q94)</f>
      </c>
      <c r="G80" t="s" s="461">
        <f>IF('SIMPL PLYWOOD'!R94=0,"",'SIMPL PLYWOOD'!R94)</f>
      </c>
      <c r="H80" t="s" s="461">
        <f>IF('SIMPL PLYWOOD'!S94=0,"",'SIMPL PLYWOOD'!S94)</f>
      </c>
      <c r="I80" t="s" s="461">
        <f>IF('SIMPL PLYWOOD'!T94=0,"",'SIMPL PLYWOOD'!T94)</f>
      </c>
      <c r="J80" t="s" s="461">
        <f>IF('SIMPL PLYWOOD'!U94=0,"",'SIMPL PLYWOOD'!U94)</f>
      </c>
      <c r="K80" t="s" s="461">
        <f>IF('SIMPL PLYWOOD'!V94=0,"",'SIMPL PLYWOOD'!V94)</f>
      </c>
      <c r="L80" t="s" s="461">
        <f>IF('SIMPL PLYWOOD'!W94=0,"",'SIMPL PLYWOOD'!W94)</f>
      </c>
      <c r="M80" t="s" s="461">
        <f>IF('SIMPL PLYWOOD'!X94=0,"",'SIMPL PLYWOOD'!X94)</f>
      </c>
      <c r="N80" t="s" s="461">
        <f>IF('SIMPL PLYWOOD'!Y94=0,"",'SIMPL PLYWOOD'!Y94)</f>
      </c>
      <c r="O80" t="s" s="461">
        <f>IF('SIMPL PLYWOOD'!Z94=0,"",'SIMPL PLYWOOD'!Z94)</f>
      </c>
      <c r="P80" s="462">
        <f>SUM(B80:O80)</f>
        <v>0</v>
      </c>
      <c r="Q80" s="463">
        <f>P80*'SIMPL PLYWOOD'!I94</f>
        <v>0</v>
      </c>
      <c r="R80" s="463">
        <f>P80*'SIMPL PLYWOOD'!AX94</f>
        <v>0</v>
      </c>
      <c r="S80" s="447"/>
      <c r="T80" s="441"/>
    </row>
    <row r="81" ht="23.25" customHeight="1">
      <c r="A81" t="s" s="459">
        <f>'SIMPL PLYWOOD'!D95</f>
        <v>534</v>
      </c>
      <c r="B81" t="s" s="460">
        <f>IF('SIMPL PLYWOOD'!M95=0,"",'SIMPL PLYWOOD'!M95)</f>
      </c>
      <c r="C81" t="s" s="461">
        <f>IF('SIMPL PLYWOOD'!N95=0,"",'SIMPL PLYWOOD'!N95)</f>
      </c>
      <c r="D81" t="s" s="461">
        <f>IF('SIMPL PLYWOOD'!O95=0,"",'SIMPL PLYWOOD'!O95)</f>
      </c>
      <c r="E81" t="s" s="461">
        <f>IF('SIMPL PLYWOOD'!P95=0,"",'SIMPL PLYWOOD'!P95)</f>
      </c>
      <c r="F81" t="s" s="461">
        <f>IF('SIMPL PLYWOOD'!Q95=0,"",'SIMPL PLYWOOD'!Q95)</f>
      </c>
      <c r="G81" t="s" s="461">
        <f>IF('SIMPL PLYWOOD'!R95=0,"",'SIMPL PLYWOOD'!R95)</f>
      </c>
      <c r="H81" t="s" s="461">
        <f>IF('SIMPL PLYWOOD'!S95=0,"",'SIMPL PLYWOOD'!S95)</f>
      </c>
      <c r="I81" t="s" s="461">
        <f>IF('SIMPL PLYWOOD'!T95=0,"",'SIMPL PLYWOOD'!T95)</f>
      </c>
      <c r="J81" t="s" s="461">
        <f>IF('SIMPL PLYWOOD'!U95=0,"",'SIMPL PLYWOOD'!U95)</f>
      </c>
      <c r="K81" t="s" s="461">
        <f>IF('SIMPL PLYWOOD'!V95=0,"",'SIMPL PLYWOOD'!V95)</f>
      </c>
      <c r="L81" t="s" s="461">
        <f>IF('SIMPL PLYWOOD'!W95=0,"",'SIMPL PLYWOOD'!W95)</f>
      </c>
      <c r="M81" t="s" s="461">
        <f>IF('SIMPL PLYWOOD'!X95=0,"",'SIMPL PLYWOOD'!X95)</f>
      </c>
      <c r="N81" t="s" s="461">
        <f>IF('SIMPL PLYWOOD'!Y95=0,"",'SIMPL PLYWOOD'!Y95)</f>
      </c>
      <c r="O81" t="s" s="461">
        <f>IF('SIMPL PLYWOOD'!Z95=0,"",'SIMPL PLYWOOD'!Z95)</f>
      </c>
      <c r="P81" s="462">
        <f>SUM(B81:O81)</f>
        <v>0</v>
      </c>
      <c r="Q81" s="463">
        <f>P81*'SIMPL PLYWOOD'!I95</f>
        <v>0</v>
      </c>
      <c r="R81" s="463">
        <f>P81*'SIMPL PLYWOOD'!AX95</f>
        <v>0</v>
      </c>
      <c r="S81" s="447"/>
      <c r="T81" s="441"/>
    </row>
    <row r="82" ht="23.25" customHeight="1">
      <c r="A82" t="s" s="459">
        <f>'SIMPL PLYWOOD'!D96</f>
        <v>535</v>
      </c>
      <c r="B82" t="s" s="460">
        <f>IF('SIMPL PLYWOOD'!M96=0,"",'SIMPL PLYWOOD'!M96)</f>
      </c>
      <c r="C82" t="s" s="461">
        <f>IF('SIMPL PLYWOOD'!N96=0,"",'SIMPL PLYWOOD'!N96)</f>
      </c>
      <c r="D82" t="s" s="461">
        <f>IF('SIMPL PLYWOOD'!O96=0,"",'SIMPL PLYWOOD'!O96)</f>
      </c>
      <c r="E82" t="s" s="461">
        <f>IF('SIMPL PLYWOOD'!P96=0,"",'SIMPL PLYWOOD'!P96)</f>
      </c>
      <c r="F82" t="s" s="461">
        <f>IF('SIMPL PLYWOOD'!Q96=0,"",'SIMPL PLYWOOD'!Q96)</f>
      </c>
      <c r="G82" t="s" s="461">
        <f>IF('SIMPL PLYWOOD'!R96=0,"",'SIMPL PLYWOOD'!R96)</f>
      </c>
      <c r="H82" t="s" s="461">
        <f>IF('SIMPL PLYWOOD'!S96=0,"",'SIMPL PLYWOOD'!S96)</f>
      </c>
      <c r="I82" t="s" s="461">
        <f>IF('SIMPL PLYWOOD'!T96=0,"",'SIMPL PLYWOOD'!T96)</f>
      </c>
      <c r="J82" t="s" s="461">
        <f>IF('SIMPL PLYWOOD'!U96=0,"",'SIMPL PLYWOOD'!U96)</f>
      </c>
      <c r="K82" t="s" s="461">
        <f>IF('SIMPL PLYWOOD'!V96=0,"",'SIMPL PLYWOOD'!V96)</f>
      </c>
      <c r="L82" t="s" s="461">
        <f>IF('SIMPL PLYWOOD'!W96=0,"",'SIMPL PLYWOOD'!W96)</f>
      </c>
      <c r="M82" t="s" s="461">
        <f>IF('SIMPL PLYWOOD'!X96=0,"",'SIMPL PLYWOOD'!X96)</f>
      </c>
      <c r="N82" t="s" s="461">
        <f>IF('SIMPL PLYWOOD'!Y96=0,"",'SIMPL PLYWOOD'!Y96)</f>
      </c>
      <c r="O82" t="s" s="461">
        <f>IF('SIMPL PLYWOOD'!Z96=0,"",'SIMPL PLYWOOD'!Z96)</f>
      </c>
      <c r="P82" s="462">
        <f>SUM(B82:O82)</f>
        <v>0</v>
      </c>
      <c r="Q82" s="463">
        <f>P82*'SIMPL PLYWOOD'!I96</f>
        <v>0</v>
      </c>
      <c r="R82" s="463">
        <f>P82*'SIMPL PLYWOOD'!AX96</f>
        <v>0</v>
      </c>
      <c r="S82" s="447"/>
      <c r="T82" s="441"/>
    </row>
    <row r="83" ht="23.25" customHeight="1">
      <c r="A83" t="s" s="459">
        <f>'SIMPL PLYWOOD'!D97</f>
        <v>536</v>
      </c>
      <c r="B83" t="s" s="460">
        <f>IF('SIMPL PLYWOOD'!M97=0,"",'SIMPL PLYWOOD'!M97)</f>
      </c>
      <c r="C83" t="s" s="461">
        <f>IF('SIMPL PLYWOOD'!N97=0,"",'SIMPL PLYWOOD'!N97)</f>
      </c>
      <c r="D83" t="s" s="461">
        <f>IF('SIMPL PLYWOOD'!O97=0,"",'SIMPL PLYWOOD'!O97)</f>
      </c>
      <c r="E83" t="s" s="461">
        <f>IF('SIMPL PLYWOOD'!P97=0,"",'SIMPL PLYWOOD'!P97)</f>
      </c>
      <c r="F83" t="s" s="461">
        <f>IF('SIMPL PLYWOOD'!Q97=0,"",'SIMPL PLYWOOD'!Q97)</f>
      </c>
      <c r="G83" t="s" s="461">
        <f>IF('SIMPL PLYWOOD'!R97=0,"",'SIMPL PLYWOOD'!R97)</f>
      </c>
      <c r="H83" t="s" s="461">
        <f>IF('SIMPL PLYWOOD'!S97=0,"",'SIMPL PLYWOOD'!S97)</f>
      </c>
      <c r="I83" t="s" s="461">
        <f>IF('SIMPL PLYWOOD'!T97=0,"",'SIMPL PLYWOOD'!T97)</f>
      </c>
      <c r="J83" t="s" s="461">
        <f>IF('SIMPL PLYWOOD'!U97=0,"",'SIMPL PLYWOOD'!U97)</f>
      </c>
      <c r="K83" t="s" s="461">
        <f>IF('SIMPL PLYWOOD'!V97=0,"",'SIMPL PLYWOOD'!V97)</f>
      </c>
      <c r="L83" t="s" s="461">
        <f>IF('SIMPL PLYWOOD'!W97=0,"",'SIMPL PLYWOOD'!W97)</f>
      </c>
      <c r="M83" t="s" s="461">
        <f>IF('SIMPL PLYWOOD'!X97=0,"",'SIMPL PLYWOOD'!X97)</f>
      </c>
      <c r="N83" t="s" s="461">
        <f>IF('SIMPL PLYWOOD'!Y97=0,"",'SIMPL PLYWOOD'!Y97)</f>
      </c>
      <c r="O83" t="s" s="461">
        <f>IF('SIMPL PLYWOOD'!Z97=0,"",'SIMPL PLYWOOD'!Z97)</f>
      </c>
      <c r="P83" s="462">
        <f>SUM(B83:O83)</f>
        <v>0</v>
      </c>
      <c r="Q83" s="463">
        <f>P83*'SIMPL PLYWOOD'!I97</f>
        <v>0</v>
      </c>
      <c r="R83" s="463">
        <f>P83*'SIMPL PLYWOOD'!AX97</f>
        <v>0</v>
      </c>
      <c r="S83" s="447"/>
      <c r="T83" s="441"/>
    </row>
    <row r="84" ht="23.25" customHeight="1">
      <c r="A84" t="s" s="459">
        <f>'SIMPL PLYWOOD'!D98</f>
        <v>537</v>
      </c>
      <c r="B84" t="s" s="460">
        <f>IF('SIMPL PLYWOOD'!M98=0,"",'SIMPL PLYWOOD'!M98)</f>
      </c>
      <c r="C84" t="s" s="461">
        <f>IF('SIMPL PLYWOOD'!N98=0,"",'SIMPL PLYWOOD'!N98)</f>
      </c>
      <c r="D84" t="s" s="461">
        <f>IF('SIMPL PLYWOOD'!O98=0,"",'SIMPL PLYWOOD'!O98)</f>
      </c>
      <c r="E84" t="s" s="461">
        <f>IF('SIMPL PLYWOOD'!P98=0,"",'SIMPL PLYWOOD'!P98)</f>
      </c>
      <c r="F84" t="s" s="461">
        <f>IF('SIMPL PLYWOOD'!Q98=0,"",'SIMPL PLYWOOD'!Q98)</f>
      </c>
      <c r="G84" t="s" s="461">
        <f>IF('SIMPL PLYWOOD'!R98=0,"",'SIMPL PLYWOOD'!R98)</f>
      </c>
      <c r="H84" t="s" s="461">
        <f>IF('SIMPL PLYWOOD'!S98=0,"",'SIMPL PLYWOOD'!S98)</f>
      </c>
      <c r="I84" t="s" s="461">
        <f>IF('SIMPL PLYWOOD'!T98=0,"",'SIMPL PLYWOOD'!T98)</f>
      </c>
      <c r="J84" t="s" s="461">
        <f>IF('SIMPL PLYWOOD'!U98=0,"",'SIMPL PLYWOOD'!U98)</f>
      </c>
      <c r="K84" t="s" s="461">
        <f>IF('SIMPL PLYWOOD'!V98=0,"",'SIMPL PLYWOOD'!V98)</f>
      </c>
      <c r="L84" t="s" s="461">
        <f>IF('SIMPL PLYWOOD'!W98=0,"",'SIMPL PLYWOOD'!W98)</f>
      </c>
      <c r="M84" t="s" s="461">
        <f>IF('SIMPL PLYWOOD'!X98=0,"",'SIMPL PLYWOOD'!X98)</f>
      </c>
      <c r="N84" t="s" s="461">
        <f>IF('SIMPL PLYWOOD'!Y98=0,"",'SIMPL PLYWOOD'!Y98)</f>
      </c>
      <c r="O84" t="s" s="461">
        <f>IF('SIMPL PLYWOOD'!Z98=0,"",'SIMPL PLYWOOD'!Z98)</f>
      </c>
      <c r="P84" s="462">
        <f>SUM(B84:O84)</f>
        <v>0</v>
      </c>
      <c r="Q84" s="463">
        <f>P84*'SIMPL PLYWOOD'!I98</f>
        <v>0</v>
      </c>
      <c r="R84" s="463">
        <f>P84*'SIMPL PLYWOOD'!AX98</f>
        <v>0</v>
      </c>
      <c r="S84" s="447"/>
      <c r="T84" s="441"/>
    </row>
    <row r="85" ht="23.25" customHeight="1">
      <c r="A85" s="464">
        <f>'SIMPL PLYWOOD'!D99</f>
        <v>0</v>
      </c>
      <c r="B85" t="s" s="460">
        <f>IF('SIMPL PLYWOOD'!M99=0,"",'SIMPL PLYWOOD'!M99)</f>
      </c>
      <c r="C85" t="s" s="461">
        <f>IF('SIMPL PLYWOOD'!N99=0,"",'SIMPL PLYWOOD'!N99)</f>
      </c>
      <c r="D85" t="s" s="461">
        <f>IF('SIMPL PLYWOOD'!O99=0,"",'SIMPL PLYWOOD'!O99)</f>
      </c>
      <c r="E85" t="s" s="461">
        <f>IF('SIMPL PLYWOOD'!P99=0,"",'SIMPL PLYWOOD'!P99)</f>
      </c>
      <c r="F85" t="s" s="461">
        <f>IF('SIMPL PLYWOOD'!Q99=0,"",'SIMPL PLYWOOD'!Q99)</f>
      </c>
      <c r="G85" t="s" s="461">
        <f>IF('SIMPL PLYWOOD'!R99=0,"",'SIMPL PLYWOOD'!R99)</f>
      </c>
      <c r="H85" t="s" s="461">
        <f>IF('SIMPL PLYWOOD'!S99=0,"",'SIMPL PLYWOOD'!S99)</f>
      </c>
      <c r="I85" t="s" s="461">
        <f>IF('SIMPL PLYWOOD'!T99=0,"",'SIMPL PLYWOOD'!T99)</f>
      </c>
      <c r="J85" t="s" s="461">
        <f>IF('SIMPL PLYWOOD'!U99=0,"",'SIMPL PLYWOOD'!U99)</f>
      </c>
      <c r="K85" t="s" s="461">
        <f>IF('SIMPL PLYWOOD'!V99=0,"",'SIMPL PLYWOOD'!V99)</f>
      </c>
      <c r="L85" t="s" s="461">
        <f>IF('SIMPL PLYWOOD'!W99=0,"",'SIMPL PLYWOOD'!W99)</f>
      </c>
      <c r="M85" t="s" s="461">
        <f>IF('SIMPL PLYWOOD'!X99=0,"",'SIMPL PLYWOOD'!X99)</f>
      </c>
      <c r="N85" t="s" s="461">
        <f>IF('SIMPL PLYWOOD'!Y99=0,"",'SIMPL PLYWOOD'!Y99)</f>
      </c>
      <c r="O85" t="s" s="461">
        <f>IF('SIMPL PLYWOOD'!Z99=0,"",'SIMPL PLYWOOD'!Z99)</f>
      </c>
      <c r="P85" s="462">
        <f>SUM(B85:O85)</f>
        <v>0</v>
      </c>
      <c r="Q85" s="463">
        <f>P85*'SIMPL PLYWOOD'!I99</f>
        <v>0</v>
      </c>
      <c r="R85" s="463">
        <f>P85*'SIMPL PLYWOOD'!AX99</f>
        <v>0</v>
      </c>
      <c r="S85" s="447"/>
      <c r="T85" s="441"/>
    </row>
    <row r="86" ht="23.25" customHeight="1">
      <c r="A86" t="s" s="459">
        <f>'SIMPL PLYWOOD'!D100</f>
        <v>538</v>
      </c>
      <c r="B86" t="s" s="460">
        <f>IF('SIMPL PLYWOOD'!M100=0,"",'SIMPL PLYWOOD'!M100)</f>
      </c>
      <c r="C86" t="s" s="461">
        <f>IF('SIMPL PLYWOOD'!N100=0,"",'SIMPL PLYWOOD'!N100)</f>
      </c>
      <c r="D86" t="s" s="461">
        <f>IF('SIMPL PLYWOOD'!O100=0,"",'SIMPL PLYWOOD'!O100)</f>
      </c>
      <c r="E86" t="s" s="461">
        <f>IF('SIMPL PLYWOOD'!P100=0,"",'SIMPL PLYWOOD'!P100)</f>
      </c>
      <c r="F86" t="s" s="461">
        <f>IF('SIMPL PLYWOOD'!Q100=0,"",'SIMPL PLYWOOD'!Q100)</f>
      </c>
      <c r="G86" t="s" s="461">
        <f>IF('SIMPL PLYWOOD'!R100=0,"",'SIMPL PLYWOOD'!R100)</f>
      </c>
      <c r="H86" t="s" s="461">
        <f>IF('SIMPL PLYWOOD'!S100=0,"",'SIMPL PLYWOOD'!S100)</f>
      </c>
      <c r="I86" t="s" s="461">
        <f>IF('SIMPL PLYWOOD'!T100=0,"",'SIMPL PLYWOOD'!T100)</f>
      </c>
      <c r="J86" t="s" s="461">
        <f>IF('SIMPL PLYWOOD'!U100=0,"",'SIMPL PLYWOOD'!U100)</f>
      </c>
      <c r="K86" t="s" s="461">
        <f>IF('SIMPL PLYWOOD'!V100=0,"",'SIMPL PLYWOOD'!V100)</f>
      </c>
      <c r="L86" t="s" s="461">
        <f>IF('SIMPL PLYWOOD'!W100=0,"",'SIMPL PLYWOOD'!W100)</f>
      </c>
      <c r="M86" t="s" s="461">
        <f>IF('SIMPL PLYWOOD'!X100=0,"",'SIMPL PLYWOOD'!X100)</f>
      </c>
      <c r="N86" t="s" s="461">
        <f>IF('SIMPL PLYWOOD'!Y100=0,"",'SIMPL PLYWOOD'!Y100)</f>
      </c>
      <c r="O86" t="s" s="461">
        <f>IF('SIMPL PLYWOOD'!Z100=0,"",'SIMPL PLYWOOD'!Z100)</f>
      </c>
      <c r="P86" s="462">
        <f>SUM(B86:O86)</f>
        <v>0</v>
      </c>
      <c r="Q86" s="463">
        <f>P86*'SIMPL PLYWOOD'!I100</f>
        <v>0</v>
      </c>
      <c r="R86" s="463">
        <f>P86*'SIMPL PLYWOOD'!AX100</f>
        <v>0</v>
      </c>
      <c r="S86" s="447"/>
      <c r="T86" s="441"/>
    </row>
    <row r="87" ht="23.25" customHeight="1">
      <c r="A87" t="s" s="459">
        <f>'SIMPL PLYWOOD'!D101</f>
        <v>539</v>
      </c>
      <c r="B87" t="s" s="460">
        <f>IF('SIMPL PLYWOOD'!M101=0,"",'SIMPL PLYWOOD'!M101)</f>
      </c>
      <c r="C87" t="s" s="461">
        <f>IF('SIMPL PLYWOOD'!N101=0,"",'SIMPL PLYWOOD'!N101)</f>
      </c>
      <c r="D87" t="s" s="461">
        <f>IF('SIMPL PLYWOOD'!O101=0,"",'SIMPL PLYWOOD'!O101)</f>
      </c>
      <c r="E87" t="s" s="461">
        <f>IF('SIMPL PLYWOOD'!P101=0,"",'SIMPL PLYWOOD'!P101)</f>
      </c>
      <c r="F87" t="s" s="461">
        <f>IF('SIMPL PLYWOOD'!Q101=0,"",'SIMPL PLYWOOD'!Q101)</f>
      </c>
      <c r="G87" t="s" s="461">
        <f>IF('SIMPL PLYWOOD'!R101=0,"",'SIMPL PLYWOOD'!R101)</f>
      </c>
      <c r="H87" t="s" s="461">
        <f>IF('SIMPL PLYWOOD'!S101=0,"",'SIMPL PLYWOOD'!S101)</f>
      </c>
      <c r="I87" t="s" s="461">
        <f>IF('SIMPL PLYWOOD'!T101=0,"",'SIMPL PLYWOOD'!T101)</f>
      </c>
      <c r="J87" t="s" s="461">
        <f>IF('SIMPL PLYWOOD'!U101=0,"",'SIMPL PLYWOOD'!U101)</f>
      </c>
      <c r="K87" t="s" s="461">
        <f>IF('SIMPL PLYWOOD'!V101=0,"",'SIMPL PLYWOOD'!V101)</f>
      </c>
      <c r="L87" t="s" s="461">
        <f>IF('SIMPL PLYWOOD'!W101=0,"",'SIMPL PLYWOOD'!W101)</f>
      </c>
      <c r="M87" t="s" s="461">
        <f>IF('SIMPL PLYWOOD'!X101=0,"",'SIMPL PLYWOOD'!X101)</f>
      </c>
      <c r="N87" t="s" s="461">
        <f>IF('SIMPL PLYWOOD'!Y101=0,"",'SIMPL PLYWOOD'!Y101)</f>
      </c>
      <c r="O87" t="s" s="461">
        <f>IF('SIMPL PLYWOOD'!Z101=0,"",'SIMPL PLYWOOD'!Z101)</f>
      </c>
      <c r="P87" s="462">
        <f>SUM(B87:O87)</f>
        <v>0</v>
      </c>
      <c r="Q87" s="463">
        <f>P87*'SIMPL PLYWOOD'!I101</f>
        <v>0</v>
      </c>
      <c r="R87" s="463">
        <f>P87*'SIMPL PLYWOOD'!AX101</f>
        <v>0</v>
      </c>
      <c r="S87" s="447"/>
      <c r="T87" s="441"/>
    </row>
    <row r="88" ht="23.25" customHeight="1">
      <c r="A88" t="s" s="459">
        <f>'SIMPL PLYWOOD'!D102</f>
        <v>540</v>
      </c>
      <c r="B88" t="s" s="460">
        <f>IF('SIMPL PLYWOOD'!M102=0,"",'SIMPL PLYWOOD'!M102)</f>
      </c>
      <c r="C88" t="s" s="461">
        <f>IF('SIMPL PLYWOOD'!N102=0,"",'SIMPL PLYWOOD'!N102)</f>
      </c>
      <c r="D88" t="s" s="461">
        <f>IF('SIMPL PLYWOOD'!O102=0,"",'SIMPL PLYWOOD'!O102)</f>
      </c>
      <c r="E88" t="s" s="461">
        <f>IF('SIMPL PLYWOOD'!P102=0,"",'SIMPL PLYWOOD'!P102)</f>
      </c>
      <c r="F88" t="s" s="461">
        <f>IF('SIMPL PLYWOOD'!Q102=0,"",'SIMPL PLYWOOD'!Q102)</f>
      </c>
      <c r="G88" t="s" s="461">
        <f>IF('SIMPL PLYWOOD'!R102=0,"",'SIMPL PLYWOOD'!R102)</f>
      </c>
      <c r="H88" t="s" s="461">
        <f>IF('SIMPL PLYWOOD'!S102=0,"",'SIMPL PLYWOOD'!S102)</f>
      </c>
      <c r="I88" t="s" s="461">
        <f>IF('SIMPL PLYWOOD'!T102=0,"",'SIMPL PLYWOOD'!T102)</f>
      </c>
      <c r="J88" t="s" s="461">
        <f>IF('SIMPL PLYWOOD'!U102=0,"",'SIMPL PLYWOOD'!U102)</f>
      </c>
      <c r="K88" t="s" s="461">
        <f>IF('SIMPL PLYWOOD'!V102=0,"",'SIMPL PLYWOOD'!V102)</f>
      </c>
      <c r="L88" t="s" s="461">
        <f>IF('SIMPL PLYWOOD'!W102=0,"",'SIMPL PLYWOOD'!W102)</f>
      </c>
      <c r="M88" t="s" s="461">
        <f>IF('SIMPL PLYWOOD'!X102=0,"",'SIMPL PLYWOOD'!X102)</f>
      </c>
      <c r="N88" t="s" s="461">
        <f>IF('SIMPL PLYWOOD'!Y102=0,"",'SIMPL PLYWOOD'!Y102)</f>
      </c>
      <c r="O88" t="s" s="461">
        <f>IF('SIMPL PLYWOOD'!Z102=0,"",'SIMPL PLYWOOD'!Z102)</f>
      </c>
      <c r="P88" s="462">
        <f>SUM(B88:O88)</f>
        <v>0</v>
      </c>
      <c r="Q88" s="463">
        <f>P88*'SIMPL PLYWOOD'!I102</f>
        <v>0</v>
      </c>
      <c r="R88" s="463">
        <f>P88*'SIMPL PLYWOOD'!AX102</f>
        <v>0</v>
      </c>
      <c r="S88" s="447"/>
      <c r="T88" s="441"/>
    </row>
    <row r="89" ht="23.25" customHeight="1">
      <c r="A89" t="s" s="459">
        <f>'SIMPL PLYWOOD'!D103</f>
        <v>541</v>
      </c>
      <c r="B89" t="s" s="460">
        <f>IF('SIMPL PLYWOOD'!M103=0,"",'SIMPL PLYWOOD'!M103)</f>
      </c>
      <c r="C89" t="s" s="461">
        <f>IF('SIMPL PLYWOOD'!N103=0,"",'SIMPL PLYWOOD'!N103)</f>
      </c>
      <c r="D89" t="s" s="461">
        <f>IF('SIMPL PLYWOOD'!O103=0,"",'SIMPL PLYWOOD'!O103)</f>
      </c>
      <c r="E89" t="s" s="461">
        <f>IF('SIMPL PLYWOOD'!P103=0,"",'SIMPL PLYWOOD'!P103)</f>
      </c>
      <c r="F89" t="s" s="461">
        <f>IF('SIMPL PLYWOOD'!Q103=0,"",'SIMPL PLYWOOD'!Q103)</f>
      </c>
      <c r="G89" t="s" s="461">
        <f>IF('SIMPL PLYWOOD'!R103=0,"",'SIMPL PLYWOOD'!R103)</f>
      </c>
      <c r="H89" t="s" s="461">
        <f>IF('SIMPL PLYWOOD'!S103=0,"",'SIMPL PLYWOOD'!S103)</f>
      </c>
      <c r="I89" t="s" s="461">
        <f>IF('SIMPL PLYWOOD'!T103=0,"",'SIMPL PLYWOOD'!T103)</f>
      </c>
      <c r="J89" t="s" s="461">
        <f>IF('SIMPL PLYWOOD'!U103=0,"",'SIMPL PLYWOOD'!U103)</f>
      </c>
      <c r="K89" t="s" s="461">
        <f>IF('SIMPL PLYWOOD'!V103=0,"",'SIMPL PLYWOOD'!V103)</f>
      </c>
      <c r="L89" t="s" s="461">
        <f>IF('SIMPL PLYWOOD'!W103=0,"",'SIMPL PLYWOOD'!W103)</f>
      </c>
      <c r="M89" t="s" s="461">
        <f>IF('SIMPL PLYWOOD'!X103=0,"",'SIMPL PLYWOOD'!X103)</f>
      </c>
      <c r="N89" t="s" s="461">
        <f>IF('SIMPL PLYWOOD'!Y103=0,"",'SIMPL PLYWOOD'!Y103)</f>
      </c>
      <c r="O89" t="s" s="461">
        <f>IF('SIMPL PLYWOOD'!Z103=0,"",'SIMPL PLYWOOD'!Z103)</f>
      </c>
      <c r="P89" s="462">
        <f>SUM(B89:O89)</f>
        <v>0</v>
      </c>
      <c r="Q89" s="463">
        <f>P89*'SIMPL PLYWOOD'!I103</f>
        <v>0</v>
      </c>
      <c r="R89" s="463">
        <f>P89*'SIMPL PLYWOOD'!AX103</f>
        <v>0</v>
      </c>
      <c r="S89" s="447"/>
      <c r="T89" s="441"/>
    </row>
    <row r="90" ht="23.25" customHeight="1">
      <c r="A90" t="s" s="459">
        <f>'SIMPL PLYWOOD'!D104</f>
        <v>542</v>
      </c>
      <c r="B90" t="s" s="460">
        <f>IF('SIMPL PLYWOOD'!M104=0,"",'SIMPL PLYWOOD'!M104)</f>
      </c>
      <c r="C90" t="s" s="461">
        <f>IF('SIMPL PLYWOOD'!N104=0,"",'SIMPL PLYWOOD'!N104)</f>
      </c>
      <c r="D90" t="s" s="461">
        <f>IF('SIMPL PLYWOOD'!O104=0,"",'SIMPL PLYWOOD'!O104)</f>
      </c>
      <c r="E90" t="s" s="461">
        <f>IF('SIMPL PLYWOOD'!P104=0,"",'SIMPL PLYWOOD'!P104)</f>
      </c>
      <c r="F90" t="s" s="461">
        <f>IF('SIMPL PLYWOOD'!Q104=0,"",'SIMPL PLYWOOD'!Q104)</f>
      </c>
      <c r="G90" t="s" s="461">
        <f>IF('SIMPL PLYWOOD'!R104=0,"",'SIMPL PLYWOOD'!R104)</f>
      </c>
      <c r="H90" t="s" s="461">
        <f>IF('SIMPL PLYWOOD'!S104=0,"",'SIMPL PLYWOOD'!S104)</f>
      </c>
      <c r="I90" t="s" s="461">
        <f>IF('SIMPL PLYWOOD'!T104=0,"",'SIMPL PLYWOOD'!T104)</f>
      </c>
      <c r="J90" t="s" s="461">
        <f>IF('SIMPL PLYWOOD'!U104=0,"",'SIMPL PLYWOOD'!U104)</f>
      </c>
      <c r="K90" t="s" s="461">
        <f>IF('SIMPL PLYWOOD'!V104=0,"",'SIMPL PLYWOOD'!V104)</f>
      </c>
      <c r="L90" t="s" s="461">
        <f>IF('SIMPL PLYWOOD'!W104=0,"",'SIMPL PLYWOOD'!W104)</f>
      </c>
      <c r="M90" t="s" s="461">
        <f>IF('SIMPL PLYWOOD'!X104=0,"",'SIMPL PLYWOOD'!X104)</f>
      </c>
      <c r="N90" t="s" s="461">
        <f>IF('SIMPL PLYWOOD'!Y104=0,"",'SIMPL PLYWOOD'!Y104)</f>
      </c>
      <c r="O90" t="s" s="461">
        <f>IF('SIMPL PLYWOOD'!Z104=0,"",'SIMPL PLYWOOD'!Z104)</f>
      </c>
      <c r="P90" s="462">
        <f>SUM(B90:O90)</f>
        <v>0</v>
      </c>
      <c r="Q90" s="463">
        <f>P90*'SIMPL PLYWOOD'!I104</f>
        <v>0</v>
      </c>
      <c r="R90" s="463">
        <f>P90*'SIMPL PLYWOOD'!AX104</f>
        <v>0</v>
      </c>
      <c r="S90" s="447"/>
      <c r="T90" s="441"/>
    </row>
    <row r="91" ht="23.25" customHeight="1">
      <c r="A91" t="s" s="459">
        <f>'SIMPL PLYWOOD'!D105</f>
        <v>543</v>
      </c>
      <c r="B91" t="s" s="460">
        <f>IF('SIMPL PLYWOOD'!M105=0,"",'SIMPL PLYWOOD'!M105)</f>
      </c>
      <c r="C91" t="s" s="461">
        <f>IF('SIMPL PLYWOOD'!N105=0,"",'SIMPL PLYWOOD'!N105)</f>
      </c>
      <c r="D91" t="s" s="461">
        <f>IF('SIMPL PLYWOOD'!O105=0,"",'SIMPL PLYWOOD'!O105)</f>
      </c>
      <c r="E91" t="s" s="461">
        <f>IF('SIMPL PLYWOOD'!P105=0,"",'SIMPL PLYWOOD'!P105)</f>
      </c>
      <c r="F91" t="s" s="461">
        <f>IF('SIMPL PLYWOOD'!Q105=0,"",'SIMPL PLYWOOD'!Q105)</f>
      </c>
      <c r="G91" t="s" s="461">
        <f>IF('SIMPL PLYWOOD'!R105=0,"",'SIMPL PLYWOOD'!R105)</f>
      </c>
      <c r="H91" t="s" s="461">
        <f>IF('SIMPL PLYWOOD'!S105=0,"",'SIMPL PLYWOOD'!S105)</f>
      </c>
      <c r="I91" t="s" s="461">
        <f>IF('SIMPL PLYWOOD'!T105=0,"",'SIMPL PLYWOOD'!T105)</f>
      </c>
      <c r="J91" t="s" s="461">
        <f>IF('SIMPL PLYWOOD'!U105=0,"",'SIMPL PLYWOOD'!U105)</f>
      </c>
      <c r="K91" t="s" s="461">
        <f>IF('SIMPL PLYWOOD'!V105=0,"",'SIMPL PLYWOOD'!V105)</f>
      </c>
      <c r="L91" t="s" s="461">
        <f>IF('SIMPL PLYWOOD'!W105=0,"",'SIMPL PLYWOOD'!W105)</f>
      </c>
      <c r="M91" t="s" s="461">
        <f>IF('SIMPL PLYWOOD'!X105=0,"",'SIMPL PLYWOOD'!X105)</f>
      </c>
      <c r="N91" t="s" s="461">
        <f>IF('SIMPL PLYWOOD'!Y105=0,"",'SIMPL PLYWOOD'!Y105)</f>
      </c>
      <c r="O91" t="s" s="461">
        <f>IF('SIMPL PLYWOOD'!Z105=0,"",'SIMPL PLYWOOD'!Z105)</f>
      </c>
      <c r="P91" s="462">
        <f>SUM(B91:O91)</f>
        <v>0</v>
      </c>
      <c r="Q91" s="463">
        <f>P91*'SIMPL PLYWOOD'!I105</f>
        <v>0</v>
      </c>
      <c r="R91" s="463">
        <f>P91*'SIMPL PLYWOOD'!AX105</f>
        <v>0</v>
      </c>
      <c r="S91" s="447"/>
      <c r="T91" s="441"/>
    </row>
    <row r="92" ht="23.25" customHeight="1">
      <c r="A92" t="s" s="459">
        <f>'SIMPL PLYWOOD'!D106</f>
        <v>544</v>
      </c>
      <c r="B92" t="s" s="460">
        <f>IF('SIMPL PLYWOOD'!M106=0,"",'SIMPL PLYWOOD'!M106)</f>
      </c>
      <c r="C92" t="s" s="461">
        <f>IF('SIMPL PLYWOOD'!N106=0,"",'SIMPL PLYWOOD'!N106)</f>
      </c>
      <c r="D92" t="s" s="461">
        <f>IF('SIMPL PLYWOOD'!O106=0,"",'SIMPL PLYWOOD'!O106)</f>
      </c>
      <c r="E92" t="s" s="461">
        <f>IF('SIMPL PLYWOOD'!P106=0,"",'SIMPL PLYWOOD'!P106)</f>
      </c>
      <c r="F92" t="s" s="461">
        <f>IF('SIMPL PLYWOOD'!Q106=0,"",'SIMPL PLYWOOD'!Q106)</f>
      </c>
      <c r="G92" t="s" s="461">
        <f>IF('SIMPL PLYWOOD'!R106=0,"",'SIMPL PLYWOOD'!R106)</f>
      </c>
      <c r="H92" t="s" s="461">
        <f>IF('SIMPL PLYWOOD'!S106=0,"",'SIMPL PLYWOOD'!S106)</f>
      </c>
      <c r="I92" t="s" s="461">
        <f>IF('SIMPL PLYWOOD'!T106=0,"",'SIMPL PLYWOOD'!T106)</f>
      </c>
      <c r="J92" t="s" s="461">
        <f>IF('SIMPL PLYWOOD'!U106=0,"",'SIMPL PLYWOOD'!U106)</f>
      </c>
      <c r="K92" t="s" s="461">
        <f>IF('SIMPL PLYWOOD'!V106=0,"",'SIMPL PLYWOOD'!V106)</f>
      </c>
      <c r="L92" t="s" s="461">
        <f>IF('SIMPL PLYWOOD'!W106=0,"",'SIMPL PLYWOOD'!W106)</f>
      </c>
      <c r="M92" t="s" s="461">
        <f>IF('SIMPL PLYWOOD'!X106=0,"",'SIMPL PLYWOOD'!X106)</f>
      </c>
      <c r="N92" t="s" s="461">
        <f>IF('SIMPL PLYWOOD'!Y106=0,"",'SIMPL PLYWOOD'!Y106)</f>
      </c>
      <c r="O92" t="s" s="461">
        <f>IF('SIMPL PLYWOOD'!Z106=0,"",'SIMPL PLYWOOD'!Z106)</f>
      </c>
      <c r="P92" s="462">
        <f>SUM(B92:O92)</f>
        <v>0</v>
      </c>
      <c r="Q92" s="463">
        <f>P92*'SIMPL PLYWOOD'!I106</f>
        <v>0</v>
      </c>
      <c r="R92" s="463">
        <f>P92*'SIMPL PLYWOOD'!AX106</f>
        <v>0</v>
      </c>
      <c r="S92" s="447"/>
      <c r="T92" s="441"/>
    </row>
    <row r="93" ht="23.25" customHeight="1">
      <c r="A93" t="s" s="459">
        <f>'SIMPL PLYWOOD'!D107</f>
        <v>545</v>
      </c>
      <c r="B93" t="s" s="460">
        <f>IF('SIMPL PLYWOOD'!M107=0,"",'SIMPL PLYWOOD'!M107)</f>
      </c>
      <c r="C93" t="s" s="461">
        <f>IF('SIMPL PLYWOOD'!N107=0,"",'SIMPL PLYWOOD'!N107)</f>
      </c>
      <c r="D93" t="s" s="461">
        <f>IF('SIMPL PLYWOOD'!O107=0,"",'SIMPL PLYWOOD'!O107)</f>
      </c>
      <c r="E93" t="s" s="461">
        <f>IF('SIMPL PLYWOOD'!P107=0,"",'SIMPL PLYWOOD'!P107)</f>
      </c>
      <c r="F93" t="s" s="461">
        <f>IF('SIMPL PLYWOOD'!Q107=0,"",'SIMPL PLYWOOD'!Q107)</f>
      </c>
      <c r="G93" t="s" s="461">
        <f>IF('SIMPL PLYWOOD'!R107=0,"",'SIMPL PLYWOOD'!R107)</f>
      </c>
      <c r="H93" t="s" s="461">
        <f>IF('SIMPL PLYWOOD'!S107=0,"",'SIMPL PLYWOOD'!S107)</f>
      </c>
      <c r="I93" t="s" s="461">
        <f>IF('SIMPL PLYWOOD'!T107=0,"",'SIMPL PLYWOOD'!T107)</f>
      </c>
      <c r="J93" t="s" s="461">
        <f>IF('SIMPL PLYWOOD'!U107=0,"",'SIMPL PLYWOOD'!U107)</f>
      </c>
      <c r="K93" t="s" s="461">
        <f>IF('SIMPL PLYWOOD'!V107=0,"",'SIMPL PLYWOOD'!V107)</f>
      </c>
      <c r="L93" t="s" s="461">
        <f>IF('SIMPL PLYWOOD'!W107=0,"",'SIMPL PLYWOOD'!W107)</f>
      </c>
      <c r="M93" t="s" s="461">
        <f>IF('SIMPL PLYWOOD'!X107=0,"",'SIMPL PLYWOOD'!X107)</f>
      </c>
      <c r="N93" t="s" s="461">
        <f>IF('SIMPL PLYWOOD'!Y107=0,"",'SIMPL PLYWOOD'!Y107)</f>
      </c>
      <c r="O93" t="s" s="461">
        <f>IF('SIMPL PLYWOOD'!Z107=0,"",'SIMPL PLYWOOD'!Z107)</f>
      </c>
      <c r="P93" s="462">
        <f>SUM(B93:O93)</f>
        <v>0</v>
      </c>
      <c r="Q93" s="463">
        <f>P93*'SIMPL PLYWOOD'!I107</f>
        <v>0</v>
      </c>
      <c r="R93" s="463">
        <f>P93*'SIMPL PLYWOOD'!AX107</f>
        <v>0</v>
      </c>
      <c r="S93" s="447"/>
      <c r="T93" s="441"/>
    </row>
    <row r="94" ht="23.25" customHeight="1">
      <c r="A94" t="s" s="459">
        <f>'SIMPL PLYWOOD'!D108</f>
        <v>546</v>
      </c>
      <c r="B94" t="s" s="460">
        <f>IF('SIMPL PLYWOOD'!M108=0,"",'SIMPL PLYWOOD'!M108)</f>
      </c>
      <c r="C94" t="s" s="461">
        <f>IF('SIMPL PLYWOOD'!N108=0,"",'SIMPL PLYWOOD'!N108)</f>
      </c>
      <c r="D94" t="s" s="461">
        <f>IF('SIMPL PLYWOOD'!O108=0,"",'SIMPL PLYWOOD'!O108)</f>
      </c>
      <c r="E94" t="s" s="461">
        <f>IF('SIMPL PLYWOOD'!P108=0,"",'SIMPL PLYWOOD'!P108)</f>
      </c>
      <c r="F94" t="s" s="461">
        <f>IF('SIMPL PLYWOOD'!Q108=0,"",'SIMPL PLYWOOD'!Q108)</f>
      </c>
      <c r="G94" t="s" s="461">
        <f>IF('SIMPL PLYWOOD'!R108=0,"",'SIMPL PLYWOOD'!R108)</f>
      </c>
      <c r="H94" t="s" s="461">
        <f>IF('SIMPL PLYWOOD'!S108=0,"",'SIMPL PLYWOOD'!S108)</f>
      </c>
      <c r="I94" t="s" s="461">
        <f>IF('SIMPL PLYWOOD'!T108=0,"",'SIMPL PLYWOOD'!T108)</f>
      </c>
      <c r="J94" t="s" s="461">
        <f>IF('SIMPL PLYWOOD'!U108=0,"",'SIMPL PLYWOOD'!U108)</f>
      </c>
      <c r="K94" t="s" s="461">
        <f>IF('SIMPL PLYWOOD'!V108=0,"",'SIMPL PLYWOOD'!V108)</f>
      </c>
      <c r="L94" t="s" s="461">
        <f>IF('SIMPL PLYWOOD'!W108=0,"",'SIMPL PLYWOOD'!W108)</f>
      </c>
      <c r="M94" t="s" s="461">
        <f>IF('SIMPL PLYWOOD'!X108=0,"",'SIMPL PLYWOOD'!X108)</f>
      </c>
      <c r="N94" t="s" s="461">
        <f>IF('SIMPL PLYWOOD'!Y108=0,"",'SIMPL PLYWOOD'!Y108)</f>
      </c>
      <c r="O94" t="s" s="461">
        <f>IF('SIMPL PLYWOOD'!Z108=0,"",'SIMPL PLYWOOD'!Z108)</f>
      </c>
      <c r="P94" s="462">
        <f>SUM(B94:O94)</f>
        <v>0</v>
      </c>
      <c r="Q94" s="463">
        <f>P94*'SIMPL PLYWOOD'!I108</f>
        <v>0</v>
      </c>
      <c r="R94" s="463">
        <f>P94*'SIMPL PLYWOOD'!AX108</f>
        <v>0</v>
      </c>
      <c r="S94" s="447"/>
      <c r="T94" s="441"/>
    </row>
    <row r="95" ht="23.25" customHeight="1">
      <c r="A95" t="s" s="459">
        <f>'SIMPL PLYWOOD'!D109</f>
        <v>547</v>
      </c>
      <c r="B95" t="s" s="460">
        <f>IF('SIMPL PLYWOOD'!M109=0,"",'SIMPL PLYWOOD'!M109)</f>
      </c>
      <c r="C95" t="s" s="461">
        <f>IF('SIMPL PLYWOOD'!N109=0,"",'SIMPL PLYWOOD'!N109)</f>
      </c>
      <c r="D95" t="s" s="461">
        <f>IF('SIMPL PLYWOOD'!O109=0,"",'SIMPL PLYWOOD'!O109)</f>
      </c>
      <c r="E95" t="s" s="461">
        <f>IF('SIMPL PLYWOOD'!P109=0,"",'SIMPL PLYWOOD'!P109)</f>
      </c>
      <c r="F95" t="s" s="461">
        <f>IF('SIMPL PLYWOOD'!Q109=0,"",'SIMPL PLYWOOD'!Q109)</f>
      </c>
      <c r="G95" t="s" s="461">
        <f>IF('SIMPL PLYWOOD'!R109=0,"",'SIMPL PLYWOOD'!R109)</f>
      </c>
      <c r="H95" t="s" s="461">
        <f>IF('SIMPL PLYWOOD'!S109=0,"",'SIMPL PLYWOOD'!S109)</f>
      </c>
      <c r="I95" t="s" s="461">
        <f>IF('SIMPL PLYWOOD'!T109=0,"",'SIMPL PLYWOOD'!T109)</f>
      </c>
      <c r="J95" t="s" s="461">
        <f>IF('SIMPL PLYWOOD'!U109=0,"",'SIMPL PLYWOOD'!U109)</f>
      </c>
      <c r="K95" t="s" s="461">
        <f>IF('SIMPL PLYWOOD'!V109=0,"",'SIMPL PLYWOOD'!V109)</f>
      </c>
      <c r="L95" t="s" s="461">
        <f>IF('SIMPL PLYWOOD'!W109=0,"",'SIMPL PLYWOOD'!W109)</f>
      </c>
      <c r="M95" t="s" s="461">
        <f>IF('SIMPL PLYWOOD'!X109=0,"",'SIMPL PLYWOOD'!X109)</f>
      </c>
      <c r="N95" t="s" s="461">
        <f>IF('SIMPL PLYWOOD'!Y109=0,"",'SIMPL PLYWOOD'!Y109)</f>
      </c>
      <c r="O95" t="s" s="461">
        <f>IF('SIMPL PLYWOOD'!Z109=0,"",'SIMPL PLYWOOD'!Z109)</f>
      </c>
      <c r="P95" s="462">
        <f>SUM(B95:O95)</f>
        <v>0</v>
      </c>
      <c r="Q95" s="463">
        <f>P95*'SIMPL PLYWOOD'!I109</f>
        <v>0</v>
      </c>
      <c r="R95" s="463">
        <f>P95*'SIMPL PLYWOOD'!AX109</f>
        <v>0</v>
      </c>
      <c r="S95" s="447"/>
      <c r="T95" s="441"/>
    </row>
    <row r="96" ht="23.25" customHeight="1">
      <c r="A96" t="s" s="459">
        <f>'SIMPL PLYWOOD'!D110</f>
        <v>548</v>
      </c>
      <c r="B96" t="s" s="460">
        <f>IF('SIMPL PLYWOOD'!M110=0,"",'SIMPL PLYWOOD'!M110)</f>
      </c>
      <c r="C96" t="s" s="461">
        <f>IF('SIMPL PLYWOOD'!N110=0,"",'SIMPL PLYWOOD'!N110)</f>
      </c>
      <c r="D96" t="s" s="461">
        <f>IF('SIMPL PLYWOOD'!O110=0,"",'SIMPL PLYWOOD'!O110)</f>
      </c>
      <c r="E96" t="s" s="461">
        <f>IF('SIMPL PLYWOOD'!P110=0,"",'SIMPL PLYWOOD'!P110)</f>
      </c>
      <c r="F96" t="s" s="461">
        <f>IF('SIMPL PLYWOOD'!Q110=0,"",'SIMPL PLYWOOD'!Q110)</f>
      </c>
      <c r="G96" t="s" s="461">
        <f>IF('SIMPL PLYWOOD'!R110=0,"",'SIMPL PLYWOOD'!R110)</f>
      </c>
      <c r="H96" t="s" s="461">
        <f>IF('SIMPL PLYWOOD'!S110=0,"",'SIMPL PLYWOOD'!S110)</f>
      </c>
      <c r="I96" t="s" s="461">
        <f>IF('SIMPL PLYWOOD'!T110=0,"",'SIMPL PLYWOOD'!T110)</f>
      </c>
      <c r="J96" t="s" s="461">
        <f>IF('SIMPL PLYWOOD'!U110=0,"",'SIMPL PLYWOOD'!U110)</f>
      </c>
      <c r="K96" t="s" s="461">
        <f>IF('SIMPL PLYWOOD'!V110=0,"",'SIMPL PLYWOOD'!V110)</f>
      </c>
      <c r="L96" t="s" s="461">
        <f>IF('SIMPL PLYWOOD'!W110=0,"",'SIMPL PLYWOOD'!W110)</f>
      </c>
      <c r="M96" t="s" s="461">
        <f>IF('SIMPL PLYWOOD'!X110=0,"",'SIMPL PLYWOOD'!X110)</f>
      </c>
      <c r="N96" t="s" s="461">
        <f>IF('SIMPL PLYWOOD'!Y110=0,"",'SIMPL PLYWOOD'!Y110)</f>
      </c>
      <c r="O96" t="s" s="461">
        <f>IF('SIMPL PLYWOOD'!Z110=0,"",'SIMPL PLYWOOD'!Z110)</f>
      </c>
      <c r="P96" s="462">
        <f>SUM(B96:O96)</f>
        <v>0</v>
      </c>
      <c r="Q96" s="463">
        <f>P96*'SIMPL PLYWOOD'!I110</f>
        <v>0</v>
      </c>
      <c r="R96" s="463">
        <f>P96*'SIMPL PLYWOOD'!AX110</f>
        <v>0</v>
      </c>
      <c r="S96" s="447"/>
      <c r="T96" s="441"/>
    </row>
    <row r="97" ht="23.25" customHeight="1">
      <c r="A97" t="s" s="459">
        <f>'SIMPL PLYWOOD'!D111</f>
        <v>549</v>
      </c>
      <c r="B97" t="s" s="460">
        <f>IF('SIMPL PLYWOOD'!M111=0,"",'SIMPL PLYWOOD'!M111)</f>
      </c>
      <c r="C97" t="s" s="461">
        <f>IF('SIMPL PLYWOOD'!N111=0,"",'SIMPL PLYWOOD'!N111)</f>
      </c>
      <c r="D97" t="s" s="461">
        <f>IF('SIMPL PLYWOOD'!O111=0,"",'SIMPL PLYWOOD'!O111)</f>
      </c>
      <c r="E97" t="s" s="461">
        <f>IF('SIMPL PLYWOOD'!P111=0,"",'SIMPL PLYWOOD'!P111)</f>
      </c>
      <c r="F97" t="s" s="461">
        <f>IF('SIMPL PLYWOOD'!Q111=0,"",'SIMPL PLYWOOD'!Q111)</f>
      </c>
      <c r="G97" t="s" s="461">
        <f>IF('SIMPL PLYWOOD'!R111=0,"",'SIMPL PLYWOOD'!R111)</f>
      </c>
      <c r="H97" t="s" s="461">
        <f>IF('SIMPL PLYWOOD'!S111=0,"",'SIMPL PLYWOOD'!S111)</f>
      </c>
      <c r="I97" t="s" s="461">
        <f>IF('SIMPL PLYWOOD'!T111=0,"",'SIMPL PLYWOOD'!T111)</f>
      </c>
      <c r="J97" t="s" s="461">
        <f>IF('SIMPL PLYWOOD'!U111=0,"",'SIMPL PLYWOOD'!U111)</f>
      </c>
      <c r="K97" t="s" s="461">
        <f>IF('SIMPL PLYWOOD'!V111=0,"",'SIMPL PLYWOOD'!V111)</f>
      </c>
      <c r="L97" t="s" s="461">
        <f>IF('SIMPL PLYWOOD'!W111=0,"",'SIMPL PLYWOOD'!W111)</f>
      </c>
      <c r="M97" t="s" s="461">
        <f>IF('SIMPL PLYWOOD'!X111=0,"",'SIMPL PLYWOOD'!X111)</f>
      </c>
      <c r="N97" t="s" s="461">
        <f>IF('SIMPL PLYWOOD'!Y111=0,"",'SIMPL PLYWOOD'!Y111)</f>
      </c>
      <c r="O97" t="s" s="461">
        <f>IF('SIMPL PLYWOOD'!Z111=0,"",'SIMPL PLYWOOD'!Z111)</f>
      </c>
      <c r="P97" s="462">
        <f>SUM(B97:O97)</f>
        <v>0</v>
      </c>
      <c r="Q97" s="463">
        <f>P97*'SIMPL PLYWOOD'!I111</f>
        <v>0</v>
      </c>
      <c r="R97" s="463">
        <f>P97*'SIMPL PLYWOOD'!AX111</f>
        <v>0</v>
      </c>
      <c r="S97" s="447"/>
      <c r="T97" s="441"/>
    </row>
    <row r="98" ht="23.25" customHeight="1">
      <c r="A98" t="s" s="459">
        <f>'SIMPL PLYWOOD'!D112</f>
        <v>550</v>
      </c>
      <c r="B98" t="s" s="460">
        <f>IF('SIMPL PLYWOOD'!M112=0,"",'SIMPL PLYWOOD'!M112)</f>
      </c>
      <c r="C98" t="s" s="461">
        <f>IF('SIMPL PLYWOOD'!N112=0,"",'SIMPL PLYWOOD'!N112)</f>
      </c>
      <c r="D98" t="s" s="461">
        <f>IF('SIMPL PLYWOOD'!O112=0,"",'SIMPL PLYWOOD'!O112)</f>
      </c>
      <c r="E98" t="s" s="461">
        <f>IF('SIMPL PLYWOOD'!P112=0,"",'SIMPL PLYWOOD'!P112)</f>
      </c>
      <c r="F98" t="s" s="461">
        <f>IF('SIMPL PLYWOOD'!Q112=0,"",'SIMPL PLYWOOD'!Q112)</f>
      </c>
      <c r="G98" t="s" s="461">
        <f>IF('SIMPL PLYWOOD'!R112=0,"",'SIMPL PLYWOOD'!R112)</f>
      </c>
      <c r="H98" t="s" s="461">
        <f>IF('SIMPL PLYWOOD'!S112=0,"",'SIMPL PLYWOOD'!S112)</f>
      </c>
      <c r="I98" t="s" s="461">
        <f>IF('SIMPL PLYWOOD'!T112=0,"",'SIMPL PLYWOOD'!T112)</f>
      </c>
      <c r="J98" t="s" s="461">
        <f>IF('SIMPL PLYWOOD'!U112=0,"",'SIMPL PLYWOOD'!U112)</f>
      </c>
      <c r="K98" t="s" s="461">
        <f>IF('SIMPL PLYWOOD'!V112=0,"",'SIMPL PLYWOOD'!V112)</f>
      </c>
      <c r="L98" t="s" s="461">
        <f>IF('SIMPL PLYWOOD'!W112=0,"",'SIMPL PLYWOOD'!W112)</f>
      </c>
      <c r="M98" t="s" s="461">
        <f>IF('SIMPL PLYWOOD'!X112=0,"",'SIMPL PLYWOOD'!X112)</f>
      </c>
      <c r="N98" t="s" s="461">
        <f>IF('SIMPL PLYWOOD'!Y112=0,"",'SIMPL PLYWOOD'!Y112)</f>
      </c>
      <c r="O98" t="s" s="461">
        <f>IF('SIMPL PLYWOOD'!Z112=0,"",'SIMPL PLYWOOD'!Z112)</f>
      </c>
      <c r="P98" s="462">
        <f>SUM(B98:O98)</f>
        <v>0</v>
      </c>
      <c r="Q98" s="463">
        <f>P98*'SIMPL PLYWOOD'!I112</f>
        <v>0</v>
      </c>
      <c r="R98" s="463">
        <f>P98*'SIMPL PLYWOOD'!AX112</f>
        <v>0</v>
      </c>
      <c r="S98" s="447"/>
      <c r="T98" s="441"/>
    </row>
    <row r="99" ht="23.25" customHeight="1">
      <c r="A99" t="s" s="459">
        <f>'SIMPL PLYWOOD'!D113</f>
        <v>551</v>
      </c>
      <c r="B99" t="s" s="460">
        <f>IF('SIMPL PLYWOOD'!M113=0,"",'SIMPL PLYWOOD'!M113)</f>
      </c>
      <c r="C99" t="s" s="461">
        <f>IF('SIMPL PLYWOOD'!N113=0,"",'SIMPL PLYWOOD'!N113)</f>
      </c>
      <c r="D99" t="s" s="461">
        <f>IF('SIMPL PLYWOOD'!O113=0,"",'SIMPL PLYWOOD'!O113)</f>
      </c>
      <c r="E99" t="s" s="461">
        <f>IF('SIMPL PLYWOOD'!P113=0,"",'SIMPL PLYWOOD'!P113)</f>
      </c>
      <c r="F99" t="s" s="461">
        <f>IF('SIMPL PLYWOOD'!Q113=0,"",'SIMPL PLYWOOD'!Q113)</f>
      </c>
      <c r="G99" t="s" s="461">
        <f>IF('SIMPL PLYWOOD'!R113=0,"",'SIMPL PLYWOOD'!R113)</f>
      </c>
      <c r="H99" t="s" s="461">
        <f>IF('SIMPL PLYWOOD'!S113=0,"",'SIMPL PLYWOOD'!S113)</f>
      </c>
      <c r="I99" t="s" s="461">
        <f>IF('SIMPL PLYWOOD'!T113=0,"",'SIMPL PLYWOOD'!T113)</f>
      </c>
      <c r="J99" t="s" s="461">
        <f>IF('SIMPL PLYWOOD'!U113=0,"",'SIMPL PLYWOOD'!U113)</f>
      </c>
      <c r="K99" t="s" s="461">
        <f>IF('SIMPL PLYWOOD'!V113=0,"",'SIMPL PLYWOOD'!V113)</f>
      </c>
      <c r="L99" t="s" s="461">
        <f>IF('SIMPL PLYWOOD'!W113=0,"",'SIMPL PLYWOOD'!W113)</f>
      </c>
      <c r="M99" t="s" s="461">
        <f>IF('SIMPL PLYWOOD'!X113=0,"",'SIMPL PLYWOOD'!X113)</f>
      </c>
      <c r="N99" t="s" s="461">
        <f>IF('SIMPL PLYWOOD'!Y113=0,"",'SIMPL PLYWOOD'!Y113)</f>
      </c>
      <c r="O99" t="s" s="461">
        <f>IF('SIMPL PLYWOOD'!Z113=0,"",'SIMPL PLYWOOD'!Z113)</f>
      </c>
      <c r="P99" s="462">
        <f>SUM(B99:O99)</f>
        <v>0</v>
      </c>
      <c r="Q99" s="463">
        <f>P99*'SIMPL PLYWOOD'!I113</f>
        <v>0</v>
      </c>
      <c r="R99" s="463">
        <f>P99*'SIMPL PLYWOOD'!AX113</f>
        <v>0</v>
      </c>
      <c r="S99" s="447"/>
      <c r="T99" s="441"/>
    </row>
    <row r="100" ht="23.25" customHeight="1">
      <c r="A100" t="s" s="459">
        <f>'SIMPL PLYWOOD'!D114</f>
        <v>552</v>
      </c>
      <c r="B100" t="s" s="460">
        <f>IF('SIMPL PLYWOOD'!M114=0,"",'SIMPL PLYWOOD'!M114)</f>
      </c>
      <c r="C100" t="s" s="461">
        <f>IF('SIMPL PLYWOOD'!N114=0,"",'SIMPL PLYWOOD'!N114)</f>
      </c>
      <c r="D100" t="s" s="461">
        <f>IF('SIMPL PLYWOOD'!O114=0,"",'SIMPL PLYWOOD'!O114)</f>
      </c>
      <c r="E100" t="s" s="461">
        <f>IF('SIMPL PLYWOOD'!P114=0,"",'SIMPL PLYWOOD'!P114)</f>
      </c>
      <c r="F100" t="s" s="461">
        <f>IF('SIMPL PLYWOOD'!Q114=0,"",'SIMPL PLYWOOD'!Q114)</f>
      </c>
      <c r="G100" t="s" s="461">
        <f>IF('SIMPL PLYWOOD'!R114=0,"",'SIMPL PLYWOOD'!R114)</f>
      </c>
      <c r="H100" t="s" s="461">
        <f>IF('SIMPL PLYWOOD'!S114=0,"",'SIMPL PLYWOOD'!S114)</f>
      </c>
      <c r="I100" t="s" s="461">
        <f>IF('SIMPL PLYWOOD'!T114=0,"",'SIMPL PLYWOOD'!T114)</f>
      </c>
      <c r="J100" t="s" s="461">
        <f>IF('SIMPL PLYWOOD'!U114=0,"",'SIMPL PLYWOOD'!U114)</f>
      </c>
      <c r="K100" t="s" s="461">
        <f>IF('SIMPL PLYWOOD'!V114=0,"",'SIMPL PLYWOOD'!V114)</f>
      </c>
      <c r="L100" t="s" s="461">
        <f>IF('SIMPL PLYWOOD'!W114=0,"",'SIMPL PLYWOOD'!W114)</f>
      </c>
      <c r="M100" t="s" s="461">
        <f>IF('SIMPL PLYWOOD'!X114=0,"",'SIMPL PLYWOOD'!X114)</f>
      </c>
      <c r="N100" t="s" s="461">
        <f>IF('SIMPL PLYWOOD'!Y114=0,"",'SIMPL PLYWOOD'!Y114)</f>
      </c>
      <c r="O100" t="s" s="461">
        <f>IF('SIMPL PLYWOOD'!Z114=0,"",'SIMPL PLYWOOD'!Z114)</f>
      </c>
      <c r="P100" s="462">
        <f>SUM(B100:O100)</f>
        <v>0</v>
      </c>
      <c r="Q100" s="463">
        <f>P100*'SIMPL PLYWOOD'!I114</f>
        <v>0</v>
      </c>
      <c r="R100" s="463">
        <f>P100*'SIMPL PLYWOOD'!AX114</f>
        <v>0</v>
      </c>
      <c r="S100" s="447"/>
      <c r="T100" s="441"/>
    </row>
    <row r="101" ht="23.25" customHeight="1">
      <c r="A101" t="s" s="459">
        <f>'SIMPL PLYWOOD'!D115</f>
        <v>553</v>
      </c>
      <c r="B101" t="s" s="460">
        <f>IF('SIMPL PLYWOOD'!M115=0,"",'SIMPL PLYWOOD'!M115)</f>
      </c>
      <c r="C101" t="s" s="461">
        <f>IF('SIMPL PLYWOOD'!N115=0,"",'SIMPL PLYWOOD'!N115)</f>
      </c>
      <c r="D101" t="s" s="461">
        <f>IF('SIMPL PLYWOOD'!O115=0,"",'SIMPL PLYWOOD'!O115)</f>
      </c>
      <c r="E101" t="s" s="461">
        <f>IF('SIMPL PLYWOOD'!P115=0,"",'SIMPL PLYWOOD'!P115)</f>
      </c>
      <c r="F101" t="s" s="461">
        <f>IF('SIMPL PLYWOOD'!Q115=0,"",'SIMPL PLYWOOD'!Q115)</f>
      </c>
      <c r="G101" t="s" s="461">
        <f>IF('SIMPL PLYWOOD'!R115=0,"",'SIMPL PLYWOOD'!R115)</f>
      </c>
      <c r="H101" t="s" s="461">
        <f>IF('SIMPL PLYWOOD'!S115=0,"",'SIMPL PLYWOOD'!S115)</f>
      </c>
      <c r="I101" t="s" s="461">
        <f>IF('SIMPL PLYWOOD'!T115=0,"",'SIMPL PLYWOOD'!T115)</f>
      </c>
      <c r="J101" t="s" s="461">
        <f>IF('SIMPL PLYWOOD'!U115=0,"",'SIMPL PLYWOOD'!U115)</f>
      </c>
      <c r="K101" t="s" s="461">
        <f>IF('SIMPL PLYWOOD'!V115=0,"",'SIMPL PLYWOOD'!V115)</f>
      </c>
      <c r="L101" t="s" s="461">
        <f>IF('SIMPL PLYWOOD'!W115=0,"",'SIMPL PLYWOOD'!W115)</f>
      </c>
      <c r="M101" t="s" s="461">
        <f>IF('SIMPL PLYWOOD'!X115=0,"",'SIMPL PLYWOOD'!X115)</f>
      </c>
      <c r="N101" t="s" s="461">
        <f>IF('SIMPL PLYWOOD'!Y115=0,"",'SIMPL PLYWOOD'!Y115)</f>
      </c>
      <c r="O101" t="s" s="461">
        <f>IF('SIMPL PLYWOOD'!Z115=0,"",'SIMPL PLYWOOD'!Z115)</f>
      </c>
      <c r="P101" s="462">
        <f>SUM(B101:O101)</f>
        <v>0</v>
      </c>
      <c r="Q101" s="463">
        <f>P101*'SIMPL PLYWOOD'!I115</f>
        <v>0</v>
      </c>
      <c r="R101" s="463">
        <f>P101*'SIMPL PLYWOOD'!AX115</f>
        <v>0</v>
      </c>
      <c r="S101" s="447"/>
      <c r="T101" s="441"/>
    </row>
    <row r="102" ht="23.25" customHeight="1">
      <c r="A102" t="s" s="459">
        <f>'SIMPL PLYWOOD'!D116</f>
        <v>554</v>
      </c>
      <c r="B102" t="s" s="460">
        <f>IF('SIMPL PLYWOOD'!M116=0,"",'SIMPL PLYWOOD'!M116)</f>
      </c>
      <c r="C102" t="s" s="461">
        <f>IF('SIMPL PLYWOOD'!N116=0,"",'SIMPL PLYWOOD'!N116)</f>
      </c>
      <c r="D102" t="s" s="461">
        <f>IF('SIMPL PLYWOOD'!O116=0,"",'SIMPL PLYWOOD'!O116)</f>
      </c>
      <c r="E102" t="s" s="461">
        <f>IF('SIMPL PLYWOOD'!P116=0,"",'SIMPL PLYWOOD'!P116)</f>
      </c>
      <c r="F102" t="s" s="461">
        <f>IF('SIMPL PLYWOOD'!Q116=0,"",'SIMPL PLYWOOD'!Q116)</f>
      </c>
      <c r="G102" t="s" s="461">
        <f>IF('SIMPL PLYWOOD'!R116=0,"",'SIMPL PLYWOOD'!R116)</f>
      </c>
      <c r="H102" t="s" s="461">
        <f>IF('SIMPL PLYWOOD'!S116=0,"",'SIMPL PLYWOOD'!S116)</f>
      </c>
      <c r="I102" t="s" s="461">
        <f>IF('SIMPL PLYWOOD'!T116=0,"",'SIMPL PLYWOOD'!T116)</f>
      </c>
      <c r="J102" t="s" s="461">
        <f>IF('SIMPL PLYWOOD'!U116=0,"",'SIMPL PLYWOOD'!U116)</f>
      </c>
      <c r="K102" t="s" s="461">
        <f>IF('SIMPL PLYWOOD'!V116=0,"",'SIMPL PLYWOOD'!V116)</f>
      </c>
      <c r="L102" t="s" s="461">
        <f>IF('SIMPL PLYWOOD'!W116=0,"",'SIMPL PLYWOOD'!W116)</f>
      </c>
      <c r="M102" t="s" s="461">
        <f>IF('SIMPL PLYWOOD'!X116=0,"",'SIMPL PLYWOOD'!X116)</f>
      </c>
      <c r="N102" t="s" s="461">
        <f>IF('SIMPL PLYWOOD'!Y116=0,"",'SIMPL PLYWOOD'!Y116)</f>
      </c>
      <c r="O102" t="s" s="461">
        <f>IF('SIMPL PLYWOOD'!Z116=0,"",'SIMPL PLYWOOD'!Z116)</f>
      </c>
      <c r="P102" s="462">
        <f>SUM(B102:O102)</f>
        <v>0</v>
      </c>
      <c r="Q102" s="463">
        <f>P102*'SIMPL PLYWOOD'!I116</f>
        <v>0</v>
      </c>
      <c r="R102" s="463">
        <f>P102*'SIMPL PLYWOOD'!AX116</f>
        <v>0</v>
      </c>
      <c r="S102" s="447"/>
      <c r="T102" s="441"/>
    </row>
    <row r="103" ht="23.25" customHeight="1">
      <c r="A103" t="s" s="459">
        <f>'SIMPL PLYWOOD'!D117</f>
        <v>555</v>
      </c>
      <c r="B103" t="s" s="460">
        <f>IF('SIMPL PLYWOOD'!M117=0,"",'SIMPL PLYWOOD'!M117)</f>
      </c>
      <c r="C103" t="s" s="461">
        <f>IF('SIMPL PLYWOOD'!N117=0,"",'SIMPL PLYWOOD'!N117)</f>
      </c>
      <c r="D103" t="s" s="461">
        <f>IF('SIMPL PLYWOOD'!O117=0,"",'SIMPL PLYWOOD'!O117)</f>
      </c>
      <c r="E103" t="s" s="461">
        <f>IF('SIMPL PLYWOOD'!P117=0,"",'SIMPL PLYWOOD'!P117)</f>
      </c>
      <c r="F103" t="s" s="461">
        <f>IF('SIMPL PLYWOOD'!Q117=0,"",'SIMPL PLYWOOD'!Q117)</f>
      </c>
      <c r="G103" t="s" s="461">
        <f>IF('SIMPL PLYWOOD'!R117=0,"",'SIMPL PLYWOOD'!R117)</f>
      </c>
      <c r="H103" t="s" s="461">
        <f>IF('SIMPL PLYWOOD'!S117=0,"",'SIMPL PLYWOOD'!S117)</f>
      </c>
      <c r="I103" t="s" s="461">
        <f>IF('SIMPL PLYWOOD'!T117=0,"",'SIMPL PLYWOOD'!T117)</f>
      </c>
      <c r="J103" t="s" s="461">
        <f>IF('SIMPL PLYWOOD'!U117=0,"",'SIMPL PLYWOOD'!U117)</f>
      </c>
      <c r="K103" t="s" s="461">
        <f>IF('SIMPL PLYWOOD'!V117=0,"",'SIMPL PLYWOOD'!V117)</f>
      </c>
      <c r="L103" t="s" s="461">
        <f>IF('SIMPL PLYWOOD'!W117=0,"",'SIMPL PLYWOOD'!W117)</f>
      </c>
      <c r="M103" t="s" s="461">
        <f>IF('SIMPL PLYWOOD'!X117=0,"",'SIMPL PLYWOOD'!X117)</f>
      </c>
      <c r="N103" t="s" s="461">
        <f>IF('SIMPL PLYWOOD'!Y117=0,"",'SIMPL PLYWOOD'!Y117)</f>
      </c>
      <c r="O103" t="s" s="461">
        <f>IF('SIMPL PLYWOOD'!Z117=0,"",'SIMPL PLYWOOD'!Z117)</f>
      </c>
      <c r="P103" s="462">
        <f>SUM(B103:O103)</f>
        <v>0</v>
      </c>
      <c r="Q103" s="463">
        <f>P103*'SIMPL PLYWOOD'!I117</f>
        <v>0</v>
      </c>
      <c r="R103" s="463">
        <f>P103*'SIMPL PLYWOOD'!AX117</f>
        <v>0</v>
      </c>
      <c r="S103" s="447"/>
      <c r="T103" s="441"/>
    </row>
    <row r="104" ht="23.25" customHeight="1">
      <c r="A104" s="464">
        <f>'SIMPL PLYWOOD'!D118</f>
        <v>0</v>
      </c>
      <c r="B104" t="s" s="460">
        <f>IF('SIMPL PLYWOOD'!M118=0,"",'SIMPL PLYWOOD'!M118)</f>
      </c>
      <c r="C104" t="s" s="461">
        <f>IF('SIMPL PLYWOOD'!N118=0,"",'SIMPL PLYWOOD'!N118)</f>
      </c>
      <c r="D104" t="s" s="461">
        <f>IF('SIMPL PLYWOOD'!O118=0,"",'SIMPL PLYWOOD'!O118)</f>
      </c>
      <c r="E104" t="s" s="461">
        <f>IF('SIMPL PLYWOOD'!P118=0,"",'SIMPL PLYWOOD'!P118)</f>
      </c>
      <c r="F104" t="s" s="461">
        <f>IF('SIMPL PLYWOOD'!Q118=0,"",'SIMPL PLYWOOD'!Q118)</f>
      </c>
      <c r="G104" t="s" s="461">
        <f>IF('SIMPL PLYWOOD'!R118=0,"",'SIMPL PLYWOOD'!R118)</f>
      </c>
      <c r="H104" t="s" s="461">
        <f>IF('SIMPL PLYWOOD'!S118=0,"",'SIMPL PLYWOOD'!S118)</f>
      </c>
      <c r="I104" t="s" s="461">
        <f>IF('SIMPL PLYWOOD'!T118=0,"",'SIMPL PLYWOOD'!T118)</f>
      </c>
      <c r="J104" t="s" s="461">
        <f>IF('SIMPL PLYWOOD'!U118=0,"",'SIMPL PLYWOOD'!U118)</f>
      </c>
      <c r="K104" t="s" s="461">
        <f>IF('SIMPL PLYWOOD'!V118=0,"",'SIMPL PLYWOOD'!V118)</f>
      </c>
      <c r="L104" t="s" s="461">
        <f>IF('SIMPL PLYWOOD'!W118=0,"",'SIMPL PLYWOOD'!W118)</f>
      </c>
      <c r="M104" t="s" s="461">
        <f>IF('SIMPL PLYWOOD'!X118=0,"",'SIMPL PLYWOOD'!X118)</f>
      </c>
      <c r="N104" t="s" s="461">
        <f>IF('SIMPL PLYWOOD'!Y118=0,"",'SIMPL PLYWOOD'!Y118)</f>
      </c>
      <c r="O104" t="s" s="461">
        <f>IF('SIMPL PLYWOOD'!Z118=0,"",'SIMPL PLYWOOD'!Z118)</f>
      </c>
      <c r="P104" s="462">
        <f>SUM(B104:O104)</f>
        <v>0</v>
      </c>
      <c r="Q104" s="463">
        <f>P104*'SIMPL PLYWOOD'!I118</f>
        <v>0</v>
      </c>
      <c r="R104" s="463">
        <f>P104*'SIMPL PLYWOOD'!AX118</f>
        <v>0</v>
      </c>
      <c r="S104" s="447"/>
      <c r="T104" s="441"/>
    </row>
    <row r="105" ht="23.25" customHeight="1">
      <c r="A105" t="s" s="459">
        <f>'SIMPL PLYWOOD'!D119</f>
        <v>556</v>
      </c>
      <c r="B105" t="s" s="460">
        <f>IF('SIMPL PLYWOOD'!M119=0,"",'SIMPL PLYWOOD'!M119)</f>
      </c>
      <c r="C105" t="s" s="461">
        <f>IF('SIMPL PLYWOOD'!N119=0,"",'SIMPL PLYWOOD'!N119)</f>
      </c>
      <c r="D105" t="s" s="461">
        <f>IF('SIMPL PLYWOOD'!O119=0,"",'SIMPL PLYWOOD'!O119)</f>
      </c>
      <c r="E105" t="s" s="461">
        <f>IF('SIMPL PLYWOOD'!P119=0,"",'SIMPL PLYWOOD'!P119)</f>
      </c>
      <c r="F105" t="s" s="461">
        <f>IF('SIMPL PLYWOOD'!Q119=0,"",'SIMPL PLYWOOD'!Q119)</f>
      </c>
      <c r="G105" t="s" s="461">
        <f>IF('SIMPL PLYWOOD'!R119=0,"",'SIMPL PLYWOOD'!R119)</f>
      </c>
      <c r="H105" t="s" s="461">
        <f>IF('SIMPL PLYWOOD'!S119=0,"",'SIMPL PLYWOOD'!S119)</f>
      </c>
      <c r="I105" t="s" s="461">
        <f>IF('SIMPL PLYWOOD'!T119=0,"",'SIMPL PLYWOOD'!T119)</f>
      </c>
      <c r="J105" t="s" s="461">
        <f>IF('SIMPL PLYWOOD'!U119=0,"",'SIMPL PLYWOOD'!U119)</f>
      </c>
      <c r="K105" t="s" s="461">
        <f>IF('SIMPL PLYWOOD'!V119=0,"",'SIMPL PLYWOOD'!V119)</f>
      </c>
      <c r="L105" t="s" s="461">
        <f>IF('SIMPL PLYWOOD'!W119=0,"",'SIMPL PLYWOOD'!W119)</f>
      </c>
      <c r="M105" t="s" s="461">
        <f>IF('SIMPL PLYWOOD'!X119=0,"",'SIMPL PLYWOOD'!X119)</f>
      </c>
      <c r="N105" t="s" s="461">
        <f>IF('SIMPL PLYWOOD'!Y119=0,"",'SIMPL PLYWOOD'!Y119)</f>
      </c>
      <c r="O105" t="s" s="461">
        <f>IF('SIMPL PLYWOOD'!Z119=0,"",'SIMPL PLYWOOD'!Z119)</f>
      </c>
      <c r="P105" s="462">
        <f>SUM(B105:O105)</f>
        <v>0</v>
      </c>
      <c r="Q105" s="463">
        <f>P105*'SIMPL PLYWOOD'!I119</f>
        <v>0</v>
      </c>
      <c r="R105" s="463">
        <f>P105*'SIMPL PLYWOOD'!AX119</f>
        <v>0</v>
      </c>
      <c r="S105" s="447"/>
      <c r="T105" s="441"/>
    </row>
    <row r="106" ht="23.25" customHeight="1">
      <c r="A106" t="s" s="459">
        <f>'SIMPL PLYWOOD'!D120</f>
        <v>557</v>
      </c>
      <c r="B106" t="s" s="460">
        <f>IF('SIMPL PLYWOOD'!M120=0,"",'SIMPL PLYWOOD'!M120)</f>
      </c>
      <c r="C106" t="s" s="461">
        <f>IF('SIMPL PLYWOOD'!N120=0,"",'SIMPL PLYWOOD'!N120)</f>
      </c>
      <c r="D106" t="s" s="461">
        <f>IF('SIMPL PLYWOOD'!O120=0,"",'SIMPL PLYWOOD'!O120)</f>
      </c>
      <c r="E106" t="s" s="461">
        <f>IF('SIMPL PLYWOOD'!P120=0,"",'SIMPL PLYWOOD'!P120)</f>
      </c>
      <c r="F106" t="s" s="461">
        <f>IF('SIMPL PLYWOOD'!Q120=0,"",'SIMPL PLYWOOD'!Q120)</f>
      </c>
      <c r="G106" t="s" s="461">
        <f>IF('SIMPL PLYWOOD'!R120=0,"",'SIMPL PLYWOOD'!R120)</f>
      </c>
      <c r="H106" t="s" s="461">
        <f>IF('SIMPL PLYWOOD'!S120=0,"",'SIMPL PLYWOOD'!S120)</f>
      </c>
      <c r="I106" t="s" s="461">
        <f>IF('SIMPL PLYWOOD'!T120=0,"",'SIMPL PLYWOOD'!T120)</f>
      </c>
      <c r="J106" t="s" s="461">
        <f>IF('SIMPL PLYWOOD'!U120=0,"",'SIMPL PLYWOOD'!U120)</f>
      </c>
      <c r="K106" t="s" s="461">
        <f>IF('SIMPL PLYWOOD'!V120=0,"",'SIMPL PLYWOOD'!V120)</f>
      </c>
      <c r="L106" t="s" s="461">
        <f>IF('SIMPL PLYWOOD'!W120=0,"",'SIMPL PLYWOOD'!W120)</f>
      </c>
      <c r="M106" t="s" s="461">
        <f>IF('SIMPL PLYWOOD'!X120=0,"",'SIMPL PLYWOOD'!X120)</f>
      </c>
      <c r="N106" t="s" s="461">
        <f>IF('SIMPL PLYWOOD'!Y120=0,"",'SIMPL PLYWOOD'!Y120)</f>
      </c>
      <c r="O106" t="s" s="461">
        <f>IF('SIMPL PLYWOOD'!Z120=0,"",'SIMPL PLYWOOD'!Z120)</f>
      </c>
      <c r="P106" s="462">
        <f>SUM(B106:O106)</f>
        <v>0</v>
      </c>
      <c r="Q106" s="463">
        <f>P106*'SIMPL PLYWOOD'!I120</f>
        <v>0</v>
      </c>
      <c r="R106" s="463">
        <f>P106*'SIMPL PLYWOOD'!AX120</f>
        <v>0</v>
      </c>
      <c r="S106" s="447"/>
      <c r="T106" s="441"/>
    </row>
    <row r="107" ht="23.25" customHeight="1">
      <c r="A107" t="s" s="459">
        <f>'SIMPL PLYWOOD'!D121</f>
        <v>558</v>
      </c>
      <c r="B107" t="s" s="460">
        <f>IF('SIMPL PLYWOOD'!M121=0,"",'SIMPL PLYWOOD'!M121)</f>
      </c>
      <c r="C107" t="s" s="461">
        <f>IF('SIMPL PLYWOOD'!N121=0,"",'SIMPL PLYWOOD'!N121)</f>
      </c>
      <c r="D107" t="s" s="461">
        <f>IF('SIMPL PLYWOOD'!O121=0,"",'SIMPL PLYWOOD'!O121)</f>
      </c>
      <c r="E107" t="s" s="461">
        <f>IF('SIMPL PLYWOOD'!P121=0,"",'SIMPL PLYWOOD'!P121)</f>
      </c>
      <c r="F107" t="s" s="461">
        <f>IF('SIMPL PLYWOOD'!Q121=0,"",'SIMPL PLYWOOD'!Q121)</f>
      </c>
      <c r="G107" t="s" s="461">
        <f>IF('SIMPL PLYWOOD'!R121=0,"",'SIMPL PLYWOOD'!R121)</f>
      </c>
      <c r="H107" t="s" s="461">
        <f>IF('SIMPL PLYWOOD'!S121=0,"",'SIMPL PLYWOOD'!S121)</f>
      </c>
      <c r="I107" t="s" s="461">
        <f>IF('SIMPL PLYWOOD'!T121=0,"",'SIMPL PLYWOOD'!T121)</f>
      </c>
      <c r="J107" t="s" s="461">
        <f>IF('SIMPL PLYWOOD'!U121=0,"",'SIMPL PLYWOOD'!U121)</f>
      </c>
      <c r="K107" t="s" s="461">
        <f>IF('SIMPL PLYWOOD'!V121=0,"",'SIMPL PLYWOOD'!V121)</f>
      </c>
      <c r="L107" t="s" s="461">
        <f>IF('SIMPL PLYWOOD'!W121=0,"",'SIMPL PLYWOOD'!W121)</f>
      </c>
      <c r="M107" t="s" s="461">
        <f>IF('SIMPL PLYWOOD'!X121=0,"",'SIMPL PLYWOOD'!X121)</f>
      </c>
      <c r="N107" t="s" s="461">
        <f>IF('SIMPL PLYWOOD'!Y121=0,"",'SIMPL PLYWOOD'!Y121)</f>
      </c>
      <c r="O107" t="s" s="461">
        <f>IF('SIMPL PLYWOOD'!Z121=0,"",'SIMPL PLYWOOD'!Z121)</f>
      </c>
      <c r="P107" s="462">
        <f>SUM(B107:O107)</f>
        <v>0</v>
      </c>
      <c r="Q107" s="463">
        <f>P107*'SIMPL PLYWOOD'!I121</f>
        <v>0</v>
      </c>
      <c r="R107" s="463">
        <f>P107*'SIMPL PLYWOOD'!AX121</f>
        <v>0</v>
      </c>
      <c r="S107" s="447"/>
      <c r="T107" s="441"/>
    </row>
    <row r="108" ht="23.25" customHeight="1">
      <c r="A108" t="s" s="459">
        <f>'SIMPL PLYWOOD'!D122</f>
        <v>559</v>
      </c>
      <c r="B108" t="s" s="460">
        <f>IF('SIMPL PLYWOOD'!M122=0,"",'SIMPL PLYWOOD'!M122)</f>
      </c>
      <c r="C108" t="s" s="461">
        <f>IF('SIMPL PLYWOOD'!N122=0,"",'SIMPL PLYWOOD'!N122)</f>
      </c>
      <c r="D108" t="s" s="461">
        <f>IF('SIMPL PLYWOOD'!O122=0,"",'SIMPL PLYWOOD'!O122)</f>
      </c>
      <c r="E108" t="s" s="461">
        <f>IF('SIMPL PLYWOOD'!P122=0,"",'SIMPL PLYWOOD'!P122)</f>
      </c>
      <c r="F108" t="s" s="461">
        <f>IF('SIMPL PLYWOOD'!Q122=0,"",'SIMPL PLYWOOD'!Q122)</f>
      </c>
      <c r="G108" t="s" s="461">
        <f>IF('SIMPL PLYWOOD'!R122=0,"",'SIMPL PLYWOOD'!R122)</f>
      </c>
      <c r="H108" t="s" s="461">
        <f>IF('SIMPL PLYWOOD'!S122=0,"",'SIMPL PLYWOOD'!S122)</f>
      </c>
      <c r="I108" t="s" s="461">
        <f>IF('SIMPL PLYWOOD'!T122=0,"",'SIMPL PLYWOOD'!T122)</f>
      </c>
      <c r="J108" t="s" s="461">
        <f>IF('SIMPL PLYWOOD'!U122=0,"",'SIMPL PLYWOOD'!U122)</f>
      </c>
      <c r="K108" t="s" s="461">
        <f>IF('SIMPL PLYWOOD'!V122=0,"",'SIMPL PLYWOOD'!V122)</f>
      </c>
      <c r="L108" t="s" s="461">
        <f>IF('SIMPL PLYWOOD'!W122=0,"",'SIMPL PLYWOOD'!W122)</f>
      </c>
      <c r="M108" t="s" s="461">
        <f>IF('SIMPL PLYWOOD'!X122=0,"",'SIMPL PLYWOOD'!X122)</f>
      </c>
      <c r="N108" t="s" s="461">
        <f>IF('SIMPL PLYWOOD'!Y122=0,"",'SIMPL PLYWOOD'!Y122)</f>
      </c>
      <c r="O108" t="s" s="461">
        <f>IF('SIMPL PLYWOOD'!Z122=0,"",'SIMPL PLYWOOD'!Z122)</f>
      </c>
      <c r="P108" s="462">
        <f>SUM(B108:O108)</f>
        <v>0</v>
      </c>
      <c r="Q108" s="463">
        <f>P108*'SIMPL PLYWOOD'!I122</f>
        <v>0</v>
      </c>
      <c r="R108" s="463">
        <f>P108*'SIMPL PLYWOOD'!AX122</f>
        <v>0</v>
      </c>
      <c r="S108" s="447"/>
      <c r="T108" s="441"/>
    </row>
    <row r="109" ht="23.25" customHeight="1">
      <c r="A109" t="s" s="459">
        <f>'SIMPL PLYWOOD'!D123</f>
        <v>560</v>
      </c>
      <c r="B109" t="s" s="460">
        <f>IF('SIMPL PLYWOOD'!M123=0,"",'SIMPL PLYWOOD'!M123)</f>
      </c>
      <c r="C109" t="s" s="461">
        <f>IF('SIMPL PLYWOOD'!N123=0,"",'SIMPL PLYWOOD'!N123)</f>
      </c>
      <c r="D109" t="s" s="461">
        <f>IF('SIMPL PLYWOOD'!O123=0,"",'SIMPL PLYWOOD'!O123)</f>
      </c>
      <c r="E109" t="s" s="461">
        <f>IF('SIMPL PLYWOOD'!P123=0,"",'SIMPL PLYWOOD'!P123)</f>
      </c>
      <c r="F109" t="s" s="461">
        <f>IF('SIMPL PLYWOOD'!Q123=0,"",'SIMPL PLYWOOD'!Q123)</f>
      </c>
      <c r="G109" t="s" s="461">
        <f>IF('SIMPL PLYWOOD'!R123=0,"",'SIMPL PLYWOOD'!R123)</f>
      </c>
      <c r="H109" t="s" s="461">
        <f>IF('SIMPL PLYWOOD'!S123=0,"",'SIMPL PLYWOOD'!S123)</f>
      </c>
      <c r="I109" t="s" s="461">
        <f>IF('SIMPL PLYWOOD'!T123=0,"",'SIMPL PLYWOOD'!T123)</f>
      </c>
      <c r="J109" t="s" s="461">
        <f>IF('SIMPL PLYWOOD'!U123=0,"",'SIMPL PLYWOOD'!U123)</f>
      </c>
      <c r="K109" t="s" s="461">
        <f>IF('SIMPL PLYWOOD'!V123=0,"",'SIMPL PLYWOOD'!V123)</f>
      </c>
      <c r="L109" t="s" s="461">
        <f>IF('SIMPL PLYWOOD'!W123=0,"",'SIMPL PLYWOOD'!W123)</f>
      </c>
      <c r="M109" t="s" s="461">
        <f>IF('SIMPL PLYWOOD'!X123=0,"",'SIMPL PLYWOOD'!X123)</f>
      </c>
      <c r="N109" t="s" s="461">
        <f>IF('SIMPL PLYWOOD'!Y123=0,"",'SIMPL PLYWOOD'!Y123)</f>
      </c>
      <c r="O109" t="s" s="461">
        <f>IF('SIMPL PLYWOOD'!Z123=0,"",'SIMPL PLYWOOD'!Z123)</f>
      </c>
      <c r="P109" s="462">
        <f>SUM(B109:O109)</f>
        <v>0</v>
      </c>
      <c r="Q109" s="463">
        <f>P109*'SIMPL PLYWOOD'!I123</f>
        <v>0</v>
      </c>
      <c r="R109" s="463">
        <f>P109*'SIMPL PLYWOOD'!AX123</f>
        <v>0</v>
      </c>
      <c r="S109" s="447"/>
      <c r="T109" s="441"/>
    </row>
    <row r="110" ht="23.25" customHeight="1">
      <c r="A110" t="s" s="459">
        <f>'SIMPL PLYWOOD'!D124</f>
        <v>561</v>
      </c>
      <c r="B110" t="s" s="460">
        <f>IF('SIMPL PLYWOOD'!M124=0,"",'SIMPL PLYWOOD'!M124)</f>
      </c>
      <c r="C110" t="s" s="461">
        <f>IF('SIMPL PLYWOOD'!N124=0,"",'SIMPL PLYWOOD'!N124)</f>
      </c>
      <c r="D110" t="s" s="461">
        <f>IF('SIMPL PLYWOOD'!O124=0,"",'SIMPL PLYWOOD'!O124)</f>
      </c>
      <c r="E110" t="s" s="461">
        <f>IF('SIMPL PLYWOOD'!P124=0,"",'SIMPL PLYWOOD'!P124)</f>
      </c>
      <c r="F110" t="s" s="461">
        <f>IF('SIMPL PLYWOOD'!Q124=0,"",'SIMPL PLYWOOD'!Q124)</f>
      </c>
      <c r="G110" t="s" s="461">
        <f>IF('SIMPL PLYWOOD'!R124=0,"",'SIMPL PLYWOOD'!R124)</f>
      </c>
      <c r="H110" t="s" s="461">
        <f>IF('SIMPL PLYWOOD'!S124=0,"",'SIMPL PLYWOOD'!S124)</f>
      </c>
      <c r="I110" t="s" s="461">
        <f>IF('SIMPL PLYWOOD'!T124=0,"",'SIMPL PLYWOOD'!T124)</f>
      </c>
      <c r="J110" t="s" s="461">
        <f>IF('SIMPL PLYWOOD'!U124=0,"",'SIMPL PLYWOOD'!U124)</f>
      </c>
      <c r="K110" t="s" s="461">
        <f>IF('SIMPL PLYWOOD'!V124=0,"",'SIMPL PLYWOOD'!V124)</f>
      </c>
      <c r="L110" t="s" s="461">
        <f>IF('SIMPL PLYWOOD'!W124=0,"",'SIMPL PLYWOOD'!W124)</f>
      </c>
      <c r="M110" t="s" s="461">
        <f>IF('SIMPL PLYWOOD'!X124=0,"",'SIMPL PLYWOOD'!X124)</f>
      </c>
      <c r="N110" t="s" s="461">
        <f>IF('SIMPL PLYWOOD'!Y124=0,"",'SIMPL PLYWOOD'!Y124)</f>
      </c>
      <c r="O110" t="s" s="461">
        <f>IF('SIMPL PLYWOOD'!Z124=0,"",'SIMPL PLYWOOD'!Z124)</f>
      </c>
      <c r="P110" s="462">
        <f>SUM(B110:O110)</f>
        <v>0</v>
      </c>
      <c r="Q110" s="463">
        <f>P110*'SIMPL PLYWOOD'!I124</f>
        <v>0</v>
      </c>
      <c r="R110" s="463">
        <f>P110*'SIMPL PLYWOOD'!AX124</f>
        <v>0</v>
      </c>
      <c r="S110" s="447"/>
      <c r="T110" s="441"/>
    </row>
    <row r="111" ht="23.25" customHeight="1">
      <c r="A111" t="s" s="459">
        <f>'SIMPL PLYWOOD'!D125</f>
        <v>562</v>
      </c>
      <c r="B111" t="s" s="460">
        <f>IF('SIMPL PLYWOOD'!M125=0,"",'SIMPL PLYWOOD'!M125)</f>
      </c>
      <c r="C111" t="s" s="461">
        <f>IF('SIMPL PLYWOOD'!N125=0,"",'SIMPL PLYWOOD'!N125)</f>
      </c>
      <c r="D111" t="s" s="461">
        <f>IF('SIMPL PLYWOOD'!O125=0,"",'SIMPL PLYWOOD'!O125)</f>
      </c>
      <c r="E111" t="s" s="461">
        <f>IF('SIMPL PLYWOOD'!P125=0,"",'SIMPL PLYWOOD'!P125)</f>
      </c>
      <c r="F111" t="s" s="461">
        <f>IF('SIMPL PLYWOOD'!Q125=0,"",'SIMPL PLYWOOD'!Q125)</f>
      </c>
      <c r="G111" t="s" s="461">
        <f>IF('SIMPL PLYWOOD'!R125=0,"",'SIMPL PLYWOOD'!R125)</f>
      </c>
      <c r="H111" t="s" s="461">
        <f>IF('SIMPL PLYWOOD'!S125=0,"",'SIMPL PLYWOOD'!S125)</f>
      </c>
      <c r="I111" t="s" s="461">
        <f>IF('SIMPL PLYWOOD'!T125=0,"",'SIMPL PLYWOOD'!T125)</f>
      </c>
      <c r="J111" t="s" s="461">
        <f>IF('SIMPL PLYWOOD'!U125=0,"",'SIMPL PLYWOOD'!U125)</f>
      </c>
      <c r="K111" t="s" s="461">
        <f>IF('SIMPL PLYWOOD'!V125=0,"",'SIMPL PLYWOOD'!V125)</f>
      </c>
      <c r="L111" t="s" s="461">
        <f>IF('SIMPL PLYWOOD'!W125=0,"",'SIMPL PLYWOOD'!W125)</f>
      </c>
      <c r="M111" t="s" s="461">
        <f>IF('SIMPL PLYWOOD'!X125=0,"",'SIMPL PLYWOOD'!X125)</f>
      </c>
      <c r="N111" t="s" s="461">
        <f>IF('SIMPL PLYWOOD'!Y125=0,"",'SIMPL PLYWOOD'!Y125)</f>
      </c>
      <c r="O111" t="s" s="461">
        <f>IF('SIMPL PLYWOOD'!Z125=0,"",'SIMPL PLYWOOD'!Z125)</f>
      </c>
      <c r="P111" s="462">
        <f>SUM(B111:O111)</f>
        <v>0</v>
      </c>
      <c r="Q111" s="463">
        <f>P111*'SIMPL PLYWOOD'!I125</f>
        <v>0</v>
      </c>
      <c r="R111" s="463">
        <f>P111*'SIMPL PLYWOOD'!AX125</f>
        <v>0</v>
      </c>
      <c r="S111" s="447"/>
      <c r="T111" s="441"/>
    </row>
    <row r="112" ht="23.25" customHeight="1">
      <c r="A112" t="s" s="459">
        <f>'SIMPL PLYWOOD'!D126</f>
        <v>563</v>
      </c>
      <c r="B112" t="s" s="460">
        <f>IF('SIMPL PLYWOOD'!M126=0,"",'SIMPL PLYWOOD'!M126)</f>
      </c>
      <c r="C112" t="s" s="461">
        <f>IF('SIMPL PLYWOOD'!N126=0,"",'SIMPL PLYWOOD'!N126)</f>
      </c>
      <c r="D112" t="s" s="461">
        <f>IF('SIMPL PLYWOOD'!O126=0,"",'SIMPL PLYWOOD'!O126)</f>
      </c>
      <c r="E112" t="s" s="461">
        <f>IF('SIMPL PLYWOOD'!P126=0,"",'SIMPL PLYWOOD'!P126)</f>
      </c>
      <c r="F112" t="s" s="461">
        <f>IF('SIMPL PLYWOOD'!Q126=0,"",'SIMPL PLYWOOD'!Q126)</f>
      </c>
      <c r="G112" t="s" s="461">
        <f>IF('SIMPL PLYWOOD'!R126=0,"",'SIMPL PLYWOOD'!R126)</f>
      </c>
      <c r="H112" t="s" s="461">
        <f>IF('SIMPL PLYWOOD'!S126=0,"",'SIMPL PLYWOOD'!S126)</f>
      </c>
      <c r="I112" t="s" s="461">
        <f>IF('SIMPL PLYWOOD'!T126=0,"",'SIMPL PLYWOOD'!T126)</f>
      </c>
      <c r="J112" t="s" s="461">
        <f>IF('SIMPL PLYWOOD'!U126=0,"",'SIMPL PLYWOOD'!U126)</f>
      </c>
      <c r="K112" t="s" s="461">
        <f>IF('SIMPL PLYWOOD'!V126=0,"",'SIMPL PLYWOOD'!V126)</f>
      </c>
      <c r="L112" t="s" s="461">
        <f>IF('SIMPL PLYWOOD'!W126=0,"",'SIMPL PLYWOOD'!W126)</f>
      </c>
      <c r="M112" t="s" s="461">
        <f>IF('SIMPL PLYWOOD'!X126=0,"",'SIMPL PLYWOOD'!X126)</f>
      </c>
      <c r="N112" t="s" s="461">
        <f>IF('SIMPL PLYWOOD'!Y126=0,"",'SIMPL PLYWOOD'!Y126)</f>
      </c>
      <c r="O112" t="s" s="461">
        <f>IF('SIMPL PLYWOOD'!Z126=0,"",'SIMPL PLYWOOD'!Z126)</f>
      </c>
      <c r="P112" s="462">
        <f>SUM(B112:O112)</f>
        <v>0</v>
      </c>
      <c r="Q112" s="463">
        <f>P112*'SIMPL PLYWOOD'!I126</f>
        <v>0</v>
      </c>
      <c r="R112" s="463">
        <f>P112*'SIMPL PLYWOOD'!AX126</f>
        <v>0</v>
      </c>
      <c r="S112" s="447"/>
      <c r="T112" s="441"/>
    </row>
    <row r="113" ht="23.25" customHeight="1">
      <c r="A113" t="s" s="459">
        <f>'SIMPL PLYWOOD'!D127</f>
        <v>564</v>
      </c>
      <c r="B113" t="s" s="460">
        <f>IF('SIMPL PLYWOOD'!M127=0,"",'SIMPL PLYWOOD'!M127)</f>
      </c>
      <c r="C113" t="s" s="461">
        <f>IF('SIMPL PLYWOOD'!N127=0,"",'SIMPL PLYWOOD'!N127)</f>
      </c>
      <c r="D113" t="s" s="461">
        <f>IF('SIMPL PLYWOOD'!O127=0,"",'SIMPL PLYWOOD'!O127)</f>
      </c>
      <c r="E113" t="s" s="461">
        <f>IF('SIMPL PLYWOOD'!P127=0,"",'SIMPL PLYWOOD'!P127)</f>
      </c>
      <c r="F113" t="s" s="461">
        <f>IF('SIMPL PLYWOOD'!Q127=0,"",'SIMPL PLYWOOD'!Q127)</f>
      </c>
      <c r="G113" t="s" s="461">
        <f>IF('SIMPL PLYWOOD'!R127=0,"",'SIMPL PLYWOOD'!R127)</f>
      </c>
      <c r="H113" t="s" s="461">
        <f>IF('SIMPL PLYWOOD'!S127=0,"",'SIMPL PLYWOOD'!S127)</f>
      </c>
      <c r="I113" t="s" s="461">
        <f>IF('SIMPL PLYWOOD'!T127=0,"",'SIMPL PLYWOOD'!T127)</f>
      </c>
      <c r="J113" t="s" s="461">
        <f>IF('SIMPL PLYWOOD'!U127=0,"",'SIMPL PLYWOOD'!U127)</f>
      </c>
      <c r="K113" t="s" s="461">
        <f>IF('SIMPL PLYWOOD'!V127=0,"",'SIMPL PLYWOOD'!V127)</f>
      </c>
      <c r="L113" t="s" s="461">
        <f>IF('SIMPL PLYWOOD'!W127=0,"",'SIMPL PLYWOOD'!W127)</f>
      </c>
      <c r="M113" t="s" s="461">
        <f>IF('SIMPL PLYWOOD'!X127=0,"",'SIMPL PLYWOOD'!X127)</f>
      </c>
      <c r="N113" t="s" s="461">
        <f>IF('SIMPL PLYWOOD'!Y127=0,"",'SIMPL PLYWOOD'!Y127)</f>
      </c>
      <c r="O113" t="s" s="461">
        <f>IF('SIMPL PLYWOOD'!Z127=0,"",'SIMPL PLYWOOD'!Z127)</f>
      </c>
      <c r="P113" s="462">
        <f>SUM(B113:O113)</f>
        <v>0</v>
      </c>
      <c r="Q113" s="463">
        <f>P113*'SIMPL PLYWOOD'!I127</f>
        <v>0</v>
      </c>
      <c r="R113" s="463">
        <f>P113*'SIMPL PLYWOOD'!AX127</f>
        <v>0</v>
      </c>
      <c r="S113" s="447"/>
      <c r="T113" s="441"/>
    </row>
    <row r="114" ht="23.25" customHeight="1">
      <c r="A114" t="s" s="459">
        <f>'SIMPL PLYWOOD'!D128</f>
        <v>565</v>
      </c>
      <c r="B114" t="s" s="460">
        <f>IF('SIMPL PLYWOOD'!M128=0,"",'SIMPL PLYWOOD'!M128)</f>
      </c>
      <c r="C114" t="s" s="461">
        <f>IF('SIMPL PLYWOOD'!N128=0,"",'SIMPL PLYWOOD'!N128)</f>
      </c>
      <c r="D114" t="s" s="461">
        <f>IF('SIMPL PLYWOOD'!O128=0,"",'SIMPL PLYWOOD'!O128)</f>
      </c>
      <c r="E114" t="s" s="461">
        <f>IF('SIMPL PLYWOOD'!P128=0,"",'SIMPL PLYWOOD'!P128)</f>
      </c>
      <c r="F114" t="s" s="461">
        <f>IF('SIMPL PLYWOOD'!Q128=0,"",'SIMPL PLYWOOD'!Q128)</f>
      </c>
      <c r="G114" t="s" s="461">
        <f>IF('SIMPL PLYWOOD'!R128=0,"",'SIMPL PLYWOOD'!R128)</f>
      </c>
      <c r="H114" t="s" s="461">
        <f>IF('SIMPL PLYWOOD'!S128=0,"",'SIMPL PLYWOOD'!S128)</f>
      </c>
      <c r="I114" t="s" s="461">
        <f>IF('SIMPL PLYWOOD'!T128=0,"",'SIMPL PLYWOOD'!T128)</f>
      </c>
      <c r="J114" t="s" s="461">
        <f>IF('SIMPL PLYWOOD'!U128=0,"",'SIMPL PLYWOOD'!U128)</f>
      </c>
      <c r="K114" t="s" s="461">
        <f>IF('SIMPL PLYWOOD'!V128=0,"",'SIMPL PLYWOOD'!V128)</f>
      </c>
      <c r="L114" t="s" s="461">
        <f>IF('SIMPL PLYWOOD'!W128=0,"",'SIMPL PLYWOOD'!W128)</f>
      </c>
      <c r="M114" t="s" s="461">
        <f>IF('SIMPL PLYWOOD'!X128=0,"",'SIMPL PLYWOOD'!X128)</f>
      </c>
      <c r="N114" t="s" s="461">
        <f>IF('SIMPL PLYWOOD'!Y128=0,"",'SIMPL PLYWOOD'!Y128)</f>
      </c>
      <c r="O114" t="s" s="461">
        <f>IF('SIMPL PLYWOOD'!Z128=0,"",'SIMPL PLYWOOD'!Z128)</f>
      </c>
      <c r="P114" s="462">
        <f>SUM(B114:O114)</f>
        <v>0</v>
      </c>
      <c r="Q114" s="463">
        <f>P114*'SIMPL PLYWOOD'!I128</f>
        <v>0</v>
      </c>
      <c r="R114" s="463">
        <f>P114*'SIMPL PLYWOOD'!AX128</f>
        <v>0</v>
      </c>
      <c r="S114" s="447"/>
      <c r="T114" s="441"/>
    </row>
    <row r="115" ht="23.25" customHeight="1">
      <c r="A115" t="s" s="459">
        <f>'SIMPL PLYWOOD'!D129</f>
        <v>566</v>
      </c>
      <c r="B115" t="s" s="460">
        <f>IF('SIMPL PLYWOOD'!M129=0,"",'SIMPL PLYWOOD'!M129)</f>
      </c>
      <c r="C115" t="s" s="461">
        <f>IF('SIMPL PLYWOOD'!N129=0,"",'SIMPL PLYWOOD'!N129)</f>
      </c>
      <c r="D115" t="s" s="461">
        <f>IF('SIMPL PLYWOOD'!O129=0,"",'SIMPL PLYWOOD'!O129)</f>
      </c>
      <c r="E115" t="s" s="461">
        <f>IF('SIMPL PLYWOOD'!P129=0,"",'SIMPL PLYWOOD'!P129)</f>
      </c>
      <c r="F115" t="s" s="461">
        <f>IF('SIMPL PLYWOOD'!Q129=0,"",'SIMPL PLYWOOD'!Q129)</f>
      </c>
      <c r="G115" t="s" s="461">
        <f>IF('SIMPL PLYWOOD'!R129=0,"",'SIMPL PLYWOOD'!R129)</f>
      </c>
      <c r="H115" t="s" s="461">
        <f>IF('SIMPL PLYWOOD'!S129=0,"",'SIMPL PLYWOOD'!S129)</f>
      </c>
      <c r="I115" t="s" s="461">
        <f>IF('SIMPL PLYWOOD'!T129=0,"",'SIMPL PLYWOOD'!T129)</f>
      </c>
      <c r="J115" t="s" s="461">
        <f>IF('SIMPL PLYWOOD'!U129=0,"",'SIMPL PLYWOOD'!U129)</f>
      </c>
      <c r="K115" t="s" s="461">
        <f>IF('SIMPL PLYWOOD'!V129=0,"",'SIMPL PLYWOOD'!V129)</f>
      </c>
      <c r="L115" t="s" s="461">
        <f>IF('SIMPL PLYWOOD'!W129=0,"",'SIMPL PLYWOOD'!W129)</f>
      </c>
      <c r="M115" t="s" s="461">
        <f>IF('SIMPL PLYWOOD'!X129=0,"",'SIMPL PLYWOOD'!X129)</f>
      </c>
      <c r="N115" t="s" s="461">
        <f>IF('SIMPL PLYWOOD'!Y129=0,"",'SIMPL PLYWOOD'!Y129)</f>
      </c>
      <c r="O115" t="s" s="461">
        <f>IF('SIMPL PLYWOOD'!Z129=0,"",'SIMPL PLYWOOD'!Z129)</f>
      </c>
      <c r="P115" s="462">
        <f>SUM(B115:O115)</f>
        <v>0</v>
      </c>
      <c r="Q115" s="463">
        <f>P115*'SIMPL PLYWOOD'!I129</f>
        <v>0</v>
      </c>
      <c r="R115" s="463">
        <f>P115*'SIMPL PLYWOOD'!AX129</f>
        <v>0</v>
      </c>
      <c r="S115" s="447"/>
      <c r="T115" s="441"/>
    </row>
    <row r="116" ht="23.25" customHeight="1">
      <c r="A116" t="s" s="459">
        <f>'SIMPL PLYWOOD'!D130</f>
        <v>567</v>
      </c>
      <c r="B116" t="s" s="460">
        <f>IF('SIMPL PLYWOOD'!M130=0,"",'SIMPL PLYWOOD'!M130)</f>
      </c>
      <c r="C116" t="s" s="461">
        <f>IF('SIMPL PLYWOOD'!N130=0,"",'SIMPL PLYWOOD'!N130)</f>
      </c>
      <c r="D116" t="s" s="461">
        <f>IF('SIMPL PLYWOOD'!O130=0,"",'SIMPL PLYWOOD'!O130)</f>
      </c>
      <c r="E116" t="s" s="461">
        <f>IF('SIMPL PLYWOOD'!P130=0,"",'SIMPL PLYWOOD'!P130)</f>
      </c>
      <c r="F116" t="s" s="461">
        <f>IF('SIMPL PLYWOOD'!Q130=0,"",'SIMPL PLYWOOD'!Q130)</f>
      </c>
      <c r="G116" t="s" s="461">
        <f>IF('SIMPL PLYWOOD'!R130=0,"",'SIMPL PLYWOOD'!R130)</f>
      </c>
      <c r="H116" t="s" s="461">
        <f>IF('SIMPL PLYWOOD'!S130=0,"",'SIMPL PLYWOOD'!S130)</f>
      </c>
      <c r="I116" t="s" s="461">
        <f>IF('SIMPL PLYWOOD'!T130=0,"",'SIMPL PLYWOOD'!T130)</f>
      </c>
      <c r="J116" t="s" s="461">
        <f>IF('SIMPL PLYWOOD'!U130=0,"",'SIMPL PLYWOOD'!U130)</f>
      </c>
      <c r="K116" t="s" s="461">
        <f>IF('SIMPL PLYWOOD'!V130=0,"",'SIMPL PLYWOOD'!V130)</f>
      </c>
      <c r="L116" t="s" s="461">
        <f>IF('SIMPL PLYWOOD'!W130=0,"",'SIMPL PLYWOOD'!W130)</f>
      </c>
      <c r="M116" t="s" s="461">
        <f>IF('SIMPL PLYWOOD'!X130=0,"",'SIMPL PLYWOOD'!X130)</f>
      </c>
      <c r="N116" t="s" s="461">
        <f>IF('SIMPL PLYWOOD'!Y130=0,"",'SIMPL PLYWOOD'!Y130)</f>
      </c>
      <c r="O116" t="s" s="461">
        <f>IF('SIMPL PLYWOOD'!Z130=0,"",'SIMPL PLYWOOD'!Z130)</f>
      </c>
      <c r="P116" s="462">
        <f>SUM(B116:O116)</f>
        <v>0</v>
      </c>
      <c r="Q116" s="463">
        <f>P116*'SIMPL PLYWOOD'!I130</f>
        <v>0</v>
      </c>
      <c r="R116" s="463">
        <f>P116*'SIMPL PLYWOOD'!AX130</f>
        <v>0</v>
      </c>
      <c r="S116" s="447"/>
      <c r="T116" s="441"/>
    </row>
    <row r="117" ht="23.25" customHeight="1">
      <c r="A117" t="s" s="459">
        <f>'SIMPL PLYWOOD'!D131</f>
        <v>568</v>
      </c>
      <c r="B117" t="s" s="460">
        <f>IF('SIMPL PLYWOOD'!M131=0,"",'SIMPL PLYWOOD'!M131)</f>
      </c>
      <c r="C117" t="s" s="461">
        <f>IF('SIMPL PLYWOOD'!N131=0,"",'SIMPL PLYWOOD'!N131)</f>
      </c>
      <c r="D117" t="s" s="461">
        <f>IF('SIMPL PLYWOOD'!O131=0,"",'SIMPL PLYWOOD'!O131)</f>
      </c>
      <c r="E117" t="s" s="461">
        <f>IF('SIMPL PLYWOOD'!P131=0,"",'SIMPL PLYWOOD'!P131)</f>
      </c>
      <c r="F117" t="s" s="461">
        <f>IF('SIMPL PLYWOOD'!Q131=0,"",'SIMPL PLYWOOD'!Q131)</f>
      </c>
      <c r="G117" t="s" s="461">
        <f>IF('SIMPL PLYWOOD'!R131=0,"",'SIMPL PLYWOOD'!R131)</f>
      </c>
      <c r="H117" t="s" s="461">
        <f>IF('SIMPL PLYWOOD'!S131=0,"",'SIMPL PLYWOOD'!S131)</f>
      </c>
      <c r="I117" t="s" s="461">
        <f>IF('SIMPL PLYWOOD'!T131=0,"",'SIMPL PLYWOOD'!T131)</f>
      </c>
      <c r="J117" t="s" s="461">
        <f>IF('SIMPL PLYWOOD'!U131=0,"",'SIMPL PLYWOOD'!U131)</f>
      </c>
      <c r="K117" t="s" s="461">
        <f>IF('SIMPL PLYWOOD'!V131=0,"",'SIMPL PLYWOOD'!V131)</f>
      </c>
      <c r="L117" t="s" s="461">
        <f>IF('SIMPL PLYWOOD'!W131=0,"",'SIMPL PLYWOOD'!W131)</f>
      </c>
      <c r="M117" t="s" s="461">
        <f>IF('SIMPL PLYWOOD'!X131=0,"",'SIMPL PLYWOOD'!X131)</f>
      </c>
      <c r="N117" t="s" s="461">
        <f>IF('SIMPL PLYWOOD'!Y131=0,"",'SIMPL PLYWOOD'!Y131)</f>
      </c>
      <c r="O117" t="s" s="461">
        <f>IF('SIMPL PLYWOOD'!Z131=0,"",'SIMPL PLYWOOD'!Z131)</f>
      </c>
      <c r="P117" s="462">
        <f>SUM(B117:O117)</f>
        <v>0</v>
      </c>
      <c r="Q117" s="463">
        <f>P117*'SIMPL PLYWOOD'!I131</f>
        <v>0</v>
      </c>
      <c r="R117" s="463">
        <f>P117*'SIMPL PLYWOOD'!AX131</f>
        <v>0</v>
      </c>
      <c r="S117" s="447"/>
      <c r="T117" s="441"/>
    </row>
    <row r="118" ht="23.25" customHeight="1">
      <c r="A118" s="464">
        <f>'SIMPL PLYWOOD'!D132</f>
        <v>0</v>
      </c>
      <c r="B118" t="s" s="460">
        <f>IF('SIMPL PLYWOOD'!M132=0,"",'SIMPL PLYWOOD'!M132)</f>
      </c>
      <c r="C118" t="s" s="461">
        <f>IF('SIMPL PLYWOOD'!N132=0,"",'SIMPL PLYWOOD'!N132)</f>
      </c>
      <c r="D118" t="s" s="461">
        <f>IF('SIMPL PLYWOOD'!O132=0,"",'SIMPL PLYWOOD'!O132)</f>
      </c>
      <c r="E118" t="s" s="461">
        <f>IF('SIMPL PLYWOOD'!P132=0,"",'SIMPL PLYWOOD'!P132)</f>
      </c>
      <c r="F118" t="s" s="461">
        <f>IF('SIMPL PLYWOOD'!Q132=0,"",'SIMPL PLYWOOD'!Q132)</f>
      </c>
      <c r="G118" t="s" s="461">
        <f>IF('SIMPL PLYWOOD'!R132=0,"",'SIMPL PLYWOOD'!R132)</f>
      </c>
      <c r="H118" t="s" s="461">
        <f>IF('SIMPL PLYWOOD'!S132=0,"",'SIMPL PLYWOOD'!S132)</f>
      </c>
      <c r="I118" t="s" s="461">
        <f>IF('SIMPL PLYWOOD'!T132=0,"",'SIMPL PLYWOOD'!T132)</f>
      </c>
      <c r="J118" t="s" s="461">
        <f>IF('SIMPL PLYWOOD'!U132=0,"",'SIMPL PLYWOOD'!U132)</f>
      </c>
      <c r="K118" t="s" s="461">
        <f>IF('SIMPL PLYWOOD'!V132=0,"",'SIMPL PLYWOOD'!V132)</f>
      </c>
      <c r="L118" t="s" s="461">
        <f>IF('SIMPL PLYWOOD'!W132=0,"",'SIMPL PLYWOOD'!W132)</f>
      </c>
      <c r="M118" t="s" s="461">
        <f>IF('SIMPL PLYWOOD'!X132=0,"",'SIMPL PLYWOOD'!X132)</f>
      </c>
      <c r="N118" t="s" s="461">
        <f>IF('SIMPL PLYWOOD'!Y132=0,"",'SIMPL PLYWOOD'!Y132)</f>
      </c>
      <c r="O118" t="s" s="461">
        <f>IF('SIMPL PLYWOOD'!Z132=0,"",'SIMPL PLYWOOD'!Z132)</f>
      </c>
      <c r="P118" s="462">
        <f>SUM(B118:O118)</f>
        <v>0</v>
      </c>
      <c r="Q118" s="463">
        <f>P118*'SIMPL PLYWOOD'!I132</f>
        <v>0</v>
      </c>
      <c r="R118" s="463">
        <f>P118*'SIMPL PLYWOOD'!AX132</f>
        <v>0</v>
      </c>
      <c r="S118" s="447"/>
      <c r="T118" s="441"/>
    </row>
    <row r="119" ht="23.25" customHeight="1">
      <c r="A119" t="s" s="459">
        <f>'SIMPL PLYWOOD'!D133</f>
        <v>569</v>
      </c>
      <c r="B119" t="s" s="460">
        <f>IF('SIMPL PLYWOOD'!M133=0,"",'SIMPL PLYWOOD'!M133)</f>
      </c>
      <c r="C119" t="s" s="461">
        <f>IF('SIMPL PLYWOOD'!N133=0,"",'SIMPL PLYWOOD'!N133)</f>
      </c>
      <c r="D119" t="s" s="461">
        <f>IF('SIMPL PLYWOOD'!O133=0,"",'SIMPL PLYWOOD'!O133)</f>
      </c>
      <c r="E119" t="s" s="461">
        <f>IF('SIMPL PLYWOOD'!P133=0,"",'SIMPL PLYWOOD'!P133)</f>
      </c>
      <c r="F119" t="s" s="461">
        <f>IF('SIMPL PLYWOOD'!Q133=0,"",'SIMPL PLYWOOD'!Q133)</f>
      </c>
      <c r="G119" t="s" s="461">
        <f>IF('SIMPL PLYWOOD'!R133=0,"",'SIMPL PLYWOOD'!R133)</f>
      </c>
      <c r="H119" t="s" s="461">
        <f>IF('SIMPL PLYWOOD'!S133=0,"",'SIMPL PLYWOOD'!S133)</f>
      </c>
      <c r="I119" t="s" s="461">
        <f>IF('SIMPL PLYWOOD'!T133=0,"",'SIMPL PLYWOOD'!T133)</f>
      </c>
      <c r="J119" t="s" s="461">
        <f>IF('SIMPL PLYWOOD'!U133=0,"",'SIMPL PLYWOOD'!U133)</f>
      </c>
      <c r="K119" t="s" s="461">
        <f>IF('SIMPL PLYWOOD'!V133=0,"",'SIMPL PLYWOOD'!V133)</f>
      </c>
      <c r="L119" t="s" s="461">
        <f>IF('SIMPL PLYWOOD'!W133=0,"",'SIMPL PLYWOOD'!W133)</f>
      </c>
      <c r="M119" t="s" s="461">
        <f>IF('SIMPL PLYWOOD'!X133=0,"",'SIMPL PLYWOOD'!X133)</f>
      </c>
      <c r="N119" t="s" s="461">
        <f>IF('SIMPL PLYWOOD'!Y133=0,"",'SIMPL PLYWOOD'!Y133)</f>
      </c>
      <c r="O119" t="s" s="461">
        <f>IF('SIMPL PLYWOOD'!Z133=0,"",'SIMPL PLYWOOD'!Z133)</f>
      </c>
      <c r="P119" s="462">
        <f>SUM(B119:O119)</f>
        <v>0</v>
      </c>
      <c r="Q119" s="463">
        <f>P119*'SIMPL PLYWOOD'!I133</f>
        <v>0</v>
      </c>
      <c r="R119" s="463">
        <f>P119*'SIMPL PLYWOOD'!AX133</f>
        <v>0</v>
      </c>
      <c r="S119" s="447"/>
      <c r="T119" s="441"/>
    </row>
    <row r="120" ht="23.25" customHeight="1">
      <c r="A120" t="s" s="459">
        <f>'SIMPL PLYWOOD'!D134</f>
        <v>570</v>
      </c>
      <c r="B120" t="s" s="460">
        <f>IF('SIMPL PLYWOOD'!M134=0,"",'SIMPL PLYWOOD'!M134)</f>
      </c>
      <c r="C120" t="s" s="461">
        <f>IF('SIMPL PLYWOOD'!N134=0,"",'SIMPL PLYWOOD'!N134)</f>
      </c>
      <c r="D120" t="s" s="461">
        <f>IF('SIMPL PLYWOOD'!O134=0,"",'SIMPL PLYWOOD'!O134)</f>
      </c>
      <c r="E120" t="s" s="461">
        <f>IF('SIMPL PLYWOOD'!P134=0,"",'SIMPL PLYWOOD'!P134)</f>
      </c>
      <c r="F120" t="s" s="461">
        <f>IF('SIMPL PLYWOOD'!Q134=0,"",'SIMPL PLYWOOD'!Q134)</f>
      </c>
      <c r="G120" t="s" s="461">
        <f>IF('SIMPL PLYWOOD'!R134=0,"",'SIMPL PLYWOOD'!R134)</f>
      </c>
      <c r="H120" t="s" s="461">
        <f>IF('SIMPL PLYWOOD'!S134=0,"",'SIMPL PLYWOOD'!S134)</f>
      </c>
      <c r="I120" t="s" s="461">
        <f>IF('SIMPL PLYWOOD'!T134=0,"",'SIMPL PLYWOOD'!T134)</f>
      </c>
      <c r="J120" t="s" s="461">
        <f>IF('SIMPL PLYWOOD'!U134=0,"",'SIMPL PLYWOOD'!U134)</f>
      </c>
      <c r="K120" t="s" s="461">
        <f>IF('SIMPL PLYWOOD'!V134=0,"",'SIMPL PLYWOOD'!V134)</f>
      </c>
      <c r="L120" t="s" s="461">
        <f>IF('SIMPL PLYWOOD'!W134=0,"",'SIMPL PLYWOOD'!W134)</f>
      </c>
      <c r="M120" t="s" s="461">
        <f>IF('SIMPL PLYWOOD'!X134=0,"",'SIMPL PLYWOOD'!X134)</f>
      </c>
      <c r="N120" t="s" s="461">
        <f>IF('SIMPL PLYWOOD'!Y134=0,"",'SIMPL PLYWOOD'!Y134)</f>
      </c>
      <c r="O120" t="s" s="461">
        <f>IF('SIMPL PLYWOOD'!Z134=0,"",'SIMPL PLYWOOD'!Z134)</f>
      </c>
      <c r="P120" s="462">
        <f>SUM(B120:O120)</f>
        <v>0</v>
      </c>
      <c r="Q120" s="463">
        <f>P120*'SIMPL PLYWOOD'!I134</f>
        <v>0</v>
      </c>
      <c r="R120" s="463">
        <f>P120*'SIMPL PLYWOOD'!AX134</f>
        <v>0</v>
      </c>
      <c r="S120" s="447"/>
      <c r="T120" s="441"/>
    </row>
    <row r="121" ht="23.25" customHeight="1">
      <c r="A121" t="s" s="459">
        <f>'SIMPL PLYWOOD'!D135</f>
        <v>571</v>
      </c>
      <c r="B121" t="s" s="460">
        <f>IF('SIMPL PLYWOOD'!M135=0,"",'SIMPL PLYWOOD'!M135)</f>
      </c>
      <c r="C121" t="s" s="461">
        <f>IF('SIMPL PLYWOOD'!N135=0,"",'SIMPL PLYWOOD'!N135)</f>
      </c>
      <c r="D121" t="s" s="461">
        <f>IF('SIMPL PLYWOOD'!O135=0,"",'SIMPL PLYWOOD'!O135)</f>
      </c>
      <c r="E121" t="s" s="461">
        <f>IF('SIMPL PLYWOOD'!P135=0,"",'SIMPL PLYWOOD'!P135)</f>
      </c>
      <c r="F121" t="s" s="461">
        <f>IF('SIMPL PLYWOOD'!Q135=0,"",'SIMPL PLYWOOD'!Q135)</f>
      </c>
      <c r="G121" t="s" s="461">
        <f>IF('SIMPL PLYWOOD'!R135=0,"",'SIMPL PLYWOOD'!R135)</f>
      </c>
      <c r="H121" t="s" s="461">
        <f>IF('SIMPL PLYWOOD'!S135=0,"",'SIMPL PLYWOOD'!S135)</f>
      </c>
      <c r="I121" t="s" s="461">
        <f>IF('SIMPL PLYWOOD'!T135=0,"",'SIMPL PLYWOOD'!T135)</f>
      </c>
      <c r="J121" t="s" s="461">
        <f>IF('SIMPL PLYWOOD'!U135=0,"",'SIMPL PLYWOOD'!U135)</f>
      </c>
      <c r="K121" t="s" s="461">
        <f>IF('SIMPL PLYWOOD'!V135=0,"",'SIMPL PLYWOOD'!V135)</f>
      </c>
      <c r="L121" t="s" s="461">
        <f>IF('SIMPL PLYWOOD'!W135=0,"",'SIMPL PLYWOOD'!W135)</f>
      </c>
      <c r="M121" t="s" s="461">
        <f>IF('SIMPL PLYWOOD'!X135=0,"",'SIMPL PLYWOOD'!X135)</f>
      </c>
      <c r="N121" t="s" s="461">
        <f>IF('SIMPL PLYWOOD'!Y135=0,"",'SIMPL PLYWOOD'!Y135)</f>
      </c>
      <c r="O121" t="s" s="461">
        <f>IF('SIMPL PLYWOOD'!Z135=0,"",'SIMPL PLYWOOD'!Z135)</f>
      </c>
      <c r="P121" s="462">
        <f>SUM(B121:O121)</f>
        <v>0</v>
      </c>
      <c r="Q121" s="463">
        <f>P121*'SIMPL PLYWOOD'!I135</f>
        <v>0</v>
      </c>
      <c r="R121" s="463">
        <f>P121*'SIMPL PLYWOOD'!AX135</f>
        <v>0</v>
      </c>
      <c r="S121" s="447"/>
      <c r="T121" s="441"/>
    </row>
    <row r="122" ht="23.25" customHeight="1">
      <c r="A122" t="s" s="459">
        <f>'SIMPL PLYWOOD'!D136</f>
        <v>572</v>
      </c>
      <c r="B122" t="s" s="460">
        <f>IF('SIMPL PLYWOOD'!M136=0,"",'SIMPL PLYWOOD'!M136)</f>
      </c>
      <c r="C122" t="s" s="461">
        <f>IF('SIMPL PLYWOOD'!N136=0,"",'SIMPL PLYWOOD'!N136)</f>
      </c>
      <c r="D122" t="s" s="461">
        <f>IF('SIMPL PLYWOOD'!O136=0,"",'SIMPL PLYWOOD'!O136)</f>
      </c>
      <c r="E122" t="s" s="461">
        <f>IF('SIMPL PLYWOOD'!P136=0,"",'SIMPL PLYWOOD'!P136)</f>
      </c>
      <c r="F122" t="s" s="461">
        <f>IF('SIMPL PLYWOOD'!Q136=0,"",'SIMPL PLYWOOD'!Q136)</f>
      </c>
      <c r="G122" t="s" s="461">
        <f>IF('SIMPL PLYWOOD'!R136=0,"",'SIMPL PLYWOOD'!R136)</f>
      </c>
      <c r="H122" t="s" s="461">
        <f>IF('SIMPL PLYWOOD'!S136=0,"",'SIMPL PLYWOOD'!S136)</f>
      </c>
      <c r="I122" t="s" s="461">
        <f>IF('SIMPL PLYWOOD'!T136=0,"",'SIMPL PLYWOOD'!T136)</f>
      </c>
      <c r="J122" t="s" s="461">
        <f>IF('SIMPL PLYWOOD'!U136=0,"",'SIMPL PLYWOOD'!U136)</f>
      </c>
      <c r="K122" t="s" s="461">
        <f>IF('SIMPL PLYWOOD'!V136=0,"",'SIMPL PLYWOOD'!V136)</f>
      </c>
      <c r="L122" t="s" s="461">
        <f>IF('SIMPL PLYWOOD'!W136=0,"",'SIMPL PLYWOOD'!W136)</f>
      </c>
      <c r="M122" t="s" s="461">
        <f>IF('SIMPL PLYWOOD'!X136=0,"",'SIMPL PLYWOOD'!X136)</f>
      </c>
      <c r="N122" t="s" s="461">
        <f>IF('SIMPL PLYWOOD'!Y136=0,"",'SIMPL PLYWOOD'!Y136)</f>
      </c>
      <c r="O122" t="s" s="461">
        <f>IF('SIMPL PLYWOOD'!Z136=0,"",'SIMPL PLYWOOD'!Z136)</f>
      </c>
      <c r="P122" s="462">
        <f>SUM(B122:O122)</f>
        <v>0</v>
      </c>
      <c r="Q122" s="463">
        <f>P122*'SIMPL PLYWOOD'!I136</f>
        <v>0</v>
      </c>
      <c r="R122" s="463">
        <f>P122*'SIMPL PLYWOOD'!AX136</f>
        <v>0</v>
      </c>
      <c r="S122" s="447"/>
      <c r="T122" s="441"/>
    </row>
    <row r="123" ht="23.25" customHeight="1">
      <c r="A123" t="s" s="459">
        <f>'SIMPL PLYWOOD'!D137</f>
        <v>573</v>
      </c>
      <c r="B123" t="s" s="460">
        <f>IF('SIMPL PLYWOOD'!M137=0,"",'SIMPL PLYWOOD'!M137)</f>
      </c>
      <c r="C123" t="s" s="461">
        <f>IF('SIMPL PLYWOOD'!N137=0,"",'SIMPL PLYWOOD'!N137)</f>
      </c>
      <c r="D123" t="s" s="461">
        <f>IF('SIMPL PLYWOOD'!O137=0,"",'SIMPL PLYWOOD'!O137)</f>
      </c>
      <c r="E123" t="s" s="461">
        <f>IF('SIMPL PLYWOOD'!P137=0,"",'SIMPL PLYWOOD'!P137)</f>
      </c>
      <c r="F123" t="s" s="461">
        <f>IF('SIMPL PLYWOOD'!Q137=0,"",'SIMPL PLYWOOD'!Q137)</f>
      </c>
      <c r="G123" t="s" s="461">
        <f>IF('SIMPL PLYWOOD'!R137=0,"",'SIMPL PLYWOOD'!R137)</f>
      </c>
      <c r="H123" t="s" s="461">
        <f>IF('SIMPL PLYWOOD'!S137=0,"",'SIMPL PLYWOOD'!S137)</f>
      </c>
      <c r="I123" t="s" s="461">
        <f>IF('SIMPL PLYWOOD'!T137=0,"",'SIMPL PLYWOOD'!T137)</f>
      </c>
      <c r="J123" t="s" s="461">
        <f>IF('SIMPL PLYWOOD'!U137=0,"",'SIMPL PLYWOOD'!U137)</f>
      </c>
      <c r="K123" t="s" s="461">
        <f>IF('SIMPL PLYWOOD'!V137=0,"",'SIMPL PLYWOOD'!V137)</f>
      </c>
      <c r="L123" t="s" s="461">
        <f>IF('SIMPL PLYWOOD'!W137=0,"",'SIMPL PLYWOOD'!W137)</f>
      </c>
      <c r="M123" t="s" s="461">
        <f>IF('SIMPL PLYWOOD'!X137=0,"",'SIMPL PLYWOOD'!X137)</f>
      </c>
      <c r="N123" t="s" s="461">
        <f>IF('SIMPL PLYWOOD'!Y137=0,"",'SIMPL PLYWOOD'!Y137)</f>
      </c>
      <c r="O123" t="s" s="461">
        <f>IF('SIMPL PLYWOOD'!Z137=0,"",'SIMPL PLYWOOD'!Z137)</f>
      </c>
      <c r="P123" s="462">
        <f>SUM(B123:O123)</f>
        <v>0</v>
      </c>
      <c r="Q123" s="463">
        <f>P123*'SIMPL PLYWOOD'!I137</f>
        <v>0</v>
      </c>
      <c r="R123" s="463">
        <f>P123*'SIMPL PLYWOOD'!AX137</f>
        <v>0</v>
      </c>
      <c r="S123" s="447"/>
      <c r="T123" s="441"/>
    </row>
    <row r="124" ht="23.25" customHeight="1">
      <c r="A124" t="s" s="459">
        <f>'SIMPL PLYWOOD'!D138</f>
        <v>574</v>
      </c>
      <c r="B124" t="s" s="460">
        <f>IF('SIMPL PLYWOOD'!M138=0,"",'SIMPL PLYWOOD'!M138)</f>
      </c>
      <c r="C124" t="s" s="461">
        <f>IF('SIMPL PLYWOOD'!N138=0,"",'SIMPL PLYWOOD'!N138)</f>
      </c>
      <c r="D124" t="s" s="461">
        <f>IF('SIMPL PLYWOOD'!O138=0,"",'SIMPL PLYWOOD'!O138)</f>
      </c>
      <c r="E124" t="s" s="461">
        <f>IF('SIMPL PLYWOOD'!P138=0,"",'SIMPL PLYWOOD'!P138)</f>
      </c>
      <c r="F124" t="s" s="461">
        <f>IF('SIMPL PLYWOOD'!Q138=0,"",'SIMPL PLYWOOD'!Q138)</f>
      </c>
      <c r="G124" t="s" s="461">
        <f>IF('SIMPL PLYWOOD'!R138=0,"",'SIMPL PLYWOOD'!R138)</f>
      </c>
      <c r="H124" t="s" s="461">
        <f>IF('SIMPL PLYWOOD'!S138=0,"",'SIMPL PLYWOOD'!S138)</f>
      </c>
      <c r="I124" t="s" s="461">
        <f>IF('SIMPL PLYWOOD'!T138=0,"",'SIMPL PLYWOOD'!T138)</f>
      </c>
      <c r="J124" t="s" s="461">
        <f>IF('SIMPL PLYWOOD'!U138=0,"",'SIMPL PLYWOOD'!U138)</f>
      </c>
      <c r="K124" t="s" s="461">
        <f>IF('SIMPL PLYWOOD'!V138=0,"",'SIMPL PLYWOOD'!V138)</f>
      </c>
      <c r="L124" t="s" s="461">
        <f>IF('SIMPL PLYWOOD'!W138=0,"",'SIMPL PLYWOOD'!W138)</f>
      </c>
      <c r="M124" t="s" s="461">
        <f>IF('SIMPL PLYWOOD'!X138=0,"",'SIMPL PLYWOOD'!X138)</f>
      </c>
      <c r="N124" t="s" s="461">
        <f>IF('SIMPL PLYWOOD'!Y138=0,"",'SIMPL PLYWOOD'!Y138)</f>
      </c>
      <c r="O124" t="s" s="461">
        <f>IF('SIMPL PLYWOOD'!Z138=0,"",'SIMPL PLYWOOD'!Z138)</f>
      </c>
      <c r="P124" s="462">
        <f>SUM(B124:O124)</f>
        <v>0</v>
      </c>
      <c r="Q124" s="463">
        <f>P124*'SIMPL PLYWOOD'!I138</f>
        <v>0</v>
      </c>
      <c r="R124" s="463">
        <f>P124*'SIMPL PLYWOOD'!AX138</f>
        <v>0</v>
      </c>
      <c r="S124" s="447"/>
      <c r="T124" s="441"/>
    </row>
    <row r="125" ht="23.25" customHeight="1">
      <c r="A125" t="s" s="459">
        <f>'SIMPL PLYWOOD'!D139</f>
        <v>575</v>
      </c>
      <c r="B125" t="s" s="460">
        <f>IF('SIMPL PLYWOOD'!M139=0,"",'SIMPL PLYWOOD'!M139)</f>
      </c>
      <c r="C125" t="s" s="461">
        <f>IF('SIMPL PLYWOOD'!N139=0,"",'SIMPL PLYWOOD'!N139)</f>
      </c>
      <c r="D125" t="s" s="461">
        <f>IF('SIMPL PLYWOOD'!O139=0,"",'SIMPL PLYWOOD'!O139)</f>
      </c>
      <c r="E125" t="s" s="461">
        <f>IF('SIMPL PLYWOOD'!P139=0,"",'SIMPL PLYWOOD'!P139)</f>
      </c>
      <c r="F125" t="s" s="461">
        <f>IF('SIMPL PLYWOOD'!Q139=0,"",'SIMPL PLYWOOD'!Q139)</f>
      </c>
      <c r="G125" t="s" s="461">
        <f>IF('SIMPL PLYWOOD'!R139=0,"",'SIMPL PLYWOOD'!R139)</f>
      </c>
      <c r="H125" t="s" s="461">
        <f>IF('SIMPL PLYWOOD'!S139=0,"",'SIMPL PLYWOOD'!S139)</f>
      </c>
      <c r="I125" t="s" s="461">
        <f>IF('SIMPL PLYWOOD'!T139=0,"",'SIMPL PLYWOOD'!T139)</f>
      </c>
      <c r="J125" t="s" s="461">
        <f>IF('SIMPL PLYWOOD'!U139=0,"",'SIMPL PLYWOOD'!U139)</f>
      </c>
      <c r="K125" t="s" s="461">
        <f>IF('SIMPL PLYWOOD'!V139=0,"",'SIMPL PLYWOOD'!V139)</f>
      </c>
      <c r="L125" t="s" s="461">
        <f>IF('SIMPL PLYWOOD'!W139=0,"",'SIMPL PLYWOOD'!W139)</f>
      </c>
      <c r="M125" t="s" s="461">
        <f>IF('SIMPL PLYWOOD'!X139=0,"",'SIMPL PLYWOOD'!X139)</f>
      </c>
      <c r="N125" t="s" s="461">
        <f>IF('SIMPL PLYWOOD'!Y139=0,"",'SIMPL PLYWOOD'!Y139)</f>
      </c>
      <c r="O125" t="s" s="461">
        <f>IF('SIMPL PLYWOOD'!Z139=0,"",'SIMPL PLYWOOD'!Z139)</f>
      </c>
      <c r="P125" s="462">
        <f>SUM(B125:O125)</f>
        <v>0</v>
      </c>
      <c r="Q125" s="463">
        <f>P125*'SIMPL PLYWOOD'!I139</f>
        <v>0</v>
      </c>
      <c r="R125" s="463">
        <f>P125*'SIMPL PLYWOOD'!AX139</f>
        <v>0</v>
      </c>
      <c r="S125" s="447"/>
      <c r="T125" s="441"/>
    </row>
    <row r="126" ht="23.25" customHeight="1">
      <c r="A126" t="s" s="459">
        <f>'SIMPL PLYWOOD'!D140</f>
        <v>576</v>
      </c>
      <c r="B126" t="s" s="460">
        <f>IF('SIMPL PLYWOOD'!M140=0,"",'SIMPL PLYWOOD'!M140)</f>
      </c>
      <c r="C126" t="s" s="461">
        <f>IF('SIMPL PLYWOOD'!N140=0,"",'SIMPL PLYWOOD'!N140)</f>
      </c>
      <c r="D126" t="s" s="461">
        <f>IF('SIMPL PLYWOOD'!O140=0,"",'SIMPL PLYWOOD'!O140)</f>
      </c>
      <c r="E126" t="s" s="461">
        <f>IF('SIMPL PLYWOOD'!P140=0,"",'SIMPL PLYWOOD'!P140)</f>
      </c>
      <c r="F126" t="s" s="461">
        <f>IF('SIMPL PLYWOOD'!Q140=0,"",'SIMPL PLYWOOD'!Q140)</f>
      </c>
      <c r="G126" t="s" s="461">
        <f>IF('SIMPL PLYWOOD'!R140=0,"",'SIMPL PLYWOOD'!R140)</f>
      </c>
      <c r="H126" t="s" s="461">
        <f>IF('SIMPL PLYWOOD'!S140=0,"",'SIMPL PLYWOOD'!S140)</f>
      </c>
      <c r="I126" t="s" s="461">
        <f>IF('SIMPL PLYWOOD'!T140=0,"",'SIMPL PLYWOOD'!T140)</f>
      </c>
      <c r="J126" t="s" s="461">
        <f>IF('SIMPL PLYWOOD'!U140=0,"",'SIMPL PLYWOOD'!U140)</f>
      </c>
      <c r="K126" t="s" s="461">
        <f>IF('SIMPL PLYWOOD'!V140=0,"",'SIMPL PLYWOOD'!V140)</f>
      </c>
      <c r="L126" t="s" s="461">
        <f>IF('SIMPL PLYWOOD'!W140=0,"",'SIMPL PLYWOOD'!W140)</f>
      </c>
      <c r="M126" t="s" s="461">
        <f>IF('SIMPL PLYWOOD'!X140=0,"",'SIMPL PLYWOOD'!X140)</f>
      </c>
      <c r="N126" t="s" s="461">
        <f>IF('SIMPL PLYWOOD'!Y140=0,"",'SIMPL PLYWOOD'!Y140)</f>
      </c>
      <c r="O126" t="s" s="461">
        <f>IF('SIMPL PLYWOOD'!Z140=0,"",'SIMPL PLYWOOD'!Z140)</f>
      </c>
      <c r="P126" s="462">
        <f>SUM(B126:O126)</f>
        <v>0</v>
      </c>
      <c r="Q126" s="463">
        <f>P126*'SIMPL PLYWOOD'!I140</f>
        <v>0</v>
      </c>
      <c r="R126" s="463">
        <f>P126*'SIMPL PLYWOOD'!AX140</f>
        <v>0</v>
      </c>
      <c r="S126" s="447"/>
      <c r="T126" s="441"/>
    </row>
    <row r="127" ht="23.25" customHeight="1">
      <c r="A127" t="s" s="459">
        <f>'SIMPL PLYWOOD'!D141</f>
        <v>577</v>
      </c>
      <c r="B127" t="s" s="460">
        <f>IF('SIMPL PLYWOOD'!M141=0,"",'SIMPL PLYWOOD'!M141)</f>
      </c>
      <c r="C127" t="s" s="461">
        <f>IF('SIMPL PLYWOOD'!N141=0,"",'SIMPL PLYWOOD'!N141)</f>
      </c>
      <c r="D127" t="s" s="461">
        <f>IF('SIMPL PLYWOOD'!O141=0,"",'SIMPL PLYWOOD'!O141)</f>
      </c>
      <c r="E127" t="s" s="461">
        <f>IF('SIMPL PLYWOOD'!P141=0,"",'SIMPL PLYWOOD'!P141)</f>
      </c>
      <c r="F127" t="s" s="461">
        <f>IF('SIMPL PLYWOOD'!Q141=0,"",'SIMPL PLYWOOD'!Q141)</f>
      </c>
      <c r="G127" t="s" s="461">
        <f>IF('SIMPL PLYWOOD'!R141=0,"",'SIMPL PLYWOOD'!R141)</f>
      </c>
      <c r="H127" t="s" s="461">
        <f>IF('SIMPL PLYWOOD'!S141=0,"",'SIMPL PLYWOOD'!S141)</f>
      </c>
      <c r="I127" t="s" s="461">
        <f>IF('SIMPL PLYWOOD'!T141=0,"",'SIMPL PLYWOOD'!T141)</f>
      </c>
      <c r="J127" t="s" s="461">
        <f>IF('SIMPL PLYWOOD'!U141=0,"",'SIMPL PLYWOOD'!U141)</f>
      </c>
      <c r="K127" t="s" s="461">
        <f>IF('SIMPL PLYWOOD'!V141=0,"",'SIMPL PLYWOOD'!V141)</f>
      </c>
      <c r="L127" t="s" s="461">
        <f>IF('SIMPL PLYWOOD'!W141=0,"",'SIMPL PLYWOOD'!W141)</f>
      </c>
      <c r="M127" t="s" s="461">
        <f>IF('SIMPL PLYWOOD'!X141=0,"",'SIMPL PLYWOOD'!X141)</f>
      </c>
      <c r="N127" t="s" s="461">
        <f>IF('SIMPL PLYWOOD'!Y141=0,"",'SIMPL PLYWOOD'!Y141)</f>
      </c>
      <c r="O127" t="s" s="461">
        <f>IF('SIMPL PLYWOOD'!Z141=0,"",'SIMPL PLYWOOD'!Z141)</f>
      </c>
      <c r="P127" s="462">
        <f>SUM(B127:O127)</f>
        <v>0</v>
      </c>
      <c r="Q127" s="463">
        <f>P127*'SIMPL PLYWOOD'!I141</f>
        <v>0</v>
      </c>
      <c r="R127" s="463">
        <f>P127*'SIMPL PLYWOOD'!AX141</f>
        <v>0</v>
      </c>
      <c r="S127" s="447"/>
      <c r="T127" s="441"/>
    </row>
    <row r="128" ht="23.25" customHeight="1">
      <c r="A128" t="s" s="459">
        <f>'SIMPL PLYWOOD'!D142</f>
        <v>578</v>
      </c>
      <c r="B128" t="s" s="460">
        <f>IF('SIMPL PLYWOOD'!M142=0,"",'SIMPL PLYWOOD'!M142)</f>
      </c>
      <c r="C128" t="s" s="461">
        <f>IF('SIMPL PLYWOOD'!N142=0,"",'SIMPL PLYWOOD'!N142)</f>
      </c>
      <c r="D128" t="s" s="461">
        <f>IF('SIMPL PLYWOOD'!O142=0,"",'SIMPL PLYWOOD'!O142)</f>
      </c>
      <c r="E128" t="s" s="461">
        <f>IF('SIMPL PLYWOOD'!P142=0,"",'SIMPL PLYWOOD'!P142)</f>
      </c>
      <c r="F128" t="s" s="461">
        <f>IF('SIMPL PLYWOOD'!Q142=0,"",'SIMPL PLYWOOD'!Q142)</f>
      </c>
      <c r="G128" t="s" s="461">
        <f>IF('SIMPL PLYWOOD'!R142=0,"",'SIMPL PLYWOOD'!R142)</f>
      </c>
      <c r="H128" t="s" s="461">
        <f>IF('SIMPL PLYWOOD'!S142=0,"",'SIMPL PLYWOOD'!S142)</f>
      </c>
      <c r="I128" t="s" s="461">
        <f>IF('SIMPL PLYWOOD'!T142=0,"",'SIMPL PLYWOOD'!T142)</f>
      </c>
      <c r="J128" t="s" s="461">
        <f>IF('SIMPL PLYWOOD'!U142=0,"",'SIMPL PLYWOOD'!U142)</f>
      </c>
      <c r="K128" t="s" s="461">
        <f>IF('SIMPL PLYWOOD'!V142=0,"",'SIMPL PLYWOOD'!V142)</f>
      </c>
      <c r="L128" t="s" s="461">
        <f>IF('SIMPL PLYWOOD'!W142=0,"",'SIMPL PLYWOOD'!W142)</f>
      </c>
      <c r="M128" t="s" s="461">
        <f>IF('SIMPL PLYWOOD'!X142=0,"",'SIMPL PLYWOOD'!X142)</f>
      </c>
      <c r="N128" t="s" s="461">
        <f>IF('SIMPL PLYWOOD'!Y142=0,"",'SIMPL PLYWOOD'!Y142)</f>
      </c>
      <c r="O128" t="s" s="461">
        <f>IF('SIMPL PLYWOOD'!Z142=0,"",'SIMPL PLYWOOD'!Z142)</f>
      </c>
      <c r="P128" s="462">
        <f>SUM(B128:O128)</f>
        <v>0</v>
      </c>
      <c r="Q128" s="463">
        <f>P128*'SIMPL PLYWOOD'!I142</f>
        <v>0</v>
      </c>
      <c r="R128" s="463">
        <f>P128*'SIMPL PLYWOOD'!AX142</f>
        <v>0</v>
      </c>
      <c r="S128" s="447"/>
      <c r="T128" s="441"/>
    </row>
    <row r="129" ht="23.25" customHeight="1">
      <c r="A129" t="s" s="459">
        <f>'SIMPL PLYWOOD'!D143</f>
        <v>579</v>
      </c>
      <c r="B129" t="s" s="460">
        <f>IF('SIMPL PLYWOOD'!M143=0,"",'SIMPL PLYWOOD'!M143)</f>
      </c>
      <c r="C129" t="s" s="461">
        <f>IF('SIMPL PLYWOOD'!N143=0,"",'SIMPL PLYWOOD'!N143)</f>
      </c>
      <c r="D129" t="s" s="461">
        <f>IF('SIMPL PLYWOOD'!O143=0,"",'SIMPL PLYWOOD'!O143)</f>
      </c>
      <c r="E129" t="s" s="461">
        <f>IF('SIMPL PLYWOOD'!P143=0,"",'SIMPL PLYWOOD'!P143)</f>
      </c>
      <c r="F129" t="s" s="461">
        <f>IF('SIMPL PLYWOOD'!Q143=0,"",'SIMPL PLYWOOD'!Q143)</f>
      </c>
      <c r="G129" t="s" s="461">
        <f>IF('SIMPL PLYWOOD'!R143=0,"",'SIMPL PLYWOOD'!R143)</f>
      </c>
      <c r="H129" t="s" s="461">
        <f>IF('SIMPL PLYWOOD'!S143=0,"",'SIMPL PLYWOOD'!S143)</f>
      </c>
      <c r="I129" t="s" s="461">
        <f>IF('SIMPL PLYWOOD'!T143=0,"",'SIMPL PLYWOOD'!T143)</f>
      </c>
      <c r="J129" t="s" s="461">
        <f>IF('SIMPL PLYWOOD'!U143=0,"",'SIMPL PLYWOOD'!U143)</f>
      </c>
      <c r="K129" t="s" s="461">
        <f>IF('SIMPL PLYWOOD'!V143=0,"",'SIMPL PLYWOOD'!V143)</f>
      </c>
      <c r="L129" t="s" s="461">
        <f>IF('SIMPL PLYWOOD'!W143=0,"",'SIMPL PLYWOOD'!W143)</f>
      </c>
      <c r="M129" t="s" s="461">
        <f>IF('SIMPL PLYWOOD'!X143=0,"",'SIMPL PLYWOOD'!X143)</f>
      </c>
      <c r="N129" t="s" s="461">
        <f>IF('SIMPL PLYWOOD'!Y143=0,"",'SIMPL PLYWOOD'!Y143)</f>
      </c>
      <c r="O129" t="s" s="461">
        <f>IF('SIMPL PLYWOOD'!Z143=0,"",'SIMPL PLYWOOD'!Z143)</f>
      </c>
      <c r="P129" s="462">
        <f>SUM(B129:O129)</f>
        <v>0</v>
      </c>
      <c r="Q129" s="463">
        <f>P129*'SIMPL PLYWOOD'!I143</f>
        <v>0</v>
      </c>
      <c r="R129" s="463">
        <f>P129*'SIMPL PLYWOOD'!AX143</f>
        <v>0</v>
      </c>
      <c r="S129" s="447"/>
      <c r="T129" s="441"/>
    </row>
    <row r="130" ht="23.25" customHeight="1">
      <c r="A130" t="s" s="459">
        <f>'SIMPL PLYWOOD'!D144</f>
        <v>580</v>
      </c>
      <c r="B130" t="s" s="460">
        <f>IF('SIMPL PLYWOOD'!M144=0,"",'SIMPL PLYWOOD'!M144)</f>
      </c>
      <c r="C130" t="s" s="461">
        <f>IF('SIMPL PLYWOOD'!N144=0,"",'SIMPL PLYWOOD'!N144)</f>
      </c>
      <c r="D130" t="s" s="461">
        <f>IF('SIMPL PLYWOOD'!O144=0,"",'SIMPL PLYWOOD'!O144)</f>
      </c>
      <c r="E130" t="s" s="461">
        <f>IF('SIMPL PLYWOOD'!P144=0,"",'SIMPL PLYWOOD'!P144)</f>
      </c>
      <c r="F130" t="s" s="461">
        <f>IF('SIMPL PLYWOOD'!Q144=0,"",'SIMPL PLYWOOD'!Q144)</f>
      </c>
      <c r="G130" t="s" s="461">
        <f>IF('SIMPL PLYWOOD'!R144=0,"",'SIMPL PLYWOOD'!R144)</f>
      </c>
      <c r="H130" t="s" s="461">
        <f>IF('SIMPL PLYWOOD'!S144=0,"",'SIMPL PLYWOOD'!S144)</f>
      </c>
      <c r="I130" t="s" s="461">
        <f>IF('SIMPL PLYWOOD'!T144=0,"",'SIMPL PLYWOOD'!T144)</f>
      </c>
      <c r="J130" t="s" s="461">
        <f>IF('SIMPL PLYWOOD'!U144=0,"",'SIMPL PLYWOOD'!U144)</f>
      </c>
      <c r="K130" t="s" s="461">
        <f>IF('SIMPL PLYWOOD'!V144=0,"",'SIMPL PLYWOOD'!V144)</f>
      </c>
      <c r="L130" t="s" s="461">
        <f>IF('SIMPL PLYWOOD'!W144=0,"",'SIMPL PLYWOOD'!W144)</f>
      </c>
      <c r="M130" t="s" s="461">
        <f>IF('SIMPL PLYWOOD'!X144=0,"",'SIMPL PLYWOOD'!X144)</f>
      </c>
      <c r="N130" t="s" s="461">
        <f>IF('SIMPL PLYWOOD'!Y144=0,"",'SIMPL PLYWOOD'!Y144)</f>
      </c>
      <c r="O130" t="s" s="461">
        <f>IF('SIMPL PLYWOOD'!Z144=0,"",'SIMPL PLYWOOD'!Z144)</f>
      </c>
      <c r="P130" s="462">
        <f>SUM(B130:O130)</f>
        <v>0</v>
      </c>
      <c r="Q130" s="463">
        <f>P130*'SIMPL PLYWOOD'!I144</f>
        <v>0</v>
      </c>
      <c r="R130" s="463">
        <f>P130*'SIMPL PLYWOOD'!AX144</f>
        <v>0</v>
      </c>
      <c r="S130" s="447"/>
      <c r="T130" s="441"/>
    </row>
    <row r="131" ht="23.25" customHeight="1">
      <c r="A131" t="s" s="459">
        <f>'SIMPL PLYWOOD'!D145</f>
        <v>581</v>
      </c>
      <c r="B131" t="s" s="460">
        <f>IF('SIMPL PLYWOOD'!M145=0,"",'SIMPL PLYWOOD'!M145)</f>
      </c>
      <c r="C131" t="s" s="461">
        <f>IF('SIMPL PLYWOOD'!N145=0,"",'SIMPL PLYWOOD'!N145)</f>
      </c>
      <c r="D131" t="s" s="461">
        <f>IF('SIMPL PLYWOOD'!O145=0,"",'SIMPL PLYWOOD'!O145)</f>
      </c>
      <c r="E131" t="s" s="461">
        <f>IF('SIMPL PLYWOOD'!P145=0,"",'SIMPL PLYWOOD'!P145)</f>
      </c>
      <c r="F131" t="s" s="461">
        <f>IF('SIMPL PLYWOOD'!Q145=0,"",'SIMPL PLYWOOD'!Q145)</f>
      </c>
      <c r="G131" t="s" s="461">
        <f>IF('SIMPL PLYWOOD'!R145=0,"",'SIMPL PLYWOOD'!R145)</f>
      </c>
      <c r="H131" t="s" s="461">
        <f>IF('SIMPL PLYWOOD'!S145=0,"",'SIMPL PLYWOOD'!S145)</f>
      </c>
      <c r="I131" t="s" s="461">
        <f>IF('SIMPL PLYWOOD'!T145=0,"",'SIMPL PLYWOOD'!T145)</f>
      </c>
      <c r="J131" t="s" s="461">
        <f>IF('SIMPL PLYWOOD'!U145=0,"",'SIMPL PLYWOOD'!U145)</f>
      </c>
      <c r="K131" t="s" s="461">
        <f>IF('SIMPL PLYWOOD'!V145=0,"",'SIMPL PLYWOOD'!V145)</f>
      </c>
      <c r="L131" t="s" s="461">
        <f>IF('SIMPL PLYWOOD'!W145=0,"",'SIMPL PLYWOOD'!W145)</f>
      </c>
      <c r="M131" t="s" s="461">
        <f>IF('SIMPL PLYWOOD'!X145=0,"",'SIMPL PLYWOOD'!X145)</f>
      </c>
      <c r="N131" t="s" s="461">
        <f>IF('SIMPL PLYWOOD'!Y145=0,"",'SIMPL PLYWOOD'!Y145)</f>
      </c>
      <c r="O131" t="s" s="461">
        <f>IF('SIMPL PLYWOOD'!Z145=0,"",'SIMPL PLYWOOD'!Z145)</f>
      </c>
      <c r="P131" s="462">
        <f>SUM(B131:O131)</f>
        <v>0</v>
      </c>
      <c r="Q131" s="463">
        <f>P131*'SIMPL PLYWOOD'!I145</f>
        <v>0</v>
      </c>
      <c r="R131" s="463">
        <f>P131*'SIMPL PLYWOOD'!AX145</f>
        <v>0</v>
      </c>
      <c r="S131" s="447"/>
      <c r="T131" s="441"/>
    </row>
    <row r="132" ht="23.25" customHeight="1">
      <c r="A132" t="s" s="459">
        <f>'SIMPL PLYWOOD'!D146</f>
        <v>582</v>
      </c>
      <c r="B132" t="s" s="460">
        <f>IF('SIMPL PLYWOOD'!M146=0,"",'SIMPL PLYWOOD'!M146)</f>
      </c>
      <c r="C132" t="s" s="461">
        <f>IF('SIMPL PLYWOOD'!N146=0,"",'SIMPL PLYWOOD'!N146)</f>
      </c>
      <c r="D132" t="s" s="461">
        <f>IF('SIMPL PLYWOOD'!O146=0,"",'SIMPL PLYWOOD'!O146)</f>
      </c>
      <c r="E132" t="s" s="461">
        <f>IF('SIMPL PLYWOOD'!P146=0,"",'SIMPL PLYWOOD'!P146)</f>
      </c>
      <c r="F132" t="s" s="461">
        <f>IF('SIMPL PLYWOOD'!Q146=0,"",'SIMPL PLYWOOD'!Q146)</f>
      </c>
      <c r="G132" t="s" s="461">
        <f>IF('SIMPL PLYWOOD'!R146=0,"",'SIMPL PLYWOOD'!R146)</f>
      </c>
      <c r="H132" t="s" s="461">
        <f>IF('SIMPL PLYWOOD'!S146=0,"",'SIMPL PLYWOOD'!S146)</f>
      </c>
      <c r="I132" t="s" s="461">
        <f>IF('SIMPL PLYWOOD'!T146=0,"",'SIMPL PLYWOOD'!T146)</f>
      </c>
      <c r="J132" t="s" s="461">
        <f>IF('SIMPL PLYWOOD'!U146=0,"",'SIMPL PLYWOOD'!U146)</f>
      </c>
      <c r="K132" t="s" s="461">
        <f>IF('SIMPL PLYWOOD'!V146=0,"",'SIMPL PLYWOOD'!V146)</f>
      </c>
      <c r="L132" t="s" s="461">
        <f>IF('SIMPL PLYWOOD'!W146=0,"",'SIMPL PLYWOOD'!W146)</f>
      </c>
      <c r="M132" t="s" s="461">
        <f>IF('SIMPL PLYWOOD'!X146=0,"",'SIMPL PLYWOOD'!X146)</f>
      </c>
      <c r="N132" t="s" s="461">
        <f>IF('SIMPL PLYWOOD'!Y146=0,"",'SIMPL PLYWOOD'!Y146)</f>
      </c>
      <c r="O132" t="s" s="461">
        <f>IF('SIMPL PLYWOOD'!Z146=0,"",'SIMPL PLYWOOD'!Z146)</f>
      </c>
      <c r="P132" s="462">
        <f>SUM(B132:O132)</f>
        <v>0</v>
      </c>
      <c r="Q132" s="463">
        <f>P132*'SIMPL PLYWOOD'!I146</f>
        <v>0</v>
      </c>
      <c r="R132" s="463">
        <f>P132*'SIMPL PLYWOOD'!AX146</f>
        <v>0</v>
      </c>
      <c r="S132" s="447"/>
      <c r="T132" s="441"/>
    </row>
    <row r="133" ht="23.25" customHeight="1">
      <c r="A133" t="s" s="459">
        <f>'SIMPL PLYWOOD'!D147</f>
        <v>583</v>
      </c>
      <c r="B133" t="s" s="460">
        <f>IF('SIMPL PLYWOOD'!M147=0,"",'SIMPL PLYWOOD'!M147)</f>
      </c>
      <c r="C133" t="s" s="461">
        <f>IF('SIMPL PLYWOOD'!N147=0,"",'SIMPL PLYWOOD'!N147)</f>
      </c>
      <c r="D133" t="s" s="461">
        <f>IF('SIMPL PLYWOOD'!O147=0,"",'SIMPL PLYWOOD'!O147)</f>
      </c>
      <c r="E133" t="s" s="461">
        <f>IF('SIMPL PLYWOOD'!P147=0,"",'SIMPL PLYWOOD'!P147)</f>
      </c>
      <c r="F133" t="s" s="461">
        <f>IF('SIMPL PLYWOOD'!Q147=0,"",'SIMPL PLYWOOD'!Q147)</f>
      </c>
      <c r="G133" t="s" s="461">
        <f>IF('SIMPL PLYWOOD'!R147=0,"",'SIMPL PLYWOOD'!R147)</f>
      </c>
      <c r="H133" t="s" s="461">
        <f>IF('SIMPL PLYWOOD'!S147=0,"",'SIMPL PLYWOOD'!S147)</f>
      </c>
      <c r="I133" t="s" s="461">
        <f>IF('SIMPL PLYWOOD'!T147=0,"",'SIMPL PLYWOOD'!T147)</f>
      </c>
      <c r="J133" t="s" s="461">
        <f>IF('SIMPL PLYWOOD'!U147=0,"",'SIMPL PLYWOOD'!U147)</f>
      </c>
      <c r="K133" t="s" s="461">
        <f>IF('SIMPL PLYWOOD'!V147=0,"",'SIMPL PLYWOOD'!V147)</f>
      </c>
      <c r="L133" t="s" s="461">
        <f>IF('SIMPL PLYWOOD'!W147=0,"",'SIMPL PLYWOOD'!W147)</f>
      </c>
      <c r="M133" t="s" s="461">
        <f>IF('SIMPL PLYWOOD'!X147=0,"",'SIMPL PLYWOOD'!X147)</f>
      </c>
      <c r="N133" t="s" s="461">
        <f>IF('SIMPL PLYWOOD'!Y147=0,"",'SIMPL PLYWOOD'!Y147)</f>
      </c>
      <c r="O133" t="s" s="461">
        <f>IF('SIMPL PLYWOOD'!Z147=0,"",'SIMPL PLYWOOD'!Z147)</f>
      </c>
      <c r="P133" s="462">
        <f>SUM(B133:O133)</f>
        <v>0</v>
      </c>
      <c r="Q133" s="463">
        <f>P133*'SIMPL PLYWOOD'!I147</f>
        <v>0</v>
      </c>
      <c r="R133" s="463">
        <f>P133*'SIMPL PLYWOOD'!AX147</f>
        <v>0</v>
      </c>
      <c r="S133" s="447"/>
      <c r="T133" s="441"/>
    </row>
    <row r="134" ht="23.25" customHeight="1">
      <c r="A134" s="464">
        <f>'SIMPL PLYWOOD'!D148</f>
        <v>0</v>
      </c>
      <c r="B134" t="s" s="460">
        <f>IF('SIMPL PLYWOOD'!M148=0,"",'SIMPL PLYWOOD'!M148)</f>
      </c>
      <c r="C134" t="s" s="461">
        <f>IF('SIMPL PLYWOOD'!N148=0,"",'SIMPL PLYWOOD'!N148)</f>
      </c>
      <c r="D134" t="s" s="461">
        <f>IF('SIMPL PLYWOOD'!O148=0,"",'SIMPL PLYWOOD'!O148)</f>
      </c>
      <c r="E134" t="s" s="461">
        <f>IF('SIMPL PLYWOOD'!P148=0,"",'SIMPL PLYWOOD'!P148)</f>
      </c>
      <c r="F134" t="s" s="461">
        <f>IF('SIMPL PLYWOOD'!Q148=0,"",'SIMPL PLYWOOD'!Q148)</f>
      </c>
      <c r="G134" t="s" s="461">
        <f>IF('SIMPL PLYWOOD'!R148=0,"",'SIMPL PLYWOOD'!R148)</f>
      </c>
      <c r="H134" t="s" s="461">
        <f>IF('SIMPL PLYWOOD'!S148=0,"",'SIMPL PLYWOOD'!S148)</f>
      </c>
      <c r="I134" t="s" s="461">
        <f>IF('SIMPL PLYWOOD'!T148=0,"",'SIMPL PLYWOOD'!T148)</f>
      </c>
      <c r="J134" t="s" s="461">
        <f>IF('SIMPL PLYWOOD'!U148=0,"",'SIMPL PLYWOOD'!U148)</f>
      </c>
      <c r="K134" t="s" s="461">
        <f>IF('SIMPL PLYWOOD'!V148=0,"",'SIMPL PLYWOOD'!V148)</f>
      </c>
      <c r="L134" t="s" s="461">
        <f>IF('SIMPL PLYWOOD'!W148=0,"",'SIMPL PLYWOOD'!W148)</f>
      </c>
      <c r="M134" t="s" s="461">
        <f>IF('SIMPL PLYWOOD'!X148=0,"",'SIMPL PLYWOOD'!X148)</f>
      </c>
      <c r="N134" t="s" s="461">
        <f>IF('SIMPL PLYWOOD'!Y148=0,"",'SIMPL PLYWOOD'!Y148)</f>
      </c>
      <c r="O134" t="s" s="461">
        <f>IF('SIMPL PLYWOOD'!Z148=0,"",'SIMPL PLYWOOD'!Z148)</f>
      </c>
      <c r="P134" s="462">
        <f>SUM(B134:O134)</f>
        <v>0</v>
      </c>
      <c r="Q134" s="463">
        <f>P134*'SIMPL PLYWOOD'!I148</f>
        <v>0</v>
      </c>
      <c r="R134" s="463">
        <f>P134*'SIMPL PLYWOOD'!AX148</f>
        <v>0</v>
      </c>
      <c r="S134" s="447"/>
      <c r="T134" s="441"/>
    </row>
    <row r="135" ht="23.25" customHeight="1">
      <c r="A135" t="s" s="459">
        <f>'SIMPL PLYWOOD'!D149</f>
        <v>584</v>
      </c>
      <c r="B135" t="s" s="460">
        <f>IF('SIMPL PLYWOOD'!M149=0,"",'SIMPL PLYWOOD'!M149)</f>
      </c>
      <c r="C135" t="s" s="461">
        <f>IF('SIMPL PLYWOOD'!N149=0,"",'SIMPL PLYWOOD'!N149)</f>
      </c>
      <c r="D135" t="s" s="461">
        <f>IF('SIMPL PLYWOOD'!O149=0,"",'SIMPL PLYWOOD'!O149)</f>
      </c>
      <c r="E135" t="s" s="461">
        <f>IF('SIMPL PLYWOOD'!P149=0,"",'SIMPL PLYWOOD'!P149)</f>
      </c>
      <c r="F135" t="s" s="461">
        <f>IF('SIMPL PLYWOOD'!Q149=0,"",'SIMPL PLYWOOD'!Q149)</f>
      </c>
      <c r="G135" t="s" s="461">
        <f>IF('SIMPL PLYWOOD'!R149=0,"",'SIMPL PLYWOOD'!R149)</f>
      </c>
      <c r="H135" t="s" s="461">
        <f>IF('SIMPL PLYWOOD'!S149=0,"",'SIMPL PLYWOOD'!S149)</f>
      </c>
      <c r="I135" t="s" s="461">
        <f>IF('SIMPL PLYWOOD'!T149=0,"",'SIMPL PLYWOOD'!T149)</f>
      </c>
      <c r="J135" t="s" s="461">
        <f>IF('SIMPL PLYWOOD'!U149=0,"",'SIMPL PLYWOOD'!U149)</f>
      </c>
      <c r="K135" t="s" s="461">
        <f>IF('SIMPL PLYWOOD'!V149=0,"",'SIMPL PLYWOOD'!V149)</f>
      </c>
      <c r="L135" t="s" s="461">
        <f>IF('SIMPL PLYWOOD'!W149=0,"",'SIMPL PLYWOOD'!W149)</f>
      </c>
      <c r="M135" t="s" s="461">
        <f>IF('SIMPL PLYWOOD'!X149=0,"",'SIMPL PLYWOOD'!X149)</f>
      </c>
      <c r="N135" t="s" s="461">
        <f>IF('SIMPL PLYWOOD'!Y149=0,"",'SIMPL PLYWOOD'!Y149)</f>
      </c>
      <c r="O135" t="s" s="461">
        <f>IF('SIMPL PLYWOOD'!Z149=0,"",'SIMPL PLYWOOD'!Z149)</f>
      </c>
      <c r="P135" s="462">
        <f>SUM(B135:O135)</f>
        <v>0</v>
      </c>
      <c r="Q135" s="463">
        <f>P135*'SIMPL PLYWOOD'!I149</f>
        <v>0</v>
      </c>
      <c r="R135" s="463">
        <f>P135*'SIMPL PLYWOOD'!AX149</f>
        <v>0</v>
      </c>
      <c r="S135" s="447"/>
      <c r="T135" s="441"/>
    </row>
    <row r="136" ht="23.25" customHeight="1">
      <c r="A136" t="s" s="459">
        <f>'SIMPL PLYWOOD'!D150</f>
        <v>585</v>
      </c>
      <c r="B136" t="s" s="460">
        <f>IF('SIMPL PLYWOOD'!M150=0,"",'SIMPL PLYWOOD'!M150)</f>
      </c>
      <c r="C136" t="s" s="461">
        <f>IF('SIMPL PLYWOOD'!N150=0,"",'SIMPL PLYWOOD'!N150)</f>
      </c>
      <c r="D136" t="s" s="461">
        <f>IF('SIMPL PLYWOOD'!O150=0,"",'SIMPL PLYWOOD'!O150)</f>
      </c>
      <c r="E136" t="s" s="461">
        <f>IF('SIMPL PLYWOOD'!P150=0,"",'SIMPL PLYWOOD'!P150)</f>
      </c>
      <c r="F136" t="s" s="461">
        <f>IF('SIMPL PLYWOOD'!Q150=0,"",'SIMPL PLYWOOD'!Q150)</f>
      </c>
      <c r="G136" t="s" s="461">
        <f>IF('SIMPL PLYWOOD'!R150=0,"",'SIMPL PLYWOOD'!R150)</f>
      </c>
      <c r="H136" t="s" s="461">
        <f>IF('SIMPL PLYWOOD'!S150=0,"",'SIMPL PLYWOOD'!S150)</f>
      </c>
      <c r="I136" t="s" s="461">
        <f>IF('SIMPL PLYWOOD'!T150=0,"",'SIMPL PLYWOOD'!T150)</f>
      </c>
      <c r="J136" t="s" s="461">
        <f>IF('SIMPL PLYWOOD'!U150=0,"",'SIMPL PLYWOOD'!U150)</f>
      </c>
      <c r="K136" t="s" s="461">
        <f>IF('SIMPL PLYWOOD'!V150=0,"",'SIMPL PLYWOOD'!V150)</f>
      </c>
      <c r="L136" t="s" s="461">
        <f>IF('SIMPL PLYWOOD'!W150=0,"",'SIMPL PLYWOOD'!W150)</f>
      </c>
      <c r="M136" t="s" s="461">
        <f>IF('SIMPL PLYWOOD'!X150=0,"",'SIMPL PLYWOOD'!X150)</f>
      </c>
      <c r="N136" t="s" s="461">
        <f>IF('SIMPL PLYWOOD'!Y150=0,"",'SIMPL PLYWOOD'!Y150)</f>
      </c>
      <c r="O136" t="s" s="461">
        <f>IF('SIMPL PLYWOOD'!Z150=0,"",'SIMPL PLYWOOD'!Z150)</f>
      </c>
      <c r="P136" s="462">
        <f>SUM(B136:O136)</f>
        <v>0</v>
      </c>
      <c r="Q136" s="463">
        <f>P136*'SIMPL PLYWOOD'!I150</f>
        <v>0</v>
      </c>
      <c r="R136" s="463">
        <f>P136*'SIMPL PLYWOOD'!AX150</f>
        <v>0</v>
      </c>
      <c r="S136" s="447"/>
      <c r="T136" s="441"/>
    </row>
    <row r="137" ht="23.25" customHeight="1">
      <c r="A137" t="s" s="459">
        <f>'SIMPL PLYWOOD'!D151</f>
        <v>586</v>
      </c>
      <c r="B137" t="s" s="460">
        <f>IF('SIMPL PLYWOOD'!M151=0,"",'SIMPL PLYWOOD'!M151)</f>
      </c>
      <c r="C137" t="s" s="461">
        <f>IF('SIMPL PLYWOOD'!N151=0,"",'SIMPL PLYWOOD'!N151)</f>
      </c>
      <c r="D137" t="s" s="461">
        <f>IF('SIMPL PLYWOOD'!O151=0,"",'SIMPL PLYWOOD'!O151)</f>
      </c>
      <c r="E137" t="s" s="461">
        <f>IF('SIMPL PLYWOOD'!P151=0,"",'SIMPL PLYWOOD'!P151)</f>
      </c>
      <c r="F137" t="s" s="461">
        <f>IF('SIMPL PLYWOOD'!Q151=0,"",'SIMPL PLYWOOD'!Q151)</f>
      </c>
      <c r="G137" t="s" s="461">
        <f>IF('SIMPL PLYWOOD'!R151=0,"",'SIMPL PLYWOOD'!R151)</f>
      </c>
      <c r="H137" t="s" s="461">
        <f>IF('SIMPL PLYWOOD'!S151=0,"",'SIMPL PLYWOOD'!S151)</f>
      </c>
      <c r="I137" t="s" s="461">
        <f>IF('SIMPL PLYWOOD'!T151=0,"",'SIMPL PLYWOOD'!T151)</f>
      </c>
      <c r="J137" t="s" s="461">
        <f>IF('SIMPL PLYWOOD'!U151=0,"",'SIMPL PLYWOOD'!U151)</f>
      </c>
      <c r="K137" t="s" s="461">
        <f>IF('SIMPL PLYWOOD'!V151=0,"",'SIMPL PLYWOOD'!V151)</f>
      </c>
      <c r="L137" t="s" s="461">
        <f>IF('SIMPL PLYWOOD'!W151=0,"",'SIMPL PLYWOOD'!W151)</f>
      </c>
      <c r="M137" t="s" s="461">
        <f>IF('SIMPL PLYWOOD'!X151=0,"",'SIMPL PLYWOOD'!X151)</f>
      </c>
      <c r="N137" t="s" s="461">
        <f>IF('SIMPL PLYWOOD'!Y151=0,"",'SIMPL PLYWOOD'!Y151)</f>
      </c>
      <c r="O137" t="s" s="461">
        <f>IF('SIMPL PLYWOOD'!Z151=0,"",'SIMPL PLYWOOD'!Z151)</f>
      </c>
      <c r="P137" s="462">
        <f>SUM(B137:O137)</f>
        <v>0</v>
      </c>
      <c r="Q137" s="463">
        <f>P137*'SIMPL PLYWOOD'!I151</f>
        <v>0</v>
      </c>
      <c r="R137" s="463">
        <f>P137*'SIMPL PLYWOOD'!AX151</f>
        <v>0</v>
      </c>
      <c r="S137" s="447"/>
      <c r="T137" s="441"/>
    </row>
    <row r="138" ht="23.25" customHeight="1">
      <c r="A138" t="s" s="459">
        <f>'SIMPL PLYWOOD'!D152</f>
        <v>587</v>
      </c>
      <c r="B138" t="s" s="460">
        <f>IF('SIMPL PLYWOOD'!M152=0,"",'SIMPL PLYWOOD'!M152)</f>
      </c>
      <c r="C138" t="s" s="461">
        <f>IF('SIMPL PLYWOOD'!N152=0,"",'SIMPL PLYWOOD'!N152)</f>
      </c>
      <c r="D138" t="s" s="461">
        <f>IF('SIMPL PLYWOOD'!O152=0,"",'SIMPL PLYWOOD'!O152)</f>
      </c>
      <c r="E138" t="s" s="461">
        <f>IF('SIMPL PLYWOOD'!P152=0,"",'SIMPL PLYWOOD'!P152)</f>
      </c>
      <c r="F138" t="s" s="461">
        <f>IF('SIMPL PLYWOOD'!Q152=0,"",'SIMPL PLYWOOD'!Q152)</f>
      </c>
      <c r="G138" t="s" s="461">
        <f>IF('SIMPL PLYWOOD'!R152=0,"",'SIMPL PLYWOOD'!R152)</f>
      </c>
      <c r="H138" t="s" s="461">
        <f>IF('SIMPL PLYWOOD'!S152=0,"",'SIMPL PLYWOOD'!S152)</f>
      </c>
      <c r="I138" t="s" s="461">
        <f>IF('SIMPL PLYWOOD'!T152=0,"",'SIMPL PLYWOOD'!T152)</f>
      </c>
      <c r="J138" t="s" s="461">
        <f>IF('SIMPL PLYWOOD'!U152=0,"",'SIMPL PLYWOOD'!U152)</f>
      </c>
      <c r="K138" t="s" s="461">
        <f>IF('SIMPL PLYWOOD'!V152=0,"",'SIMPL PLYWOOD'!V152)</f>
      </c>
      <c r="L138" t="s" s="461">
        <f>IF('SIMPL PLYWOOD'!W152=0,"",'SIMPL PLYWOOD'!W152)</f>
      </c>
      <c r="M138" t="s" s="461">
        <f>IF('SIMPL PLYWOOD'!X152=0,"",'SIMPL PLYWOOD'!X152)</f>
      </c>
      <c r="N138" t="s" s="461">
        <f>IF('SIMPL PLYWOOD'!Y152=0,"",'SIMPL PLYWOOD'!Y152)</f>
      </c>
      <c r="O138" t="s" s="461">
        <f>IF('SIMPL PLYWOOD'!Z152=0,"",'SIMPL PLYWOOD'!Z152)</f>
      </c>
      <c r="P138" s="462">
        <f>SUM(B138:O138)</f>
        <v>0</v>
      </c>
      <c r="Q138" s="463">
        <f>P138*'SIMPL PLYWOOD'!I152</f>
        <v>0</v>
      </c>
      <c r="R138" s="463">
        <f>P138*'SIMPL PLYWOOD'!AX152</f>
        <v>0</v>
      </c>
      <c r="S138" s="447"/>
      <c r="T138" s="441"/>
    </row>
    <row r="139" ht="23.25" customHeight="1">
      <c r="A139" t="s" s="459">
        <f>'SIMPL PLYWOOD'!D153</f>
        <v>588</v>
      </c>
      <c r="B139" t="s" s="460">
        <f>IF('SIMPL PLYWOOD'!M153=0,"",'SIMPL PLYWOOD'!M153)</f>
      </c>
      <c r="C139" t="s" s="461">
        <f>IF('SIMPL PLYWOOD'!N153=0,"",'SIMPL PLYWOOD'!N153)</f>
      </c>
      <c r="D139" t="s" s="461">
        <f>IF('SIMPL PLYWOOD'!O153=0,"",'SIMPL PLYWOOD'!O153)</f>
      </c>
      <c r="E139" t="s" s="461">
        <f>IF('SIMPL PLYWOOD'!P153=0,"",'SIMPL PLYWOOD'!P153)</f>
      </c>
      <c r="F139" t="s" s="461">
        <f>IF('SIMPL PLYWOOD'!Q153=0,"",'SIMPL PLYWOOD'!Q153)</f>
      </c>
      <c r="G139" t="s" s="461">
        <f>IF('SIMPL PLYWOOD'!R153=0,"",'SIMPL PLYWOOD'!R153)</f>
      </c>
      <c r="H139" t="s" s="461">
        <f>IF('SIMPL PLYWOOD'!S153=0,"",'SIMPL PLYWOOD'!S153)</f>
      </c>
      <c r="I139" t="s" s="461">
        <f>IF('SIMPL PLYWOOD'!T153=0,"",'SIMPL PLYWOOD'!T153)</f>
      </c>
      <c r="J139" t="s" s="461">
        <f>IF('SIMPL PLYWOOD'!U153=0,"",'SIMPL PLYWOOD'!U153)</f>
      </c>
      <c r="K139" t="s" s="461">
        <f>IF('SIMPL PLYWOOD'!V153=0,"",'SIMPL PLYWOOD'!V153)</f>
      </c>
      <c r="L139" t="s" s="461">
        <f>IF('SIMPL PLYWOOD'!W153=0,"",'SIMPL PLYWOOD'!W153)</f>
      </c>
      <c r="M139" t="s" s="461">
        <f>IF('SIMPL PLYWOOD'!X153=0,"",'SIMPL PLYWOOD'!X153)</f>
      </c>
      <c r="N139" t="s" s="461">
        <f>IF('SIMPL PLYWOOD'!Y153=0,"",'SIMPL PLYWOOD'!Y153)</f>
      </c>
      <c r="O139" t="s" s="461">
        <f>IF('SIMPL PLYWOOD'!Z153=0,"",'SIMPL PLYWOOD'!Z153)</f>
      </c>
      <c r="P139" s="462">
        <f>SUM(B139:O139)</f>
        <v>0</v>
      </c>
      <c r="Q139" s="463">
        <f>P139*'SIMPL PLYWOOD'!I153</f>
        <v>0</v>
      </c>
      <c r="R139" s="463">
        <f>P139*'SIMPL PLYWOOD'!AX153</f>
        <v>0</v>
      </c>
      <c r="S139" s="447"/>
      <c r="T139" s="441"/>
    </row>
    <row r="140" ht="23.25" customHeight="1">
      <c r="A140" t="s" s="459">
        <f>'SIMPL PLYWOOD'!D154</f>
        <v>589</v>
      </c>
      <c r="B140" t="s" s="460">
        <f>IF('SIMPL PLYWOOD'!M154=0,"",'SIMPL PLYWOOD'!M154)</f>
      </c>
      <c r="C140" t="s" s="461">
        <f>IF('SIMPL PLYWOOD'!N154=0,"",'SIMPL PLYWOOD'!N154)</f>
      </c>
      <c r="D140" t="s" s="461">
        <f>IF('SIMPL PLYWOOD'!O154=0,"",'SIMPL PLYWOOD'!O154)</f>
      </c>
      <c r="E140" t="s" s="461">
        <f>IF('SIMPL PLYWOOD'!P154=0,"",'SIMPL PLYWOOD'!P154)</f>
      </c>
      <c r="F140" t="s" s="461">
        <f>IF('SIMPL PLYWOOD'!Q154=0,"",'SIMPL PLYWOOD'!Q154)</f>
      </c>
      <c r="G140" t="s" s="461">
        <f>IF('SIMPL PLYWOOD'!R154=0,"",'SIMPL PLYWOOD'!R154)</f>
      </c>
      <c r="H140" t="s" s="461">
        <f>IF('SIMPL PLYWOOD'!S154=0,"",'SIMPL PLYWOOD'!S154)</f>
      </c>
      <c r="I140" t="s" s="461">
        <f>IF('SIMPL PLYWOOD'!T154=0,"",'SIMPL PLYWOOD'!T154)</f>
      </c>
      <c r="J140" t="s" s="461">
        <f>IF('SIMPL PLYWOOD'!U154=0,"",'SIMPL PLYWOOD'!U154)</f>
      </c>
      <c r="K140" t="s" s="461">
        <f>IF('SIMPL PLYWOOD'!V154=0,"",'SIMPL PLYWOOD'!V154)</f>
      </c>
      <c r="L140" t="s" s="461">
        <f>IF('SIMPL PLYWOOD'!W154=0,"",'SIMPL PLYWOOD'!W154)</f>
      </c>
      <c r="M140" t="s" s="461">
        <f>IF('SIMPL PLYWOOD'!X154=0,"",'SIMPL PLYWOOD'!X154)</f>
      </c>
      <c r="N140" t="s" s="461">
        <f>IF('SIMPL PLYWOOD'!Y154=0,"",'SIMPL PLYWOOD'!Y154)</f>
      </c>
      <c r="O140" t="s" s="461">
        <f>IF('SIMPL PLYWOOD'!Z154=0,"",'SIMPL PLYWOOD'!Z154)</f>
      </c>
      <c r="P140" s="462">
        <f>SUM(B140:O140)</f>
        <v>0</v>
      </c>
      <c r="Q140" s="463">
        <f>P140*'SIMPL PLYWOOD'!I154</f>
        <v>0</v>
      </c>
      <c r="R140" s="463">
        <f>P140*'SIMPL PLYWOOD'!AX154</f>
        <v>0</v>
      </c>
      <c r="S140" s="447"/>
      <c r="T140" s="441"/>
    </row>
    <row r="141" ht="23.25" customHeight="1">
      <c r="A141" t="s" s="459">
        <f>'SIMPL PLYWOOD'!D155</f>
        <v>590</v>
      </c>
      <c r="B141" t="s" s="460">
        <f>IF('SIMPL PLYWOOD'!M155=0,"",'SIMPL PLYWOOD'!M155)</f>
      </c>
      <c r="C141" t="s" s="461">
        <f>IF('SIMPL PLYWOOD'!N155=0,"",'SIMPL PLYWOOD'!N155)</f>
      </c>
      <c r="D141" t="s" s="461">
        <f>IF('SIMPL PLYWOOD'!O155=0,"",'SIMPL PLYWOOD'!O155)</f>
      </c>
      <c r="E141" t="s" s="461">
        <f>IF('SIMPL PLYWOOD'!P155=0,"",'SIMPL PLYWOOD'!P155)</f>
      </c>
      <c r="F141" t="s" s="461">
        <f>IF('SIMPL PLYWOOD'!Q155=0,"",'SIMPL PLYWOOD'!Q155)</f>
      </c>
      <c r="G141" t="s" s="461">
        <f>IF('SIMPL PLYWOOD'!R155=0,"",'SIMPL PLYWOOD'!R155)</f>
      </c>
      <c r="H141" t="s" s="461">
        <f>IF('SIMPL PLYWOOD'!S155=0,"",'SIMPL PLYWOOD'!S155)</f>
      </c>
      <c r="I141" t="s" s="461">
        <f>IF('SIMPL PLYWOOD'!T155=0,"",'SIMPL PLYWOOD'!T155)</f>
      </c>
      <c r="J141" t="s" s="461">
        <f>IF('SIMPL PLYWOOD'!U155=0,"",'SIMPL PLYWOOD'!U155)</f>
      </c>
      <c r="K141" t="s" s="461">
        <f>IF('SIMPL PLYWOOD'!V155=0,"",'SIMPL PLYWOOD'!V155)</f>
      </c>
      <c r="L141" t="s" s="461">
        <f>IF('SIMPL PLYWOOD'!W155=0,"",'SIMPL PLYWOOD'!W155)</f>
      </c>
      <c r="M141" t="s" s="461">
        <f>IF('SIMPL PLYWOOD'!X155=0,"",'SIMPL PLYWOOD'!X155)</f>
      </c>
      <c r="N141" t="s" s="461">
        <f>IF('SIMPL PLYWOOD'!Y155=0,"",'SIMPL PLYWOOD'!Y155)</f>
      </c>
      <c r="O141" t="s" s="461">
        <f>IF('SIMPL PLYWOOD'!Z155=0,"",'SIMPL PLYWOOD'!Z155)</f>
      </c>
      <c r="P141" s="462">
        <f>SUM(B141:O141)</f>
        <v>0</v>
      </c>
      <c r="Q141" s="463">
        <f>P141*'SIMPL PLYWOOD'!I155</f>
        <v>0</v>
      </c>
      <c r="R141" s="463">
        <f>P141*'SIMPL PLYWOOD'!AX155</f>
        <v>0</v>
      </c>
      <c r="S141" s="447"/>
      <c r="T141" s="441"/>
    </row>
    <row r="142" ht="23.25" customHeight="1">
      <c r="A142" s="464">
        <f>'SIMPL PLYWOOD'!D156</f>
        <v>0</v>
      </c>
      <c r="B142" t="s" s="460">
        <f>IF('SIMPL PLYWOOD'!M156=0,"",'SIMPL PLYWOOD'!M156)</f>
      </c>
      <c r="C142" t="s" s="461">
        <f>IF('SIMPL PLYWOOD'!N156=0,"",'SIMPL PLYWOOD'!N156)</f>
      </c>
      <c r="D142" t="s" s="461">
        <f>IF('SIMPL PLYWOOD'!O156=0,"",'SIMPL PLYWOOD'!O156)</f>
      </c>
      <c r="E142" t="s" s="461">
        <f>IF('SIMPL PLYWOOD'!P156=0,"",'SIMPL PLYWOOD'!P156)</f>
      </c>
      <c r="F142" t="s" s="461">
        <f>IF('SIMPL PLYWOOD'!Q156=0,"",'SIMPL PLYWOOD'!Q156)</f>
      </c>
      <c r="G142" t="s" s="461">
        <f>IF('SIMPL PLYWOOD'!R156=0,"",'SIMPL PLYWOOD'!R156)</f>
      </c>
      <c r="H142" t="s" s="461">
        <f>IF('SIMPL PLYWOOD'!S156=0,"",'SIMPL PLYWOOD'!S156)</f>
      </c>
      <c r="I142" t="s" s="461">
        <f>IF('SIMPL PLYWOOD'!T156=0,"",'SIMPL PLYWOOD'!T156)</f>
      </c>
      <c r="J142" t="s" s="461">
        <f>IF('SIMPL PLYWOOD'!U156=0,"",'SIMPL PLYWOOD'!U156)</f>
      </c>
      <c r="K142" t="s" s="461">
        <f>IF('SIMPL PLYWOOD'!V156=0,"",'SIMPL PLYWOOD'!V156)</f>
      </c>
      <c r="L142" t="s" s="461">
        <f>IF('SIMPL PLYWOOD'!W156=0,"",'SIMPL PLYWOOD'!W156)</f>
      </c>
      <c r="M142" t="s" s="461">
        <f>IF('SIMPL PLYWOOD'!X156=0,"",'SIMPL PLYWOOD'!X156)</f>
      </c>
      <c r="N142" t="s" s="461">
        <f>IF('SIMPL PLYWOOD'!Y156=0,"",'SIMPL PLYWOOD'!Y156)</f>
      </c>
      <c r="O142" t="s" s="461">
        <f>IF('SIMPL PLYWOOD'!Z156=0,"",'SIMPL PLYWOOD'!Z156)</f>
      </c>
      <c r="P142" s="462">
        <f>SUM(B142:O142)</f>
        <v>0</v>
      </c>
      <c r="Q142" s="463">
        <f>P142*'SIMPL PLYWOOD'!I156</f>
        <v>0</v>
      </c>
      <c r="R142" s="463">
        <f>P142*'SIMPL PLYWOOD'!AX156</f>
        <v>0</v>
      </c>
      <c r="S142" s="447"/>
      <c r="T142" s="441"/>
    </row>
    <row r="143" ht="23.25" customHeight="1">
      <c r="A143" t="s" s="459">
        <f>'SIMPL PLYWOOD'!D157</f>
        <v>591</v>
      </c>
      <c r="B143" t="s" s="460">
        <f>IF('SIMPL PLYWOOD'!M157=0,"",'SIMPL PLYWOOD'!M157)</f>
      </c>
      <c r="C143" t="s" s="461">
        <f>IF('SIMPL PLYWOOD'!N157=0,"",'SIMPL PLYWOOD'!N157)</f>
      </c>
      <c r="D143" t="s" s="461">
        <f>IF('SIMPL PLYWOOD'!O157=0,"",'SIMPL PLYWOOD'!O157)</f>
      </c>
      <c r="E143" t="s" s="461">
        <f>IF('SIMPL PLYWOOD'!P157=0,"",'SIMPL PLYWOOD'!P157)</f>
      </c>
      <c r="F143" t="s" s="461">
        <f>IF('SIMPL PLYWOOD'!Q157=0,"",'SIMPL PLYWOOD'!Q157)</f>
      </c>
      <c r="G143" t="s" s="461">
        <f>IF('SIMPL PLYWOOD'!R157=0,"",'SIMPL PLYWOOD'!R157)</f>
      </c>
      <c r="H143" t="s" s="461">
        <f>IF('SIMPL PLYWOOD'!S157=0,"",'SIMPL PLYWOOD'!S157)</f>
      </c>
      <c r="I143" t="s" s="461">
        <f>IF('SIMPL PLYWOOD'!T157=0,"",'SIMPL PLYWOOD'!T157)</f>
      </c>
      <c r="J143" t="s" s="461">
        <f>IF('SIMPL PLYWOOD'!U157=0,"",'SIMPL PLYWOOD'!U157)</f>
      </c>
      <c r="K143" t="s" s="461">
        <f>IF('SIMPL PLYWOOD'!V157=0,"",'SIMPL PLYWOOD'!V157)</f>
      </c>
      <c r="L143" t="s" s="461">
        <f>IF('SIMPL PLYWOOD'!W157=0,"",'SIMPL PLYWOOD'!W157)</f>
      </c>
      <c r="M143" t="s" s="461">
        <f>IF('SIMPL PLYWOOD'!X157=0,"",'SIMPL PLYWOOD'!X157)</f>
      </c>
      <c r="N143" t="s" s="461">
        <f>IF('SIMPL PLYWOOD'!Y157=0,"",'SIMPL PLYWOOD'!Y157)</f>
      </c>
      <c r="O143" t="s" s="461">
        <f>IF('SIMPL PLYWOOD'!Z157=0,"",'SIMPL PLYWOOD'!Z157)</f>
      </c>
      <c r="P143" s="462">
        <f>SUM(B143:O143)</f>
        <v>0</v>
      </c>
      <c r="Q143" s="463">
        <f>P143*'SIMPL PLYWOOD'!I157</f>
        <v>0</v>
      </c>
      <c r="R143" s="463">
        <f>P143*'SIMPL PLYWOOD'!AX157</f>
        <v>0</v>
      </c>
      <c r="S143" s="447"/>
      <c r="T143" s="441"/>
    </row>
    <row r="144" ht="23.25" customHeight="1">
      <c r="A144" t="s" s="459">
        <f>'SIMPL PLYWOOD'!D158</f>
        <v>592</v>
      </c>
      <c r="B144" t="s" s="460">
        <f>IF('SIMPL PLYWOOD'!M158=0,"",'SIMPL PLYWOOD'!M158)</f>
      </c>
      <c r="C144" t="s" s="461">
        <f>IF('SIMPL PLYWOOD'!N158=0,"",'SIMPL PLYWOOD'!N158)</f>
      </c>
      <c r="D144" t="s" s="461">
        <f>IF('SIMPL PLYWOOD'!O158=0,"",'SIMPL PLYWOOD'!O158)</f>
      </c>
      <c r="E144" t="s" s="461">
        <f>IF('SIMPL PLYWOOD'!P158=0,"",'SIMPL PLYWOOD'!P158)</f>
      </c>
      <c r="F144" t="s" s="461">
        <f>IF('SIMPL PLYWOOD'!Q158=0,"",'SIMPL PLYWOOD'!Q158)</f>
      </c>
      <c r="G144" t="s" s="461">
        <f>IF('SIMPL PLYWOOD'!R158=0,"",'SIMPL PLYWOOD'!R158)</f>
      </c>
      <c r="H144" t="s" s="461">
        <f>IF('SIMPL PLYWOOD'!S158=0,"",'SIMPL PLYWOOD'!S158)</f>
      </c>
      <c r="I144" t="s" s="461">
        <f>IF('SIMPL PLYWOOD'!T158=0,"",'SIMPL PLYWOOD'!T158)</f>
      </c>
      <c r="J144" t="s" s="461">
        <f>IF('SIMPL PLYWOOD'!U158=0,"",'SIMPL PLYWOOD'!U158)</f>
      </c>
      <c r="K144" t="s" s="461">
        <f>IF('SIMPL PLYWOOD'!V158=0,"",'SIMPL PLYWOOD'!V158)</f>
      </c>
      <c r="L144" t="s" s="461">
        <f>IF('SIMPL PLYWOOD'!W158=0,"",'SIMPL PLYWOOD'!W158)</f>
      </c>
      <c r="M144" t="s" s="461">
        <f>IF('SIMPL PLYWOOD'!X158=0,"",'SIMPL PLYWOOD'!X158)</f>
      </c>
      <c r="N144" t="s" s="461">
        <f>IF('SIMPL PLYWOOD'!Y158=0,"",'SIMPL PLYWOOD'!Y158)</f>
      </c>
      <c r="O144" t="s" s="461">
        <f>IF('SIMPL PLYWOOD'!Z158=0,"",'SIMPL PLYWOOD'!Z158)</f>
      </c>
      <c r="P144" s="462">
        <f>SUM(B144:O144)</f>
        <v>0</v>
      </c>
      <c r="Q144" s="463">
        <f>P144*'SIMPL PLYWOOD'!I158</f>
        <v>0</v>
      </c>
      <c r="R144" s="463">
        <f>P144*'SIMPL PLYWOOD'!AX158</f>
        <v>0</v>
      </c>
      <c r="S144" s="447"/>
      <c r="T144" s="441"/>
    </row>
    <row r="145" ht="23.25" customHeight="1">
      <c r="A145" t="s" s="459">
        <f>'SIMPL PLYWOOD'!D159</f>
        <v>593</v>
      </c>
      <c r="B145" t="s" s="460">
        <f>IF('SIMPL PLYWOOD'!M159=0,"",'SIMPL PLYWOOD'!M159)</f>
      </c>
      <c r="C145" t="s" s="461">
        <f>IF('SIMPL PLYWOOD'!N159=0,"",'SIMPL PLYWOOD'!N159)</f>
      </c>
      <c r="D145" t="s" s="461">
        <f>IF('SIMPL PLYWOOD'!O159=0,"",'SIMPL PLYWOOD'!O159)</f>
      </c>
      <c r="E145" t="s" s="461">
        <f>IF('SIMPL PLYWOOD'!P159=0,"",'SIMPL PLYWOOD'!P159)</f>
      </c>
      <c r="F145" t="s" s="461">
        <f>IF('SIMPL PLYWOOD'!Q159=0,"",'SIMPL PLYWOOD'!Q159)</f>
      </c>
      <c r="G145" t="s" s="461">
        <f>IF('SIMPL PLYWOOD'!R159=0,"",'SIMPL PLYWOOD'!R159)</f>
      </c>
      <c r="H145" t="s" s="461">
        <f>IF('SIMPL PLYWOOD'!S159=0,"",'SIMPL PLYWOOD'!S159)</f>
      </c>
      <c r="I145" t="s" s="461">
        <f>IF('SIMPL PLYWOOD'!T159=0,"",'SIMPL PLYWOOD'!T159)</f>
      </c>
      <c r="J145" t="s" s="461">
        <f>IF('SIMPL PLYWOOD'!U159=0,"",'SIMPL PLYWOOD'!U159)</f>
      </c>
      <c r="K145" t="s" s="461">
        <f>IF('SIMPL PLYWOOD'!V159=0,"",'SIMPL PLYWOOD'!V159)</f>
      </c>
      <c r="L145" t="s" s="461">
        <f>IF('SIMPL PLYWOOD'!W159=0,"",'SIMPL PLYWOOD'!W159)</f>
      </c>
      <c r="M145" t="s" s="461">
        <f>IF('SIMPL PLYWOOD'!X159=0,"",'SIMPL PLYWOOD'!X159)</f>
      </c>
      <c r="N145" t="s" s="461">
        <f>IF('SIMPL PLYWOOD'!Y159=0,"",'SIMPL PLYWOOD'!Y159)</f>
      </c>
      <c r="O145" t="s" s="461">
        <f>IF('SIMPL PLYWOOD'!Z159=0,"",'SIMPL PLYWOOD'!Z159)</f>
      </c>
      <c r="P145" s="462">
        <f>SUM(B145:O145)</f>
        <v>0</v>
      </c>
      <c r="Q145" s="463">
        <f>P145*'SIMPL PLYWOOD'!I159</f>
        <v>0</v>
      </c>
      <c r="R145" s="463">
        <f>P145*'SIMPL PLYWOOD'!AX159</f>
        <v>0</v>
      </c>
      <c r="S145" s="447"/>
      <c r="T145" s="441"/>
    </row>
    <row r="146" ht="23.25" customHeight="1">
      <c r="A146" t="s" s="459">
        <f>'SIMPL PLYWOOD'!D160</f>
        <v>594</v>
      </c>
      <c r="B146" t="s" s="460">
        <f>IF('SIMPL PLYWOOD'!M160=0,"",'SIMPL PLYWOOD'!M160)</f>
      </c>
      <c r="C146" t="s" s="461">
        <f>IF('SIMPL PLYWOOD'!N160=0,"",'SIMPL PLYWOOD'!N160)</f>
      </c>
      <c r="D146" t="s" s="461">
        <f>IF('SIMPL PLYWOOD'!O160=0,"",'SIMPL PLYWOOD'!O160)</f>
      </c>
      <c r="E146" t="s" s="461">
        <f>IF('SIMPL PLYWOOD'!P160=0,"",'SIMPL PLYWOOD'!P160)</f>
      </c>
      <c r="F146" t="s" s="461">
        <f>IF('SIMPL PLYWOOD'!Q160=0,"",'SIMPL PLYWOOD'!Q160)</f>
      </c>
      <c r="G146" t="s" s="461">
        <f>IF('SIMPL PLYWOOD'!R160=0,"",'SIMPL PLYWOOD'!R160)</f>
      </c>
      <c r="H146" t="s" s="461">
        <f>IF('SIMPL PLYWOOD'!S160=0,"",'SIMPL PLYWOOD'!S160)</f>
      </c>
      <c r="I146" t="s" s="461">
        <f>IF('SIMPL PLYWOOD'!T160=0,"",'SIMPL PLYWOOD'!T160)</f>
      </c>
      <c r="J146" t="s" s="461">
        <f>IF('SIMPL PLYWOOD'!U160=0,"",'SIMPL PLYWOOD'!U160)</f>
      </c>
      <c r="K146" t="s" s="461">
        <f>IF('SIMPL PLYWOOD'!V160=0,"",'SIMPL PLYWOOD'!V160)</f>
      </c>
      <c r="L146" t="s" s="461">
        <f>IF('SIMPL PLYWOOD'!W160=0,"",'SIMPL PLYWOOD'!W160)</f>
      </c>
      <c r="M146" t="s" s="461">
        <f>IF('SIMPL PLYWOOD'!X160=0,"",'SIMPL PLYWOOD'!X160)</f>
      </c>
      <c r="N146" t="s" s="461">
        <f>IF('SIMPL PLYWOOD'!Y160=0,"",'SIMPL PLYWOOD'!Y160)</f>
      </c>
      <c r="O146" t="s" s="461">
        <f>IF('SIMPL PLYWOOD'!Z160=0,"",'SIMPL PLYWOOD'!Z160)</f>
      </c>
      <c r="P146" s="462">
        <f>SUM(B146:O146)</f>
        <v>0</v>
      </c>
      <c r="Q146" s="463">
        <f>P146*'SIMPL PLYWOOD'!I160</f>
        <v>0</v>
      </c>
      <c r="R146" s="463">
        <f>P146*'SIMPL PLYWOOD'!AX160</f>
        <v>0</v>
      </c>
      <c r="S146" s="447"/>
      <c r="T146" s="441"/>
    </row>
    <row r="147" ht="23.25" customHeight="1">
      <c r="A147" t="s" s="459">
        <f>'SIMPL PLYWOOD'!D161</f>
        <v>595</v>
      </c>
      <c r="B147" t="s" s="460">
        <f>IF('SIMPL PLYWOOD'!M161=0,"",'SIMPL PLYWOOD'!M161)</f>
      </c>
      <c r="C147" t="s" s="461">
        <f>IF('SIMPL PLYWOOD'!N161=0,"",'SIMPL PLYWOOD'!N161)</f>
      </c>
      <c r="D147" t="s" s="461">
        <f>IF('SIMPL PLYWOOD'!O161=0,"",'SIMPL PLYWOOD'!O161)</f>
      </c>
      <c r="E147" t="s" s="461">
        <f>IF('SIMPL PLYWOOD'!P161=0,"",'SIMPL PLYWOOD'!P161)</f>
      </c>
      <c r="F147" t="s" s="461">
        <f>IF('SIMPL PLYWOOD'!Q161=0,"",'SIMPL PLYWOOD'!Q161)</f>
      </c>
      <c r="G147" t="s" s="461">
        <f>IF('SIMPL PLYWOOD'!R161=0,"",'SIMPL PLYWOOD'!R161)</f>
      </c>
      <c r="H147" t="s" s="461">
        <f>IF('SIMPL PLYWOOD'!S161=0,"",'SIMPL PLYWOOD'!S161)</f>
      </c>
      <c r="I147" t="s" s="461">
        <f>IF('SIMPL PLYWOOD'!T161=0,"",'SIMPL PLYWOOD'!T161)</f>
      </c>
      <c r="J147" t="s" s="461">
        <f>IF('SIMPL PLYWOOD'!U161=0,"",'SIMPL PLYWOOD'!U161)</f>
      </c>
      <c r="K147" t="s" s="461">
        <f>IF('SIMPL PLYWOOD'!V161=0,"",'SIMPL PLYWOOD'!V161)</f>
      </c>
      <c r="L147" t="s" s="461">
        <f>IF('SIMPL PLYWOOD'!W161=0,"",'SIMPL PLYWOOD'!W161)</f>
      </c>
      <c r="M147" t="s" s="461">
        <f>IF('SIMPL PLYWOOD'!X161=0,"",'SIMPL PLYWOOD'!X161)</f>
      </c>
      <c r="N147" t="s" s="461">
        <f>IF('SIMPL PLYWOOD'!Y161=0,"",'SIMPL PLYWOOD'!Y161)</f>
      </c>
      <c r="O147" t="s" s="461">
        <f>IF('SIMPL PLYWOOD'!Z161=0,"",'SIMPL PLYWOOD'!Z161)</f>
      </c>
      <c r="P147" s="462">
        <f>SUM(B147:O147)</f>
        <v>0</v>
      </c>
      <c r="Q147" s="463">
        <f>P147*'SIMPL PLYWOOD'!I161</f>
        <v>0</v>
      </c>
      <c r="R147" s="463">
        <f>P147*'SIMPL PLYWOOD'!AX161</f>
        <v>0</v>
      </c>
      <c r="S147" s="447"/>
      <c r="T147" s="441"/>
    </row>
    <row r="148" ht="23.25" customHeight="1">
      <c r="A148" t="s" s="459">
        <f>'SIMPL PLYWOOD'!D162</f>
        <v>596</v>
      </c>
      <c r="B148" t="s" s="460">
        <f>IF('SIMPL PLYWOOD'!M162=0,"",'SIMPL PLYWOOD'!M162)</f>
      </c>
      <c r="C148" t="s" s="461">
        <f>IF('SIMPL PLYWOOD'!N162=0,"",'SIMPL PLYWOOD'!N162)</f>
      </c>
      <c r="D148" t="s" s="461">
        <f>IF('SIMPL PLYWOOD'!O162=0,"",'SIMPL PLYWOOD'!O162)</f>
      </c>
      <c r="E148" t="s" s="461">
        <f>IF('SIMPL PLYWOOD'!P162=0,"",'SIMPL PLYWOOD'!P162)</f>
      </c>
      <c r="F148" t="s" s="461">
        <f>IF('SIMPL PLYWOOD'!Q162=0,"",'SIMPL PLYWOOD'!Q162)</f>
      </c>
      <c r="G148" t="s" s="461">
        <f>IF('SIMPL PLYWOOD'!R162=0,"",'SIMPL PLYWOOD'!R162)</f>
      </c>
      <c r="H148" t="s" s="461">
        <f>IF('SIMPL PLYWOOD'!S162=0,"",'SIMPL PLYWOOD'!S162)</f>
      </c>
      <c r="I148" t="s" s="461">
        <f>IF('SIMPL PLYWOOD'!T162=0,"",'SIMPL PLYWOOD'!T162)</f>
      </c>
      <c r="J148" t="s" s="461">
        <f>IF('SIMPL PLYWOOD'!U162=0,"",'SIMPL PLYWOOD'!U162)</f>
      </c>
      <c r="K148" t="s" s="461">
        <f>IF('SIMPL PLYWOOD'!V162=0,"",'SIMPL PLYWOOD'!V162)</f>
      </c>
      <c r="L148" t="s" s="461">
        <f>IF('SIMPL PLYWOOD'!W162=0,"",'SIMPL PLYWOOD'!W162)</f>
      </c>
      <c r="M148" t="s" s="461">
        <f>IF('SIMPL PLYWOOD'!X162=0,"",'SIMPL PLYWOOD'!X162)</f>
      </c>
      <c r="N148" t="s" s="461">
        <f>IF('SIMPL PLYWOOD'!Y162=0,"",'SIMPL PLYWOOD'!Y162)</f>
      </c>
      <c r="O148" t="s" s="461">
        <f>IF('SIMPL PLYWOOD'!Z162=0,"",'SIMPL PLYWOOD'!Z162)</f>
      </c>
      <c r="P148" s="462">
        <f>SUM(B148:O148)</f>
        <v>0</v>
      </c>
      <c r="Q148" s="463">
        <f>P148*'SIMPL PLYWOOD'!I162</f>
        <v>0</v>
      </c>
      <c r="R148" s="463">
        <f>P148*'SIMPL PLYWOOD'!AX162</f>
        <v>0</v>
      </c>
      <c r="S148" s="447"/>
      <c r="T148" s="441"/>
    </row>
    <row r="149" ht="23.25" customHeight="1">
      <c r="A149" t="s" s="459">
        <f>'SIMPL PLYWOOD'!D163</f>
        <v>597</v>
      </c>
      <c r="B149" t="s" s="460">
        <f>IF('SIMPL PLYWOOD'!M163=0,"",'SIMPL PLYWOOD'!M163)</f>
      </c>
      <c r="C149" t="s" s="461">
        <f>IF('SIMPL PLYWOOD'!N163=0,"",'SIMPL PLYWOOD'!N163)</f>
      </c>
      <c r="D149" t="s" s="461">
        <f>IF('SIMPL PLYWOOD'!O163=0,"",'SIMPL PLYWOOD'!O163)</f>
      </c>
      <c r="E149" t="s" s="461">
        <f>IF('SIMPL PLYWOOD'!P163=0,"",'SIMPL PLYWOOD'!P163)</f>
      </c>
      <c r="F149" t="s" s="461">
        <f>IF('SIMPL PLYWOOD'!Q163=0,"",'SIMPL PLYWOOD'!Q163)</f>
      </c>
      <c r="G149" t="s" s="461">
        <f>IF('SIMPL PLYWOOD'!R163=0,"",'SIMPL PLYWOOD'!R163)</f>
      </c>
      <c r="H149" t="s" s="461">
        <f>IF('SIMPL PLYWOOD'!S163=0,"",'SIMPL PLYWOOD'!S163)</f>
      </c>
      <c r="I149" t="s" s="461">
        <f>IF('SIMPL PLYWOOD'!T163=0,"",'SIMPL PLYWOOD'!T163)</f>
      </c>
      <c r="J149" t="s" s="461">
        <f>IF('SIMPL PLYWOOD'!U163=0,"",'SIMPL PLYWOOD'!U163)</f>
      </c>
      <c r="K149" t="s" s="461">
        <f>IF('SIMPL PLYWOOD'!V163=0,"",'SIMPL PLYWOOD'!V163)</f>
      </c>
      <c r="L149" t="s" s="461">
        <f>IF('SIMPL PLYWOOD'!W163=0,"",'SIMPL PLYWOOD'!W163)</f>
      </c>
      <c r="M149" t="s" s="461">
        <f>IF('SIMPL PLYWOOD'!X163=0,"",'SIMPL PLYWOOD'!X163)</f>
      </c>
      <c r="N149" t="s" s="461">
        <f>IF('SIMPL PLYWOOD'!Y163=0,"",'SIMPL PLYWOOD'!Y163)</f>
      </c>
      <c r="O149" t="s" s="461">
        <f>IF('SIMPL PLYWOOD'!Z163=0,"",'SIMPL PLYWOOD'!Z163)</f>
      </c>
      <c r="P149" s="462">
        <f>SUM(B149:O149)</f>
        <v>0</v>
      </c>
      <c r="Q149" s="463">
        <f>P149*'SIMPL PLYWOOD'!I163</f>
        <v>0</v>
      </c>
      <c r="R149" s="463">
        <f>P149*'SIMPL PLYWOOD'!AX163</f>
        <v>0</v>
      </c>
      <c r="S149" s="447"/>
      <c r="T149" s="441"/>
    </row>
    <row r="150" ht="23.25" customHeight="1">
      <c r="A150" t="s" s="459">
        <f>'SIMPL PLYWOOD'!D164</f>
        <v>598</v>
      </c>
      <c r="B150" t="s" s="460">
        <f>IF('SIMPL PLYWOOD'!M164=0,"",'SIMPL PLYWOOD'!M164)</f>
      </c>
      <c r="C150" t="s" s="461">
        <f>IF('SIMPL PLYWOOD'!N164=0,"",'SIMPL PLYWOOD'!N164)</f>
      </c>
      <c r="D150" t="s" s="461">
        <f>IF('SIMPL PLYWOOD'!O164=0,"",'SIMPL PLYWOOD'!O164)</f>
      </c>
      <c r="E150" t="s" s="461">
        <f>IF('SIMPL PLYWOOD'!P164=0,"",'SIMPL PLYWOOD'!P164)</f>
      </c>
      <c r="F150" t="s" s="461">
        <f>IF('SIMPL PLYWOOD'!Q164=0,"",'SIMPL PLYWOOD'!Q164)</f>
      </c>
      <c r="G150" t="s" s="461">
        <f>IF('SIMPL PLYWOOD'!R164=0,"",'SIMPL PLYWOOD'!R164)</f>
      </c>
      <c r="H150" t="s" s="461">
        <f>IF('SIMPL PLYWOOD'!S164=0,"",'SIMPL PLYWOOD'!S164)</f>
      </c>
      <c r="I150" t="s" s="461">
        <f>IF('SIMPL PLYWOOD'!T164=0,"",'SIMPL PLYWOOD'!T164)</f>
      </c>
      <c r="J150" t="s" s="461">
        <f>IF('SIMPL PLYWOOD'!U164=0,"",'SIMPL PLYWOOD'!U164)</f>
      </c>
      <c r="K150" t="s" s="461">
        <f>IF('SIMPL PLYWOOD'!V164=0,"",'SIMPL PLYWOOD'!V164)</f>
      </c>
      <c r="L150" t="s" s="461">
        <f>IF('SIMPL PLYWOOD'!W164=0,"",'SIMPL PLYWOOD'!W164)</f>
      </c>
      <c r="M150" t="s" s="461">
        <f>IF('SIMPL PLYWOOD'!X164=0,"",'SIMPL PLYWOOD'!X164)</f>
      </c>
      <c r="N150" t="s" s="461">
        <f>IF('SIMPL PLYWOOD'!Y164=0,"",'SIMPL PLYWOOD'!Y164)</f>
      </c>
      <c r="O150" t="s" s="461">
        <f>IF('SIMPL PLYWOOD'!Z164=0,"",'SIMPL PLYWOOD'!Z164)</f>
      </c>
      <c r="P150" s="462">
        <f>SUM(B150:O150)</f>
        <v>0</v>
      </c>
      <c r="Q150" s="463">
        <f>P150*'SIMPL PLYWOOD'!I164</f>
        <v>0</v>
      </c>
      <c r="R150" s="463">
        <f>P150*'SIMPL PLYWOOD'!AX164</f>
        <v>0</v>
      </c>
      <c r="S150" s="447"/>
      <c r="T150" s="441"/>
    </row>
    <row r="151" ht="23.25" customHeight="1">
      <c r="A151" t="s" s="459">
        <f>'SIMPL PLYWOOD'!D165</f>
        <v>599</v>
      </c>
      <c r="B151" t="s" s="460">
        <f>IF('SIMPL PLYWOOD'!M165=0,"",'SIMPL PLYWOOD'!M165)</f>
      </c>
      <c r="C151" t="s" s="461">
        <f>IF('SIMPL PLYWOOD'!N165=0,"",'SIMPL PLYWOOD'!N165)</f>
      </c>
      <c r="D151" t="s" s="461">
        <f>IF('SIMPL PLYWOOD'!O165=0,"",'SIMPL PLYWOOD'!O165)</f>
      </c>
      <c r="E151" t="s" s="461">
        <f>IF('SIMPL PLYWOOD'!P165=0,"",'SIMPL PLYWOOD'!P165)</f>
      </c>
      <c r="F151" t="s" s="461">
        <f>IF('SIMPL PLYWOOD'!Q165=0,"",'SIMPL PLYWOOD'!Q165)</f>
      </c>
      <c r="G151" t="s" s="461">
        <f>IF('SIMPL PLYWOOD'!R165=0,"",'SIMPL PLYWOOD'!R165)</f>
      </c>
      <c r="H151" t="s" s="461">
        <f>IF('SIMPL PLYWOOD'!S165=0,"",'SIMPL PLYWOOD'!S165)</f>
      </c>
      <c r="I151" t="s" s="461">
        <f>IF('SIMPL PLYWOOD'!T165=0,"",'SIMPL PLYWOOD'!T165)</f>
      </c>
      <c r="J151" t="s" s="461">
        <f>IF('SIMPL PLYWOOD'!U165=0,"",'SIMPL PLYWOOD'!U165)</f>
      </c>
      <c r="K151" t="s" s="461">
        <f>IF('SIMPL PLYWOOD'!V165=0,"",'SIMPL PLYWOOD'!V165)</f>
      </c>
      <c r="L151" t="s" s="461">
        <f>IF('SIMPL PLYWOOD'!W165=0,"",'SIMPL PLYWOOD'!W165)</f>
      </c>
      <c r="M151" t="s" s="461">
        <f>IF('SIMPL PLYWOOD'!X165=0,"",'SIMPL PLYWOOD'!X165)</f>
      </c>
      <c r="N151" t="s" s="461">
        <f>IF('SIMPL PLYWOOD'!Y165=0,"",'SIMPL PLYWOOD'!Y165)</f>
      </c>
      <c r="O151" t="s" s="461">
        <f>IF('SIMPL PLYWOOD'!Z165=0,"",'SIMPL PLYWOOD'!Z165)</f>
      </c>
      <c r="P151" s="462">
        <f>SUM(B151:O151)</f>
        <v>0</v>
      </c>
      <c r="Q151" s="463">
        <f>P151*'SIMPL PLYWOOD'!I165</f>
        <v>0</v>
      </c>
      <c r="R151" s="463">
        <f>P151*'SIMPL PLYWOOD'!AX165</f>
        <v>0</v>
      </c>
      <c r="S151" s="447"/>
      <c r="T151" s="441"/>
    </row>
    <row r="152" ht="23.25" customHeight="1">
      <c r="A152" s="464">
        <f>'SIMPL PLYWOOD'!D166</f>
        <v>0</v>
      </c>
      <c r="B152" t="s" s="460">
        <f>IF('SIMPL PLYWOOD'!M166=0,"",'SIMPL PLYWOOD'!M166)</f>
      </c>
      <c r="C152" t="s" s="461">
        <f>IF('SIMPL PLYWOOD'!N166=0,"",'SIMPL PLYWOOD'!N166)</f>
      </c>
      <c r="D152" t="s" s="461">
        <f>IF('SIMPL PLYWOOD'!O166=0,"",'SIMPL PLYWOOD'!O166)</f>
      </c>
      <c r="E152" t="s" s="461">
        <f>IF('SIMPL PLYWOOD'!P166=0,"",'SIMPL PLYWOOD'!P166)</f>
      </c>
      <c r="F152" t="s" s="461">
        <f>IF('SIMPL PLYWOOD'!Q166=0,"",'SIMPL PLYWOOD'!Q166)</f>
      </c>
      <c r="G152" t="s" s="461">
        <f>IF('SIMPL PLYWOOD'!R166=0,"",'SIMPL PLYWOOD'!R166)</f>
      </c>
      <c r="H152" t="s" s="461">
        <f>IF('SIMPL PLYWOOD'!S166=0,"",'SIMPL PLYWOOD'!S166)</f>
      </c>
      <c r="I152" t="s" s="461">
        <f>IF('SIMPL PLYWOOD'!T166=0,"",'SIMPL PLYWOOD'!T166)</f>
      </c>
      <c r="J152" t="s" s="461">
        <f>IF('SIMPL PLYWOOD'!U166=0,"",'SIMPL PLYWOOD'!U166)</f>
      </c>
      <c r="K152" t="s" s="461">
        <f>IF('SIMPL PLYWOOD'!V166=0,"",'SIMPL PLYWOOD'!V166)</f>
      </c>
      <c r="L152" t="s" s="461">
        <f>IF('SIMPL PLYWOOD'!W166=0,"",'SIMPL PLYWOOD'!W166)</f>
      </c>
      <c r="M152" t="s" s="461">
        <f>IF('SIMPL PLYWOOD'!X166=0,"",'SIMPL PLYWOOD'!X166)</f>
      </c>
      <c r="N152" t="s" s="461">
        <f>IF('SIMPL PLYWOOD'!Y166=0,"",'SIMPL PLYWOOD'!Y166)</f>
      </c>
      <c r="O152" t="s" s="461">
        <f>IF('SIMPL PLYWOOD'!Z166=0,"",'SIMPL PLYWOOD'!Z166)</f>
      </c>
      <c r="P152" s="462">
        <f>SUM(B152:O152)</f>
        <v>0</v>
      </c>
      <c r="Q152" s="463">
        <f>P152*'SIMPL PLYWOOD'!I166</f>
        <v>0</v>
      </c>
      <c r="R152" s="463">
        <f>P152*'SIMPL PLYWOOD'!AX166</f>
        <v>0</v>
      </c>
      <c r="S152" s="447"/>
      <c r="T152" s="441"/>
    </row>
    <row r="153" ht="23.25" customHeight="1">
      <c r="A153" t="s" s="459">
        <f>'SIMPL PLYWOOD'!D167</f>
        <v>600</v>
      </c>
      <c r="B153" t="s" s="460">
        <f>IF('SIMPL PLYWOOD'!M167=0,"",'SIMPL PLYWOOD'!M167)</f>
      </c>
      <c r="C153" t="s" s="461">
        <f>IF('SIMPL PLYWOOD'!N167=0,"",'SIMPL PLYWOOD'!N167)</f>
      </c>
      <c r="D153" t="s" s="461">
        <f>IF('SIMPL PLYWOOD'!O167=0,"",'SIMPL PLYWOOD'!O167)</f>
      </c>
      <c r="E153" t="s" s="461">
        <f>IF('SIMPL PLYWOOD'!P167=0,"",'SIMPL PLYWOOD'!P167)</f>
      </c>
      <c r="F153" t="s" s="461">
        <f>IF('SIMPL PLYWOOD'!Q167=0,"",'SIMPL PLYWOOD'!Q167)</f>
      </c>
      <c r="G153" t="s" s="461">
        <f>IF('SIMPL PLYWOOD'!R167=0,"",'SIMPL PLYWOOD'!R167)</f>
      </c>
      <c r="H153" t="s" s="461">
        <f>IF('SIMPL PLYWOOD'!S167=0,"",'SIMPL PLYWOOD'!S167)</f>
      </c>
      <c r="I153" t="s" s="461">
        <f>IF('SIMPL PLYWOOD'!T167=0,"",'SIMPL PLYWOOD'!T167)</f>
      </c>
      <c r="J153" t="s" s="461">
        <f>IF('SIMPL PLYWOOD'!U167=0,"",'SIMPL PLYWOOD'!U167)</f>
      </c>
      <c r="K153" t="s" s="461">
        <f>IF('SIMPL PLYWOOD'!V167=0,"",'SIMPL PLYWOOD'!V167)</f>
      </c>
      <c r="L153" t="s" s="461">
        <f>IF('SIMPL PLYWOOD'!W167=0,"",'SIMPL PLYWOOD'!W167)</f>
      </c>
      <c r="M153" t="s" s="461">
        <f>IF('SIMPL PLYWOOD'!X167=0,"",'SIMPL PLYWOOD'!X167)</f>
      </c>
      <c r="N153" t="s" s="461">
        <f>IF('SIMPL PLYWOOD'!Y167=0,"",'SIMPL PLYWOOD'!Y167)</f>
      </c>
      <c r="O153" t="s" s="461">
        <f>IF('SIMPL PLYWOOD'!Z167=0,"",'SIMPL PLYWOOD'!Z167)</f>
      </c>
      <c r="P153" s="462">
        <f>SUM(B153:O153)</f>
        <v>0</v>
      </c>
      <c r="Q153" s="463">
        <f>P153*'SIMPL PLYWOOD'!I167</f>
        <v>0</v>
      </c>
      <c r="R153" s="463">
        <f>P153*'SIMPL PLYWOOD'!AX167</f>
        <v>0</v>
      </c>
      <c r="S153" s="447"/>
      <c r="T153" s="441"/>
    </row>
    <row r="154" ht="23.25" customHeight="1">
      <c r="A154" t="s" s="459">
        <f>'SIMPL PLYWOOD'!D168</f>
        <v>601</v>
      </c>
      <c r="B154" t="s" s="460">
        <f>IF('SIMPL PLYWOOD'!M168=0,"",'SIMPL PLYWOOD'!M168)</f>
      </c>
      <c r="C154" t="s" s="461">
        <f>IF('SIMPL PLYWOOD'!N168=0,"",'SIMPL PLYWOOD'!N168)</f>
      </c>
      <c r="D154" t="s" s="461">
        <f>IF('SIMPL PLYWOOD'!O168=0,"",'SIMPL PLYWOOD'!O168)</f>
      </c>
      <c r="E154" t="s" s="461">
        <f>IF('SIMPL PLYWOOD'!P168=0,"",'SIMPL PLYWOOD'!P168)</f>
      </c>
      <c r="F154" t="s" s="461">
        <f>IF('SIMPL PLYWOOD'!Q168=0,"",'SIMPL PLYWOOD'!Q168)</f>
      </c>
      <c r="G154" t="s" s="461">
        <f>IF('SIMPL PLYWOOD'!R168=0,"",'SIMPL PLYWOOD'!R168)</f>
      </c>
      <c r="H154" t="s" s="461">
        <f>IF('SIMPL PLYWOOD'!S168=0,"",'SIMPL PLYWOOD'!S168)</f>
      </c>
      <c r="I154" t="s" s="461">
        <f>IF('SIMPL PLYWOOD'!T168=0,"",'SIMPL PLYWOOD'!T168)</f>
      </c>
      <c r="J154" t="s" s="461">
        <f>IF('SIMPL PLYWOOD'!U168=0,"",'SIMPL PLYWOOD'!U168)</f>
      </c>
      <c r="K154" t="s" s="461">
        <f>IF('SIMPL PLYWOOD'!V168=0,"",'SIMPL PLYWOOD'!V168)</f>
      </c>
      <c r="L154" t="s" s="461">
        <f>IF('SIMPL PLYWOOD'!W168=0,"",'SIMPL PLYWOOD'!W168)</f>
      </c>
      <c r="M154" t="s" s="461">
        <f>IF('SIMPL PLYWOOD'!X168=0,"",'SIMPL PLYWOOD'!X168)</f>
      </c>
      <c r="N154" t="s" s="461">
        <f>IF('SIMPL PLYWOOD'!Y168=0,"",'SIMPL PLYWOOD'!Y168)</f>
      </c>
      <c r="O154" t="s" s="461">
        <f>IF('SIMPL PLYWOOD'!Z168=0,"",'SIMPL PLYWOOD'!Z168)</f>
      </c>
      <c r="P154" s="462">
        <f>SUM(B154:O154)</f>
        <v>0</v>
      </c>
      <c r="Q154" s="463">
        <f>P154*'SIMPL PLYWOOD'!I168</f>
        <v>0</v>
      </c>
      <c r="R154" s="463">
        <f>P154*'SIMPL PLYWOOD'!AX168</f>
        <v>0</v>
      </c>
      <c r="S154" s="447"/>
      <c r="T154" s="441"/>
    </row>
    <row r="155" ht="23.25" customHeight="1">
      <c r="A155" t="s" s="459">
        <f>'SIMPL PLYWOOD'!D169</f>
        <v>602</v>
      </c>
      <c r="B155" t="s" s="460">
        <f>IF('SIMPL PLYWOOD'!M169=0,"",'SIMPL PLYWOOD'!M169)</f>
      </c>
      <c r="C155" t="s" s="461">
        <f>IF('SIMPL PLYWOOD'!N169=0,"",'SIMPL PLYWOOD'!N169)</f>
      </c>
      <c r="D155" t="s" s="461">
        <f>IF('SIMPL PLYWOOD'!O169=0,"",'SIMPL PLYWOOD'!O169)</f>
      </c>
      <c r="E155" t="s" s="461">
        <f>IF('SIMPL PLYWOOD'!P169=0,"",'SIMPL PLYWOOD'!P169)</f>
      </c>
      <c r="F155" t="s" s="461">
        <f>IF('SIMPL PLYWOOD'!Q169=0,"",'SIMPL PLYWOOD'!Q169)</f>
      </c>
      <c r="G155" t="s" s="461">
        <f>IF('SIMPL PLYWOOD'!R169=0,"",'SIMPL PLYWOOD'!R169)</f>
      </c>
      <c r="H155" t="s" s="461">
        <f>IF('SIMPL PLYWOOD'!S169=0,"",'SIMPL PLYWOOD'!S169)</f>
      </c>
      <c r="I155" t="s" s="461">
        <f>IF('SIMPL PLYWOOD'!T169=0,"",'SIMPL PLYWOOD'!T169)</f>
      </c>
      <c r="J155" t="s" s="461">
        <f>IF('SIMPL PLYWOOD'!U169=0,"",'SIMPL PLYWOOD'!U169)</f>
      </c>
      <c r="K155" t="s" s="461">
        <f>IF('SIMPL PLYWOOD'!V169=0,"",'SIMPL PLYWOOD'!V169)</f>
      </c>
      <c r="L155" t="s" s="461">
        <f>IF('SIMPL PLYWOOD'!W169=0,"",'SIMPL PLYWOOD'!W169)</f>
      </c>
      <c r="M155" t="s" s="461">
        <f>IF('SIMPL PLYWOOD'!X169=0,"",'SIMPL PLYWOOD'!X169)</f>
      </c>
      <c r="N155" t="s" s="461">
        <f>IF('SIMPL PLYWOOD'!Y169=0,"",'SIMPL PLYWOOD'!Y169)</f>
      </c>
      <c r="O155" t="s" s="461">
        <f>IF('SIMPL PLYWOOD'!Z169=0,"",'SIMPL PLYWOOD'!Z169)</f>
      </c>
      <c r="P155" s="462">
        <f>SUM(B155:O155)</f>
        <v>0</v>
      </c>
      <c r="Q155" s="463">
        <f>P155*'SIMPL PLYWOOD'!I169</f>
        <v>0</v>
      </c>
      <c r="R155" s="463">
        <f>P155*'SIMPL PLYWOOD'!AX169</f>
        <v>0</v>
      </c>
      <c r="S155" s="447"/>
      <c r="T155" s="441"/>
    </row>
    <row r="156" ht="23.25" customHeight="1">
      <c r="A156" t="s" s="459">
        <f>'SIMPL PLYWOOD'!D170</f>
        <v>603</v>
      </c>
      <c r="B156" t="s" s="460">
        <f>IF('SIMPL PLYWOOD'!M170=0,"",'SIMPL PLYWOOD'!M170)</f>
      </c>
      <c r="C156" t="s" s="461">
        <f>IF('SIMPL PLYWOOD'!N170=0,"",'SIMPL PLYWOOD'!N170)</f>
      </c>
      <c r="D156" t="s" s="461">
        <f>IF('SIMPL PLYWOOD'!O170=0,"",'SIMPL PLYWOOD'!O170)</f>
      </c>
      <c r="E156" t="s" s="461">
        <f>IF('SIMPL PLYWOOD'!P170=0,"",'SIMPL PLYWOOD'!P170)</f>
      </c>
      <c r="F156" t="s" s="461">
        <f>IF('SIMPL PLYWOOD'!Q170=0,"",'SIMPL PLYWOOD'!Q170)</f>
      </c>
      <c r="G156" t="s" s="461">
        <f>IF('SIMPL PLYWOOD'!R170=0,"",'SIMPL PLYWOOD'!R170)</f>
      </c>
      <c r="H156" t="s" s="461">
        <f>IF('SIMPL PLYWOOD'!S170=0,"",'SIMPL PLYWOOD'!S170)</f>
      </c>
      <c r="I156" t="s" s="461">
        <f>IF('SIMPL PLYWOOD'!T170=0,"",'SIMPL PLYWOOD'!T170)</f>
      </c>
      <c r="J156" t="s" s="461">
        <f>IF('SIMPL PLYWOOD'!U170=0,"",'SIMPL PLYWOOD'!U170)</f>
      </c>
      <c r="K156" t="s" s="461">
        <f>IF('SIMPL PLYWOOD'!V170=0,"",'SIMPL PLYWOOD'!V170)</f>
      </c>
      <c r="L156" t="s" s="461">
        <f>IF('SIMPL PLYWOOD'!W170=0,"",'SIMPL PLYWOOD'!W170)</f>
      </c>
      <c r="M156" t="s" s="461">
        <f>IF('SIMPL PLYWOOD'!X170=0,"",'SIMPL PLYWOOD'!X170)</f>
      </c>
      <c r="N156" t="s" s="461">
        <f>IF('SIMPL PLYWOOD'!Y170=0,"",'SIMPL PLYWOOD'!Y170)</f>
      </c>
      <c r="O156" t="s" s="461">
        <f>IF('SIMPL PLYWOOD'!Z170=0,"",'SIMPL PLYWOOD'!Z170)</f>
      </c>
      <c r="P156" s="462">
        <f>SUM(B156:O156)</f>
        <v>0</v>
      </c>
      <c r="Q156" s="463">
        <f>P156*'SIMPL PLYWOOD'!I170</f>
        <v>0</v>
      </c>
      <c r="R156" s="463">
        <f>P156*'SIMPL PLYWOOD'!AX170</f>
        <v>0</v>
      </c>
      <c r="S156" s="447"/>
      <c r="T156" s="441"/>
    </row>
    <row r="157" ht="23.25" customHeight="1">
      <c r="A157" t="s" s="459">
        <f>'SIMPL PLYWOOD'!D171</f>
        <v>604</v>
      </c>
      <c r="B157" t="s" s="460">
        <f>IF('SIMPL PLYWOOD'!M171=0,"",'SIMPL PLYWOOD'!M171)</f>
      </c>
      <c r="C157" t="s" s="461">
        <f>IF('SIMPL PLYWOOD'!N171=0,"",'SIMPL PLYWOOD'!N171)</f>
      </c>
      <c r="D157" t="s" s="461">
        <f>IF('SIMPL PLYWOOD'!O171=0,"",'SIMPL PLYWOOD'!O171)</f>
      </c>
      <c r="E157" t="s" s="461">
        <f>IF('SIMPL PLYWOOD'!P171=0,"",'SIMPL PLYWOOD'!P171)</f>
      </c>
      <c r="F157" t="s" s="461">
        <f>IF('SIMPL PLYWOOD'!Q171=0,"",'SIMPL PLYWOOD'!Q171)</f>
      </c>
      <c r="G157" t="s" s="461">
        <f>IF('SIMPL PLYWOOD'!R171=0,"",'SIMPL PLYWOOD'!R171)</f>
      </c>
      <c r="H157" t="s" s="461">
        <f>IF('SIMPL PLYWOOD'!S171=0,"",'SIMPL PLYWOOD'!S171)</f>
      </c>
      <c r="I157" t="s" s="461">
        <f>IF('SIMPL PLYWOOD'!T171=0,"",'SIMPL PLYWOOD'!T171)</f>
      </c>
      <c r="J157" t="s" s="461">
        <f>IF('SIMPL PLYWOOD'!U171=0,"",'SIMPL PLYWOOD'!U171)</f>
      </c>
      <c r="K157" t="s" s="461">
        <f>IF('SIMPL PLYWOOD'!V171=0,"",'SIMPL PLYWOOD'!V171)</f>
      </c>
      <c r="L157" t="s" s="461">
        <f>IF('SIMPL PLYWOOD'!W171=0,"",'SIMPL PLYWOOD'!W171)</f>
      </c>
      <c r="M157" t="s" s="461">
        <f>IF('SIMPL PLYWOOD'!X171=0,"",'SIMPL PLYWOOD'!X171)</f>
      </c>
      <c r="N157" t="s" s="461">
        <f>IF('SIMPL PLYWOOD'!Y171=0,"",'SIMPL PLYWOOD'!Y171)</f>
      </c>
      <c r="O157" t="s" s="461">
        <f>IF('SIMPL PLYWOOD'!Z171=0,"",'SIMPL PLYWOOD'!Z171)</f>
      </c>
      <c r="P157" s="462">
        <f>SUM(B157:O157)</f>
        <v>0</v>
      </c>
      <c r="Q157" s="463">
        <f>P157*'SIMPL PLYWOOD'!I171</f>
        <v>0</v>
      </c>
      <c r="R157" s="463">
        <f>P157*'SIMPL PLYWOOD'!AX171</f>
        <v>0</v>
      </c>
      <c r="S157" s="447"/>
      <c r="T157" s="441"/>
    </row>
    <row r="158" ht="23.25" customHeight="1">
      <c r="A158" t="s" s="459">
        <f>'SIMPL PLYWOOD'!D172</f>
        <v>605</v>
      </c>
      <c r="B158" t="s" s="460">
        <f>IF('SIMPL PLYWOOD'!M172=0,"",'SIMPL PLYWOOD'!M172)</f>
      </c>
      <c r="C158" t="s" s="461">
        <f>IF('SIMPL PLYWOOD'!N172=0,"",'SIMPL PLYWOOD'!N172)</f>
      </c>
      <c r="D158" t="s" s="461">
        <f>IF('SIMPL PLYWOOD'!O172=0,"",'SIMPL PLYWOOD'!O172)</f>
      </c>
      <c r="E158" t="s" s="461">
        <f>IF('SIMPL PLYWOOD'!P172=0,"",'SIMPL PLYWOOD'!P172)</f>
      </c>
      <c r="F158" t="s" s="461">
        <f>IF('SIMPL PLYWOOD'!Q172=0,"",'SIMPL PLYWOOD'!Q172)</f>
      </c>
      <c r="G158" t="s" s="461">
        <f>IF('SIMPL PLYWOOD'!R172=0,"",'SIMPL PLYWOOD'!R172)</f>
      </c>
      <c r="H158" t="s" s="461">
        <f>IF('SIMPL PLYWOOD'!S172=0,"",'SIMPL PLYWOOD'!S172)</f>
      </c>
      <c r="I158" t="s" s="461">
        <f>IF('SIMPL PLYWOOD'!T172=0,"",'SIMPL PLYWOOD'!T172)</f>
      </c>
      <c r="J158" t="s" s="461">
        <f>IF('SIMPL PLYWOOD'!U172=0,"",'SIMPL PLYWOOD'!U172)</f>
      </c>
      <c r="K158" t="s" s="461">
        <f>IF('SIMPL PLYWOOD'!V172=0,"",'SIMPL PLYWOOD'!V172)</f>
      </c>
      <c r="L158" t="s" s="461">
        <f>IF('SIMPL PLYWOOD'!W172=0,"",'SIMPL PLYWOOD'!W172)</f>
      </c>
      <c r="M158" t="s" s="461">
        <f>IF('SIMPL PLYWOOD'!X172=0,"",'SIMPL PLYWOOD'!X172)</f>
      </c>
      <c r="N158" t="s" s="461">
        <f>IF('SIMPL PLYWOOD'!Y172=0,"",'SIMPL PLYWOOD'!Y172)</f>
      </c>
      <c r="O158" t="s" s="461">
        <f>IF('SIMPL PLYWOOD'!Z172=0,"",'SIMPL PLYWOOD'!Z172)</f>
      </c>
      <c r="P158" s="462">
        <f>SUM(B158:O158)</f>
        <v>0</v>
      </c>
      <c r="Q158" s="463">
        <f>P158*'SIMPL PLYWOOD'!I172</f>
        <v>0</v>
      </c>
      <c r="R158" s="463">
        <f>P158*'SIMPL PLYWOOD'!AX172</f>
        <v>0</v>
      </c>
      <c r="S158" s="447"/>
      <c r="T158" s="441"/>
    </row>
    <row r="159" ht="23.25" customHeight="1">
      <c r="A159" t="s" s="459">
        <f>'SIMPL PLYWOOD'!D173</f>
        <v>606</v>
      </c>
      <c r="B159" t="s" s="460">
        <f>IF('SIMPL PLYWOOD'!M173=0,"",'SIMPL PLYWOOD'!M173)</f>
      </c>
      <c r="C159" t="s" s="461">
        <f>IF('SIMPL PLYWOOD'!N173=0,"",'SIMPL PLYWOOD'!N173)</f>
      </c>
      <c r="D159" t="s" s="461">
        <f>IF('SIMPL PLYWOOD'!O173=0,"",'SIMPL PLYWOOD'!O173)</f>
      </c>
      <c r="E159" t="s" s="461">
        <f>IF('SIMPL PLYWOOD'!P173=0,"",'SIMPL PLYWOOD'!P173)</f>
      </c>
      <c r="F159" t="s" s="461">
        <f>IF('SIMPL PLYWOOD'!Q173=0,"",'SIMPL PLYWOOD'!Q173)</f>
      </c>
      <c r="G159" t="s" s="461">
        <f>IF('SIMPL PLYWOOD'!R173=0,"",'SIMPL PLYWOOD'!R173)</f>
      </c>
      <c r="H159" t="s" s="461">
        <f>IF('SIMPL PLYWOOD'!S173=0,"",'SIMPL PLYWOOD'!S173)</f>
      </c>
      <c r="I159" t="s" s="461">
        <f>IF('SIMPL PLYWOOD'!T173=0,"",'SIMPL PLYWOOD'!T173)</f>
      </c>
      <c r="J159" t="s" s="461">
        <f>IF('SIMPL PLYWOOD'!U173=0,"",'SIMPL PLYWOOD'!U173)</f>
      </c>
      <c r="K159" t="s" s="461">
        <f>IF('SIMPL PLYWOOD'!V173=0,"",'SIMPL PLYWOOD'!V173)</f>
      </c>
      <c r="L159" t="s" s="461">
        <f>IF('SIMPL PLYWOOD'!W173=0,"",'SIMPL PLYWOOD'!W173)</f>
      </c>
      <c r="M159" t="s" s="461">
        <f>IF('SIMPL PLYWOOD'!X173=0,"",'SIMPL PLYWOOD'!X173)</f>
      </c>
      <c r="N159" t="s" s="461">
        <f>IF('SIMPL PLYWOOD'!Y173=0,"",'SIMPL PLYWOOD'!Y173)</f>
      </c>
      <c r="O159" t="s" s="461">
        <f>IF('SIMPL PLYWOOD'!Z173=0,"",'SIMPL PLYWOOD'!Z173)</f>
      </c>
      <c r="P159" s="462">
        <f>SUM(B159:O159)</f>
        <v>0</v>
      </c>
      <c r="Q159" s="463">
        <f>P159*'SIMPL PLYWOOD'!I173</f>
        <v>0</v>
      </c>
      <c r="R159" s="463">
        <f>P159*'SIMPL PLYWOOD'!AX173</f>
        <v>0</v>
      </c>
      <c r="S159" s="447"/>
      <c r="T159" s="441"/>
    </row>
    <row r="160" ht="23.25" customHeight="1">
      <c r="A160" s="464">
        <f>'SIMPL PLYWOOD'!D174</f>
        <v>0</v>
      </c>
      <c r="B160" t="s" s="460">
        <f>IF('SIMPL PLYWOOD'!M174=0,"",'SIMPL PLYWOOD'!M174)</f>
      </c>
      <c r="C160" t="s" s="461">
        <f>IF('SIMPL PLYWOOD'!N174=0,"",'SIMPL PLYWOOD'!N174)</f>
      </c>
      <c r="D160" t="s" s="461">
        <f>IF('SIMPL PLYWOOD'!O174=0,"",'SIMPL PLYWOOD'!O174)</f>
      </c>
      <c r="E160" t="s" s="461">
        <f>IF('SIMPL PLYWOOD'!P174=0,"",'SIMPL PLYWOOD'!P174)</f>
      </c>
      <c r="F160" t="s" s="461">
        <f>IF('SIMPL PLYWOOD'!Q174=0,"",'SIMPL PLYWOOD'!Q174)</f>
      </c>
      <c r="G160" t="s" s="461">
        <f>IF('SIMPL PLYWOOD'!R174=0,"",'SIMPL PLYWOOD'!R174)</f>
      </c>
      <c r="H160" s="446"/>
      <c r="I160" t="s" s="461">
        <f>IF('SIMPL PLYWOOD'!T174=0,"",'SIMPL PLYWOOD'!T174)</f>
      </c>
      <c r="J160" t="s" s="461">
        <f>IF('SIMPL PLYWOOD'!U174=0,"",'SIMPL PLYWOOD'!U174)</f>
      </c>
      <c r="K160" t="s" s="461">
        <f>IF('SIMPL PLYWOOD'!V174=0,"",'SIMPL PLYWOOD'!V174)</f>
      </c>
      <c r="L160" t="s" s="461">
        <f>IF('SIMPL PLYWOOD'!W174=0,"",'SIMPL PLYWOOD'!W174)</f>
      </c>
      <c r="M160" t="s" s="461">
        <f>IF('SIMPL PLYWOOD'!X174=0,"",'SIMPL PLYWOOD'!X174)</f>
      </c>
      <c r="N160" t="s" s="461">
        <f>IF('SIMPL PLYWOOD'!Y174=0,"",'SIMPL PLYWOOD'!Y174)</f>
      </c>
      <c r="O160" t="s" s="461">
        <f>IF('SIMPL PLYWOOD'!Z174=0,"",'SIMPL PLYWOOD'!Z174)</f>
      </c>
      <c r="P160" s="462">
        <f>SUM(B160:O160)</f>
        <v>0</v>
      </c>
      <c r="Q160" s="463">
        <f>P160*'SIMPL PLYWOOD'!I174</f>
        <v>0</v>
      </c>
      <c r="R160" s="463">
        <f>P160*'SIMPL PLYWOOD'!AX174</f>
        <v>0</v>
      </c>
      <c r="S160" s="447"/>
      <c r="T160" s="441"/>
    </row>
    <row r="161" ht="23.25" customHeight="1">
      <c r="A161" t="s" s="459">
        <f>'SIMPL PLYWOOD'!D9</f>
        <v>607</v>
      </c>
      <c r="B161" t="s" s="460">
        <f>IF('SIMPL PLYWOOD'!M9=0,"",'SIMPL PLYWOOD'!M9)</f>
      </c>
      <c r="C161" t="s" s="461">
        <f>IF('SIMPL PLYWOOD'!N9=0,"",'SIMPL PLYWOOD'!N9)</f>
      </c>
      <c r="D161" t="s" s="461">
        <f>IF('SIMPL PLYWOOD'!O9=0,"",'SIMPL PLYWOOD'!O9)</f>
      </c>
      <c r="E161" t="s" s="461">
        <f>IF('SIMPL PLYWOOD'!P9=0,"",'SIMPL PLYWOOD'!P9)</f>
      </c>
      <c r="F161" t="s" s="461">
        <f>IF('SIMPL PLYWOOD'!Q9=0,"",'SIMPL PLYWOOD'!Q9)</f>
      </c>
      <c r="G161" t="s" s="461">
        <f>IF('SIMPL PLYWOOD'!R9=0,"",'SIMPL PLYWOOD'!R9)</f>
      </c>
      <c r="H161" t="s" s="461">
        <f>IF('SIMPL PLYWOOD'!S9=0,"",'SIMPL PLYWOOD'!S9)</f>
      </c>
      <c r="I161" t="s" s="461">
        <f>IF('SIMPL PLYWOOD'!T9=0,"",'SIMPL PLYWOOD'!T9)</f>
      </c>
      <c r="J161" t="s" s="461">
        <f>IF('SIMPL PLYWOOD'!U9=0,"",'SIMPL PLYWOOD'!U9)</f>
      </c>
      <c r="K161" t="s" s="461">
        <f>IF('SIMPL PLYWOOD'!V9=0,"",'SIMPL PLYWOOD'!V9)</f>
      </c>
      <c r="L161" t="s" s="461">
        <f>IF('SIMPL PLYWOOD'!W9=0,"",'SIMPL PLYWOOD'!W9)</f>
      </c>
      <c r="M161" t="s" s="461">
        <f>IF('SIMPL PLYWOOD'!X9=0,"",'SIMPL PLYWOOD'!X9)</f>
      </c>
      <c r="N161" t="s" s="461">
        <f>IF('SIMPL PLYWOOD'!Y9=0,"",'SIMPL PLYWOOD'!Y9)</f>
      </c>
      <c r="O161" t="s" s="461">
        <f>IF('SIMPL PLYWOOD'!Z9=0,"",'SIMPL PLYWOOD'!Z9)</f>
      </c>
      <c r="P161" s="462">
        <f>SUM(B161:O161)</f>
        <v>0</v>
      </c>
      <c r="Q161" s="463">
        <f>P161*'SIMPL PLYWOOD'!I9</f>
        <v>0</v>
      </c>
      <c r="R161" s="463">
        <f>P161*'SIMPL PLYWOOD'!AX9</f>
        <v>0</v>
      </c>
      <c r="S161" s="447"/>
      <c r="T161" s="441"/>
    </row>
    <row r="162" ht="23.25" customHeight="1">
      <c r="A162" t="s" s="459">
        <f>'SIMPL PLYWOOD'!D10</f>
        <v>608</v>
      </c>
      <c r="B162" t="s" s="460">
        <f>IF('SIMPL PLYWOOD'!M10=0,"",'SIMPL PLYWOOD'!M10)</f>
      </c>
      <c r="C162" t="s" s="461">
        <f>IF('SIMPL PLYWOOD'!N10=0,"",'SIMPL PLYWOOD'!N10)</f>
      </c>
      <c r="D162" t="s" s="461">
        <f>IF('SIMPL PLYWOOD'!O10=0,"",'SIMPL PLYWOOD'!O10)</f>
      </c>
      <c r="E162" t="s" s="461">
        <f>IF('SIMPL PLYWOOD'!P10=0,"",'SIMPL PLYWOOD'!P10)</f>
      </c>
      <c r="F162" t="s" s="461">
        <f>IF('SIMPL PLYWOOD'!Q10=0,"",'SIMPL PLYWOOD'!Q10)</f>
      </c>
      <c r="G162" t="s" s="461">
        <f>IF('SIMPL PLYWOOD'!R10=0,"",'SIMPL PLYWOOD'!R10)</f>
      </c>
      <c r="H162" t="s" s="461">
        <f>IF('SIMPL PLYWOOD'!S10=0,"",'SIMPL PLYWOOD'!S10)</f>
      </c>
      <c r="I162" t="s" s="461">
        <f>IF('SIMPL PLYWOOD'!T10=0,"",'SIMPL PLYWOOD'!T10)</f>
      </c>
      <c r="J162" t="s" s="461">
        <f>IF('SIMPL PLYWOOD'!U10=0,"",'SIMPL PLYWOOD'!U10)</f>
      </c>
      <c r="K162" t="s" s="461">
        <f>IF('SIMPL PLYWOOD'!V10=0,"",'SIMPL PLYWOOD'!V10)</f>
      </c>
      <c r="L162" t="s" s="461">
        <f>IF('SIMPL PLYWOOD'!W10=0,"",'SIMPL PLYWOOD'!W10)</f>
      </c>
      <c r="M162" t="s" s="461">
        <f>IF('SIMPL PLYWOOD'!X10=0,"",'SIMPL PLYWOOD'!X10)</f>
      </c>
      <c r="N162" t="s" s="461">
        <f>IF('SIMPL PLYWOOD'!Y10=0,"",'SIMPL PLYWOOD'!Y10)</f>
      </c>
      <c r="O162" t="s" s="461">
        <f>IF('SIMPL PLYWOOD'!Z10=0,"",'SIMPL PLYWOOD'!Z10)</f>
      </c>
      <c r="P162" s="462">
        <f>SUM(B162:O162)</f>
        <v>0</v>
      </c>
      <c r="Q162" s="463">
        <f>P162*'SIMPL PLYWOOD'!I10</f>
        <v>0</v>
      </c>
      <c r="R162" s="463">
        <f>P162*'SIMPL PLYWOOD'!AX10</f>
        <v>0</v>
      </c>
      <c r="S162" s="447"/>
      <c r="T162" s="441"/>
    </row>
    <row r="163" ht="23.25" customHeight="1">
      <c r="A163" t="s" s="459">
        <f>'SIMPL PLYWOOD'!D11</f>
        <v>609</v>
      </c>
      <c r="B163" t="s" s="460">
        <f>IF('SIMPL PLYWOOD'!M11=0,"",'SIMPL PLYWOOD'!M11)</f>
      </c>
      <c r="C163" t="s" s="461">
        <f>IF('SIMPL PLYWOOD'!N11=0,"",'SIMPL PLYWOOD'!N11)</f>
      </c>
      <c r="D163" t="s" s="461">
        <f>IF('SIMPL PLYWOOD'!O11=0,"",'SIMPL PLYWOOD'!O11)</f>
      </c>
      <c r="E163" t="s" s="461">
        <f>IF('SIMPL PLYWOOD'!P11=0,"",'SIMPL PLYWOOD'!P11)</f>
      </c>
      <c r="F163" t="s" s="461">
        <f>IF('SIMPL PLYWOOD'!Q11=0,"",'SIMPL PLYWOOD'!Q11)</f>
      </c>
      <c r="G163" t="s" s="461">
        <f>IF('SIMPL PLYWOOD'!R11=0,"",'SIMPL PLYWOOD'!R11)</f>
      </c>
      <c r="H163" t="s" s="461">
        <f>IF('SIMPL PLYWOOD'!S11=0,"",'SIMPL PLYWOOD'!S11)</f>
      </c>
      <c r="I163" t="s" s="461">
        <f>IF('SIMPL PLYWOOD'!T11=0,"",'SIMPL PLYWOOD'!T11)</f>
      </c>
      <c r="J163" t="s" s="461">
        <f>IF('SIMPL PLYWOOD'!U11=0,"",'SIMPL PLYWOOD'!U11)</f>
      </c>
      <c r="K163" t="s" s="461">
        <f>IF('SIMPL PLYWOOD'!V11=0,"",'SIMPL PLYWOOD'!V11)</f>
      </c>
      <c r="L163" t="s" s="461">
        <f>IF('SIMPL PLYWOOD'!W11=0,"",'SIMPL PLYWOOD'!W11)</f>
      </c>
      <c r="M163" t="s" s="461">
        <f>IF('SIMPL PLYWOOD'!X11=0,"",'SIMPL PLYWOOD'!X11)</f>
      </c>
      <c r="N163" t="s" s="461">
        <f>IF('SIMPL PLYWOOD'!Y11=0,"",'SIMPL PLYWOOD'!Y11)</f>
      </c>
      <c r="O163" t="s" s="461">
        <f>IF('SIMPL PLYWOOD'!Z11=0,"",'SIMPL PLYWOOD'!Z11)</f>
      </c>
      <c r="P163" s="462">
        <f>SUM(B163:O163)</f>
        <v>0</v>
      </c>
      <c r="Q163" s="463">
        <f>P163*'SIMPL PLYWOOD'!I11</f>
        <v>0</v>
      </c>
      <c r="R163" s="463">
        <f>P163*'SIMPL PLYWOOD'!AX11</f>
        <v>0</v>
      </c>
      <c r="S163" s="447"/>
      <c r="T163" s="441"/>
    </row>
    <row r="164" ht="23.25" customHeight="1">
      <c r="A164" t="s" s="459">
        <f>'SIMPL PLYWOOD'!D12</f>
        <v>610</v>
      </c>
      <c r="B164" t="s" s="460">
        <f>IF('SIMPL PLYWOOD'!M12=0,"",'SIMPL PLYWOOD'!M12)</f>
      </c>
      <c r="C164" t="s" s="461">
        <f>IF('SIMPL PLYWOOD'!N12=0,"",'SIMPL PLYWOOD'!N12)</f>
      </c>
      <c r="D164" t="s" s="461">
        <f>IF('SIMPL PLYWOOD'!O12=0,"",'SIMPL PLYWOOD'!O12)</f>
      </c>
      <c r="E164" t="s" s="461">
        <f>IF('SIMPL PLYWOOD'!P12=0,"",'SIMPL PLYWOOD'!P12)</f>
      </c>
      <c r="F164" t="s" s="461">
        <f>IF('SIMPL PLYWOOD'!Q12=0,"",'SIMPL PLYWOOD'!Q12)</f>
      </c>
      <c r="G164" t="s" s="461">
        <f>IF('SIMPL PLYWOOD'!R12=0,"",'SIMPL PLYWOOD'!R12)</f>
      </c>
      <c r="H164" t="s" s="461">
        <f>IF('SIMPL PLYWOOD'!S12=0,"",'SIMPL PLYWOOD'!S12)</f>
      </c>
      <c r="I164" t="s" s="461">
        <f>IF('SIMPL PLYWOOD'!T12=0,"",'SIMPL PLYWOOD'!T12)</f>
      </c>
      <c r="J164" t="s" s="461">
        <f>IF('SIMPL PLYWOOD'!U12=0,"",'SIMPL PLYWOOD'!U12)</f>
      </c>
      <c r="K164" t="s" s="461">
        <f>IF('SIMPL PLYWOOD'!V12=0,"",'SIMPL PLYWOOD'!V12)</f>
      </c>
      <c r="L164" t="s" s="461">
        <f>IF('SIMPL PLYWOOD'!W12=0,"",'SIMPL PLYWOOD'!W12)</f>
      </c>
      <c r="M164" t="s" s="461">
        <f>IF('SIMPL PLYWOOD'!X12=0,"",'SIMPL PLYWOOD'!X12)</f>
      </c>
      <c r="N164" t="s" s="461">
        <f>IF('SIMPL PLYWOOD'!Y12=0,"",'SIMPL PLYWOOD'!Y12)</f>
      </c>
      <c r="O164" t="s" s="461">
        <f>IF('SIMPL PLYWOOD'!Z12=0,"",'SIMPL PLYWOOD'!Z12)</f>
      </c>
      <c r="P164" s="462">
        <f>SUM(B164:O164)</f>
        <v>0</v>
      </c>
      <c r="Q164" s="463">
        <f>P164*'SIMPL PLYWOOD'!I12</f>
        <v>0</v>
      </c>
      <c r="R164" s="463">
        <f>P164*'SIMPL PLYWOOD'!AX12</f>
        <v>0</v>
      </c>
      <c r="S164" s="447"/>
      <c r="T164" s="441"/>
    </row>
    <row r="165" ht="23.25" customHeight="1">
      <c r="A165" t="s" s="459">
        <f>'SIMPL PLYWOOD'!D13</f>
        <v>611</v>
      </c>
      <c r="B165" t="s" s="460">
        <f>IF('SIMPL PLYWOOD'!M13=0,"",'SIMPL PLYWOOD'!M13)</f>
      </c>
      <c r="C165" t="s" s="461">
        <f>IF('SIMPL PLYWOOD'!N13=0,"",'SIMPL PLYWOOD'!N13)</f>
      </c>
      <c r="D165" t="s" s="461">
        <f>IF('SIMPL PLYWOOD'!O13=0,"",'SIMPL PLYWOOD'!O13)</f>
      </c>
      <c r="E165" t="s" s="461">
        <f>IF('SIMPL PLYWOOD'!P13=0,"",'SIMPL PLYWOOD'!P13)</f>
      </c>
      <c r="F165" t="s" s="461">
        <f>IF('SIMPL PLYWOOD'!Q13=0,"",'SIMPL PLYWOOD'!Q13)</f>
      </c>
      <c r="G165" t="s" s="461">
        <f>IF('SIMPL PLYWOOD'!R13=0,"",'SIMPL PLYWOOD'!R13)</f>
      </c>
      <c r="H165" t="s" s="461">
        <f>IF('SIMPL PLYWOOD'!S13=0,"",'SIMPL PLYWOOD'!S13)</f>
      </c>
      <c r="I165" t="s" s="461">
        <f>IF('SIMPL PLYWOOD'!T13=0,"",'SIMPL PLYWOOD'!T13)</f>
      </c>
      <c r="J165" t="s" s="461">
        <f>IF('SIMPL PLYWOOD'!U13=0,"",'SIMPL PLYWOOD'!U13)</f>
      </c>
      <c r="K165" t="s" s="461">
        <f>IF('SIMPL PLYWOOD'!V13=0,"",'SIMPL PLYWOOD'!V13)</f>
      </c>
      <c r="L165" t="s" s="461">
        <f>IF('SIMPL PLYWOOD'!W13=0,"",'SIMPL PLYWOOD'!W13)</f>
      </c>
      <c r="M165" t="s" s="461">
        <f>IF('SIMPL PLYWOOD'!X13=0,"",'SIMPL PLYWOOD'!X13)</f>
      </c>
      <c r="N165" t="s" s="461">
        <f>IF('SIMPL PLYWOOD'!Y13=0,"",'SIMPL PLYWOOD'!Y13)</f>
      </c>
      <c r="O165" t="s" s="461">
        <f>IF('SIMPL PLYWOOD'!Z13=0,"",'SIMPL PLYWOOD'!Z13)</f>
      </c>
      <c r="P165" s="462">
        <f>SUM(B165:O165)</f>
        <v>0</v>
      </c>
      <c r="Q165" s="463">
        <f>P165*'SIMPL PLYWOOD'!I13</f>
        <v>0</v>
      </c>
      <c r="R165" s="463">
        <f>P165*'SIMPL PLYWOOD'!AX13</f>
        <v>0</v>
      </c>
      <c r="S165" s="447"/>
      <c r="T165" s="441"/>
    </row>
    <row r="166" ht="23.25" customHeight="1">
      <c r="A166" t="s" s="459">
        <f>'SIMPL PLYWOOD'!D14</f>
        <v>612</v>
      </c>
      <c r="B166" t="s" s="460">
        <f>IF('SIMPL PLYWOOD'!M14=0,"",'SIMPL PLYWOOD'!M14)</f>
      </c>
      <c r="C166" t="s" s="461">
        <f>IF('SIMPL PLYWOOD'!N14=0,"",'SIMPL PLYWOOD'!N14)</f>
      </c>
      <c r="D166" t="s" s="461">
        <f>IF('SIMPL PLYWOOD'!O14=0,"",'SIMPL PLYWOOD'!O14)</f>
      </c>
      <c r="E166" t="s" s="461">
        <f>IF('SIMPL PLYWOOD'!P14=0,"",'SIMPL PLYWOOD'!P14)</f>
      </c>
      <c r="F166" t="s" s="461">
        <f>IF('SIMPL PLYWOOD'!Q14=0,"",'SIMPL PLYWOOD'!Q14)</f>
      </c>
      <c r="G166" t="s" s="461">
        <f>IF('SIMPL PLYWOOD'!R14=0,"",'SIMPL PLYWOOD'!R14)</f>
      </c>
      <c r="H166" t="s" s="461">
        <f>IF('SIMPL PLYWOOD'!S14=0,"",'SIMPL PLYWOOD'!S14)</f>
      </c>
      <c r="I166" t="s" s="461">
        <f>IF('SIMPL PLYWOOD'!T14=0,"",'SIMPL PLYWOOD'!T14)</f>
      </c>
      <c r="J166" t="s" s="461">
        <f>IF('SIMPL PLYWOOD'!U14=0,"",'SIMPL PLYWOOD'!U14)</f>
      </c>
      <c r="K166" t="s" s="461">
        <f>IF('SIMPL PLYWOOD'!V14=0,"",'SIMPL PLYWOOD'!V14)</f>
      </c>
      <c r="L166" t="s" s="461">
        <f>IF('SIMPL PLYWOOD'!W14=0,"",'SIMPL PLYWOOD'!W14)</f>
      </c>
      <c r="M166" t="s" s="461">
        <f>IF('SIMPL PLYWOOD'!X14=0,"",'SIMPL PLYWOOD'!X14)</f>
      </c>
      <c r="N166" t="s" s="461">
        <f>IF('SIMPL PLYWOOD'!Y14=0,"",'SIMPL PLYWOOD'!Y14)</f>
      </c>
      <c r="O166" t="s" s="461">
        <f>IF('SIMPL PLYWOOD'!Z14=0,"",'SIMPL PLYWOOD'!Z14)</f>
      </c>
      <c r="P166" s="462">
        <f>SUM(B166:O166)</f>
        <v>0</v>
      </c>
      <c r="Q166" s="463">
        <f>P166*'SIMPL PLYWOOD'!I14</f>
        <v>0</v>
      </c>
      <c r="R166" s="463">
        <f>P166*'SIMPL PLYWOOD'!AX14</f>
        <v>0</v>
      </c>
      <c r="S166" s="447"/>
      <c r="T166" s="441"/>
    </row>
    <row r="167" ht="23.25" customHeight="1">
      <c r="A167" t="s" s="459">
        <f>'SIMPL PLYWOOD'!D15</f>
        <v>613</v>
      </c>
      <c r="B167" t="s" s="460">
        <f>IF('SIMPL PLYWOOD'!M15=0,"",'SIMPL PLYWOOD'!M15)</f>
      </c>
      <c r="C167" t="s" s="461">
        <f>IF('SIMPL PLYWOOD'!N15=0,"",'SIMPL PLYWOOD'!N15)</f>
      </c>
      <c r="D167" t="s" s="461">
        <f>IF('SIMPL PLYWOOD'!O15=0,"",'SIMPL PLYWOOD'!O15)</f>
      </c>
      <c r="E167" t="s" s="461">
        <f>IF('SIMPL PLYWOOD'!P15=0,"",'SIMPL PLYWOOD'!P15)</f>
      </c>
      <c r="F167" t="s" s="461">
        <f>IF('SIMPL PLYWOOD'!Q15=0,"",'SIMPL PLYWOOD'!Q15)</f>
      </c>
      <c r="G167" t="s" s="461">
        <f>IF('SIMPL PLYWOOD'!R15=0,"",'SIMPL PLYWOOD'!R15)</f>
      </c>
      <c r="H167" t="s" s="461">
        <f>IF('SIMPL PLYWOOD'!S15=0,"",'SIMPL PLYWOOD'!S15)</f>
      </c>
      <c r="I167" t="s" s="461">
        <f>IF('SIMPL PLYWOOD'!T15=0,"",'SIMPL PLYWOOD'!T15)</f>
      </c>
      <c r="J167" t="s" s="461">
        <f>IF('SIMPL PLYWOOD'!U15=0,"",'SIMPL PLYWOOD'!U15)</f>
      </c>
      <c r="K167" t="s" s="461">
        <f>IF('SIMPL PLYWOOD'!V15=0,"",'SIMPL PLYWOOD'!V15)</f>
      </c>
      <c r="L167" t="s" s="461">
        <f>IF('SIMPL PLYWOOD'!W15=0,"",'SIMPL PLYWOOD'!W15)</f>
      </c>
      <c r="M167" t="s" s="461">
        <f>IF('SIMPL PLYWOOD'!X15=0,"",'SIMPL PLYWOOD'!X15)</f>
      </c>
      <c r="N167" t="s" s="461">
        <f>IF('SIMPL PLYWOOD'!Y15=0,"",'SIMPL PLYWOOD'!Y15)</f>
      </c>
      <c r="O167" t="s" s="461">
        <f>IF('SIMPL PLYWOOD'!Z15=0,"",'SIMPL PLYWOOD'!Z15)</f>
      </c>
      <c r="P167" s="462">
        <f>SUM(B167:O167)</f>
        <v>0</v>
      </c>
      <c r="Q167" s="463">
        <f>P167*'SIMPL PLYWOOD'!I15</f>
        <v>0</v>
      </c>
      <c r="R167" s="463">
        <f>P167*'SIMPL PLYWOOD'!AX15</f>
        <v>0</v>
      </c>
      <c r="S167" s="447"/>
      <c r="T167" s="441"/>
    </row>
    <row r="168" ht="23.25" customHeight="1">
      <c r="A168" t="s" s="459">
        <f>'SIMPL PLYWOOD'!D16</f>
        <v>614</v>
      </c>
      <c r="B168" t="s" s="460">
        <f>IF('SIMPL PLYWOOD'!M16=0,"",'SIMPL PLYWOOD'!M16)</f>
      </c>
      <c r="C168" t="s" s="461">
        <f>IF('SIMPL PLYWOOD'!N16=0,"",'SIMPL PLYWOOD'!N16)</f>
      </c>
      <c r="D168" t="s" s="461">
        <f>IF('SIMPL PLYWOOD'!O16=0,"",'SIMPL PLYWOOD'!O16)</f>
      </c>
      <c r="E168" t="s" s="461">
        <f>IF('SIMPL PLYWOOD'!P16=0,"",'SIMPL PLYWOOD'!P16)</f>
      </c>
      <c r="F168" t="s" s="461">
        <f>IF('SIMPL PLYWOOD'!Q16=0,"",'SIMPL PLYWOOD'!Q16)</f>
      </c>
      <c r="G168" t="s" s="461">
        <f>IF('SIMPL PLYWOOD'!R16=0,"",'SIMPL PLYWOOD'!R16)</f>
      </c>
      <c r="H168" t="s" s="461">
        <f>IF('SIMPL PLYWOOD'!S16=0,"",'SIMPL PLYWOOD'!S16)</f>
      </c>
      <c r="I168" t="s" s="461">
        <f>IF('SIMPL PLYWOOD'!T16=0,"",'SIMPL PLYWOOD'!T16)</f>
      </c>
      <c r="J168" t="s" s="461">
        <f>IF('SIMPL PLYWOOD'!U16=0,"",'SIMPL PLYWOOD'!U16)</f>
      </c>
      <c r="K168" t="s" s="461">
        <f>IF('SIMPL PLYWOOD'!V16=0,"",'SIMPL PLYWOOD'!V16)</f>
      </c>
      <c r="L168" t="s" s="461">
        <f>IF('SIMPL PLYWOOD'!W16=0,"",'SIMPL PLYWOOD'!W16)</f>
      </c>
      <c r="M168" t="s" s="461">
        <f>IF('SIMPL PLYWOOD'!X16=0,"",'SIMPL PLYWOOD'!X16)</f>
      </c>
      <c r="N168" t="s" s="461">
        <f>IF('SIMPL PLYWOOD'!Y16=0,"",'SIMPL PLYWOOD'!Y16)</f>
      </c>
      <c r="O168" t="s" s="461">
        <f>IF('SIMPL PLYWOOD'!Z16=0,"",'SIMPL PLYWOOD'!Z16)</f>
      </c>
      <c r="P168" s="462">
        <f>SUM(B168:O168)</f>
        <v>0</v>
      </c>
      <c r="Q168" s="463">
        <f>P168*'SIMPL PLYWOOD'!I16</f>
        <v>0</v>
      </c>
      <c r="R168" s="463">
        <f>P168*'SIMPL PLYWOOD'!AX16</f>
        <v>0</v>
      </c>
      <c r="S168" s="447"/>
      <c r="T168" s="441"/>
    </row>
    <row r="169" ht="23.25" customHeight="1">
      <c r="A169" t="s" s="459">
        <f>'SIMPL PLYWOOD'!D17</f>
        <v>615</v>
      </c>
      <c r="B169" t="s" s="460">
        <f>IF('SIMPL PLYWOOD'!M17=0,"",'SIMPL PLYWOOD'!M17)</f>
      </c>
      <c r="C169" t="s" s="461">
        <f>IF('SIMPL PLYWOOD'!N17=0,"",'SIMPL PLYWOOD'!N17)</f>
      </c>
      <c r="D169" t="s" s="461">
        <f>IF('SIMPL PLYWOOD'!O17=0,"",'SIMPL PLYWOOD'!O17)</f>
      </c>
      <c r="E169" t="s" s="461">
        <f>IF('SIMPL PLYWOOD'!P17=0,"",'SIMPL PLYWOOD'!P17)</f>
      </c>
      <c r="F169" t="s" s="461">
        <f>IF('SIMPL PLYWOOD'!Q17=0,"",'SIMPL PLYWOOD'!Q17)</f>
      </c>
      <c r="G169" t="s" s="461">
        <f>IF('SIMPL PLYWOOD'!R17=0,"",'SIMPL PLYWOOD'!R17)</f>
      </c>
      <c r="H169" t="s" s="461">
        <f>IF('SIMPL PLYWOOD'!S17=0,"",'SIMPL PLYWOOD'!S17)</f>
      </c>
      <c r="I169" t="s" s="461">
        <f>IF('SIMPL PLYWOOD'!T17=0,"",'SIMPL PLYWOOD'!T17)</f>
      </c>
      <c r="J169" t="s" s="461">
        <f>IF('SIMPL PLYWOOD'!U17=0,"",'SIMPL PLYWOOD'!U17)</f>
      </c>
      <c r="K169" t="s" s="461">
        <f>IF('SIMPL PLYWOOD'!V17=0,"",'SIMPL PLYWOOD'!V17)</f>
      </c>
      <c r="L169" t="s" s="461">
        <f>IF('SIMPL PLYWOOD'!W17=0,"",'SIMPL PLYWOOD'!W17)</f>
      </c>
      <c r="M169" t="s" s="461">
        <f>IF('SIMPL PLYWOOD'!X17=0,"",'SIMPL PLYWOOD'!X17)</f>
      </c>
      <c r="N169" t="s" s="461">
        <f>IF('SIMPL PLYWOOD'!Y17=0,"",'SIMPL PLYWOOD'!Y17)</f>
      </c>
      <c r="O169" t="s" s="461">
        <f>IF('SIMPL PLYWOOD'!Z17=0,"",'SIMPL PLYWOOD'!Z17)</f>
      </c>
      <c r="P169" s="462">
        <f>SUM(B169:O169)</f>
        <v>0</v>
      </c>
      <c r="Q169" s="463">
        <f>P169*'SIMPL PLYWOOD'!I17</f>
        <v>0</v>
      </c>
      <c r="R169" s="463">
        <f>P169*'SIMPL PLYWOOD'!AX17</f>
        <v>0</v>
      </c>
      <c r="S169" s="447"/>
      <c r="T169" s="441"/>
    </row>
    <row r="170" ht="23.25" customHeight="1">
      <c r="A170" t="s" s="459">
        <f>'SIMPL PLYWOOD'!D18</f>
        <v>616</v>
      </c>
      <c r="B170" t="s" s="460">
        <f>IF('SIMPL PLYWOOD'!M18=0,"",'SIMPL PLYWOOD'!M18)</f>
      </c>
      <c r="C170" t="s" s="461">
        <f>IF('SIMPL PLYWOOD'!N18=0,"",'SIMPL PLYWOOD'!N18)</f>
      </c>
      <c r="D170" t="s" s="461">
        <f>IF('SIMPL PLYWOOD'!O18=0,"",'SIMPL PLYWOOD'!O18)</f>
      </c>
      <c r="E170" t="s" s="461">
        <f>IF('SIMPL PLYWOOD'!P18=0,"",'SIMPL PLYWOOD'!P18)</f>
      </c>
      <c r="F170" t="s" s="461">
        <f>IF('SIMPL PLYWOOD'!Q18=0,"",'SIMPL PLYWOOD'!Q18)</f>
      </c>
      <c r="G170" t="s" s="461">
        <f>IF('SIMPL PLYWOOD'!R18=0,"",'SIMPL PLYWOOD'!R18)</f>
      </c>
      <c r="H170" t="s" s="461">
        <f>IF('SIMPL PLYWOOD'!S18=0,"",'SIMPL PLYWOOD'!S18)</f>
      </c>
      <c r="I170" t="s" s="461">
        <f>IF('SIMPL PLYWOOD'!T18=0,"",'SIMPL PLYWOOD'!T18)</f>
      </c>
      <c r="J170" t="s" s="461">
        <f>IF('SIMPL PLYWOOD'!U18=0,"",'SIMPL PLYWOOD'!U18)</f>
      </c>
      <c r="K170" t="s" s="461">
        <f>IF('SIMPL PLYWOOD'!V18=0,"",'SIMPL PLYWOOD'!V18)</f>
      </c>
      <c r="L170" t="s" s="461">
        <f>IF('SIMPL PLYWOOD'!W18=0,"",'SIMPL PLYWOOD'!W18)</f>
      </c>
      <c r="M170" t="s" s="461">
        <f>IF('SIMPL PLYWOOD'!X18=0,"",'SIMPL PLYWOOD'!X18)</f>
      </c>
      <c r="N170" t="s" s="461">
        <f>IF('SIMPL PLYWOOD'!Y18=0,"",'SIMPL PLYWOOD'!Y18)</f>
      </c>
      <c r="O170" t="s" s="461">
        <f>IF('SIMPL PLYWOOD'!Z18=0,"",'SIMPL PLYWOOD'!Z18)</f>
      </c>
      <c r="P170" s="462">
        <f>SUM(B170:O170)</f>
        <v>0</v>
      </c>
      <c r="Q170" s="463">
        <f>P170*'SIMPL PLYWOOD'!I18</f>
        <v>0</v>
      </c>
      <c r="R170" s="463">
        <f>P170*'SIMPL PLYWOOD'!AX18</f>
        <v>0</v>
      </c>
      <c r="S170" s="447"/>
      <c r="T170" s="441"/>
    </row>
    <row r="171" ht="23.25" customHeight="1">
      <c r="A171" s="464">
        <f>'SIMPL PLYWOOD'!D19</f>
        <v>0</v>
      </c>
      <c r="B171" s="465"/>
      <c r="C171" s="446"/>
      <c r="D171" s="446"/>
      <c r="E171" s="446"/>
      <c r="F171" s="446"/>
      <c r="G171" s="446"/>
      <c r="H171" s="446"/>
      <c r="I171" s="446"/>
      <c r="J171" s="446"/>
      <c r="K171" s="446"/>
      <c r="L171" s="446"/>
      <c r="M171" s="446"/>
      <c r="N171" s="446"/>
      <c r="O171" s="446"/>
      <c r="P171" s="462">
        <f>SUM(B171:O171)</f>
        <v>0</v>
      </c>
      <c r="Q171" s="463">
        <f>P171*'SIMPL PLYWOOD'!I19</f>
        <v>0</v>
      </c>
      <c r="R171" s="463">
        <f>P171*'SIMPL PLYWOOD'!AX19</f>
        <v>0</v>
      </c>
      <c r="S171" s="447"/>
      <c r="T171" s="441"/>
    </row>
    <row r="172" ht="23.25" customHeight="1">
      <c r="A172" t="s" s="459">
        <f>'SIMPL PLYWOOD'!D175</f>
        <v>617</v>
      </c>
      <c r="B172" t="s" s="460">
        <f>IF('SIMPL PLYWOOD'!M175=0,"",'SIMPL PLYWOOD'!M175)</f>
      </c>
      <c r="C172" t="s" s="461">
        <f>IF('SIMPL PLYWOOD'!N175=0,"",'SIMPL PLYWOOD'!N175)</f>
      </c>
      <c r="D172" t="s" s="461">
        <f>IF('SIMPL PLYWOOD'!O175=0,"",'SIMPL PLYWOOD'!O175)</f>
      </c>
      <c r="E172" t="s" s="461">
        <f>IF('SIMPL PLYWOOD'!P175=0,"",'SIMPL PLYWOOD'!P175)</f>
      </c>
      <c r="F172" t="s" s="461">
        <f>IF('SIMPL PLYWOOD'!Q175=0,"",'SIMPL PLYWOOD'!Q175)</f>
      </c>
      <c r="G172" t="s" s="461">
        <f>IF('SIMPL PLYWOOD'!R175=0,"",'SIMPL PLYWOOD'!R175)</f>
      </c>
      <c r="H172" t="s" s="461">
        <f>IF('SIMPL PLYWOOD'!S175=0,"",'SIMPL PLYWOOD'!S175)</f>
      </c>
      <c r="I172" t="s" s="461">
        <f>IF('SIMPL PLYWOOD'!T175=0,"",'SIMPL PLYWOOD'!T175)</f>
      </c>
      <c r="J172" t="s" s="461">
        <f>IF('SIMPL PLYWOOD'!U175=0,"",'SIMPL PLYWOOD'!U175)</f>
      </c>
      <c r="K172" t="s" s="461">
        <f>IF('SIMPL PLYWOOD'!V175=0,"",'SIMPL PLYWOOD'!V175)</f>
      </c>
      <c r="L172" t="s" s="461">
        <f>IF('SIMPL PLYWOOD'!W175=0,"",'SIMPL PLYWOOD'!W175)</f>
      </c>
      <c r="M172" t="s" s="461">
        <f>IF('SIMPL PLYWOOD'!X175=0,"",'SIMPL PLYWOOD'!X175)</f>
      </c>
      <c r="N172" t="s" s="461">
        <f>IF('SIMPL PLYWOOD'!Y175=0,"",'SIMPL PLYWOOD'!Y175)</f>
      </c>
      <c r="O172" t="s" s="461">
        <f>IF('SIMPL PLYWOOD'!Z175=0,"",'SIMPL PLYWOOD'!Z175)</f>
      </c>
      <c r="P172" s="462">
        <f>SUM(B172:O172)</f>
        <v>0</v>
      </c>
      <c r="Q172" s="463">
        <f>P172*'SIMPL PLYWOOD'!I175</f>
        <v>0</v>
      </c>
      <c r="R172" s="463">
        <f>P172*'SIMPL PLYWOOD'!AX175</f>
        <v>0</v>
      </c>
      <c r="S172" s="447"/>
      <c r="T172" s="441"/>
    </row>
    <row r="173" ht="23.25" customHeight="1">
      <c r="A173" t="s" s="459">
        <f>'SIMPL PLYWOOD'!D176</f>
        <v>618</v>
      </c>
      <c r="B173" t="s" s="460">
        <f>IF('SIMPL PLYWOOD'!M176=0,"",'SIMPL PLYWOOD'!M176)</f>
      </c>
      <c r="C173" t="s" s="461">
        <f>IF('SIMPL PLYWOOD'!N176=0,"",'SIMPL PLYWOOD'!N176)</f>
      </c>
      <c r="D173" t="s" s="461">
        <f>IF('SIMPL PLYWOOD'!O176=0,"",'SIMPL PLYWOOD'!O176)</f>
      </c>
      <c r="E173" t="s" s="461">
        <f>IF('SIMPL PLYWOOD'!P176=0,"",'SIMPL PLYWOOD'!P176)</f>
      </c>
      <c r="F173" t="s" s="461">
        <f>IF('SIMPL PLYWOOD'!Q176=0,"",'SIMPL PLYWOOD'!Q176)</f>
      </c>
      <c r="G173" t="s" s="461">
        <f>IF('SIMPL PLYWOOD'!R176=0,"",'SIMPL PLYWOOD'!R176)</f>
      </c>
      <c r="H173" t="s" s="461">
        <f>IF('SIMPL PLYWOOD'!S176=0,"",'SIMPL PLYWOOD'!S176)</f>
      </c>
      <c r="I173" t="s" s="461">
        <f>IF('SIMPL PLYWOOD'!T176=0,"",'SIMPL PLYWOOD'!T176)</f>
      </c>
      <c r="J173" t="s" s="461">
        <f>IF('SIMPL PLYWOOD'!U176=0,"",'SIMPL PLYWOOD'!U176)</f>
      </c>
      <c r="K173" t="s" s="461">
        <f>IF('SIMPL PLYWOOD'!V176=0,"",'SIMPL PLYWOOD'!V176)</f>
      </c>
      <c r="L173" t="s" s="461">
        <f>IF('SIMPL PLYWOOD'!W176=0,"",'SIMPL PLYWOOD'!W176)</f>
      </c>
      <c r="M173" t="s" s="461">
        <f>IF('SIMPL PLYWOOD'!X176=0,"",'SIMPL PLYWOOD'!X176)</f>
      </c>
      <c r="N173" t="s" s="461">
        <f>IF('SIMPL PLYWOOD'!Y176=0,"",'SIMPL PLYWOOD'!Y176)</f>
      </c>
      <c r="O173" t="s" s="461">
        <f>IF('SIMPL PLYWOOD'!Z176=0,"",'SIMPL PLYWOOD'!Z176)</f>
      </c>
      <c r="P173" s="462">
        <f>SUM(B173:O173)</f>
        <v>0</v>
      </c>
      <c r="Q173" s="463">
        <f>P173*'SIMPL PLYWOOD'!I176</f>
        <v>0</v>
      </c>
      <c r="R173" s="463">
        <f>P173*'SIMPL PLYWOOD'!AX176</f>
        <v>0</v>
      </c>
      <c r="S173" s="447"/>
      <c r="T173" s="441"/>
    </row>
    <row r="174" ht="23.25" customHeight="1">
      <c r="A174" t="s" s="459">
        <f>'SIMPL PLYWOOD'!D177</f>
        <v>619</v>
      </c>
      <c r="B174" t="s" s="460">
        <f>IF('SIMPL PLYWOOD'!M177=0,"",'SIMPL PLYWOOD'!M177)</f>
      </c>
      <c r="C174" t="s" s="461">
        <f>IF('SIMPL PLYWOOD'!N177=0,"",'SIMPL PLYWOOD'!N177)</f>
      </c>
      <c r="D174" t="s" s="461">
        <f>IF('SIMPL PLYWOOD'!O177=0,"",'SIMPL PLYWOOD'!O177)</f>
      </c>
      <c r="E174" t="s" s="461">
        <f>IF('SIMPL PLYWOOD'!P177=0,"",'SIMPL PLYWOOD'!P177)</f>
      </c>
      <c r="F174" t="s" s="461">
        <f>IF('SIMPL PLYWOOD'!Q177=0,"",'SIMPL PLYWOOD'!Q177)</f>
      </c>
      <c r="G174" t="s" s="461">
        <f>IF('SIMPL PLYWOOD'!R177=0,"",'SIMPL PLYWOOD'!R177)</f>
      </c>
      <c r="H174" t="s" s="461">
        <f>IF('SIMPL PLYWOOD'!S177=0,"",'SIMPL PLYWOOD'!S177)</f>
      </c>
      <c r="I174" t="s" s="461">
        <f>IF('SIMPL PLYWOOD'!T177=0,"",'SIMPL PLYWOOD'!T177)</f>
      </c>
      <c r="J174" t="s" s="461">
        <f>IF('SIMPL PLYWOOD'!U177=0,"",'SIMPL PLYWOOD'!U177)</f>
      </c>
      <c r="K174" t="s" s="461">
        <f>IF('SIMPL PLYWOOD'!V177=0,"",'SIMPL PLYWOOD'!V177)</f>
      </c>
      <c r="L174" t="s" s="461">
        <f>IF('SIMPL PLYWOOD'!W177=0,"",'SIMPL PLYWOOD'!W177)</f>
      </c>
      <c r="M174" t="s" s="461">
        <f>IF('SIMPL PLYWOOD'!X177=0,"",'SIMPL PLYWOOD'!X177)</f>
      </c>
      <c r="N174" t="s" s="461">
        <f>IF('SIMPL PLYWOOD'!Y177=0,"",'SIMPL PLYWOOD'!Y177)</f>
      </c>
      <c r="O174" t="s" s="461">
        <f>IF('SIMPL PLYWOOD'!Z177=0,"",'SIMPL PLYWOOD'!Z177)</f>
      </c>
      <c r="P174" s="462">
        <f>SUM(B174:O174)</f>
        <v>0</v>
      </c>
      <c r="Q174" s="463">
        <f>P174*'SIMPL PLYWOOD'!I177</f>
        <v>0</v>
      </c>
      <c r="R174" s="463">
        <f>P174*'SIMPL PLYWOOD'!AX177</f>
        <v>0</v>
      </c>
      <c r="S174" s="447"/>
      <c r="T174" s="441"/>
    </row>
    <row r="175" ht="23.25" customHeight="1">
      <c r="A175" t="s" s="459">
        <f>'SIMPL PLYWOOD'!D178</f>
        <v>620</v>
      </c>
      <c r="B175" t="s" s="460">
        <f>IF('SIMPL PLYWOOD'!M178=0,"",'SIMPL PLYWOOD'!M178)</f>
      </c>
      <c r="C175" t="s" s="461">
        <f>IF('SIMPL PLYWOOD'!N178=0,"",'SIMPL PLYWOOD'!N178)</f>
      </c>
      <c r="D175" t="s" s="461">
        <f>IF('SIMPL PLYWOOD'!O178=0,"",'SIMPL PLYWOOD'!O178)</f>
      </c>
      <c r="E175" t="s" s="461">
        <f>IF('SIMPL PLYWOOD'!P178=0,"",'SIMPL PLYWOOD'!P178)</f>
      </c>
      <c r="F175" t="s" s="461">
        <f>IF('SIMPL PLYWOOD'!Q178=0,"",'SIMPL PLYWOOD'!Q178)</f>
      </c>
      <c r="G175" t="s" s="461">
        <f>IF('SIMPL PLYWOOD'!R178=0,"",'SIMPL PLYWOOD'!R178)</f>
      </c>
      <c r="H175" t="s" s="461">
        <f>IF('SIMPL PLYWOOD'!S178=0,"",'SIMPL PLYWOOD'!S178)</f>
      </c>
      <c r="I175" t="s" s="461">
        <f>IF('SIMPL PLYWOOD'!T178=0,"",'SIMPL PLYWOOD'!T178)</f>
      </c>
      <c r="J175" t="s" s="461">
        <f>IF('SIMPL PLYWOOD'!U178=0,"",'SIMPL PLYWOOD'!U178)</f>
      </c>
      <c r="K175" t="s" s="461">
        <f>IF('SIMPL PLYWOOD'!V178=0,"",'SIMPL PLYWOOD'!V178)</f>
      </c>
      <c r="L175" t="s" s="461">
        <f>IF('SIMPL PLYWOOD'!W178=0,"",'SIMPL PLYWOOD'!W178)</f>
      </c>
      <c r="M175" t="s" s="461">
        <f>IF('SIMPL PLYWOOD'!X178=0,"",'SIMPL PLYWOOD'!X178)</f>
      </c>
      <c r="N175" t="s" s="461">
        <f>IF('SIMPL PLYWOOD'!Y178=0,"",'SIMPL PLYWOOD'!Y178)</f>
      </c>
      <c r="O175" t="s" s="461">
        <f>IF('SIMPL PLYWOOD'!Z178=0,"",'SIMPL PLYWOOD'!Z178)</f>
      </c>
      <c r="P175" s="462">
        <f>SUM(B175:O175)</f>
        <v>0</v>
      </c>
      <c r="Q175" s="463">
        <f>P175*'SIMPL PLYWOOD'!I178</f>
        <v>0</v>
      </c>
      <c r="R175" s="463">
        <f>P175*'SIMPL PLYWOOD'!AX178</f>
        <v>0</v>
      </c>
      <c r="S175" s="447"/>
      <c r="T175" s="441"/>
    </row>
    <row r="176" ht="23.25" customHeight="1">
      <c r="A176" t="s" s="459">
        <f>'SIMPL PLYWOOD'!D179</f>
        <v>621</v>
      </c>
      <c r="B176" t="s" s="460">
        <f>IF('SIMPL PLYWOOD'!M179=0,"",'SIMPL PLYWOOD'!M179)</f>
      </c>
      <c r="C176" t="s" s="461">
        <f>IF('SIMPL PLYWOOD'!N179=0,"",'SIMPL PLYWOOD'!N179)</f>
      </c>
      <c r="D176" t="s" s="461">
        <f>IF('SIMPL PLYWOOD'!O179=0,"",'SIMPL PLYWOOD'!O179)</f>
      </c>
      <c r="E176" t="s" s="461">
        <f>IF('SIMPL PLYWOOD'!P179=0,"",'SIMPL PLYWOOD'!P179)</f>
      </c>
      <c r="F176" t="s" s="461">
        <f>IF('SIMPL PLYWOOD'!Q179=0,"",'SIMPL PLYWOOD'!Q179)</f>
      </c>
      <c r="G176" t="s" s="461">
        <f>IF('SIMPL PLYWOOD'!R179=0,"",'SIMPL PLYWOOD'!R179)</f>
      </c>
      <c r="H176" t="s" s="461">
        <f>IF('SIMPL PLYWOOD'!S179=0,"",'SIMPL PLYWOOD'!S179)</f>
      </c>
      <c r="I176" t="s" s="461">
        <f>IF('SIMPL PLYWOOD'!T179=0,"",'SIMPL PLYWOOD'!T179)</f>
      </c>
      <c r="J176" t="s" s="461">
        <f>IF('SIMPL PLYWOOD'!U179=0,"",'SIMPL PLYWOOD'!U179)</f>
      </c>
      <c r="K176" t="s" s="461">
        <f>IF('SIMPL PLYWOOD'!V179=0,"",'SIMPL PLYWOOD'!V179)</f>
      </c>
      <c r="L176" t="s" s="461">
        <f>IF('SIMPL PLYWOOD'!W179=0,"",'SIMPL PLYWOOD'!W179)</f>
      </c>
      <c r="M176" t="s" s="461">
        <f>IF('SIMPL PLYWOOD'!X179=0,"",'SIMPL PLYWOOD'!X179)</f>
      </c>
      <c r="N176" t="s" s="461">
        <f>IF('SIMPL PLYWOOD'!Y179=0,"",'SIMPL PLYWOOD'!Y179)</f>
      </c>
      <c r="O176" t="s" s="461">
        <f>IF('SIMPL PLYWOOD'!Z179=0,"",'SIMPL PLYWOOD'!Z179)</f>
      </c>
      <c r="P176" s="462">
        <f>SUM(B176:O176)</f>
        <v>0</v>
      </c>
      <c r="Q176" s="463">
        <f>P176*'SIMPL PLYWOOD'!I179</f>
        <v>0</v>
      </c>
      <c r="R176" s="463">
        <f>P176*'SIMPL PLYWOOD'!AX179</f>
        <v>0</v>
      </c>
      <c r="S176" s="447"/>
      <c r="T176" s="441"/>
    </row>
    <row r="177" ht="23.25" customHeight="1">
      <c r="A177" t="s" s="459">
        <f>'SIMPL PLYWOOD'!D180</f>
        <v>622</v>
      </c>
      <c r="B177" t="s" s="460">
        <f>IF('SIMPL PLYWOOD'!M180=0,"",'SIMPL PLYWOOD'!M180)</f>
      </c>
      <c r="C177" t="s" s="461">
        <f>IF('SIMPL PLYWOOD'!N180=0,"",'SIMPL PLYWOOD'!N180)</f>
      </c>
      <c r="D177" t="s" s="461">
        <f>IF('SIMPL PLYWOOD'!O180=0,"",'SIMPL PLYWOOD'!O180)</f>
      </c>
      <c r="E177" t="s" s="461">
        <f>IF('SIMPL PLYWOOD'!P180=0,"",'SIMPL PLYWOOD'!P180)</f>
      </c>
      <c r="F177" t="s" s="461">
        <f>IF('SIMPL PLYWOOD'!Q180=0,"",'SIMPL PLYWOOD'!Q180)</f>
      </c>
      <c r="G177" t="s" s="461">
        <f>IF('SIMPL PLYWOOD'!R180=0,"",'SIMPL PLYWOOD'!R180)</f>
      </c>
      <c r="H177" t="s" s="461">
        <f>IF('SIMPL PLYWOOD'!S180=0,"",'SIMPL PLYWOOD'!S180)</f>
      </c>
      <c r="I177" t="s" s="461">
        <f>IF('SIMPL PLYWOOD'!T180=0,"",'SIMPL PLYWOOD'!T180)</f>
      </c>
      <c r="J177" t="s" s="461">
        <f>IF('SIMPL PLYWOOD'!U180=0,"",'SIMPL PLYWOOD'!U180)</f>
      </c>
      <c r="K177" t="s" s="461">
        <f>IF('SIMPL PLYWOOD'!V180=0,"",'SIMPL PLYWOOD'!V180)</f>
      </c>
      <c r="L177" t="s" s="461">
        <f>IF('SIMPL PLYWOOD'!W180=0,"",'SIMPL PLYWOOD'!W180)</f>
      </c>
      <c r="M177" t="s" s="461">
        <f>IF('SIMPL PLYWOOD'!X180=0,"",'SIMPL PLYWOOD'!X180)</f>
      </c>
      <c r="N177" t="s" s="461">
        <f>IF('SIMPL PLYWOOD'!Y180=0,"",'SIMPL PLYWOOD'!Y180)</f>
      </c>
      <c r="O177" t="s" s="461">
        <f>IF('SIMPL PLYWOOD'!Z180=0,"",'SIMPL PLYWOOD'!Z180)</f>
      </c>
      <c r="P177" s="462">
        <f>SUM(B177:O177)</f>
        <v>0</v>
      </c>
      <c r="Q177" s="463">
        <f>P177*'SIMPL PLYWOOD'!I180</f>
        <v>0</v>
      </c>
      <c r="R177" s="463">
        <f>P177*'SIMPL PLYWOOD'!AX180</f>
        <v>0</v>
      </c>
      <c r="S177" s="447"/>
      <c r="T177" s="441"/>
    </row>
    <row r="178" ht="23.25" customHeight="1">
      <c r="A178" t="s" s="459">
        <f>'SIMPL PLYWOOD'!D181</f>
        <v>623</v>
      </c>
      <c r="B178" t="s" s="460">
        <f>IF('SIMPL PLYWOOD'!M181=0,"",'SIMPL PLYWOOD'!M181)</f>
      </c>
      <c r="C178" t="s" s="461">
        <f>IF('SIMPL PLYWOOD'!N181=0,"",'SIMPL PLYWOOD'!N181)</f>
      </c>
      <c r="D178" t="s" s="461">
        <f>IF('SIMPL PLYWOOD'!O181=0,"",'SIMPL PLYWOOD'!O181)</f>
      </c>
      <c r="E178" t="s" s="461">
        <f>IF('SIMPL PLYWOOD'!P181=0,"",'SIMPL PLYWOOD'!P181)</f>
      </c>
      <c r="F178" t="s" s="461">
        <f>IF('SIMPL PLYWOOD'!Q181=0,"",'SIMPL PLYWOOD'!Q181)</f>
      </c>
      <c r="G178" t="s" s="461">
        <f>IF('SIMPL PLYWOOD'!R181=0,"",'SIMPL PLYWOOD'!R181)</f>
      </c>
      <c r="H178" t="s" s="461">
        <f>IF('SIMPL PLYWOOD'!S181=0,"",'SIMPL PLYWOOD'!S181)</f>
      </c>
      <c r="I178" t="s" s="461">
        <f>IF('SIMPL PLYWOOD'!T181=0,"",'SIMPL PLYWOOD'!T181)</f>
      </c>
      <c r="J178" t="s" s="461">
        <f>IF('SIMPL PLYWOOD'!U181=0,"",'SIMPL PLYWOOD'!U181)</f>
      </c>
      <c r="K178" t="s" s="461">
        <f>IF('SIMPL PLYWOOD'!V181=0,"",'SIMPL PLYWOOD'!V181)</f>
      </c>
      <c r="L178" t="s" s="461">
        <f>IF('SIMPL PLYWOOD'!W181=0,"",'SIMPL PLYWOOD'!W181)</f>
      </c>
      <c r="M178" t="s" s="461">
        <f>IF('SIMPL PLYWOOD'!X181=0,"",'SIMPL PLYWOOD'!X181)</f>
      </c>
      <c r="N178" t="s" s="461">
        <f>IF('SIMPL PLYWOOD'!Y181=0,"",'SIMPL PLYWOOD'!Y181)</f>
      </c>
      <c r="O178" t="s" s="461">
        <f>IF('SIMPL PLYWOOD'!Z181=0,"",'SIMPL PLYWOOD'!Z181)</f>
      </c>
      <c r="P178" s="462">
        <f>SUM(B178:O178)</f>
        <v>0</v>
      </c>
      <c r="Q178" s="463">
        <f>P178*'SIMPL PLYWOOD'!I181</f>
        <v>0</v>
      </c>
      <c r="R178" s="463">
        <f>P178*'SIMPL PLYWOOD'!AX181</f>
        <v>0</v>
      </c>
      <c r="S178" s="447"/>
      <c r="T178" s="441"/>
    </row>
    <row r="179" ht="15.35" customHeight="1">
      <c r="A179" s="466"/>
      <c r="B179" s="411"/>
      <c r="C179" s="411"/>
      <c r="D179" s="411"/>
      <c r="E179" s="411"/>
      <c r="F179" s="411"/>
      <c r="G179" s="411"/>
      <c r="H179" s="411"/>
      <c r="I179" s="411"/>
      <c r="J179" s="411"/>
      <c r="K179" s="411"/>
      <c r="L179" s="411"/>
      <c r="M179" s="411"/>
      <c r="N179" s="411"/>
      <c r="O179" s="411"/>
      <c r="P179" s="411"/>
      <c r="Q179" s="411"/>
      <c r="R179" s="411"/>
      <c r="S179" s="130"/>
      <c r="T179" s="441"/>
    </row>
    <row r="180" ht="15.35" customHeight="1">
      <c r="A180" s="467"/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441"/>
    </row>
    <row r="181" ht="15.35" customHeight="1">
      <c r="A181" s="467"/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441"/>
    </row>
    <row r="182" ht="15.35" customHeight="1">
      <c r="A182" s="467"/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441"/>
    </row>
    <row r="183" ht="15.35" customHeight="1">
      <c r="A183" s="467"/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441"/>
    </row>
    <row r="184" ht="15.35" customHeight="1">
      <c r="A184" s="467"/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441"/>
    </row>
    <row r="185" ht="15.35" customHeight="1">
      <c r="A185" s="467"/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441"/>
    </row>
    <row r="186" ht="15.35" customHeight="1">
      <c r="A186" s="467"/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441"/>
    </row>
    <row r="187" ht="15.35" customHeight="1">
      <c r="A187" s="468"/>
      <c r="B187" s="421"/>
      <c r="C187" s="421"/>
      <c r="D187" s="421"/>
      <c r="E187" s="421"/>
      <c r="F187" s="421"/>
      <c r="G187" s="421"/>
      <c r="H187" s="421"/>
      <c r="I187" s="421"/>
      <c r="J187" s="421"/>
      <c r="K187" s="421"/>
      <c r="L187" s="421"/>
      <c r="M187" s="421"/>
      <c r="N187" s="421"/>
      <c r="O187" s="421"/>
      <c r="P187" s="421"/>
      <c r="Q187" s="421"/>
      <c r="R187" s="421"/>
      <c r="S187" s="421"/>
      <c r="T187" s="469"/>
    </row>
  </sheetData>
  <mergeCells count="3">
    <mergeCell ref="K4:L4"/>
    <mergeCell ref="A3:J3"/>
    <mergeCell ref="L3:N3"/>
  </mergeCells>
  <pageMargins left="0.25" right="0.25" top="0.75" bottom="0.75" header="0.3" footer="0.3"/>
  <pageSetup firstPageNumber="1" fitToHeight="1" fitToWidth="1" scale="100" useFirstPageNumber="0" orientation="landscape" pageOrder="downThenOver"/>
  <headerFooter>
    <oddFooter>&amp;C&amp;"Calibri,Regular"&amp;12&amp;K000000Stran &amp;P od &amp;N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S179"/>
  <sheetViews>
    <sheetView workbookViewId="0" showGridLines="0" defaultGridColor="1"/>
  </sheetViews>
  <sheetFormatPr defaultColWidth="12.3333" defaultRowHeight="23.25" customHeight="1" outlineLevelRow="0" outlineLevelCol="0"/>
  <cols>
    <col min="1" max="1" width="7" style="470" customWidth="1"/>
    <col min="2" max="2" width="6.35156" style="470" customWidth="1"/>
    <col min="3" max="3" width="11.1719" style="470" customWidth="1"/>
    <col min="4" max="17" width="5" style="470" customWidth="1"/>
    <col min="18" max="18" width="5.85156" style="470" customWidth="1"/>
    <col min="19" max="19" width="6.17188" style="470" customWidth="1"/>
    <col min="20" max="16384" width="12.3516" style="470" customWidth="1"/>
  </cols>
  <sheetData>
    <row r="1" ht="33" customHeight="1">
      <c r="A1" s="471">
        <f>'PRODUCTION LIST VOLUMES'!A3:A3</f>
        <v>0</v>
      </c>
      <c r="B1" s="472"/>
      <c r="C1" s="472"/>
      <c r="D1" s="472"/>
      <c r="E1" s="472"/>
      <c r="F1" s="472"/>
      <c r="G1" s="472"/>
      <c r="H1" s="473"/>
      <c r="I1" s="473"/>
      <c r="J1" s="473"/>
      <c r="K1" s="473"/>
      <c r="L1" s="473"/>
      <c r="M1" s="473"/>
      <c r="N1" s="473"/>
      <c r="O1" s="473">
        <f>'PRODUCTION LIST VOLUMES'!L3</f>
        <v>0</v>
      </c>
      <c r="P1" s="473"/>
      <c r="Q1" s="473"/>
      <c r="R1" s="474"/>
      <c r="S1" s="434"/>
    </row>
    <row r="2" ht="31.8" customHeight="1">
      <c r="A2" t="s" s="475">
        <v>624</v>
      </c>
      <c r="B2" t="s" s="476">
        <v>461</v>
      </c>
      <c r="C2" t="s" s="476">
        <v>77</v>
      </c>
      <c r="D2" t="s" s="477">
        <v>15</v>
      </c>
      <c r="E2" t="s" s="477">
        <v>16</v>
      </c>
      <c r="F2" t="s" s="477">
        <v>17</v>
      </c>
      <c r="G2" t="s" s="477">
        <v>18</v>
      </c>
      <c r="H2" t="s" s="477">
        <v>19</v>
      </c>
      <c r="I2" t="s" s="478">
        <v>20</v>
      </c>
      <c r="J2" t="s" s="478">
        <v>21</v>
      </c>
      <c r="K2" t="s" s="478">
        <v>22</v>
      </c>
      <c r="L2" t="s" s="478">
        <v>23</v>
      </c>
      <c r="M2" t="s" s="477">
        <v>24</v>
      </c>
      <c r="N2" t="s" s="477">
        <v>25</v>
      </c>
      <c r="O2" t="s" s="477">
        <v>26</v>
      </c>
      <c r="P2" t="s" s="477">
        <v>27</v>
      </c>
      <c r="Q2" t="s" s="478">
        <v>28</v>
      </c>
      <c r="R2" t="s" s="479">
        <v>70</v>
      </c>
      <c r="S2" s="480"/>
    </row>
    <row r="3" ht="23.25" customHeight="1">
      <c r="A3" s="463">
        <f>B3*'SIMPL PLYWOOD'!I20</f>
        <v>0</v>
      </c>
      <c r="B3" s="481">
        <f>SUM(C3:O3)</f>
        <v>0</v>
      </c>
      <c r="C3" t="s" s="476">
        <f>'SIMPL PLYWOOD'!D20</f>
        <v>625</v>
      </c>
      <c r="D3" t="s" s="482">
        <f>IF('SIMPL PLYWOOD'!M20=0,"",'SIMPL PLYWOOD'!M20)</f>
      </c>
      <c r="E3" t="s" s="482">
        <f>IF('SIMPL PLYWOOD'!N20=0,"",'SIMPL PLYWOOD'!N20)</f>
      </c>
      <c r="F3" t="s" s="482">
        <f>IF('SIMPL PLYWOOD'!O20=0,"",'SIMPL PLYWOOD'!O20)</f>
      </c>
      <c r="G3" t="s" s="482">
        <f>IF('SIMPL PLYWOOD'!P20=0,"",'SIMPL PLYWOOD'!P20)</f>
      </c>
      <c r="H3" t="s" s="482">
        <f>IF('SIMPL PLYWOOD'!Q20=0,"",'SIMPL PLYWOOD'!Q20)</f>
      </c>
      <c r="I3" t="s" s="482">
        <f>IF('SIMPL PLYWOOD'!R20=0,"",'SIMPL PLYWOOD'!R20)</f>
      </c>
      <c r="J3" t="s" s="482">
        <f>IF('SIMPL PLYWOOD'!S20=0,"",'SIMPL PLYWOOD'!S20)</f>
      </c>
      <c r="K3" t="s" s="482">
        <f>IF('SIMPL PLYWOOD'!T20=0,"",'SIMPL PLYWOOD'!T20)</f>
      </c>
      <c r="L3" t="s" s="482">
        <f>IF('SIMPL PLYWOOD'!U20=0,"",'SIMPL PLYWOOD'!U20)</f>
      </c>
      <c r="M3" t="s" s="482">
        <f>IF('SIMPL PLYWOOD'!V20=0,"",'SIMPL PLYWOOD'!V20)</f>
      </c>
      <c r="N3" t="s" s="482">
        <f>IF('SIMPL PLYWOOD'!W20=0,"",'SIMPL PLYWOOD'!W20)</f>
      </c>
      <c r="O3" t="s" s="482">
        <f>IF('SIMPL PLYWOOD'!X20=0,"",'SIMPL PLYWOOD'!X20)</f>
      </c>
      <c r="P3" t="s" s="482">
        <f>IF('SIMPL PLYWOOD'!Y20=0,"",'SIMPL PLYWOOD'!Y20)</f>
      </c>
      <c r="Q3" t="s" s="482">
        <f>IF('SIMPL PLYWOOD'!Z20=0,"",'SIMPL PLYWOOD'!Z20)</f>
      </c>
      <c r="R3" s="483">
        <f>'PRODUCTION LIST VOLUMES'!P6</f>
        <v>0</v>
      </c>
      <c r="S3" s="480"/>
    </row>
    <row r="4" ht="23.25" customHeight="1">
      <c r="A4" s="484"/>
      <c r="B4" s="485"/>
      <c r="C4" t="s" s="476">
        <f>'SIMPL PLYWOOD'!D21</f>
        <v>626</v>
      </c>
      <c r="D4" t="s" s="482">
        <f>IF('SIMPL PLYWOOD'!M21=0,"",'SIMPL PLYWOOD'!M21)</f>
      </c>
      <c r="E4" t="s" s="482">
        <f>IF('SIMPL PLYWOOD'!N21=0,"",'SIMPL PLYWOOD'!N21)</f>
      </c>
      <c r="F4" t="s" s="482">
        <f>IF('SIMPL PLYWOOD'!O21=0,"",'SIMPL PLYWOOD'!O21)</f>
      </c>
      <c r="G4" t="s" s="482">
        <f>IF('SIMPL PLYWOOD'!P21=0,"",'SIMPL PLYWOOD'!P21)</f>
      </c>
      <c r="H4" t="s" s="482">
        <f>IF('SIMPL PLYWOOD'!Q21=0,"",'SIMPL PLYWOOD'!Q21)</f>
      </c>
      <c r="I4" t="s" s="482">
        <f>IF('SIMPL PLYWOOD'!R21=0,"",'SIMPL PLYWOOD'!R21)</f>
      </c>
      <c r="J4" t="s" s="482">
        <f>IF('SIMPL PLYWOOD'!S21=0,"",'SIMPL PLYWOOD'!S21)</f>
      </c>
      <c r="K4" t="s" s="482">
        <f>IF('SIMPL PLYWOOD'!T21=0,"",'SIMPL PLYWOOD'!T21)</f>
      </c>
      <c r="L4" t="s" s="482">
        <f>IF('SIMPL PLYWOOD'!U21=0,"",'SIMPL PLYWOOD'!U21)</f>
      </c>
      <c r="M4" t="s" s="482">
        <f>IF('SIMPL PLYWOOD'!V21=0,"",'SIMPL PLYWOOD'!V21)</f>
      </c>
      <c r="N4" t="s" s="482">
        <f>IF('SIMPL PLYWOOD'!W21=0,"",'SIMPL PLYWOOD'!W21)</f>
      </c>
      <c r="O4" t="s" s="482">
        <f>IF('SIMPL PLYWOOD'!X21=0,"",'SIMPL PLYWOOD'!X21)</f>
      </c>
      <c r="P4" t="s" s="482">
        <f>IF('SIMPL PLYWOOD'!Y21=0,"",'SIMPL PLYWOOD'!Y21)</f>
      </c>
      <c r="Q4" t="s" s="482">
        <f>IF('SIMPL PLYWOOD'!Z21=0,"",'SIMPL PLYWOOD'!Z21)</f>
      </c>
      <c r="R4" s="483">
        <f>'PRODUCTION LIST VOLUMES'!P7</f>
        <v>0</v>
      </c>
      <c r="S4" s="480"/>
    </row>
    <row r="5" ht="23.25" customHeight="1">
      <c r="A5" s="463">
        <f>B5*'SIMPL PLYWOOD'!I21</f>
        <v>0</v>
      </c>
      <c r="B5" s="481">
        <f>SUM(C5:O5)</f>
        <v>0</v>
      </c>
      <c r="C5" t="s" s="476">
        <f>'SIMPL PLYWOOD'!D22</f>
        <v>627</v>
      </c>
      <c r="D5" t="s" s="482">
        <f>IF('SIMPL PLYWOOD'!M22=0,"",'SIMPL PLYWOOD'!M22)</f>
      </c>
      <c r="E5" t="s" s="482">
        <f>IF('SIMPL PLYWOOD'!N22=0,"",'SIMPL PLYWOOD'!N22)</f>
      </c>
      <c r="F5" t="s" s="482">
        <f>IF('SIMPL PLYWOOD'!O22=0,"",'SIMPL PLYWOOD'!O22)</f>
      </c>
      <c r="G5" t="s" s="482">
        <f>IF('SIMPL PLYWOOD'!P22=0,"",'SIMPL PLYWOOD'!P22)</f>
      </c>
      <c r="H5" t="s" s="482">
        <f>IF('SIMPL PLYWOOD'!Q22=0,"",'SIMPL PLYWOOD'!Q22)</f>
      </c>
      <c r="I5" t="s" s="482">
        <f>IF('SIMPL PLYWOOD'!R22=0,"",'SIMPL PLYWOOD'!R22)</f>
      </c>
      <c r="J5" t="s" s="482">
        <f>IF('SIMPL PLYWOOD'!S22=0,"",'SIMPL PLYWOOD'!S22)</f>
      </c>
      <c r="K5" t="s" s="482">
        <f>IF('SIMPL PLYWOOD'!T22=0,"",'SIMPL PLYWOOD'!T22)</f>
      </c>
      <c r="L5" t="s" s="482">
        <f>IF('SIMPL PLYWOOD'!U22=0,"",'SIMPL PLYWOOD'!U22)</f>
      </c>
      <c r="M5" t="s" s="482">
        <f>IF('SIMPL PLYWOOD'!V22=0,"",'SIMPL PLYWOOD'!V22)</f>
      </c>
      <c r="N5" t="s" s="482">
        <f>IF('SIMPL PLYWOOD'!W22=0,"",'SIMPL PLYWOOD'!W22)</f>
      </c>
      <c r="O5" t="s" s="482">
        <f>IF('SIMPL PLYWOOD'!X22=0,"",'SIMPL PLYWOOD'!X22)</f>
      </c>
      <c r="P5" t="s" s="482">
        <f>IF('SIMPL PLYWOOD'!Y22=0,"",'SIMPL PLYWOOD'!Y22)</f>
      </c>
      <c r="Q5" t="s" s="482">
        <f>IF('SIMPL PLYWOOD'!Z22=0,"",'SIMPL PLYWOOD'!Z22)</f>
      </c>
      <c r="R5" s="483">
        <f>'PRODUCTION LIST VOLUMES'!P8</f>
        <v>0</v>
      </c>
      <c r="S5" s="480"/>
    </row>
    <row r="6" ht="23.25" customHeight="1">
      <c r="A6" s="484"/>
      <c r="B6" s="485"/>
      <c r="C6" t="s" s="476">
        <f>'SIMPL PLYWOOD'!D23</f>
        <v>628</v>
      </c>
      <c r="D6" t="s" s="482">
        <f>IF('SIMPL PLYWOOD'!M23=0,"",'SIMPL PLYWOOD'!M23)</f>
      </c>
      <c r="E6" t="s" s="482">
        <f>IF('SIMPL PLYWOOD'!N23=0,"",'SIMPL PLYWOOD'!N23)</f>
      </c>
      <c r="F6" t="s" s="482">
        <f>IF('SIMPL PLYWOOD'!O23=0,"",'SIMPL PLYWOOD'!O23)</f>
      </c>
      <c r="G6" t="s" s="482">
        <f>IF('SIMPL PLYWOOD'!P23=0,"",'SIMPL PLYWOOD'!P23)</f>
      </c>
      <c r="H6" t="s" s="482">
        <f>IF('SIMPL PLYWOOD'!Q23=0,"",'SIMPL PLYWOOD'!Q23)</f>
      </c>
      <c r="I6" t="s" s="482">
        <f>IF('SIMPL PLYWOOD'!R23=0,"",'SIMPL PLYWOOD'!R23)</f>
      </c>
      <c r="J6" t="s" s="482">
        <f>IF('SIMPL PLYWOOD'!S23=0,"",'SIMPL PLYWOOD'!S23)</f>
      </c>
      <c r="K6" t="s" s="482">
        <f>IF('SIMPL PLYWOOD'!T23=0,"",'SIMPL PLYWOOD'!T23)</f>
      </c>
      <c r="L6" t="s" s="482">
        <f>IF('SIMPL PLYWOOD'!U23=0,"",'SIMPL PLYWOOD'!U23)</f>
      </c>
      <c r="M6" t="s" s="482">
        <f>IF('SIMPL PLYWOOD'!V23=0,"",'SIMPL PLYWOOD'!V23)</f>
      </c>
      <c r="N6" t="s" s="482">
        <f>IF('SIMPL PLYWOOD'!W23=0,"",'SIMPL PLYWOOD'!W23)</f>
      </c>
      <c r="O6" t="s" s="482">
        <f>IF('SIMPL PLYWOOD'!X23=0,"",'SIMPL PLYWOOD'!X23)</f>
      </c>
      <c r="P6" t="s" s="482">
        <f>IF('SIMPL PLYWOOD'!Y23=0,"",'SIMPL PLYWOOD'!Y23)</f>
      </c>
      <c r="Q6" t="s" s="482">
        <f>IF('SIMPL PLYWOOD'!Z23=0,"",'SIMPL PLYWOOD'!Z23)</f>
      </c>
      <c r="R6" s="483">
        <f>'PRODUCTION LIST VOLUMES'!P9</f>
        <v>0</v>
      </c>
      <c r="S6" s="480"/>
    </row>
    <row r="7" ht="23.25" customHeight="1">
      <c r="A7" s="463">
        <f>B7*'SIMPL PLYWOOD'!I22</f>
        <v>0</v>
      </c>
      <c r="B7" s="481">
        <f>SUM(C7:O7)</f>
        <v>0</v>
      </c>
      <c r="C7" t="s" s="476">
        <f>'SIMPL PLYWOOD'!D24</f>
        <v>629</v>
      </c>
      <c r="D7" t="s" s="482">
        <f>IF('SIMPL PLYWOOD'!M24=0,"",'SIMPL PLYWOOD'!M24)</f>
      </c>
      <c r="E7" t="s" s="482">
        <f>IF('SIMPL PLYWOOD'!N24=0,"",'SIMPL PLYWOOD'!N24)</f>
      </c>
      <c r="F7" t="s" s="482">
        <f>IF('SIMPL PLYWOOD'!O24=0,"",'SIMPL PLYWOOD'!O24)</f>
      </c>
      <c r="G7" t="s" s="482">
        <f>IF('SIMPL PLYWOOD'!P24=0,"",'SIMPL PLYWOOD'!P24)</f>
      </c>
      <c r="H7" t="s" s="482">
        <f>IF('SIMPL PLYWOOD'!Q24=0,"",'SIMPL PLYWOOD'!Q24)</f>
      </c>
      <c r="I7" t="s" s="482">
        <f>IF('SIMPL PLYWOOD'!R24=0,"",'SIMPL PLYWOOD'!R24)</f>
      </c>
      <c r="J7" t="s" s="482">
        <f>IF('SIMPL PLYWOOD'!S24=0,"",'SIMPL PLYWOOD'!S24)</f>
      </c>
      <c r="K7" t="s" s="482">
        <f>IF('SIMPL PLYWOOD'!T24=0,"",'SIMPL PLYWOOD'!T24)</f>
      </c>
      <c r="L7" t="s" s="482">
        <f>IF('SIMPL PLYWOOD'!U24=0,"",'SIMPL PLYWOOD'!U24)</f>
      </c>
      <c r="M7" t="s" s="482">
        <f>IF('SIMPL PLYWOOD'!V24=0,"",'SIMPL PLYWOOD'!V24)</f>
      </c>
      <c r="N7" t="s" s="482">
        <f>IF('SIMPL PLYWOOD'!W24=0,"",'SIMPL PLYWOOD'!W24)</f>
      </c>
      <c r="O7" t="s" s="482">
        <f>IF('SIMPL PLYWOOD'!X24=0,"",'SIMPL PLYWOOD'!X24)</f>
      </c>
      <c r="P7" t="s" s="482">
        <f>IF('SIMPL PLYWOOD'!Y24=0,"",'SIMPL PLYWOOD'!Y24)</f>
      </c>
      <c r="Q7" t="s" s="482">
        <f>IF('SIMPL PLYWOOD'!Z24=0,"",'SIMPL PLYWOOD'!Z24)</f>
      </c>
      <c r="R7" s="483">
        <f>'PRODUCTION LIST VOLUMES'!P10</f>
        <v>0</v>
      </c>
      <c r="S7" s="480"/>
    </row>
    <row r="8" ht="23.25" customHeight="1">
      <c r="A8" s="484"/>
      <c r="B8" s="485"/>
      <c r="C8" t="s" s="476">
        <f>'SIMPL PLYWOOD'!D25</f>
        <v>630</v>
      </c>
      <c r="D8" t="s" s="482">
        <f>IF('SIMPL PLYWOOD'!M25=0,"",'SIMPL PLYWOOD'!M25)</f>
      </c>
      <c r="E8" t="s" s="482">
        <f>IF('SIMPL PLYWOOD'!N25=0,"",'SIMPL PLYWOOD'!N25)</f>
      </c>
      <c r="F8" t="s" s="482">
        <f>IF('SIMPL PLYWOOD'!O25=0,"",'SIMPL PLYWOOD'!O25)</f>
      </c>
      <c r="G8" t="s" s="482">
        <f>IF('SIMPL PLYWOOD'!P25=0,"",'SIMPL PLYWOOD'!P25)</f>
      </c>
      <c r="H8" t="s" s="482">
        <f>IF('SIMPL PLYWOOD'!Q25=0,"",'SIMPL PLYWOOD'!Q25)</f>
      </c>
      <c r="I8" t="s" s="482">
        <f>IF('SIMPL PLYWOOD'!R25=0,"",'SIMPL PLYWOOD'!R25)</f>
      </c>
      <c r="J8" t="s" s="482">
        <f>IF('SIMPL PLYWOOD'!S25=0,"",'SIMPL PLYWOOD'!S25)</f>
      </c>
      <c r="K8" t="s" s="482">
        <f>IF('SIMPL PLYWOOD'!T25=0,"",'SIMPL PLYWOOD'!T25)</f>
      </c>
      <c r="L8" t="s" s="482">
        <f>IF('SIMPL PLYWOOD'!U25=0,"",'SIMPL PLYWOOD'!U25)</f>
      </c>
      <c r="M8" t="s" s="482">
        <f>IF('SIMPL PLYWOOD'!V25=0,"",'SIMPL PLYWOOD'!V25)</f>
      </c>
      <c r="N8" t="s" s="482">
        <f>IF('SIMPL PLYWOOD'!W25=0,"",'SIMPL PLYWOOD'!W25)</f>
      </c>
      <c r="O8" t="s" s="482">
        <f>IF('SIMPL PLYWOOD'!X25=0,"",'SIMPL PLYWOOD'!X25)</f>
      </c>
      <c r="P8" t="s" s="482">
        <f>IF('SIMPL PLYWOOD'!Y25=0,"",'SIMPL PLYWOOD'!Y25)</f>
      </c>
      <c r="Q8" t="s" s="482">
        <f>IF('SIMPL PLYWOOD'!Z25=0,"",'SIMPL PLYWOOD'!Z25)</f>
      </c>
      <c r="R8" s="483">
        <f>'PRODUCTION LIST VOLUMES'!P11</f>
        <v>0</v>
      </c>
      <c r="S8" s="480"/>
    </row>
    <row r="9" ht="23.25" customHeight="1">
      <c r="A9" s="463">
        <f>B9*'SIMPL PLYWOOD'!I23</f>
        <v>0</v>
      </c>
      <c r="B9" s="481">
        <f>SUM(C9:O9)</f>
        <v>0</v>
      </c>
      <c r="C9" t="s" s="476">
        <f>'SIMPL PLYWOOD'!D26</f>
        <v>631</v>
      </c>
      <c r="D9" t="s" s="482">
        <f>IF('SIMPL PLYWOOD'!M26=0,"",'SIMPL PLYWOOD'!M26)</f>
      </c>
      <c r="E9" t="s" s="482">
        <f>IF('SIMPL PLYWOOD'!N26=0,"",'SIMPL PLYWOOD'!N26)</f>
      </c>
      <c r="F9" t="s" s="482">
        <f>IF('SIMPL PLYWOOD'!O26=0,"",'SIMPL PLYWOOD'!O26)</f>
      </c>
      <c r="G9" t="s" s="482">
        <f>IF('SIMPL PLYWOOD'!P26=0,"",'SIMPL PLYWOOD'!P26)</f>
      </c>
      <c r="H9" t="s" s="482">
        <f>IF('SIMPL PLYWOOD'!Q26=0,"",'SIMPL PLYWOOD'!Q26)</f>
      </c>
      <c r="I9" t="s" s="482">
        <f>IF('SIMPL PLYWOOD'!R26=0,"",'SIMPL PLYWOOD'!R26)</f>
      </c>
      <c r="J9" t="s" s="482">
        <f>IF('SIMPL PLYWOOD'!S26=0,"",'SIMPL PLYWOOD'!S26)</f>
      </c>
      <c r="K9" t="s" s="482">
        <f>IF('SIMPL PLYWOOD'!T26=0,"",'SIMPL PLYWOOD'!T26)</f>
      </c>
      <c r="L9" t="s" s="482">
        <f>IF('SIMPL PLYWOOD'!U26=0,"",'SIMPL PLYWOOD'!U26)</f>
      </c>
      <c r="M9" t="s" s="482">
        <f>IF('SIMPL PLYWOOD'!V26=0,"",'SIMPL PLYWOOD'!V26)</f>
      </c>
      <c r="N9" t="s" s="482">
        <f>IF('SIMPL PLYWOOD'!W26=0,"",'SIMPL PLYWOOD'!W26)</f>
      </c>
      <c r="O9" t="s" s="482">
        <f>IF('SIMPL PLYWOOD'!X26=0,"",'SIMPL PLYWOOD'!X26)</f>
      </c>
      <c r="P9" t="s" s="482">
        <f>IF('SIMPL PLYWOOD'!Y26=0,"",'SIMPL PLYWOOD'!Y26)</f>
      </c>
      <c r="Q9" t="s" s="482">
        <f>IF('SIMPL PLYWOOD'!Z26=0,"",'SIMPL PLYWOOD'!Z26)</f>
      </c>
      <c r="R9" s="483">
        <f>'PRODUCTION LIST VOLUMES'!P12</f>
        <v>0</v>
      </c>
      <c r="S9" s="480"/>
    </row>
    <row r="10" ht="23.25" customHeight="1">
      <c r="A10" s="484"/>
      <c r="B10" s="485"/>
      <c r="C10" t="s" s="476">
        <f>'SIMPL PLYWOOD'!D27</f>
        <v>632</v>
      </c>
      <c r="D10" t="s" s="482">
        <f>IF('SIMPL PLYWOOD'!M27=0,"",'SIMPL PLYWOOD'!M27)</f>
      </c>
      <c r="E10" t="s" s="482">
        <f>IF('SIMPL PLYWOOD'!N27=0,"",'SIMPL PLYWOOD'!N27)</f>
      </c>
      <c r="F10" t="s" s="482">
        <f>IF('SIMPL PLYWOOD'!O27=0,"",'SIMPL PLYWOOD'!O27)</f>
      </c>
      <c r="G10" t="s" s="482">
        <f>IF('SIMPL PLYWOOD'!P27=0,"",'SIMPL PLYWOOD'!P27)</f>
      </c>
      <c r="H10" t="s" s="482">
        <f>IF('SIMPL PLYWOOD'!Q27=0,"",'SIMPL PLYWOOD'!Q27)</f>
      </c>
      <c r="I10" t="s" s="482">
        <f>IF('SIMPL PLYWOOD'!R27=0,"",'SIMPL PLYWOOD'!R27)</f>
      </c>
      <c r="J10" t="s" s="482">
        <f>IF('SIMPL PLYWOOD'!S27=0,"",'SIMPL PLYWOOD'!S27)</f>
      </c>
      <c r="K10" t="s" s="482">
        <f>IF('SIMPL PLYWOOD'!T27=0,"",'SIMPL PLYWOOD'!T27)</f>
      </c>
      <c r="L10" t="s" s="482">
        <f>IF('SIMPL PLYWOOD'!U27=0,"",'SIMPL PLYWOOD'!U27)</f>
      </c>
      <c r="M10" t="s" s="482">
        <f>IF('SIMPL PLYWOOD'!V27=0,"",'SIMPL PLYWOOD'!V27)</f>
      </c>
      <c r="N10" t="s" s="482">
        <f>IF('SIMPL PLYWOOD'!W27=0,"",'SIMPL PLYWOOD'!W27)</f>
      </c>
      <c r="O10" t="s" s="482">
        <f>IF('SIMPL PLYWOOD'!X27=0,"",'SIMPL PLYWOOD'!X27)</f>
      </c>
      <c r="P10" t="s" s="482">
        <f>IF('SIMPL PLYWOOD'!Y27=0,"",'SIMPL PLYWOOD'!Y27)</f>
      </c>
      <c r="Q10" t="s" s="482">
        <f>IF('SIMPL PLYWOOD'!Z27=0,"",'SIMPL PLYWOOD'!Z27)</f>
      </c>
      <c r="R10" s="483">
        <f>'PRODUCTION LIST VOLUMES'!P13</f>
        <v>0</v>
      </c>
      <c r="S10" s="480"/>
    </row>
    <row r="11" ht="23.25" customHeight="1">
      <c r="A11" s="463">
        <f>B11*'SIMPL PLYWOOD'!I24</f>
        <v>0</v>
      </c>
      <c r="B11" s="481">
        <f>SUM(C11:O11)</f>
        <v>0</v>
      </c>
      <c r="C11" t="s" s="476">
        <f>'SIMPL PLYWOOD'!D28</f>
        <v>633</v>
      </c>
      <c r="D11" t="s" s="482">
        <f>IF('SIMPL PLYWOOD'!M28=0,"",'SIMPL PLYWOOD'!M28)</f>
      </c>
      <c r="E11" t="s" s="482">
        <f>IF('SIMPL PLYWOOD'!N28=0,"",'SIMPL PLYWOOD'!N28)</f>
      </c>
      <c r="F11" t="s" s="482">
        <f>IF('SIMPL PLYWOOD'!O28=0,"",'SIMPL PLYWOOD'!O28)</f>
      </c>
      <c r="G11" t="s" s="482">
        <f>IF('SIMPL PLYWOOD'!P28=0,"",'SIMPL PLYWOOD'!P28)</f>
      </c>
      <c r="H11" t="s" s="482">
        <f>IF('SIMPL PLYWOOD'!Q28=0,"",'SIMPL PLYWOOD'!Q28)</f>
      </c>
      <c r="I11" t="s" s="482">
        <f>IF('SIMPL PLYWOOD'!R28=0,"",'SIMPL PLYWOOD'!R28)</f>
      </c>
      <c r="J11" t="s" s="482">
        <f>IF('SIMPL PLYWOOD'!S28=0,"",'SIMPL PLYWOOD'!S28)</f>
      </c>
      <c r="K11" t="s" s="482">
        <f>IF('SIMPL PLYWOOD'!T28=0,"",'SIMPL PLYWOOD'!T28)</f>
      </c>
      <c r="L11" t="s" s="482">
        <f>IF('SIMPL PLYWOOD'!U28=0,"",'SIMPL PLYWOOD'!U28)</f>
      </c>
      <c r="M11" t="s" s="482">
        <f>IF('SIMPL PLYWOOD'!V28=0,"",'SIMPL PLYWOOD'!V28)</f>
      </c>
      <c r="N11" t="s" s="482">
        <f>IF('SIMPL PLYWOOD'!W28=0,"",'SIMPL PLYWOOD'!W28)</f>
      </c>
      <c r="O11" t="s" s="482">
        <f>IF('SIMPL PLYWOOD'!X28=0,"",'SIMPL PLYWOOD'!X28)</f>
      </c>
      <c r="P11" t="s" s="482">
        <f>IF('SIMPL PLYWOOD'!Y28=0,"",'SIMPL PLYWOOD'!Y28)</f>
      </c>
      <c r="Q11" t="s" s="482">
        <f>IF('SIMPL PLYWOOD'!Z28=0,"",'SIMPL PLYWOOD'!Z28)</f>
      </c>
      <c r="R11" s="483">
        <f>'PRODUCTION LIST VOLUMES'!P14</f>
        <v>0</v>
      </c>
      <c r="S11" s="480"/>
    </row>
    <row r="12" ht="23.25" customHeight="1">
      <c r="A12" s="484"/>
      <c r="B12" s="485"/>
      <c r="C12" t="s" s="476">
        <f>'SIMPL PLYWOOD'!D29</f>
        <v>634</v>
      </c>
      <c r="D12" t="s" s="482">
        <f>IF('SIMPL PLYWOOD'!M29=0,"",'SIMPL PLYWOOD'!M29)</f>
      </c>
      <c r="E12" t="s" s="482">
        <f>IF('SIMPL PLYWOOD'!N29=0,"",'SIMPL PLYWOOD'!N29)</f>
      </c>
      <c r="F12" t="s" s="482">
        <f>IF('SIMPL PLYWOOD'!O29=0,"",'SIMPL PLYWOOD'!O29)</f>
      </c>
      <c r="G12" t="s" s="482">
        <f>IF('SIMPL PLYWOOD'!P29=0,"",'SIMPL PLYWOOD'!P29)</f>
      </c>
      <c r="H12" t="s" s="482">
        <f>IF('SIMPL PLYWOOD'!Q29=0,"",'SIMPL PLYWOOD'!Q29)</f>
      </c>
      <c r="I12" t="s" s="482">
        <f>IF('SIMPL PLYWOOD'!R29=0,"",'SIMPL PLYWOOD'!R29)</f>
      </c>
      <c r="J12" t="s" s="482">
        <f>IF('SIMPL PLYWOOD'!S29=0,"",'SIMPL PLYWOOD'!S29)</f>
      </c>
      <c r="K12" t="s" s="482">
        <f>IF('SIMPL PLYWOOD'!T29=0,"",'SIMPL PLYWOOD'!T29)</f>
      </c>
      <c r="L12" t="s" s="482">
        <f>IF('SIMPL PLYWOOD'!U29=0,"",'SIMPL PLYWOOD'!U29)</f>
      </c>
      <c r="M12" t="s" s="482">
        <f>IF('SIMPL PLYWOOD'!V29=0,"",'SIMPL PLYWOOD'!V29)</f>
      </c>
      <c r="N12" t="s" s="482">
        <f>IF('SIMPL PLYWOOD'!W29=0,"",'SIMPL PLYWOOD'!W29)</f>
      </c>
      <c r="O12" t="s" s="482">
        <f>IF('SIMPL PLYWOOD'!X29=0,"",'SIMPL PLYWOOD'!X29)</f>
      </c>
      <c r="P12" t="s" s="482">
        <f>IF('SIMPL PLYWOOD'!Y29=0,"",'SIMPL PLYWOOD'!Y29)</f>
      </c>
      <c r="Q12" t="s" s="482">
        <f>IF('SIMPL PLYWOOD'!Z29=0,"",'SIMPL PLYWOOD'!Z29)</f>
      </c>
      <c r="R12" s="483">
        <f>'PRODUCTION LIST VOLUMES'!P15</f>
        <v>0</v>
      </c>
      <c r="S12" s="480"/>
    </row>
    <row r="13" ht="23.25" customHeight="1">
      <c r="A13" s="463">
        <f>B13*'SIMPL PLYWOOD'!I25</f>
        <v>0</v>
      </c>
      <c r="B13" s="481">
        <f>SUM(C13:O13)</f>
        <v>0</v>
      </c>
      <c r="C13" s="486">
        <f>'SIMPL PLYWOOD'!D30</f>
        <v>0</v>
      </c>
      <c r="D13" t="s" s="482">
        <f>IF('SIMPL PLYWOOD'!M30=0,"",'SIMPL PLYWOOD'!M30)</f>
      </c>
      <c r="E13" t="s" s="482">
        <f>IF('SIMPL PLYWOOD'!N30=0,"",'SIMPL PLYWOOD'!N30)</f>
      </c>
      <c r="F13" t="s" s="482">
        <f>IF('SIMPL PLYWOOD'!O30=0,"",'SIMPL PLYWOOD'!O30)</f>
      </c>
      <c r="G13" t="s" s="482">
        <f>IF('SIMPL PLYWOOD'!P30=0,"",'SIMPL PLYWOOD'!P30)</f>
      </c>
      <c r="H13" t="s" s="482">
        <f>IF('SIMPL PLYWOOD'!Q30=0,"",'SIMPL PLYWOOD'!Q30)</f>
      </c>
      <c r="I13" t="s" s="482">
        <f>IF('SIMPL PLYWOOD'!R30=0,"",'SIMPL PLYWOOD'!R30)</f>
      </c>
      <c r="J13" t="s" s="482">
        <f>IF('SIMPL PLYWOOD'!S30=0,"",'SIMPL PLYWOOD'!S30)</f>
      </c>
      <c r="K13" t="s" s="482">
        <f>IF('SIMPL PLYWOOD'!T30=0,"",'SIMPL PLYWOOD'!T30)</f>
      </c>
      <c r="L13" t="s" s="482">
        <f>IF('SIMPL PLYWOOD'!U30=0,"",'SIMPL PLYWOOD'!U30)</f>
      </c>
      <c r="M13" t="s" s="482">
        <f>IF('SIMPL PLYWOOD'!V30=0,"",'SIMPL PLYWOOD'!V30)</f>
      </c>
      <c r="N13" t="s" s="482">
        <f>IF('SIMPL PLYWOOD'!W30=0,"",'SIMPL PLYWOOD'!W30)</f>
      </c>
      <c r="O13" t="s" s="482">
        <f>IF('SIMPL PLYWOOD'!X30=0,"",'SIMPL PLYWOOD'!X30)</f>
      </c>
      <c r="P13" t="s" s="482">
        <f>IF('SIMPL PLYWOOD'!Y30=0,"",'SIMPL PLYWOOD'!Y30)</f>
      </c>
      <c r="Q13" t="s" s="482">
        <f>IF('SIMPL PLYWOOD'!Z30=0,"",'SIMPL PLYWOOD'!Z30)</f>
      </c>
      <c r="R13" s="483">
        <f>'PRODUCTION LIST VOLUMES'!P16</f>
        <v>0</v>
      </c>
      <c r="S13" s="480"/>
    </row>
    <row r="14" ht="23.25" customHeight="1">
      <c r="A14" s="484"/>
      <c r="B14" s="485"/>
      <c r="C14" t="s" s="476">
        <f>'SIMPL PLYWOOD'!D31</f>
        <v>635</v>
      </c>
      <c r="D14" t="s" s="482">
        <f>IF('SIMPL PLYWOOD'!M31=0,"",'SIMPL PLYWOOD'!M31)</f>
      </c>
      <c r="E14" t="s" s="482">
        <f>IF('SIMPL PLYWOOD'!N31=0,"",'SIMPL PLYWOOD'!N31)</f>
      </c>
      <c r="F14" t="s" s="482">
        <f>IF('SIMPL PLYWOOD'!O31=0,"",'SIMPL PLYWOOD'!O31)</f>
      </c>
      <c r="G14" t="s" s="482">
        <f>IF('SIMPL PLYWOOD'!P31=0,"",'SIMPL PLYWOOD'!P31)</f>
      </c>
      <c r="H14" t="s" s="482">
        <f>IF('SIMPL PLYWOOD'!Q31=0,"",'SIMPL PLYWOOD'!Q31)</f>
      </c>
      <c r="I14" t="s" s="482">
        <f>IF('SIMPL PLYWOOD'!R31=0,"",'SIMPL PLYWOOD'!R31)</f>
      </c>
      <c r="J14" t="s" s="482">
        <f>IF('SIMPL PLYWOOD'!S31=0,"",'SIMPL PLYWOOD'!S31)</f>
      </c>
      <c r="K14" t="s" s="482">
        <f>IF('SIMPL PLYWOOD'!T31=0,"",'SIMPL PLYWOOD'!T31)</f>
      </c>
      <c r="L14" t="s" s="482">
        <f>IF('SIMPL PLYWOOD'!U31=0,"",'SIMPL PLYWOOD'!U31)</f>
      </c>
      <c r="M14" t="s" s="482">
        <f>IF('SIMPL PLYWOOD'!V31=0,"",'SIMPL PLYWOOD'!V31)</f>
      </c>
      <c r="N14" t="s" s="482">
        <f>IF('SIMPL PLYWOOD'!W31=0,"",'SIMPL PLYWOOD'!W31)</f>
      </c>
      <c r="O14" t="s" s="482">
        <f>IF('SIMPL PLYWOOD'!X31=0,"",'SIMPL PLYWOOD'!X31)</f>
      </c>
      <c r="P14" t="s" s="482">
        <f>IF('SIMPL PLYWOOD'!Y31=0,"",'SIMPL PLYWOOD'!Y31)</f>
      </c>
      <c r="Q14" t="s" s="482">
        <f>IF('SIMPL PLYWOOD'!Z31=0,"",'SIMPL PLYWOOD'!Z31)</f>
      </c>
      <c r="R14" s="483">
        <f>'PRODUCTION LIST VOLUMES'!P17</f>
        <v>0</v>
      </c>
      <c r="S14" s="480"/>
    </row>
    <row r="15" ht="23.25" customHeight="1">
      <c r="A15" s="463">
        <f>B15*'SIMPL PLYWOOD'!I26</f>
        <v>0</v>
      </c>
      <c r="B15" s="481">
        <f>SUM(C15:O15)</f>
        <v>0</v>
      </c>
      <c r="C15" t="s" s="476">
        <f>'SIMPL PLYWOOD'!D32</f>
        <v>636</v>
      </c>
      <c r="D15" t="s" s="482">
        <f>IF('SIMPL PLYWOOD'!M32=0,"",'SIMPL PLYWOOD'!M32)</f>
      </c>
      <c r="E15" t="s" s="482">
        <f>IF('SIMPL PLYWOOD'!N32=0,"",'SIMPL PLYWOOD'!N32)</f>
      </c>
      <c r="F15" t="s" s="482">
        <f>IF('SIMPL PLYWOOD'!O32=0,"",'SIMPL PLYWOOD'!O32)</f>
      </c>
      <c r="G15" t="s" s="482">
        <f>IF('SIMPL PLYWOOD'!P32=0,"",'SIMPL PLYWOOD'!P32)</f>
      </c>
      <c r="H15" t="s" s="482">
        <f>IF('SIMPL PLYWOOD'!Q32=0,"",'SIMPL PLYWOOD'!Q32)</f>
      </c>
      <c r="I15" t="s" s="482">
        <f>IF('SIMPL PLYWOOD'!R32=0,"",'SIMPL PLYWOOD'!R32)</f>
      </c>
      <c r="J15" t="s" s="482">
        <f>IF('SIMPL PLYWOOD'!S32=0,"",'SIMPL PLYWOOD'!S32)</f>
      </c>
      <c r="K15" t="s" s="482">
        <f>IF('SIMPL PLYWOOD'!T32=0,"",'SIMPL PLYWOOD'!T32)</f>
      </c>
      <c r="L15" t="s" s="482">
        <f>IF('SIMPL PLYWOOD'!U32=0,"",'SIMPL PLYWOOD'!U32)</f>
      </c>
      <c r="M15" t="s" s="482">
        <f>IF('SIMPL PLYWOOD'!V32=0,"",'SIMPL PLYWOOD'!V32)</f>
      </c>
      <c r="N15" t="s" s="482">
        <f>IF('SIMPL PLYWOOD'!W32=0,"",'SIMPL PLYWOOD'!W32)</f>
      </c>
      <c r="O15" t="s" s="482">
        <f>IF('SIMPL PLYWOOD'!X32=0,"",'SIMPL PLYWOOD'!X32)</f>
      </c>
      <c r="P15" t="s" s="482">
        <f>IF('SIMPL PLYWOOD'!Y32=0,"",'SIMPL PLYWOOD'!Y32)</f>
      </c>
      <c r="Q15" t="s" s="482">
        <f>IF('SIMPL PLYWOOD'!Z32=0,"",'SIMPL PLYWOOD'!Z32)</f>
      </c>
      <c r="R15" s="483">
        <f>'PRODUCTION LIST VOLUMES'!P18</f>
        <v>0</v>
      </c>
      <c r="S15" s="480"/>
    </row>
    <row r="16" ht="23.25" customHeight="1">
      <c r="A16" s="484"/>
      <c r="B16" s="485"/>
      <c r="C16" t="s" s="476">
        <f>'SIMPL PLYWOOD'!D33</f>
        <v>637</v>
      </c>
      <c r="D16" t="s" s="482">
        <f>IF('SIMPL PLYWOOD'!M33=0,"",'SIMPL PLYWOOD'!M33)</f>
      </c>
      <c r="E16" t="s" s="482">
        <f>IF('SIMPL PLYWOOD'!N33=0,"",'SIMPL PLYWOOD'!N33)</f>
      </c>
      <c r="F16" t="s" s="482">
        <f>IF('SIMPL PLYWOOD'!O33=0,"",'SIMPL PLYWOOD'!O33)</f>
      </c>
      <c r="G16" t="s" s="482">
        <f>IF('SIMPL PLYWOOD'!P33=0,"",'SIMPL PLYWOOD'!P33)</f>
      </c>
      <c r="H16" t="s" s="482">
        <f>IF('SIMPL PLYWOOD'!Q33=0,"",'SIMPL PLYWOOD'!Q33)</f>
      </c>
      <c r="I16" t="s" s="482">
        <f>IF('SIMPL PLYWOOD'!R33=0,"",'SIMPL PLYWOOD'!R33)</f>
      </c>
      <c r="J16" t="s" s="482">
        <f>IF('SIMPL PLYWOOD'!S33=0,"",'SIMPL PLYWOOD'!S33)</f>
      </c>
      <c r="K16" t="s" s="482">
        <f>IF('SIMPL PLYWOOD'!T33=0,"",'SIMPL PLYWOOD'!T33)</f>
      </c>
      <c r="L16" t="s" s="482">
        <f>IF('SIMPL PLYWOOD'!U33=0,"",'SIMPL PLYWOOD'!U33)</f>
      </c>
      <c r="M16" t="s" s="482">
        <f>IF('SIMPL PLYWOOD'!V33=0,"",'SIMPL PLYWOOD'!V33)</f>
      </c>
      <c r="N16" t="s" s="482">
        <f>IF('SIMPL PLYWOOD'!W33=0,"",'SIMPL PLYWOOD'!W33)</f>
      </c>
      <c r="O16" t="s" s="482">
        <f>IF('SIMPL PLYWOOD'!X33=0,"",'SIMPL PLYWOOD'!X33)</f>
      </c>
      <c r="P16" t="s" s="482">
        <f>IF('SIMPL PLYWOOD'!Y33=0,"",'SIMPL PLYWOOD'!Y33)</f>
      </c>
      <c r="Q16" t="s" s="482">
        <f>IF('SIMPL PLYWOOD'!Z33=0,"",'SIMPL PLYWOOD'!Z33)</f>
      </c>
      <c r="R16" s="483">
        <f>'PRODUCTION LIST VOLUMES'!P19</f>
        <v>0</v>
      </c>
      <c r="S16" s="480"/>
    </row>
    <row r="17" ht="23.25" customHeight="1">
      <c r="A17" s="463">
        <f>B17*'SIMPL PLYWOOD'!I27</f>
        <v>0</v>
      </c>
      <c r="B17" s="481">
        <f>SUM(C17:O17)</f>
        <v>0</v>
      </c>
      <c r="C17" t="s" s="476">
        <f>'SIMPL PLYWOOD'!D34</f>
        <v>638</v>
      </c>
      <c r="D17" t="s" s="482">
        <f>IF('SIMPL PLYWOOD'!M34=0,"",'SIMPL PLYWOOD'!M34)</f>
      </c>
      <c r="E17" t="s" s="482">
        <f>IF('SIMPL PLYWOOD'!N34=0,"",'SIMPL PLYWOOD'!N34)</f>
      </c>
      <c r="F17" t="s" s="482">
        <f>IF('SIMPL PLYWOOD'!O34=0,"",'SIMPL PLYWOOD'!O34)</f>
      </c>
      <c r="G17" t="s" s="482">
        <f>IF('SIMPL PLYWOOD'!P34=0,"",'SIMPL PLYWOOD'!P34)</f>
      </c>
      <c r="H17" t="s" s="482">
        <f>IF('SIMPL PLYWOOD'!Q34=0,"",'SIMPL PLYWOOD'!Q34)</f>
      </c>
      <c r="I17" t="s" s="482">
        <f>IF('SIMPL PLYWOOD'!R34=0,"",'SIMPL PLYWOOD'!R34)</f>
      </c>
      <c r="J17" t="s" s="482">
        <f>IF('SIMPL PLYWOOD'!S34=0,"",'SIMPL PLYWOOD'!S34)</f>
      </c>
      <c r="K17" t="s" s="482">
        <f>IF('SIMPL PLYWOOD'!T34=0,"",'SIMPL PLYWOOD'!T34)</f>
      </c>
      <c r="L17" t="s" s="482">
        <f>IF('SIMPL PLYWOOD'!U34=0,"",'SIMPL PLYWOOD'!U34)</f>
      </c>
      <c r="M17" t="s" s="482">
        <f>IF('SIMPL PLYWOOD'!V34=0,"",'SIMPL PLYWOOD'!V34)</f>
      </c>
      <c r="N17" t="s" s="482">
        <f>IF('SIMPL PLYWOOD'!W34=0,"",'SIMPL PLYWOOD'!W34)</f>
      </c>
      <c r="O17" t="s" s="482">
        <f>IF('SIMPL PLYWOOD'!X34=0,"",'SIMPL PLYWOOD'!X34)</f>
      </c>
      <c r="P17" t="s" s="482">
        <f>IF('SIMPL PLYWOOD'!Y34=0,"",'SIMPL PLYWOOD'!Y34)</f>
      </c>
      <c r="Q17" t="s" s="482">
        <f>IF('SIMPL PLYWOOD'!Z34=0,"",'SIMPL PLYWOOD'!Z34)</f>
      </c>
      <c r="R17" s="483">
        <f>'PRODUCTION LIST VOLUMES'!P20</f>
        <v>0</v>
      </c>
      <c r="S17" s="480"/>
    </row>
    <row r="18" ht="23.25" customHeight="1">
      <c r="A18" s="484"/>
      <c r="B18" s="485"/>
      <c r="C18" t="s" s="476">
        <f>'SIMPL PLYWOOD'!D35</f>
        <v>639</v>
      </c>
      <c r="D18" t="s" s="482">
        <f>IF('SIMPL PLYWOOD'!M35=0,"",'SIMPL PLYWOOD'!M35)</f>
      </c>
      <c r="E18" t="s" s="482">
        <f>IF('SIMPL PLYWOOD'!N35=0,"",'SIMPL PLYWOOD'!N35)</f>
      </c>
      <c r="F18" t="s" s="482">
        <f>IF('SIMPL PLYWOOD'!O35=0,"",'SIMPL PLYWOOD'!O35)</f>
      </c>
      <c r="G18" t="s" s="482">
        <f>IF('SIMPL PLYWOOD'!P35=0,"",'SIMPL PLYWOOD'!P35)</f>
      </c>
      <c r="H18" t="s" s="482">
        <f>IF('SIMPL PLYWOOD'!Q35=0,"",'SIMPL PLYWOOD'!Q35)</f>
      </c>
      <c r="I18" t="s" s="482">
        <f>IF('SIMPL PLYWOOD'!R35=0,"",'SIMPL PLYWOOD'!R35)</f>
      </c>
      <c r="J18" t="s" s="482">
        <f>IF('SIMPL PLYWOOD'!S35=0,"",'SIMPL PLYWOOD'!S35)</f>
      </c>
      <c r="K18" t="s" s="482">
        <f>IF('SIMPL PLYWOOD'!T35=0,"",'SIMPL PLYWOOD'!T35)</f>
      </c>
      <c r="L18" t="s" s="482">
        <f>IF('SIMPL PLYWOOD'!U35=0,"",'SIMPL PLYWOOD'!U35)</f>
      </c>
      <c r="M18" t="s" s="482">
        <f>IF('SIMPL PLYWOOD'!V35=0,"",'SIMPL PLYWOOD'!V35)</f>
      </c>
      <c r="N18" t="s" s="482">
        <f>IF('SIMPL PLYWOOD'!W35=0,"",'SIMPL PLYWOOD'!W35)</f>
      </c>
      <c r="O18" t="s" s="482">
        <f>IF('SIMPL PLYWOOD'!X35=0,"",'SIMPL PLYWOOD'!X35)</f>
      </c>
      <c r="P18" t="s" s="482">
        <f>IF('SIMPL PLYWOOD'!Y35=0,"",'SIMPL PLYWOOD'!Y35)</f>
      </c>
      <c r="Q18" t="s" s="482">
        <f>IF('SIMPL PLYWOOD'!Z35=0,"",'SIMPL PLYWOOD'!Z35)</f>
      </c>
      <c r="R18" s="483">
        <f>'PRODUCTION LIST VOLUMES'!P21</f>
        <v>0</v>
      </c>
      <c r="S18" s="480"/>
    </row>
    <row r="19" ht="23.25" customHeight="1">
      <c r="A19" s="463">
        <f>B19*'SIMPL PLYWOOD'!I28</f>
        <v>0</v>
      </c>
      <c r="B19" s="481">
        <f>SUM(C19:O19)</f>
        <v>0</v>
      </c>
      <c r="C19" t="s" s="476">
        <f>'SIMPL PLYWOOD'!D36</f>
        <v>640</v>
      </c>
      <c r="D19" t="s" s="482">
        <f>IF('SIMPL PLYWOOD'!M36=0,"",'SIMPL PLYWOOD'!M36)</f>
      </c>
      <c r="E19" t="s" s="482">
        <f>IF('SIMPL PLYWOOD'!N36=0,"",'SIMPL PLYWOOD'!N36)</f>
      </c>
      <c r="F19" t="s" s="482">
        <f>IF('SIMPL PLYWOOD'!O36=0,"",'SIMPL PLYWOOD'!O36)</f>
      </c>
      <c r="G19" t="s" s="482">
        <f>IF('SIMPL PLYWOOD'!P36=0,"",'SIMPL PLYWOOD'!P36)</f>
      </c>
      <c r="H19" t="s" s="482">
        <f>IF('SIMPL PLYWOOD'!Q36=0,"",'SIMPL PLYWOOD'!Q36)</f>
      </c>
      <c r="I19" t="s" s="482">
        <f>IF('SIMPL PLYWOOD'!R36=0,"",'SIMPL PLYWOOD'!R36)</f>
      </c>
      <c r="J19" t="s" s="482">
        <f>IF('SIMPL PLYWOOD'!S36=0,"",'SIMPL PLYWOOD'!S36)</f>
      </c>
      <c r="K19" t="s" s="482">
        <f>IF('SIMPL PLYWOOD'!T36=0,"",'SIMPL PLYWOOD'!T36)</f>
      </c>
      <c r="L19" t="s" s="482">
        <f>IF('SIMPL PLYWOOD'!U36=0,"",'SIMPL PLYWOOD'!U36)</f>
      </c>
      <c r="M19" t="s" s="482">
        <f>IF('SIMPL PLYWOOD'!V36=0,"",'SIMPL PLYWOOD'!V36)</f>
      </c>
      <c r="N19" t="s" s="482">
        <f>IF('SIMPL PLYWOOD'!W36=0,"",'SIMPL PLYWOOD'!W36)</f>
      </c>
      <c r="O19" t="s" s="482">
        <f>IF('SIMPL PLYWOOD'!X36=0,"",'SIMPL PLYWOOD'!X36)</f>
      </c>
      <c r="P19" t="s" s="482">
        <f>IF('SIMPL PLYWOOD'!Y36=0,"",'SIMPL PLYWOOD'!Y36)</f>
      </c>
      <c r="Q19" t="s" s="482">
        <f>IF('SIMPL PLYWOOD'!Z36=0,"",'SIMPL PLYWOOD'!Z36)</f>
      </c>
      <c r="R19" s="483">
        <f>'PRODUCTION LIST VOLUMES'!P22</f>
        <v>0</v>
      </c>
      <c r="S19" s="480"/>
    </row>
    <row r="20" ht="23.25" customHeight="1">
      <c r="A20" s="484"/>
      <c r="B20" s="485"/>
      <c r="C20" t="s" s="476">
        <f>'SIMPL PLYWOOD'!D37</f>
        <v>641</v>
      </c>
      <c r="D20" t="s" s="482">
        <f>IF('SIMPL PLYWOOD'!M37=0,"",'SIMPL PLYWOOD'!M37)</f>
      </c>
      <c r="E20" t="s" s="482">
        <f>IF('SIMPL PLYWOOD'!N37=0,"",'SIMPL PLYWOOD'!N37)</f>
      </c>
      <c r="F20" t="s" s="482">
        <f>IF('SIMPL PLYWOOD'!O37=0,"",'SIMPL PLYWOOD'!O37)</f>
      </c>
      <c r="G20" t="s" s="482">
        <f>IF('SIMPL PLYWOOD'!P37=0,"",'SIMPL PLYWOOD'!P37)</f>
      </c>
      <c r="H20" t="s" s="482">
        <f>IF('SIMPL PLYWOOD'!Q37=0,"",'SIMPL PLYWOOD'!Q37)</f>
      </c>
      <c r="I20" t="s" s="482">
        <f>IF('SIMPL PLYWOOD'!R37=0,"",'SIMPL PLYWOOD'!R37)</f>
      </c>
      <c r="J20" t="s" s="482">
        <f>IF('SIMPL PLYWOOD'!S37=0,"",'SIMPL PLYWOOD'!S37)</f>
      </c>
      <c r="K20" t="s" s="482">
        <f>IF('SIMPL PLYWOOD'!T37=0,"",'SIMPL PLYWOOD'!T37)</f>
      </c>
      <c r="L20" t="s" s="482">
        <f>IF('SIMPL PLYWOOD'!U37=0,"",'SIMPL PLYWOOD'!U37)</f>
      </c>
      <c r="M20" t="s" s="482">
        <f>IF('SIMPL PLYWOOD'!V37=0,"",'SIMPL PLYWOOD'!V37)</f>
      </c>
      <c r="N20" t="s" s="482">
        <f>IF('SIMPL PLYWOOD'!W37=0,"",'SIMPL PLYWOOD'!W37)</f>
      </c>
      <c r="O20" t="s" s="482">
        <f>IF('SIMPL PLYWOOD'!X37=0,"",'SIMPL PLYWOOD'!X37)</f>
      </c>
      <c r="P20" t="s" s="482">
        <f>IF('SIMPL PLYWOOD'!Y37=0,"",'SIMPL PLYWOOD'!Y37)</f>
      </c>
      <c r="Q20" t="s" s="482">
        <f>IF('SIMPL PLYWOOD'!Z37=0,"",'SIMPL PLYWOOD'!Z37)</f>
      </c>
      <c r="R20" s="483">
        <f>'PRODUCTION LIST VOLUMES'!P23</f>
        <v>0</v>
      </c>
      <c r="S20" s="480"/>
    </row>
    <row r="21" ht="23.25" customHeight="1">
      <c r="A21" s="484"/>
      <c r="B21" s="485"/>
      <c r="C21" t="s" s="476">
        <f>'SIMPL PLYWOOD'!D38</f>
        <v>642</v>
      </c>
      <c r="D21" t="s" s="482">
        <f>IF('SIMPL PLYWOOD'!M38=0,"",'SIMPL PLYWOOD'!M38)</f>
      </c>
      <c r="E21" t="s" s="482">
        <f>IF('SIMPL PLYWOOD'!N38=0,"",'SIMPL PLYWOOD'!N38)</f>
      </c>
      <c r="F21" t="s" s="482">
        <f>IF('SIMPL PLYWOOD'!O38=0,"",'SIMPL PLYWOOD'!O38)</f>
      </c>
      <c r="G21" t="s" s="482">
        <f>IF('SIMPL PLYWOOD'!P38=0,"",'SIMPL PLYWOOD'!P38)</f>
      </c>
      <c r="H21" t="s" s="482">
        <f>IF('SIMPL PLYWOOD'!Q38=0,"",'SIMPL PLYWOOD'!Q38)</f>
      </c>
      <c r="I21" t="s" s="482">
        <f>IF('SIMPL PLYWOOD'!R38=0,"",'SIMPL PLYWOOD'!R38)</f>
      </c>
      <c r="J21" t="s" s="482">
        <f>IF('SIMPL PLYWOOD'!S38=0,"",'SIMPL PLYWOOD'!S38)</f>
      </c>
      <c r="K21" t="s" s="482">
        <f>IF('SIMPL PLYWOOD'!T38=0,"",'SIMPL PLYWOOD'!T38)</f>
      </c>
      <c r="L21" t="s" s="482">
        <f>IF('SIMPL PLYWOOD'!U38=0,"",'SIMPL PLYWOOD'!U38)</f>
      </c>
      <c r="M21" t="s" s="482">
        <f>IF('SIMPL PLYWOOD'!V38=0,"",'SIMPL PLYWOOD'!V38)</f>
      </c>
      <c r="N21" t="s" s="482">
        <f>IF('SIMPL PLYWOOD'!W38=0,"",'SIMPL PLYWOOD'!W38)</f>
      </c>
      <c r="O21" t="s" s="482">
        <f>IF('SIMPL PLYWOOD'!X38=0,"",'SIMPL PLYWOOD'!X38)</f>
      </c>
      <c r="P21" t="s" s="482">
        <f>IF('SIMPL PLYWOOD'!Y38=0,"",'SIMPL PLYWOOD'!Y38)</f>
      </c>
      <c r="Q21" t="s" s="482">
        <f>IF('SIMPL PLYWOOD'!Z38=0,"",'SIMPL PLYWOOD'!Z38)</f>
      </c>
      <c r="R21" s="483">
        <f>'PRODUCTION LIST VOLUMES'!P24</f>
        <v>0</v>
      </c>
      <c r="S21" s="480"/>
    </row>
    <row r="22" ht="23.25" customHeight="1">
      <c r="A22" s="484"/>
      <c r="B22" s="485"/>
      <c r="C22" s="486">
        <f>'SIMPL PLYWOOD'!D39</f>
        <v>0</v>
      </c>
      <c r="D22" t="s" s="482">
        <f>IF('SIMPL PLYWOOD'!M39=0,"",'SIMPL PLYWOOD'!M39)</f>
      </c>
      <c r="E22" t="s" s="482">
        <f>IF('SIMPL PLYWOOD'!N39=0,"",'SIMPL PLYWOOD'!N39)</f>
      </c>
      <c r="F22" t="s" s="482">
        <f>IF('SIMPL PLYWOOD'!O39=0,"",'SIMPL PLYWOOD'!O39)</f>
      </c>
      <c r="G22" t="s" s="482">
        <f>IF('SIMPL PLYWOOD'!P39=0,"",'SIMPL PLYWOOD'!P39)</f>
      </c>
      <c r="H22" t="s" s="482">
        <f>IF('SIMPL PLYWOOD'!Q39=0,"",'SIMPL PLYWOOD'!Q39)</f>
      </c>
      <c r="I22" t="s" s="482">
        <f>IF('SIMPL PLYWOOD'!R39=0,"",'SIMPL PLYWOOD'!R39)</f>
      </c>
      <c r="J22" t="s" s="482">
        <f>IF('SIMPL PLYWOOD'!S39=0,"",'SIMPL PLYWOOD'!S39)</f>
      </c>
      <c r="K22" t="s" s="482">
        <f>IF('SIMPL PLYWOOD'!T39=0,"",'SIMPL PLYWOOD'!T39)</f>
      </c>
      <c r="L22" t="s" s="482">
        <f>IF('SIMPL PLYWOOD'!U39=0,"",'SIMPL PLYWOOD'!U39)</f>
      </c>
      <c r="M22" t="s" s="482">
        <f>IF('SIMPL PLYWOOD'!V39=0,"",'SIMPL PLYWOOD'!V39)</f>
      </c>
      <c r="N22" t="s" s="482">
        <f>IF('SIMPL PLYWOOD'!W39=0,"",'SIMPL PLYWOOD'!W39)</f>
      </c>
      <c r="O22" t="s" s="482">
        <f>IF('SIMPL PLYWOOD'!X39=0,"",'SIMPL PLYWOOD'!X39)</f>
      </c>
      <c r="P22" t="s" s="482">
        <f>IF('SIMPL PLYWOOD'!Y39=0,"",'SIMPL PLYWOOD'!Y39)</f>
      </c>
      <c r="Q22" t="s" s="482">
        <f>IF('SIMPL PLYWOOD'!Z39=0,"",'SIMPL PLYWOOD'!Z39)</f>
      </c>
      <c r="R22" s="483">
        <f>'PRODUCTION LIST VOLUMES'!P25</f>
        <v>0</v>
      </c>
      <c r="S22" s="480"/>
    </row>
    <row r="23" ht="23.25" customHeight="1">
      <c r="A23" s="463">
        <f>B23*'SIMPL PLYWOOD'!I30</f>
        <v>0</v>
      </c>
      <c r="B23" s="481">
        <f>SUM(C23:O23)</f>
        <v>0</v>
      </c>
      <c r="C23" t="s" s="476">
        <f>'SIMPL PLYWOOD'!D40</f>
        <v>643</v>
      </c>
      <c r="D23" t="s" s="482">
        <f>IF('SIMPL PLYWOOD'!M40=0,"",'SIMPL PLYWOOD'!M40)</f>
      </c>
      <c r="E23" t="s" s="482">
        <f>IF('SIMPL PLYWOOD'!N40=0,"",'SIMPL PLYWOOD'!N40)</f>
      </c>
      <c r="F23" t="s" s="482">
        <f>IF('SIMPL PLYWOOD'!O40=0,"",'SIMPL PLYWOOD'!O40)</f>
      </c>
      <c r="G23" t="s" s="482">
        <f>IF('SIMPL PLYWOOD'!P40=0,"",'SIMPL PLYWOOD'!P40)</f>
      </c>
      <c r="H23" t="s" s="482">
        <f>IF('SIMPL PLYWOOD'!Q40=0,"",'SIMPL PLYWOOD'!Q40)</f>
      </c>
      <c r="I23" t="s" s="482">
        <f>IF('SIMPL PLYWOOD'!R40=0,"",'SIMPL PLYWOOD'!R40)</f>
      </c>
      <c r="J23" t="s" s="482">
        <f>IF('SIMPL PLYWOOD'!S40=0,"",'SIMPL PLYWOOD'!S40)</f>
      </c>
      <c r="K23" t="s" s="482">
        <f>IF('SIMPL PLYWOOD'!T40=0,"",'SIMPL PLYWOOD'!T40)</f>
      </c>
      <c r="L23" t="s" s="482">
        <f>IF('SIMPL PLYWOOD'!U40=0,"",'SIMPL PLYWOOD'!U40)</f>
      </c>
      <c r="M23" t="s" s="482">
        <f>IF('SIMPL PLYWOOD'!V40=0,"",'SIMPL PLYWOOD'!V40)</f>
      </c>
      <c r="N23" t="s" s="482">
        <f>IF('SIMPL PLYWOOD'!W40=0,"",'SIMPL PLYWOOD'!W40)</f>
      </c>
      <c r="O23" t="s" s="482">
        <f>IF('SIMPL PLYWOOD'!X40=0,"",'SIMPL PLYWOOD'!X40)</f>
      </c>
      <c r="P23" t="s" s="482">
        <f>IF('SIMPL PLYWOOD'!Y40=0,"",'SIMPL PLYWOOD'!Y40)</f>
      </c>
      <c r="Q23" t="s" s="482">
        <f>IF('SIMPL PLYWOOD'!Z40=0,"",'SIMPL PLYWOOD'!Z40)</f>
      </c>
      <c r="R23" s="483">
        <f>'PRODUCTION LIST VOLUMES'!P26</f>
        <v>0</v>
      </c>
      <c r="S23" s="480"/>
    </row>
    <row r="24" ht="23.25" customHeight="1">
      <c r="A24" s="463">
        <f>B24*'SIMPL PLYWOOD'!I31</f>
        <v>0</v>
      </c>
      <c r="B24" s="481">
        <f>SUM(C24:O24)</f>
        <v>0</v>
      </c>
      <c r="C24" t="s" s="476">
        <f>'SIMPL PLYWOOD'!D41</f>
        <v>644</v>
      </c>
      <c r="D24" t="s" s="482">
        <f>IF('SIMPL PLYWOOD'!M41=0,"",'SIMPL PLYWOOD'!M41)</f>
      </c>
      <c r="E24" t="s" s="482">
        <f>IF('SIMPL PLYWOOD'!N41=0,"",'SIMPL PLYWOOD'!N41)</f>
      </c>
      <c r="F24" t="s" s="482">
        <f>IF('SIMPL PLYWOOD'!O41=0,"",'SIMPL PLYWOOD'!O41)</f>
      </c>
      <c r="G24" t="s" s="482">
        <f>IF('SIMPL PLYWOOD'!P41=0,"",'SIMPL PLYWOOD'!P41)</f>
      </c>
      <c r="H24" t="s" s="482">
        <f>IF('SIMPL PLYWOOD'!Q41=0,"",'SIMPL PLYWOOD'!Q41)</f>
      </c>
      <c r="I24" t="s" s="482">
        <f>IF('SIMPL PLYWOOD'!R41=0,"",'SIMPL PLYWOOD'!R41)</f>
      </c>
      <c r="J24" t="s" s="482">
        <f>IF('SIMPL PLYWOOD'!S41=0,"",'SIMPL PLYWOOD'!S41)</f>
      </c>
      <c r="K24" t="s" s="482">
        <f>IF('SIMPL PLYWOOD'!T41=0,"",'SIMPL PLYWOOD'!T41)</f>
      </c>
      <c r="L24" t="s" s="482">
        <f>IF('SIMPL PLYWOOD'!U41=0,"",'SIMPL PLYWOOD'!U41)</f>
      </c>
      <c r="M24" t="s" s="482">
        <f>IF('SIMPL PLYWOOD'!V41=0,"",'SIMPL PLYWOOD'!V41)</f>
      </c>
      <c r="N24" t="s" s="482">
        <f>IF('SIMPL PLYWOOD'!W41=0,"",'SIMPL PLYWOOD'!W41)</f>
      </c>
      <c r="O24" t="s" s="482">
        <f>IF('SIMPL PLYWOOD'!X41=0,"",'SIMPL PLYWOOD'!X41)</f>
      </c>
      <c r="P24" t="s" s="482">
        <f>IF('SIMPL PLYWOOD'!Y41=0,"",'SIMPL PLYWOOD'!Y41)</f>
      </c>
      <c r="Q24" t="s" s="482">
        <f>IF('SIMPL PLYWOOD'!Z41=0,"",'SIMPL PLYWOOD'!Z41)</f>
      </c>
      <c r="R24" s="483">
        <f>'PRODUCTION LIST VOLUMES'!P27</f>
        <v>0</v>
      </c>
      <c r="S24" s="480"/>
    </row>
    <row r="25" ht="23.25" customHeight="1">
      <c r="A25" s="463">
        <f>B25*'SIMPL PLYWOOD'!I32</f>
        <v>0</v>
      </c>
      <c r="B25" s="481">
        <f>SUM(C25:O25)</f>
        <v>0</v>
      </c>
      <c r="C25" t="s" s="476">
        <f>'SIMPL PLYWOOD'!D42</f>
        <v>645</v>
      </c>
      <c r="D25" t="s" s="482">
        <f>IF('SIMPL PLYWOOD'!M42=0,"",'SIMPL PLYWOOD'!M42)</f>
      </c>
      <c r="E25" t="s" s="482">
        <f>IF('SIMPL PLYWOOD'!N42=0,"",'SIMPL PLYWOOD'!N42)</f>
      </c>
      <c r="F25" t="s" s="482">
        <f>IF('SIMPL PLYWOOD'!O42=0,"",'SIMPL PLYWOOD'!O42)</f>
      </c>
      <c r="G25" t="s" s="482">
        <f>IF('SIMPL PLYWOOD'!P42=0,"",'SIMPL PLYWOOD'!P42)</f>
      </c>
      <c r="H25" t="s" s="482">
        <f>IF('SIMPL PLYWOOD'!Q42=0,"",'SIMPL PLYWOOD'!Q42)</f>
      </c>
      <c r="I25" t="s" s="482">
        <f>IF('SIMPL PLYWOOD'!R42=0,"",'SIMPL PLYWOOD'!R42)</f>
      </c>
      <c r="J25" t="s" s="482">
        <f>IF('SIMPL PLYWOOD'!S42=0,"",'SIMPL PLYWOOD'!S42)</f>
      </c>
      <c r="K25" t="s" s="482">
        <f>IF('SIMPL PLYWOOD'!T42=0,"",'SIMPL PLYWOOD'!T42)</f>
      </c>
      <c r="L25" t="s" s="482">
        <f>IF('SIMPL PLYWOOD'!U42=0,"",'SIMPL PLYWOOD'!U42)</f>
      </c>
      <c r="M25" t="s" s="482">
        <f>IF('SIMPL PLYWOOD'!V42=0,"",'SIMPL PLYWOOD'!V42)</f>
      </c>
      <c r="N25" t="s" s="482">
        <f>IF('SIMPL PLYWOOD'!W42=0,"",'SIMPL PLYWOOD'!W42)</f>
      </c>
      <c r="O25" t="s" s="482">
        <f>IF('SIMPL PLYWOOD'!X42=0,"",'SIMPL PLYWOOD'!X42)</f>
      </c>
      <c r="P25" t="s" s="482">
        <f>IF('SIMPL PLYWOOD'!Y42=0,"",'SIMPL PLYWOOD'!Y42)</f>
      </c>
      <c r="Q25" t="s" s="482">
        <f>IF('SIMPL PLYWOOD'!Z42=0,"",'SIMPL PLYWOOD'!Z42)</f>
      </c>
      <c r="R25" s="483">
        <f>'PRODUCTION LIST VOLUMES'!P28</f>
        <v>0</v>
      </c>
      <c r="S25" s="480"/>
    </row>
    <row r="26" ht="23.25" customHeight="1">
      <c r="A26" s="463">
        <f>B26*'SIMPL PLYWOOD'!I33</f>
        <v>0</v>
      </c>
      <c r="B26" s="481">
        <f>SUM(C26:O26)</f>
        <v>0</v>
      </c>
      <c r="C26" t="s" s="476">
        <f>'SIMPL PLYWOOD'!D43</f>
        <v>646</v>
      </c>
      <c r="D26" t="s" s="482">
        <f>IF('SIMPL PLYWOOD'!M43=0,"",'SIMPL PLYWOOD'!M43)</f>
      </c>
      <c r="E26" t="s" s="482">
        <f>IF('SIMPL PLYWOOD'!N43=0,"",'SIMPL PLYWOOD'!N43)</f>
      </c>
      <c r="F26" t="s" s="482">
        <f>IF('SIMPL PLYWOOD'!O43=0,"",'SIMPL PLYWOOD'!O43)</f>
      </c>
      <c r="G26" t="s" s="482">
        <f>IF('SIMPL PLYWOOD'!P43=0,"",'SIMPL PLYWOOD'!P43)</f>
      </c>
      <c r="H26" t="s" s="482">
        <f>IF('SIMPL PLYWOOD'!Q43=0,"",'SIMPL PLYWOOD'!Q43)</f>
      </c>
      <c r="I26" t="s" s="482">
        <f>IF('SIMPL PLYWOOD'!R43=0,"",'SIMPL PLYWOOD'!R43)</f>
      </c>
      <c r="J26" t="s" s="482">
        <f>IF('SIMPL PLYWOOD'!S43=0,"",'SIMPL PLYWOOD'!S43)</f>
      </c>
      <c r="K26" t="s" s="482">
        <f>IF('SIMPL PLYWOOD'!T43=0,"",'SIMPL PLYWOOD'!T43)</f>
      </c>
      <c r="L26" t="s" s="482">
        <f>IF('SIMPL PLYWOOD'!U43=0,"",'SIMPL PLYWOOD'!U43)</f>
      </c>
      <c r="M26" t="s" s="482">
        <f>IF('SIMPL PLYWOOD'!V43=0,"",'SIMPL PLYWOOD'!V43)</f>
      </c>
      <c r="N26" t="s" s="482">
        <f>IF('SIMPL PLYWOOD'!W43=0,"",'SIMPL PLYWOOD'!W43)</f>
      </c>
      <c r="O26" t="s" s="482">
        <f>IF('SIMPL PLYWOOD'!X43=0,"",'SIMPL PLYWOOD'!X43)</f>
      </c>
      <c r="P26" t="s" s="482">
        <f>IF('SIMPL PLYWOOD'!Y43=0,"",'SIMPL PLYWOOD'!Y43)</f>
      </c>
      <c r="Q26" t="s" s="482">
        <f>IF('SIMPL PLYWOOD'!Z43=0,"",'SIMPL PLYWOOD'!Z43)</f>
      </c>
      <c r="R26" s="483">
        <f>'PRODUCTION LIST VOLUMES'!P29</f>
        <v>0</v>
      </c>
      <c r="S26" s="480"/>
    </row>
    <row r="27" ht="23.25" customHeight="1">
      <c r="A27" s="463">
        <f>B27*'SIMPL PLYWOOD'!I34</f>
        <v>0</v>
      </c>
      <c r="B27" s="481">
        <f>SUM(C27:O27)</f>
        <v>0</v>
      </c>
      <c r="C27" t="s" s="476">
        <f>'SIMPL PLYWOOD'!D44</f>
        <v>647</v>
      </c>
      <c r="D27" t="s" s="482">
        <f>IF('SIMPL PLYWOOD'!M44=0,"",'SIMPL PLYWOOD'!M44)</f>
      </c>
      <c r="E27" t="s" s="482">
        <f>IF('SIMPL PLYWOOD'!N44=0,"",'SIMPL PLYWOOD'!N44)</f>
      </c>
      <c r="F27" t="s" s="482">
        <f>IF('SIMPL PLYWOOD'!O44=0,"",'SIMPL PLYWOOD'!O44)</f>
      </c>
      <c r="G27" t="s" s="482">
        <f>IF('SIMPL PLYWOOD'!P44=0,"",'SIMPL PLYWOOD'!P44)</f>
      </c>
      <c r="H27" t="s" s="482">
        <f>IF('SIMPL PLYWOOD'!Q44=0,"",'SIMPL PLYWOOD'!Q44)</f>
      </c>
      <c r="I27" t="s" s="482">
        <f>IF('SIMPL PLYWOOD'!R44=0,"",'SIMPL PLYWOOD'!R44)</f>
      </c>
      <c r="J27" t="s" s="482">
        <f>IF('SIMPL PLYWOOD'!S44=0,"",'SIMPL PLYWOOD'!S44)</f>
      </c>
      <c r="K27" t="s" s="482">
        <f>IF('SIMPL PLYWOOD'!T44=0,"",'SIMPL PLYWOOD'!T44)</f>
      </c>
      <c r="L27" t="s" s="482">
        <f>IF('SIMPL PLYWOOD'!U44=0,"",'SIMPL PLYWOOD'!U44)</f>
      </c>
      <c r="M27" t="s" s="482">
        <f>IF('SIMPL PLYWOOD'!V44=0,"",'SIMPL PLYWOOD'!V44)</f>
      </c>
      <c r="N27" t="s" s="482">
        <f>IF('SIMPL PLYWOOD'!W44=0,"",'SIMPL PLYWOOD'!W44)</f>
      </c>
      <c r="O27" t="s" s="482">
        <f>IF('SIMPL PLYWOOD'!X44=0,"",'SIMPL PLYWOOD'!X44)</f>
      </c>
      <c r="P27" t="s" s="482">
        <f>IF('SIMPL PLYWOOD'!Y44=0,"",'SIMPL PLYWOOD'!Y44)</f>
      </c>
      <c r="Q27" t="s" s="482">
        <f>IF('SIMPL PLYWOOD'!Z44=0,"",'SIMPL PLYWOOD'!Z44)</f>
      </c>
      <c r="R27" s="483">
        <f>'PRODUCTION LIST VOLUMES'!P30</f>
        <v>0</v>
      </c>
      <c r="S27" s="480"/>
    </row>
    <row r="28" ht="23.25" customHeight="1">
      <c r="A28" s="463">
        <f>B28*'SIMPL PLYWOOD'!I35</f>
        <v>0</v>
      </c>
      <c r="B28" s="481">
        <f>SUM(C28:O28)</f>
        <v>0</v>
      </c>
      <c r="C28" t="s" s="476">
        <f>'SIMPL PLYWOOD'!D45</f>
        <v>648</v>
      </c>
      <c r="D28" t="s" s="482">
        <f>IF('SIMPL PLYWOOD'!M45=0,"",'SIMPL PLYWOOD'!M45)</f>
      </c>
      <c r="E28" t="s" s="482">
        <f>IF('SIMPL PLYWOOD'!N45=0,"",'SIMPL PLYWOOD'!N45)</f>
      </c>
      <c r="F28" t="s" s="482">
        <f>IF('SIMPL PLYWOOD'!O45=0,"",'SIMPL PLYWOOD'!O45)</f>
      </c>
      <c r="G28" t="s" s="482">
        <f>IF('SIMPL PLYWOOD'!P45=0,"",'SIMPL PLYWOOD'!P45)</f>
      </c>
      <c r="H28" t="s" s="482">
        <f>IF('SIMPL PLYWOOD'!Q45=0,"",'SIMPL PLYWOOD'!Q45)</f>
      </c>
      <c r="I28" t="s" s="482">
        <f>IF('SIMPL PLYWOOD'!R45=0,"",'SIMPL PLYWOOD'!R45)</f>
      </c>
      <c r="J28" t="s" s="482">
        <f>IF('SIMPL PLYWOOD'!S45=0,"",'SIMPL PLYWOOD'!S45)</f>
      </c>
      <c r="K28" t="s" s="482">
        <f>IF('SIMPL PLYWOOD'!T45=0,"",'SIMPL PLYWOOD'!T45)</f>
      </c>
      <c r="L28" t="s" s="482">
        <f>IF('SIMPL PLYWOOD'!U45=0,"",'SIMPL PLYWOOD'!U45)</f>
      </c>
      <c r="M28" t="s" s="482">
        <f>IF('SIMPL PLYWOOD'!V45=0,"",'SIMPL PLYWOOD'!V45)</f>
      </c>
      <c r="N28" t="s" s="482">
        <f>IF('SIMPL PLYWOOD'!W45=0,"",'SIMPL PLYWOOD'!W45)</f>
      </c>
      <c r="O28" t="s" s="482">
        <f>IF('SIMPL PLYWOOD'!X45=0,"",'SIMPL PLYWOOD'!X45)</f>
      </c>
      <c r="P28" t="s" s="482">
        <f>IF('SIMPL PLYWOOD'!Y45=0,"",'SIMPL PLYWOOD'!Y45)</f>
      </c>
      <c r="Q28" t="s" s="482">
        <f>IF('SIMPL PLYWOOD'!Z45=0,"",'SIMPL PLYWOOD'!Z45)</f>
      </c>
      <c r="R28" s="483">
        <f>'PRODUCTION LIST VOLUMES'!P31</f>
        <v>0</v>
      </c>
      <c r="S28" s="480"/>
    </row>
    <row r="29" ht="23.25" customHeight="1">
      <c r="A29" s="463">
        <f>B29*'SIMPL PLYWOOD'!I36</f>
        <v>0</v>
      </c>
      <c r="B29" s="481">
        <f>SUM(C29:O29)</f>
        <v>0</v>
      </c>
      <c r="C29" t="s" s="476">
        <f>'SIMPL PLYWOOD'!D46</f>
        <v>649</v>
      </c>
      <c r="D29" t="s" s="482">
        <f>IF('SIMPL PLYWOOD'!M46=0,"",'SIMPL PLYWOOD'!M46)</f>
      </c>
      <c r="E29" t="s" s="482">
        <f>IF('SIMPL PLYWOOD'!N46=0,"",'SIMPL PLYWOOD'!N46)</f>
      </c>
      <c r="F29" t="s" s="482">
        <f>IF('SIMPL PLYWOOD'!O46=0,"",'SIMPL PLYWOOD'!O46)</f>
      </c>
      <c r="G29" t="s" s="482">
        <f>IF('SIMPL PLYWOOD'!P46=0,"",'SIMPL PLYWOOD'!P46)</f>
      </c>
      <c r="H29" t="s" s="482">
        <f>IF('SIMPL PLYWOOD'!Q46=0,"",'SIMPL PLYWOOD'!Q46)</f>
      </c>
      <c r="I29" t="s" s="482">
        <f>IF('SIMPL PLYWOOD'!R46=0,"",'SIMPL PLYWOOD'!R46)</f>
      </c>
      <c r="J29" t="s" s="482">
        <f>IF('SIMPL PLYWOOD'!S46=0,"",'SIMPL PLYWOOD'!S46)</f>
      </c>
      <c r="K29" t="s" s="482">
        <f>IF('SIMPL PLYWOOD'!T46=0,"",'SIMPL PLYWOOD'!T46)</f>
      </c>
      <c r="L29" t="s" s="482">
        <f>IF('SIMPL PLYWOOD'!U46=0,"",'SIMPL PLYWOOD'!U46)</f>
      </c>
      <c r="M29" t="s" s="482">
        <f>IF('SIMPL PLYWOOD'!V46=0,"",'SIMPL PLYWOOD'!V46)</f>
      </c>
      <c r="N29" t="s" s="482">
        <f>IF('SIMPL PLYWOOD'!W46=0,"",'SIMPL PLYWOOD'!W46)</f>
      </c>
      <c r="O29" t="s" s="482">
        <f>IF('SIMPL PLYWOOD'!X46=0,"",'SIMPL PLYWOOD'!X46)</f>
      </c>
      <c r="P29" t="s" s="482">
        <f>IF('SIMPL PLYWOOD'!Y46=0,"",'SIMPL PLYWOOD'!Y46)</f>
      </c>
      <c r="Q29" t="s" s="482">
        <f>IF('SIMPL PLYWOOD'!Z46=0,"",'SIMPL PLYWOOD'!Z46)</f>
      </c>
      <c r="R29" s="483">
        <f>'PRODUCTION LIST VOLUMES'!P32</f>
        <v>0</v>
      </c>
      <c r="S29" s="480"/>
    </row>
    <row r="30" ht="23.25" customHeight="1">
      <c r="A30" s="463">
        <f>B30*'SIMPL PLYWOOD'!I37</f>
        <v>0</v>
      </c>
      <c r="B30" s="481">
        <f>SUM(C30:O30)</f>
        <v>0</v>
      </c>
      <c r="C30" t="s" s="476">
        <f>'SIMPL PLYWOOD'!D47</f>
        <v>650</v>
      </c>
      <c r="D30" t="s" s="482">
        <f>IF('SIMPL PLYWOOD'!M47=0,"",'SIMPL PLYWOOD'!M47)</f>
      </c>
      <c r="E30" t="s" s="482">
        <f>IF('SIMPL PLYWOOD'!N47=0,"",'SIMPL PLYWOOD'!N47)</f>
      </c>
      <c r="F30" t="s" s="482">
        <f>IF('SIMPL PLYWOOD'!O47=0,"",'SIMPL PLYWOOD'!O47)</f>
      </c>
      <c r="G30" t="s" s="482">
        <f>IF('SIMPL PLYWOOD'!P47=0,"",'SIMPL PLYWOOD'!P47)</f>
      </c>
      <c r="H30" t="s" s="482">
        <f>IF('SIMPL PLYWOOD'!Q47=0,"",'SIMPL PLYWOOD'!Q47)</f>
      </c>
      <c r="I30" t="s" s="482">
        <f>IF('SIMPL PLYWOOD'!R47=0,"",'SIMPL PLYWOOD'!R47)</f>
      </c>
      <c r="J30" t="s" s="482">
        <f>IF('SIMPL PLYWOOD'!S47=0,"",'SIMPL PLYWOOD'!S47)</f>
      </c>
      <c r="K30" t="s" s="482">
        <f>IF('SIMPL PLYWOOD'!T47=0,"",'SIMPL PLYWOOD'!T47)</f>
      </c>
      <c r="L30" t="s" s="482">
        <f>IF('SIMPL PLYWOOD'!U47=0,"",'SIMPL PLYWOOD'!U47)</f>
      </c>
      <c r="M30" t="s" s="482">
        <f>IF('SIMPL PLYWOOD'!V47=0,"",'SIMPL PLYWOOD'!V47)</f>
      </c>
      <c r="N30" t="s" s="482">
        <f>IF('SIMPL PLYWOOD'!W47=0,"",'SIMPL PLYWOOD'!W47)</f>
      </c>
      <c r="O30" t="s" s="482">
        <f>IF('SIMPL PLYWOOD'!X47=0,"",'SIMPL PLYWOOD'!X47)</f>
      </c>
      <c r="P30" t="s" s="482">
        <f>IF('SIMPL PLYWOOD'!Y47=0,"",'SIMPL PLYWOOD'!Y47)</f>
      </c>
      <c r="Q30" t="s" s="482">
        <f>IF('SIMPL PLYWOOD'!Z47=0,"",'SIMPL PLYWOOD'!Z47)</f>
      </c>
      <c r="R30" s="483">
        <f>'PRODUCTION LIST VOLUMES'!P33</f>
        <v>0</v>
      </c>
      <c r="S30" s="480"/>
    </row>
    <row r="31" ht="23.25" customHeight="1">
      <c r="A31" s="484"/>
      <c r="B31" s="485"/>
      <c r="C31" t="s" s="476">
        <f>'SIMPL PLYWOOD'!D48</f>
        <v>651</v>
      </c>
      <c r="D31" t="s" s="482">
        <f>IF('SIMPL PLYWOOD'!M48=0,"",'SIMPL PLYWOOD'!M48)</f>
      </c>
      <c r="E31" t="s" s="482">
        <f>IF('SIMPL PLYWOOD'!N48=0,"",'SIMPL PLYWOOD'!N48)</f>
      </c>
      <c r="F31" t="s" s="482">
        <f>IF('SIMPL PLYWOOD'!O48=0,"",'SIMPL PLYWOOD'!O48)</f>
      </c>
      <c r="G31" t="s" s="482">
        <f>IF('SIMPL PLYWOOD'!P48=0,"",'SIMPL PLYWOOD'!P48)</f>
      </c>
      <c r="H31" t="s" s="482">
        <f>IF('SIMPL PLYWOOD'!Q48=0,"",'SIMPL PLYWOOD'!Q48)</f>
      </c>
      <c r="I31" t="s" s="482">
        <f>IF('SIMPL PLYWOOD'!R48=0,"",'SIMPL PLYWOOD'!R48)</f>
      </c>
      <c r="J31" t="s" s="482">
        <f>IF('SIMPL PLYWOOD'!S48=0,"",'SIMPL PLYWOOD'!S48)</f>
      </c>
      <c r="K31" t="s" s="482">
        <f>IF('SIMPL PLYWOOD'!T48=0,"",'SIMPL PLYWOOD'!T48)</f>
      </c>
      <c r="L31" t="s" s="482">
        <f>IF('SIMPL PLYWOOD'!U48=0,"",'SIMPL PLYWOOD'!U48)</f>
      </c>
      <c r="M31" t="s" s="482">
        <f>IF('SIMPL PLYWOOD'!V48=0,"",'SIMPL PLYWOOD'!V48)</f>
      </c>
      <c r="N31" t="s" s="482">
        <f>IF('SIMPL PLYWOOD'!W48=0,"",'SIMPL PLYWOOD'!W48)</f>
      </c>
      <c r="O31" t="s" s="482">
        <f>IF('SIMPL PLYWOOD'!X48=0,"",'SIMPL PLYWOOD'!X48)</f>
      </c>
      <c r="P31" t="s" s="482">
        <f>IF('SIMPL PLYWOOD'!Y48=0,"",'SIMPL PLYWOOD'!Y48)</f>
      </c>
      <c r="Q31" t="s" s="482">
        <f>IF('SIMPL PLYWOOD'!Z48=0,"",'SIMPL PLYWOOD'!Z48)</f>
      </c>
      <c r="R31" s="483">
        <f>'PRODUCTION LIST VOLUMES'!P34</f>
        <v>0</v>
      </c>
      <c r="S31" s="480"/>
    </row>
    <row r="32" ht="23.25" customHeight="1">
      <c r="A32" s="463">
        <f>B32*'SIMPL PLYWOOD'!I39</f>
        <v>0</v>
      </c>
      <c r="B32" s="481">
        <f>SUM(C32:O32)</f>
        <v>0</v>
      </c>
      <c r="C32" t="s" s="476">
        <f>'SIMPL PLYWOOD'!D49</f>
        <v>652</v>
      </c>
      <c r="D32" t="s" s="482">
        <f>IF('SIMPL PLYWOOD'!M49=0,"",'SIMPL PLYWOOD'!M49)</f>
      </c>
      <c r="E32" t="s" s="482">
        <f>IF('SIMPL PLYWOOD'!N49=0,"",'SIMPL PLYWOOD'!N49)</f>
      </c>
      <c r="F32" t="s" s="482">
        <f>IF('SIMPL PLYWOOD'!O49=0,"",'SIMPL PLYWOOD'!O49)</f>
      </c>
      <c r="G32" t="s" s="482">
        <f>IF('SIMPL PLYWOOD'!P49=0,"",'SIMPL PLYWOOD'!P49)</f>
      </c>
      <c r="H32" t="s" s="482">
        <f>IF('SIMPL PLYWOOD'!Q49=0,"",'SIMPL PLYWOOD'!Q49)</f>
      </c>
      <c r="I32" t="s" s="482">
        <f>IF('SIMPL PLYWOOD'!R49=0,"",'SIMPL PLYWOOD'!R49)</f>
      </c>
      <c r="J32" t="s" s="482">
        <f>IF('SIMPL PLYWOOD'!S49=0,"",'SIMPL PLYWOOD'!S49)</f>
      </c>
      <c r="K32" t="s" s="482">
        <f>IF('SIMPL PLYWOOD'!T49=0,"",'SIMPL PLYWOOD'!T49)</f>
      </c>
      <c r="L32" t="s" s="482">
        <f>IF('SIMPL PLYWOOD'!U49=0,"",'SIMPL PLYWOOD'!U49)</f>
      </c>
      <c r="M32" t="s" s="482">
        <f>IF('SIMPL PLYWOOD'!V49=0,"",'SIMPL PLYWOOD'!V49)</f>
      </c>
      <c r="N32" t="s" s="482">
        <f>IF('SIMPL PLYWOOD'!W49=0,"",'SIMPL PLYWOOD'!W49)</f>
      </c>
      <c r="O32" t="s" s="482">
        <f>IF('SIMPL PLYWOOD'!X49=0,"",'SIMPL PLYWOOD'!X49)</f>
      </c>
      <c r="P32" t="s" s="482">
        <f>IF('SIMPL PLYWOOD'!Y49=0,"",'SIMPL PLYWOOD'!Y49)</f>
      </c>
      <c r="Q32" t="s" s="482">
        <f>IF('SIMPL PLYWOOD'!Z49=0,"",'SIMPL PLYWOOD'!Z49)</f>
      </c>
      <c r="R32" s="483">
        <f>'PRODUCTION LIST VOLUMES'!P35</f>
        <v>0</v>
      </c>
      <c r="S32" s="480"/>
    </row>
    <row r="33" ht="23.25" customHeight="1">
      <c r="A33" s="463">
        <f>B33*'SIMPL PLYWOOD'!I40</f>
        <v>0</v>
      </c>
      <c r="B33" s="481">
        <f>SUM(C33:O33)</f>
        <v>0</v>
      </c>
      <c r="C33" t="s" s="476">
        <f>'SIMPL PLYWOOD'!D50</f>
        <v>653</v>
      </c>
      <c r="D33" t="s" s="482">
        <f>IF('SIMPL PLYWOOD'!M50=0,"",'SIMPL PLYWOOD'!M50)</f>
      </c>
      <c r="E33" t="s" s="482">
        <f>IF('SIMPL PLYWOOD'!N50=0,"",'SIMPL PLYWOOD'!N50)</f>
      </c>
      <c r="F33" t="s" s="482">
        <f>IF('SIMPL PLYWOOD'!O50=0,"",'SIMPL PLYWOOD'!O50)</f>
      </c>
      <c r="G33" t="s" s="482">
        <f>IF('SIMPL PLYWOOD'!P50=0,"",'SIMPL PLYWOOD'!P50)</f>
      </c>
      <c r="H33" t="s" s="482">
        <f>IF('SIMPL PLYWOOD'!Q50=0,"",'SIMPL PLYWOOD'!Q50)</f>
      </c>
      <c r="I33" t="s" s="482">
        <f>IF('SIMPL PLYWOOD'!R50=0,"",'SIMPL PLYWOOD'!R50)</f>
      </c>
      <c r="J33" t="s" s="482">
        <f>IF('SIMPL PLYWOOD'!S50=0,"",'SIMPL PLYWOOD'!S50)</f>
      </c>
      <c r="K33" t="s" s="482">
        <f>IF('SIMPL PLYWOOD'!T50=0,"",'SIMPL PLYWOOD'!T50)</f>
      </c>
      <c r="L33" t="s" s="482">
        <f>IF('SIMPL PLYWOOD'!U50=0,"",'SIMPL PLYWOOD'!U50)</f>
      </c>
      <c r="M33" t="s" s="482">
        <f>IF('SIMPL PLYWOOD'!V50=0,"",'SIMPL PLYWOOD'!V50)</f>
      </c>
      <c r="N33" t="s" s="482">
        <f>IF('SIMPL PLYWOOD'!W50=0,"",'SIMPL PLYWOOD'!W50)</f>
      </c>
      <c r="O33" t="s" s="482">
        <f>IF('SIMPL PLYWOOD'!X50=0,"",'SIMPL PLYWOOD'!X50)</f>
      </c>
      <c r="P33" t="s" s="482">
        <f>IF('SIMPL PLYWOOD'!Y50=0,"",'SIMPL PLYWOOD'!Y50)</f>
      </c>
      <c r="Q33" t="s" s="482">
        <f>IF('SIMPL PLYWOOD'!Z50=0,"",'SIMPL PLYWOOD'!Z50)</f>
      </c>
      <c r="R33" s="483">
        <f>'PRODUCTION LIST VOLUMES'!P36</f>
        <v>0</v>
      </c>
      <c r="S33" s="480"/>
    </row>
    <row r="34" ht="23.25" customHeight="1">
      <c r="A34" s="463">
        <f>B34*'SIMPL PLYWOOD'!I41</f>
        <v>0</v>
      </c>
      <c r="B34" s="481">
        <f>SUM(C34:O34)</f>
        <v>0</v>
      </c>
      <c r="C34" t="s" s="476">
        <f>'SIMPL PLYWOOD'!D51</f>
        <v>654</v>
      </c>
      <c r="D34" t="s" s="482">
        <f>IF('SIMPL PLYWOOD'!M51=0,"",'SIMPL PLYWOOD'!M51)</f>
      </c>
      <c r="E34" t="s" s="482">
        <f>IF('SIMPL PLYWOOD'!N51=0,"",'SIMPL PLYWOOD'!N51)</f>
      </c>
      <c r="F34" t="s" s="482">
        <f>IF('SIMPL PLYWOOD'!O51=0,"",'SIMPL PLYWOOD'!O51)</f>
      </c>
      <c r="G34" t="s" s="482">
        <f>IF('SIMPL PLYWOOD'!P51=0,"",'SIMPL PLYWOOD'!P51)</f>
      </c>
      <c r="H34" t="s" s="482">
        <f>IF('SIMPL PLYWOOD'!Q51=0,"",'SIMPL PLYWOOD'!Q51)</f>
      </c>
      <c r="I34" t="s" s="482">
        <f>IF('SIMPL PLYWOOD'!R51=0,"",'SIMPL PLYWOOD'!R51)</f>
      </c>
      <c r="J34" t="s" s="482">
        <f>IF('SIMPL PLYWOOD'!S51=0,"",'SIMPL PLYWOOD'!S51)</f>
      </c>
      <c r="K34" t="s" s="482">
        <f>IF('SIMPL PLYWOOD'!T51=0,"",'SIMPL PLYWOOD'!T51)</f>
      </c>
      <c r="L34" t="s" s="482">
        <f>IF('SIMPL PLYWOOD'!U51=0,"",'SIMPL PLYWOOD'!U51)</f>
      </c>
      <c r="M34" t="s" s="482">
        <f>IF('SIMPL PLYWOOD'!V51=0,"",'SIMPL PLYWOOD'!V51)</f>
      </c>
      <c r="N34" t="s" s="482">
        <f>IF('SIMPL PLYWOOD'!W51=0,"",'SIMPL PLYWOOD'!W51)</f>
      </c>
      <c r="O34" t="s" s="482">
        <f>IF('SIMPL PLYWOOD'!X51=0,"",'SIMPL PLYWOOD'!X51)</f>
      </c>
      <c r="P34" t="s" s="482">
        <f>IF('SIMPL PLYWOOD'!Y51=0,"",'SIMPL PLYWOOD'!Y51)</f>
      </c>
      <c r="Q34" t="s" s="482">
        <f>IF('SIMPL PLYWOOD'!Z51=0,"",'SIMPL PLYWOOD'!Z51)</f>
      </c>
      <c r="R34" s="483">
        <f>'PRODUCTION LIST VOLUMES'!P37</f>
        <v>0</v>
      </c>
      <c r="S34" s="480"/>
    </row>
    <row r="35" ht="23.25" customHeight="1">
      <c r="A35" s="463">
        <f>B35*'SIMPL PLYWOOD'!I42</f>
        <v>0</v>
      </c>
      <c r="B35" s="481">
        <f>SUM(C35:O35)</f>
        <v>0</v>
      </c>
      <c r="C35" t="s" s="476">
        <f>'SIMPL PLYWOOD'!D52</f>
        <v>655</v>
      </c>
      <c r="D35" t="s" s="482">
        <f>IF('SIMPL PLYWOOD'!M52=0,"",'SIMPL PLYWOOD'!M52)</f>
      </c>
      <c r="E35" t="s" s="482">
        <f>IF('SIMPL PLYWOOD'!N52=0,"",'SIMPL PLYWOOD'!N52)</f>
      </c>
      <c r="F35" t="s" s="482">
        <f>IF('SIMPL PLYWOOD'!O52=0,"",'SIMPL PLYWOOD'!O52)</f>
      </c>
      <c r="G35" t="s" s="482">
        <f>IF('SIMPL PLYWOOD'!P52=0,"",'SIMPL PLYWOOD'!P52)</f>
      </c>
      <c r="H35" t="s" s="482">
        <f>IF('SIMPL PLYWOOD'!Q52=0,"",'SIMPL PLYWOOD'!Q52)</f>
      </c>
      <c r="I35" t="s" s="482">
        <f>IF('SIMPL PLYWOOD'!R52=0,"",'SIMPL PLYWOOD'!R52)</f>
      </c>
      <c r="J35" t="s" s="482">
        <f>IF('SIMPL PLYWOOD'!S52=0,"",'SIMPL PLYWOOD'!S52)</f>
      </c>
      <c r="K35" t="s" s="482">
        <f>IF('SIMPL PLYWOOD'!T52=0,"",'SIMPL PLYWOOD'!T52)</f>
      </c>
      <c r="L35" t="s" s="482">
        <f>IF('SIMPL PLYWOOD'!U52=0,"",'SIMPL PLYWOOD'!U52)</f>
      </c>
      <c r="M35" t="s" s="482">
        <f>IF('SIMPL PLYWOOD'!V52=0,"",'SIMPL PLYWOOD'!V52)</f>
      </c>
      <c r="N35" t="s" s="482">
        <f>IF('SIMPL PLYWOOD'!W52=0,"",'SIMPL PLYWOOD'!W52)</f>
      </c>
      <c r="O35" t="s" s="482">
        <f>IF('SIMPL PLYWOOD'!X52=0,"",'SIMPL PLYWOOD'!X52)</f>
      </c>
      <c r="P35" t="s" s="482">
        <f>IF('SIMPL PLYWOOD'!Y52=0,"",'SIMPL PLYWOOD'!Y52)</f>
      </c>
      <c r="Q35" t="s" s="482">
        <f>IF('SIMPL PLYWOOD'!Z52=0,"",'SIMPL PLYWOOD'!Z52)</f>
      </c>
      <c r="R35" s="483">
        <f>'PRODUCTION LIST VOLUMES'!P38</f>
        <v>0</v>
      </c>
      <c r="S35" s="480"/>
    </row>
    <row r="36" ht="23.25" customHeight="1">
      <c r="A36" s="463">
        <f>B36*'SIMPL PLYWOOD'!I43</f>
        <v>0</v>
      </c>
      <c r="B36" s="481">
        <f>SUM(C36:O36)</f>
        <v>0</v>
      </c>
      <c r="C36" t="s" s="476">
        <f>'SIMPL PLYWOOD'!D53</f>
        <v>656</v>
      </c>
      <c r="D36" t="s" s="482">
        <f>IF('SIMPL PLYWOOD'!M53=0,"",'SIMPL PLYWOOD'!M53)</f>
      </c>
      <c r="E36" t="s" s="482">
        <f>IF('SIMPL PLYWOOD'!N53=0,"",'SIMPL PLYWOOD'!N53)</f>
      </c>
      <c r="F36" t="s" s="482">
        <f>IF('SIMPL PLYWOOD'!O53=0,"",'SIMPL PLYWOOD'!O53)</f>
      </c>
      <c r="G36" t="s" s="482">
        <f>IF('SIMPL PLYWOOD'!P53=0,"",'SIMPL PLYWOOD'!P53)</f>
      </c>
      <c r="H36" t="s" s="482">
        <f>IF('SIMPL PLYWOOD'!Q53=0,"",'SIMPL PLYWOOD'!Q53)</f>
      </c>
      <c r="I36" t="s" s="482">
        <f>IF('SIMPL PLYWOOD'!R53=0,"",'SIMPL PLYWOOD'!R53)</f>
      </c>
      <c r="J36" t="s" s="482">
        <f>IF('SIMPL PLYWOOD'!S53=0,"",'SIMPL PLYWOOD'!S53)</f>
      </c>
      <c r="K36" t="s" s="482">
        <f>IF('SIMPL PLYWOOD'!T53=0,"",'SIMPL PLYWOOD'!T53)</f>
      </c>
      <c r="L36" t="s" s="482">
        <f>IF('SIMPL PLYWOOD'!U53=0,"",'SIMPL PLYWOOD'!U53)</f>
      </c>
      <c r="M36" t="s" s="482">
        <f>IF('SIMPL PLYWOOD'!V53=0,"",'SIMPL PLYWOOD'!V53)</f>
      </c>
      <c r="N36" t="s" s="482">
        <f>IF('SIMPL PLYWOOD'!W53=0,"",'SIMPL PLYWOOD'!W53)</f>
      </c>
      <c r="O36" t="s" s="482">
        <f>IF('SIMPL PLYWOOD'!X53=0,"",'SIMPL PLYWOOD'!X53)</f>
      </c>
      <c r="P36" t="s" s="482">
        <f>IF('SIMPL PLYWOOD'!Y53=0,"",'SIMPL PLYWOOD'!Y53)</f>
      </c>
      <c r="Q36" t="s" s="482">
        <f>IF('SIMPL PLYWOOD'!Z53=0,"",'SIMPL PLYWOOD'!Z53)</f>
      </c>
      <c r="R36" s="483">
        <f>'PRODUCTION LIST VOLUMES'!P39</f>
        <v>0</v>
      </c>
      <c r="S36" s="480"/>
    </row>
    <row r="37" ht="23.25" customHeight="1">
      <c r="A37" s="463">
        <f>B37*'SIMPL PLYWOOD'!I44</f>
        <v>0</v>
      </c>
      <c r="B37" s="481">
        <f>SUM(C37:O37)</f>
        <v>0</v>
      </c>
      <c r="C37" t="s" s="476">
        <f>'SIMPL PLYWOOD'!D54</f>
        <v>657</v>
      </c>
      <c r="D37" t="s" s="482">
        <f>IF('SIMPL PLYWOOD'!M54=0,"",'SIMPL PLYWOOD'!M54)</f>
      </c>
      <c r="E37" t="s" s="482">
        <f>IF('SIMPL PLYWOOD'!N54=0,"",'SIMPL PLYWOOD'!N54)</f>
      </c>
      <c r="F37" t="s" s="482">
        <f>IF('SIMPL PLYWOOD'!O54=0,"",'SIMPL PLYWOOD'!O54)</f>
      </c>
      <c r="G37" t="s" s="482">
        <f>IF('SIMPL PLYWOOD'!P54=0,"",'SIMPL PLYWOOD'!P54)</f>
      </c>
      <c r="H37" t="s" s="482">
        <f>IF('SIMPL PLYWOOD'!Q54=0,"",'SIMPL PLYWOOD'!Q54)</f>
      </c>
      <c r="I37" t="s" s="482">
        <f>IF('SIMPL PLYWOOD'!R54=0,"",'SIMPL PLYWOOD'!R54)</f>
      </c>
      <c r="J37" t="s" s="482">
        <f>IF('SIMPL PLYWOOD'!S54=0,"",'SIMPL PLYWOOD'!S54)</f>
      </c>
      <c r="K37" t="s" s="482">
        <f>IF('SIMPL PLYWOOD'!T54=0,"",'SIMPL PLYWOOD'!T54)</f>
      </c>
      <c r="L37" t="s" s="482">
        <f>IF('SIMPL PLYWOOD'!U54=0,"",'SIMPL PLYWOOD'!U54)</f>
      </c>
      <c r="M37" t="s" s="482">
        <f>IF('SIMPL PLYWOOD'!V54=0,"",'SIMPL PLYWOOD'!V54)</f>
      </c>
      <c r="N37" t="s" s="482">
        <f>IF('SIMPL PLYWOOD'!W54=0,"",'SIMPL PLYWOOD'!W54)</f>
      </c>
      <c r="O37" t="s" s="482">
        <f>IF('SIMPL PLYWOOD'!X54=0,"",'SIMPL PLYWOOD'!X54)</f>
      </c>
      <c r="P37" t="s" s="482">
        <f>IF('SIMPL PLYWOOD'!Y54=0,"",'SIMPL PLYWOOD'!Y54)</f>
      </c>
      <c r="Q37" t="s" s="482">
        <f>IF('SIMPL PLYWOOD'!Z54=0,"",'SIMPL PLYWOOD'!Z54)</f>
      </c>
      <c r="R37" s="483">
        <f>'PRODUCTION LIST VOLUMES'!P40</f>
        <v>0</v>
      </c>
      <c r="S37" s="480"/>
    </row>
    <row r="38" ht="23.25" customHeight="1">
      <c r="A38" s="463">
        <f>B38*'SIMPL PLYWOOD'!I45</f>
        <v>0</v>
      </c>
      <c r="B38" s="481">
        <f>SUM(C38:O38)</f>
        <v>0</v>
      </c>
      <c r="C38" t="s" s="476">
        <f>'SIMPL PLYWOOD'!D55</f>
        <v>658</v>
      </c>
      <c r="D38" t="s" s="482">
        <f>IF('SIMPL PLYWOOD'!M55=0,"",'SIMPL PLYWOOD'!M55)</f>
      </c>
      <c r="E38" t="s" s="482">
        <f>IF('SIMPL PLYWOOD'!N55=0,"",'SIMPL PLYWOOD'!N55)</f>
      </c>
      <c r="F38" t="s" s="482">
        <f>IF('SIMPL PLYWOOD'!O55=0,"",'SIMPL PLYWOOD'!O55)</f>
      </c>
      <c r="G38" t="s" s="482">
        <f>IF('SIMPL PLYWOOD'!P55=0,"",'SIMPL PLYWOOD'!P55)</f>
      </c>
      <c r="H38" t="s" s="482">
        <f>IF('SIMPL PLYWOOD'!Q55=0,"",'SIMPL PLYWOOD'!Q55)</f>
      </c>
      <c r="I38" t="s" s="482">
        <f>IF('SIMPL PLYWOOD'!R55=0,"",'SIMPL PLYWOOD'!R55)</f>
      </c>
      <c r="J38" t="s" s="482">
        <f>IF('SIMPL PLYWOOD'!S55=0,"",'SIMPL PLYWOOD'!S55)</f>
      </c>
      <c r="K38" t="s" s="482">
        <f>IF('SIMPL PLYWOOD'!T55=0,"",'SIMPL PLYWOOD'!T55)</f>
      </c>
      <c r="L38" t="s" s="482">
        <f>IF('SIMPL PLYWOOD'!U55=0,"",'SIMPL PLYWOOD'!U55)</f>
      </c>
      <c r="M38" t="s" s="482">
        <f>IF('SIMPL PLYWOOD'!V55=0,"",'SIMPL PLYWOOD'!V55)</f>
      </c>
      <c r="N38" t="s" s="482">
        <f>IF('SIMPL PLYWOOD'!W55=0,"",'SIMPL PLYWOOD'!W55)</f>
      </c>
      <c r="O38" t="s" s="482">
        <f>IF('SIMPL PLYWOOD'!X55=0,"",'SIMPL PLYWOOD'!X55)</f>
      </c>
      <c r="P38" t="s" s="482">
        <f>IF('SIMPL PLYWOOD'!Y55=0,"",'SIMPL PLYWOOD'!Y55)</f>
      </c>
      <c r="Q38" t="s" s="482">
        <f>IF('SIMPL PLYWOOD'!Z55=0,"",'SIMPL PLYWOOD'!Z55)</f>
      </c>
      <c r="R38" s="483">
        <f>'PRODUCTION LIST VOLUMES'!P41</f>
        <v>0</v>
      </c>
      <c r="S38" s="480"/>
    </row>
    <row r="39" ht="23.25" customHeight="1">
      <c r="A39" s="463">
        <f>B39*'SIMPL PLYWOOD'!I46</f>
        <v>0</v>
      </c>
      <c r="B39" s="481">
        <f>SUM(C39:O39)</f>
        <v>0</v>
      </c>
      <c r="C39" t="s" s="476">
        <f>'SIMPL PLYWOOD'!D56</f>
        <v>659</v>
      </c>
      <c r="D39" t="s" s="482">
        <f>IF('SIMPL PLYWOOD'!M56=0,"",'SIMPL PLYWOOD'!M56)</f>
      </c>
      <c r="E39" t="s" s="482">
        <f>IF('SIMPL PLYWOOD'!N56=0,"",'SIMPL PLYWOOD'!N56)</f>
      </c>
      <c r="F39" t="s" s="482">
        <f>IF('SIMPL PLYWOOD'!O56=0,"",'SIMPL PLYWOOD'!O56)</f>
      </c>
      <c r="G39" t="s" s="482">
        <f>IF('SIMPL PLYWOOD'!P56=0,"",'SIMPL PLYWOOD'!P56)</f>
      </c>
      <c r="H39" t="s" s="482">
        <f>IF('SIMPL PLYWOOD'!Q56=0,"",'SIMPL PLYWOOD'!Q56)</f>
      </c>
      <c r="I39" t="s" s="482">
        <f>IF('SIMPL PLYWOOD'!R56=0,"",'SIMPL PLYWOOD'!R56)</f>
      </c>
      <c r="J39" t="s" s="482">
        <f>IF('SIMPL PLYWOOD'!S56=0,"",'SIMPL PLYWOOD'!S56)</f>
      </c>
      <c r="K39" t="s" s="482">
        <f>IF('SIMPL PLYWOOD'!T56=0,"",'SIMPL PLYWOOD'!T56)</f>
      </c>
      <c r="L39" t="s" s="482">
        <f>IF('SIMPL PLYWOOD'!U56=0,"",'SIMPL PLYWOOD'!U56)</f>
      </c>
      <c r="M39" t="s" s="482">
        <f>IF('SIMPL PLYWOOD'!V56=0,"",'SIMPL PLYWOOD'!V56)</f>
      </c>
      <c r="N39" t="s" s="482">
        <f>IF('SIMPL PLYWOOD'!W56=0,"",'SIMPL PLYWOOD'!W56)</f>
      </c>
      <c r="O39" t="s" s="482">
        <f>IF('SIMPL PLYWOOD'!X56=0,"",'SIMPL PLYWOOD'!X56)</f>
      </c>
      <c r="P39" t="s" s="482">
        <f>IF('SIMPL PLYWOOD'!Y56=0,"",'SIMPL PLYWOOD'!Y56)</f>
      </c>
      <c r="Q39" t="s" s="482">
        <f>IF('SIMPL PLYWOOD'!Z56=0,"",'SIMPL PLYWOOD'!Z56)</f>
      </c>
      <c r="R39" s="483">
        <f>'PRODUCTION LIST VOLUMES'!P42</f>
        <v>0</v>
      </c>
      <c r="S39" s="480"/>
    </row>
    <row r="40" ht="23.25" customHeight="1">
      <c r="A40" s="463">
        <f>B40*'SIMPL PLYWOOD'!I47</f>
        <v>0</v>
      </c>
      <c r="B40" s="481">
        <f>SUM(C40:O40)</f>
        <v>0</v>
      </c>
      <c r="C40" s="486">
        <f>'SIMPL PLYWOOD'!D57</f>
        <v>0</v>
      </c>
      <c r="D40" t="s" s="482">
        <f>IF('SIMPL PLYWOOD'!M57=0,"",'SIMPL PLYWOOD'!M57)</f>
      </c>
      <c r="E40" t="s" s="482">
        <f>IF('SIMPL PLYWOOD'!N57=0,"",'SIMPL PLYWOOD'!N57)</f>
      </c>
      <c r="F40" t="s" s="482">
        <f>IF('SIMPL PLYWOOD'!O57=0,"",'SIMPL PLYWOOD'!O57)</f>
      </c>
      <c r="G40" t="s" s="482">
        <f>IF('SIMPL PLYWOOD'!P57=0,"",'SIMPL PLYWOOD'!P57)</f>
      </c>
      <c r="H40" t="s" s="482">
        <f>IF('SIMPL PLYWOOD'!Q57=0,"",'SIMPL PLYWOOD'!Q57)</f>
      </c>
      <c r="I40" t="s" s="482">
        <f>IF('SIMPL PLYWOOD'!R57=0,"",'SIMPL PLYWOOD'!R57)</f>
      </c>
      <c r="J40" t="s" s="482">
        <f>IF('SIMPL PLYWOOD'!S57=0,"",'SIMPL PLYWOOD'!S57)</f>
      </c>
      <c r="K40" t="s" s="482">
        <f>IF('SIMPL PLYWOOD'!T57=0,"",'SIMPL PLYWOOD'!T57)</f>
      </c>
      <c r="L40" t="s" s="482">
        <f>IF('SIMPL PLYWOOD'!U57=0,"",'SIMPL PLYWOOD'!U57)</f>
      </c>
      <c r="M40" t="s" s="482">
        <f>IF('SIMPL PLYWOOD'!V57=0,"",'SIMPL PLYWOOD'!V57)</f>
      </c>
      <c r="N40" t="s" s="482">
        <f>IF('SIMPL PLYWOOD'!W57=0,"",'SIMPL PLYWOOD'!W57)</f>
      </c>
      <c r="O40" t="s" s="482">
        <f>IF('SIMPL PLYWOOD'!X57=0,"",'SIMPL PLYWOOD'!X57)</f>
      </c>
      <c r="P40" t="s" s="482">
        <f>IF('SIMPL PLYWOOD'!Y57=0,"",'SIMPL PLYWOOD'!Y57)</f>
      </c>
      <c r="Q40" t="s" s="482">
        <f>IF('SIMPL PLYWOOD'!Z57=0,"",'SIMPL PLYWOOD'!Z57)</f>
      </c>
      <c r="R40" s="483">
        <f>'PRODUCTION LIST VOLUMES'!P43</f>
        <v>0</v>
      </c>
      <c r="S40" s="480"/>
    </row>
    <row r="41" ht="23.25" customHeight="1">
      <c r="A41" s="463">
        <f>B41*'SIMPL PLYWOOD'!I48</f>
        <v>0</v>
      </c>
      <c r="B41" s="481">
        <f>SUM(C41:O41)</f>
        <v>0</v>
      </c>
      <c r="C41" t="s" s="476">
        <f>'SIMPL PLYWOOD'!D58</f>
        <v>660</v>
      </c>
      <c r="D41" t="s" s="482">
        <f>IF('SIMPL PLYWOOD'!M58=0,"",'SIMPL PLYWOOD'!M58)</f>
      </c>
      <c r="E41" t="s" s="482">
        <f>IF('SIMPL PLYWOOD'!N58=0,"",'SIMPL PLYWOOD'!N58)</f>
      </c>
      <c r="F41" t="s" s="482">
        <f>IF('SIMPL PLYWOOD'!O58=0,"",'SIMPL PLYWOOD'!O58)</f>
      </c>
      <c r="G41" t="s" s="482">
        <f>IF('SIMPL PLYWOOD'!P58=0,"",'SIMPL PLYWOOD'!P58)</f>
      </c>
      <c r="H41" t="s" s="482">
        <f>IF('SIMPL PLYWOOD'!Q58=0,"",'SIMPL PLYWOOD'!Q58)</f>
      </c>
      <c r="I41" t="s" s="482">
        <f>IF('SIMPL PLYWOOD'!R58=0,"",'SIMPL PLYWOOD'!R58)</f>
      </c>
      <c r="J41" t="s" s="482">
        <f>IF('SIMPL PLYWOOD'!S58=0,"",'SIMPL PLYWOOD'!S58)</f>
      </c>
      <c r="K41" t="s" s="482">
        <f>IF('SIMPL PLYWOOD'!T58=0,"",'SIMPL PLYWOOD'!T58)</f>
      </c>
      <c r="L41" t="s" s="482">
        <f>IF('SIMPL PLYWOOD'!U58=0,"",'SIMPL PLYWOOD'!U58)</f>
      </c>
      <c r="M41" t="s" s="482">
        <f>IF('SIMPL PLYWOOD'!V58=0,"",'SIMPL PLYWOOD'!V58)</f>
      </c>
      <c r="N41" t="s" s="482">
        <f>IF('SIMPL PLYWOOD'!W58=0,"",'SIMPL PLYWOOD'!W58)</f>
      </c>
      <c r="O41" t="s" s="482">
        <f>IF('SIMPL PLYWOOD'!X58=0,"",'SIMPL PLYWOOD'!X58)</f>
      </c>
      <c r="P41" t="s" s="482">
        <f>IF('SIMPL PLYWOOD'!Y58=0,"",'SIMPL PLYWOOD'!Y58)</f>
      </c>
      <c r="Q41" t="s" s="482">
        <f>IF('SIMPL PLYWOOD'!Z58=0,"",'SIMPL PLYWOOD'!Z58)</f>
      </c>
      <c r="R41" s="483">
        <f>'PRODUCTION LIST VOLUMES'!P44</f>
        <v>0</v>
      </c>
      <c r="S41" s="480"/>
    </row>
    <row r="42" ht="23.25" customHeight="1">
      <c r="A42" s="463">
        <f>B42*'SIMPL PLYWOOD'!I50</f>
        <v>0</v>
      </c>
      <c r="B42" s="481">
        <f>SUM(C42:O42)</f>
        <v>0</v>
      </c>
      <c r="C42" t="s" s="476">
        <f>'SIMPL PLYWOOD'!D59</f>
        <v>661</v>
      </c>
      <c r="D42" t="s" s="482">
        <f>IF('SIMPL PLYWOOD'!M59=0,"",'SIMPL PLYWOOD'!M59)</f>
      </c>
      <c r="E42" t="s" s="482">
        <f>IF('SIMPL PLYWOOD'!N59=0,"",'SIMPL PLYWOOD'!N59)</f>
      </c>
      <c r="F42" t="s" s="482">
        <f>IF('SIMPL PLYWOOD'!O59=0,"",'SIMPL PLYWOOD'!O59)</f>
      </c>
      <c r="G42" t="s" s="482">
        <f>IF('SIMPL PLYWOOD'!P59=0,"",'SIMPL PLYWOOD'!P59)</f>
      </c>
      <c r="H42" t="s" s="482">
        <f>IF('SIMPL PLYWOOD'!Q59=0,"",'SIMPL PLYWOOD'!Q59)</f>
      </c>
      <c r="I42" t="s" s="482">
        <f>IF('SIMPL PLYWOOD'!R59=0,"",'SIMPL PLYWOOD'!R59)</f>
      </c>
      <c r="J42" t="s" s="482">
        <f>IF('SIMPL PLYWOOD'!S59=0,"",'SIMPL PLYWOOD'!S59)</f>
      </c>
      <c r="K42" t="s" s="482">
        <f>IF('SIMPL PLYWOOD'!T59=0,"",'SIMPL PLYWOOD'!T59)</f>
      </c>
      <c r="L42" t="s" s="482">
        <f>IF('SIMPL PLYWOOD'!U59=0,"",'SIMPL PLYWOOD'!U59)</f>
      </c>
      <c r="M42" t="s" s="482">
        <f>IF('SIMPL PLYWOOD'!V59=0,"",'SIMPL PLYWOOD'!V59)</f>
      </c>
      <c r="N42" t="s" s="482">
        <f>IF('SIMPL PLYWOOD'!W59=0,"",'SIMPL PLYWOOD'!W59)</f>
      </c>
      <c r="O42" t="s" s="482">
        <f>IF('SIMPL PLYWOOD'!X59=0,"",'SIMPL PLYWOOD'!X59)</f>
      </c>
      <c r="P42" t="s" s="482">
        <f>IF('SIMPL PLYWOOD'!Y59=0,"",'SIMPL PLYWOOD'!Y59)</f>
      </c>
      <c r="Q42" t="s" s="482">
        <f>IF('SIMPL PLYWOOD'!Z59=0,"",'SIMPL PLYWOOD'!Z59)</f>
      </c>
      <c r="R42" s="483">
        <f>'PRODUCTION LIST VOLUMES'!P45</f>
        <v>0</v>
      </c>
      <c r="S42" s="480"/>
    </row>
    <row r="43" ht="23.25" customHeight="1">
      <c r="A43" s="463">
        <f>B43*'SIMPL PLYWOOD'!I57</f>
        <v>0</v>
      </c>
      <c r="B43" s="481">
        <f>SUM(C43:O43)</f>
        <v>0</v>
      </c>
      <c r="C43" t="s" s="476">
        <f>'SIMPL PLYWOOD'!D60</f>
        <v>662</v>
      </c>
      <c r="D43" t="s" s="482">
        <f>IF('SIMPL PLYWOOD'!M60=0,"",'SIMPL PLYWOOD'!M60)</f>
      </c>
      <c r="E43" t="s" s="482">
        <f>IF('SIMPL PLYWOOD'!N60=0,"",'SIMPL PLYWOOD'!N60)</f>
      </c>
      <c r="F43" t="s" s="482">
        <f>IF('SIMPL PLYWOOD'!O60=0,"",'SIMPL PLYWOOD'!O60)</f>
      </c>
      <c r="G43" t="s" s="482">
        <f>IF('SIMPL PLYWOOD'!P60=0,"",'SIMPL PLYWOOD'!P60)</f>
      </c>
      <c r="H43" t="s" s="482">
        <f>IF('SIMPL PLYWOOD'!Q60=0,"",'SIMPL PLYWOOD'!Q60)</f>
      </c>
      <c r="I43" t="s" s="482">
        <f>IF('SIMPL PLYWOOD'!R60=0,"",'SIMPL PLYWOOD'!R60)</f>
      </c>
      <c r="J43" t="s" s="482">
        <f>IF('SIMPL PLYWOOD'!S60=0,"",'SIMPL PLYWOOD'!S60)</f>
      </c>
      <c r="K43" t="s" s="482">
        <f>IF('SIMPL PLYWOOD'!T60=0,"",'SIMPL PLYWOOD'!T60)</f>
      </c>
      <c r="L43" t="s" s="482">
        <f>IF('SIMPL PLYWOOD'!U60=0,"",'SIMPL PLYWOOD'!U60)</f>
      </c>
      <c r="M43" t="s" s="482">
        <f>IF('SIMPL PLYWOOD'!V60=0,"",'SIMPL PLYWOOD'!V60)</f>
      </c>
      <c r="N43" t="s" s="482">
        <f>IF('SIMPL PLYWOOD'!W60=0,"",'SIMPL PLYWOOD'!W60)</f>
      </c>
      <c r="O43" t="s" s="482">
        <f>IF('SIMPL PLYWOOD'!X60=0,"",'SIMPL PLYWOOD'!X60)</f>
      </c>
      <c r="P43" t="s" s="482">
        <f>IF('SIMPL PLYWOOD'!Y60=0,"",'SIMPL PLYWOOD'!Y60)</f>
      </c>
      <c r="Q43" t="s" s="482">
        <f>IF('SIMPL PLYWOOD'!Z60=0,"",'SIMPL PLYWOOD'!Z60)</f>
      </c>
      <c r="R43" s="483">
        <f>'PRODUCTION LIST VOLUMES'!P46</f>
        <v>0</v>
      </c>
      <c r="S43" s="480"/>
    </row>
    <row r="44" ht="23.25" customHeight="1">
      <c r="A44" s="463">
        <f>B44*'SIMPL PLYWOOD'!I58</f>
        <v>0</v>
      </c>
      <c r="B44" s="481">
        <f>SUM(C44:O44)</f>
        <v>0</v>
      </c>
      <c r="C44" t="s" s="476">
        <f>'SIMPL PLYWOOD'!D61</f>
        <v>663</v>
      </c>
      <c r="D44" t="s" s="482">
        <f>IF('SIMPL PLYWOOD'!M61=0,"",'SIMPL PLYWOOD'!M61)</f>
      </c>
      <c r="E44" t="s" s="482">
        <f>IF('SIMPL PLYWOOD'!N61=0,"",'SIMPL PLYWOOD'!N61)</f>
      </c>
      <c r="F44" t="s" s="482">
        <f>IF('SIMPL PLYWOOD'!O61=0,"",'SIMPL PLYWOOD'!O61)</f>
      </c>
      <c r="G44" t="s" s="482">
        <f>IF('SIMPL PLYWOOD'!P61=0,"",'SIMPL PLYWOOD'!P61)</f>
      </c>
      <c r="H44" t="s" s="482">
        <f>IF('SIMPL PLYWOOD'!Q61=0,"",'SIMPL PLYWOOD'!Q61)</f>
      </c>
      <c r="I44" t="s" s="482">
        <f>IF('SIMPL PLYWOOD'!R61=0,"",'SIMPL PLYWOOD'!R61)</f>
      </c>
      <c r="J44" t="s" s="482">
        <f>IF('SIMPL PLYWOOD'!S61=0,"",'SIMPL PLYWOOD'!S61)</f>
      </c>
      <c r="K44" t="s" s="482">
        <f>IF('SIMPL PLYWOOD'!T61=0,"",'SIMPL PLYWOOD'!T61)</f>
      </c>
      <c r="L44" t="s" s="482">
        <f>IF('SIMPL PLYWOOD'!U61=0,"",'SIMPL PLYWOOD'!U61)</f>
      </c>
      <c r="M44" t="s" s="482">
        <f>IF('SIMPL PLYWOOD'!V61=0,"",'SIMPL PLYWOOD'!V61)</f>
      </c>
      <c r="N44" t="s" s="482">
        <f>IF('SIMPL PLYWOOD'!W61=0,"",'SIMPL PLYWOOD'!W61)</f>
      </c>
      <c r="O44" t="s" s="482">
        <f>IF('SIMPL PLYWOOD'!X61=0,"",'SIMPL PLYWOOD'!X61)</f>
      </c>
      <c r="P44" t="s" s="482">
        <f>IF('SIMPL PLYWOOD'!Y61=0,"",'SIMPL PLYWOOD'!Y61)</f>
      </c>
      <c r="Q44" t="s" s="482">
        <f>IF('SIMPL PLYWOOD'!Z61=0,"",'SIMPL PLYWOOD'!Z61)</f>
      </c>
      <c r="R44" s="483">
        <f>'PRODUCTION LIST VOLUMES'!P47</f>
        <v>0</v>
      </c>
      <c r="S44" s="480"/>
    </row>
    <row r="45" ht="23.25" customHeight="1">
      <c r="A45" s="463">
        <f>B45*'SIMPL PLYWOOD'!I59</f>
        <v>0</v>
      </c>
      <c r="B45" s="481">
        <f>SUM(C45:O45)</f>
        <v>0</v>
      </c>
      <c r="C45" t="s" s="476">
        <f>'SIMPL PLYWOOD'!D62</f>
        <v>664</v>
      </c>
      <c r="D45" t="s" s="482">
        <f>IF('SIMPL PLYWOOD'!M62=0,"",'SIMPL PLYWOOD'!M62)</f>
      </c>
      <c r="E45" t="s" s="482">
        <f>IF('SIMPL PLYWOOD'!N62=0,"",'SIMPL PLYWOOD'!N62)</f>
      </c>
      <c r="F45" t="s" s="482">
        <f>IF('SIMPL PLYWOOD'!O62=0,"",'SIMPL PLYWOOD'!O62)</f>
      </c>
      <c r="G45" t="s" s="482">
        <f>IF('SIMPL PLYWOOD'!P62=0,"",'SIMPL PLYWOOD'!P62)</f>
      </c>
      <c r="H45" t="s" s="482">
        <f>IF('SIMPL PLYWOOD'!Q62=0,"",'SIMPL PLYWOOD'!Q62)</f>
      </c>
      <c r="I45" t="s" s="482">
        <f>IF('SIMPL PLYWOOD'!R62=0,"",'SIMPL PLYWOOD'!R62)</f>
      </c>
      <c r="J45" t="s" s="482">
        <f>IF('SIMPL PLYWOOD'!S62=0,"",'SIMPL PLYWOOD'!S62)</f>
      </c>
      <c r="K45" t="s" s="482">
        <f>IF('SIMPL PLYWOOD'!T62=0,"",'SIMPL PLYWOOD'!T62)</f>
      </c>
      <c r="L45" t="s" s="482">
        <f>IF('SIMPL PLYWOOD'!U62=0,"",'SIMPL PLYWOOD'!U62)</f>
      </c>
      <c r="M45" t="s" s="482">
        <f>IF('SIMPL PLYWOOD'!V62=0,"",'SIMPL PLYWOOD'!V62)</f>
      </c>
      <c r="N45" t="s" s="482">
        <f>IF('SIMPL PLYWOOD'!W62=0,"",'SIMPL PLYWOOD'!W62)</f>
      </c>
      <c r="O45" t="s" s="482">
        <f>IF('SIMPL PLYWOOD'!X62=0,"",'SIMPL PLYWOOD'!X62)</f>
      </c>
      <c r="P45" t="s" s="482">
        <f>IF('SIMPL PLYWOOD'!Y62=0,"",'SIMPL PLYWOOD'!Y62)</f>
      </c>
      <c r="Q45" t="s" s="482">
        <f>IF('SIMPL PLYWOOD'!Z62=0,"",'SIMPL PLYWOOD'!Z62)</f>
      </c>
      <c r="R45" s="483">
        <f>'PRODUCTION LIST VOLUMES'!P48</f>
        <v>0</v>
      </c>
      <c r="S45" s="480"/>
    </row>
    <row r="46" ht="23.25" customHeight="1">
      <c r="A46" s="463">
        <f>B46*'SIMPL PLYWOOD'!I60</f>
        <v>0</v>
      </c>
      <c r="B46" s="481">
        <f>SUM(C46:O46)</f>
        <v>0</v>
      </c>
      <c r="C46" t="s" s="476">
        <f>'SIMPL PLYWOOD'!D63</f>
        <v>665</v>
      </c>
      <c r="D46" t="s" s="482">
        <f>IF('SIMPL PLYWOOD'!M63=0,"",'SIMPL PLYWOOD'!M63)</f>
      </c>
      <c r="E46" t="s" s="482">
        <f>IF('SIMPL PLYWOOD'!N63=0,"",'SIMPL PLYWOOD'!N63)</f>
      </c>
      <c r="F46" t="s" s="482">
        <f>IF('SIMPL PLYWOOD'!O63=0,"",'SIMPL PLYWOOD'!O63)</f>
      </c>
      <c r="G46" t="s" s="482">
        <f>IF('SIMPL PLYWOOD'!P63=0,"",'SIMPL PLYWOOD'!P63)</f>
      </c>
      <c r="H46" t="s" s="482">
        <f>IF('SIMPL PLYWOOD'!Q63=0,"",'SIMPL PLYWOOD'!Q63)</f>
      </c>
      <c r="I46" t="s" s="482">
        <f>IF('SIMPL PLYWOOD'!R63=0,"",'SIMPL PLYWOOD'!R63)</f>
      </c>
      <c r="J46" t="s" s="482">
        <f>IF('SIMPL PLYWOOD'!S63=0,"",'SIMPL PLYWOOD'!S63)</f>
      </c>
      <c r="K46" t="s" s="482">
        <f>IF('SIMPL PLYWOOD'!T63=0,"",'SIMPL PLYWOOD'!T63)</f>
      </c>
      <c r="L46" t="s" s="482">
        <f>IF('SIMPL PLYWOOD'!U63=0,"",'SIMPL PLYWOOD'!U63)</f>
      </c>
      <c r="M46" t="s" s="482">
        <f>IF('SIMPL PLYWOOD'!V63=0,"",'SIMPL PLYWOOD'!V63)</f>
      </c>
      <c r="N46" t="s" s="482">
        <f>IF('SIMPL PLYWOOD'!W63=0,"",'SIMPL PLYWOOD'!W63)</f>
      </c>
      <c r="O46" t="s" s="482">
        <f>IF('SIMPL PLYWOOD'!X63=0,"",'SIMPL PLYWOOD'!X63)</f>
      </c>
      <c r="P46" t="s" s="482">
        <f>IF('SIMPL PLYWOOD'!Y63=0,"",'SIMPL PLYWOOD'!Y63)</f>
      </c>
      <c r="Q46" t="s" s="482">
        <f>IF('SIMPL PLYWOOD'!Z63=0,"",'SIMPL PLYWOOD'!Z63)</f>
      </c>
      <c r="R46" s="483">
        <f>'PRODUCTION LIST VOLUMES'!P49</f>
        <v>0</v>
      </c>
      <c r="S46" s="480"/>
    </row>
    <row r="47" ht="23.25" customHeight="1">
      <c r="A47" s="463">
        <f>B47*'SIMPL PLYWOOD'!I61</f>
        <v>0</v>
      </c>
      <c r="B47" s="481">
        <f>SUM(C47:O47)</f>
        <v>0</v>
      </c>
      <c r="C47" t="s" s="476">
        <f>'SIMPL PLYWOOD'!D64</f>
        <v>666</v>
      </c>
      <c r="D47" t="s" s="482">
        <f>IF('SIMPL PLYWOOD'!M64=0,"",'SIMPL PLYWOOD'!M64)</f>
      </c>
      <c r="E47" t="s" s="482">
        <f>IF('SIMPL PLYWOOD'!N64=0,"",'SIMPL PLYWOOD'!N64)</f>
      </c>
      <c r="F47" t="s" s="482">
        <f>IF('SIMPL PLYWOOD'!O64=0,"",'SIMPL PLYWOOD'!O64)</f>
      </c>
      <c r="G47" t="s" s="482">
        <f>IF('SIMPL PLYWOOD'!P64=0,"",'SIMPL PLYWOOD'!P64)</f>
      </c>
      <c r="H47" t="s" s="482">
        <f>IF('SIMPL PLYWOOD'!Q64=0,"",'SIMPL PLYWOOD'!Q64)</f>
      </c>
      <c r="I47" t="s" s="482">
        <f>IF('SIMPL PLYWOOD'!R64=0,"",'SIMPL PLYWOOD'!R64)</f>
      </c>
      <c r="J47" t="s" s="482">
        <f>IF('SIMPL PLYWOOD'!S64=0,"",'SIMPL PLYWOOD'!S64)</f>
      </c>
      <c r="K47" t="s" s="482">
        <f>IF('SIMPL PLYWOOD'!T64=0,"",'SIMPL PLYWOOD'!T64)</f>
      </c>
      <c r="L47" t="s" s="482">
        <f>IF('SIMPL PLYWOOD'!U64=0,"",'SIMPL PLYWOOD'!U64)</f>
      </c>
      <c r="M47" t="s" s="482">
        <f>IF('SIMPL PLYWOOD'!V64=0,"",'SIMPL PLYWOOD'!V64)</f>
      </c>
      <c r="N47" t="s" s="482">
        <f>IF('SIMPL PLYWOOD'!W64=0,"",'SIMPL PLYWOOD'!W64)</f>
      </c>
      <c r="O47" t="s" s="482">
        <f>IF('SIMPL PLYWOOD'!X64=0,"",'SIMPL PLYWOOD'!X64)</f>
      </c>
      <c r="P47" t="s" s="482">
        <f>IF('SIMPL PLYWOOD'!Y64=0,"",'SIMPL PLYWOOD'!Y64)</f>
      </c>
      <c r="Q47" t="s" s="482">
        <f>IF('SIMPL PLYWOOD'!Z64=0,"",'SIMPL PLYWOOD'!Z64)</f>
      </c>
      <c r="R47" s="483">
        <f>'PRODUCTION LIST VOLUMES'!P50</f>
        <v>0</v>
      </c>
      <c r="S47" s="480"/>
    </row>
    <row r="48" ht="23.25" customHeight="1">
      <c r="A48" s="463">
        <f>B48*'SIMPL PLYWOOD'!I62</f>
        <v>0</v>
      </c>
      <c r="B48" s="481">
        <f>SUM(C48:O48)</f>
        <v>0</v>
      </c>
      <c r="C48" t="s" s="476">
        <f>'SIMPL PLYWOOD'!D65</f>
        <v>667</v>
      </c>
      <c r="D48" t="s" s="482">
        <f>IF('SIMPL PLYWOOD'!M65=0,"",'SIMPL PLYWOOD'!M65)</f>
      </c>
      <c r="E48" t="s" s="482">
        <f>IF('SIMPL PLYWOOD'!N65=0,"",'SIMPL PLYWOOD'!N65)</f>
      </c>
      <c r="F48" t="s" s="482">
        <f>IF('SIMPL PLYWOOD'!O65=0,"",'SIMPL PLYWOOD'!O65)</f>
      </c>
      <c r="G48" t="s" s="482">
        <f>IF('SIMPL PLYWOOD'!P65=0,"",'SIMPL PLYWOOD'!P65)</f>
      </c>
      <c r="H48" t="s" s="482">
        <f>IF('SIMPL PLYWOOD'!Q65=0,"",'SIMPL PLYWOOD'!Q65)</f>
      </c>
      <c r="I48" t="s" s="482">
        <f>IF('SIMPL PLYWOOD'!R65=0,"",'SIMPL PLYWOOD'!R65)</f>
      </c>
      <c r="J48" t="s" s="482">
        <f>IF('SIMPL PLYWOOD'!S65=0,"",'SIMPL PLYWOOD'!S65)</f>
      </c>
      <c r="K48" t="s" s="482">
        <f>IF('SIMPL PLYWOOD'!T65=0,"",'SIMPL PLYWOOD'!T65)</f>
      </c>
      <c r="L48" t="s" s="482">
        <f>IF('SIMPL PLYWOOD'!U65=0,"",'SIMPL PLYWOOD'!U65)</f>
      </c>
      <c r="M48" t="s" s="482">
        <f>IF('SIMPL PLYWOOD'!V65=0,"",'SIMPL PLYWOOD'!V65)</f>
      </c>
      <c r="N48" t="s" s="482">
        <f>IF('SIMPL PLYWOOD'!W65=0,"",'SIMPL PLYWOOD'!W65)</f>
      </c>
      <c r="O48" t="s" s="482">
        <f>IF('SIMPL PLYWOOD'!X65=0,"",'SIMPL PLYWOOD'!X65)</f>
      </c>
      <c r="P48" t="s" s="482">
        <f>IF('SIMPL PLYWOOD'!Y65=0,"",'SIMPL PLYWOOD'!Y65)</f>
      </c>
      <c r="Q48" t="s" s="482">
        <f>IF('SIMPL PLYWOOD'!Z65=0,"",'SIMPL PLYWOOD'!Z65)</f>
      </c>
      <c r="R48" s="483">
        <f>'PRODUCTION LIST VOLUMES'!P51</f>
        <v>0</v>
      </c>
      <c r="S48" s="480"/>
    </row>
    <row r="49" ht="23.25" customHeight="1">
      <c r="A49" s="484"/>
      <c r="B49" s="485"/>
      <c r="C49" s="486">
        <f>'SIMPL PLYWOOD'!D66</f>
        <v>0</v>
      </c>
      <c r="D49" t="s" s="482">
        <f>IF('SIMPL PLYWOOD'!M66=0,"",'SIMPL PLYWOOD'!M66)</f>
      </c>
      <c r="E49" t="s" s="482">
        <f>IF('SIMPL PLYWOOD'!N66=0,"",'SIMPL PLYWOOD'!N66)</f>
      </c>
      <c r="F49" t="s" s="482">
        <f>IF('SIMPL PLYWOOD'!O66=0,"",'SIMPL PLYWOOD'!O66)</f>
      </c>
      <c r="G49" t="s" s="482">
        <f>IF('SIMPL PLYWOOD'!P66=0,"",'SIMPL PLYWOOD'!P66)</f>
      </c>
      <c r="H49" t="s" s="482">
        <f>IF('SIMPL PLYWOOD'!Q66=0,"",'SIMPL PLYWOOD'!Q66)</f>
      </c>
      <c r="I49" t="s" s="482">
        <f>IF('SIMPL PLYWOOD'!R66=0,"",'SIMPL PLYWOOD'!R66)</f>
      </c>
      <c r="J49" t="s" s="482">
        <f>IF('SIMPL PLYWOOD'!S66=0,"",'SIMPL PLYWOOD'!S66)</f>
      </c>
      <c r="K49" t="s" s="482">
        <f>IF('SIMPL PLYWOOD'!T66=0,"",'SIMPL PLYWOOD'!T66)</f>
      </c>
      <c r="L49" t="s" s="482">
        <f>IF('SIMPL PLYWOOD'!U66=0,"",'SIMPL PLYWOOD'!U66)</f>
      </c>
      <c r="M49" t="s" s="482">
        <f>IF('SIMPL PLYWOOD'!V66=0,"",'SIMPL PLYWOOD'!V66)</f>
      </c>
      <c r="N49" t="s" s="482">
        <f>IF('SIMPL PLYWOOD'!W66=0,"",'SIMPL PLYWOOD'!W66)</f>
      </c>
      <c r="O49" t="s" s="482">
        <f>IF('SIMPL PLYWOOD'!X66=0,"",'SIMPL PLYWOOD'!X66)</f>
      </c>
      <c r="P49" t="s" s="482">
        <f>IF('SIMPL PLYWOOD'!Y66=0,"",'SIMPL PLYWOOD'!Y66)</f>
      </c>
      <c r="Q49" t="s" s="482">
        <f>IF('SIMPL PLYWOOD'!Z66=0,"",'SIMPL PLYWOOD'!Z66)</f>
      </c>
      <c r="R49" s="483">
        <f>'PRODUCTION LIST VOLUMES'!P52</f>
        <v>0</v>
      </c>
      <c r="S49" s="480"/>
    </row>
    <row r="50" ht="23.25" customHeight="1">
      <c r="A50" s="463">
        <f>B50*'SIMPL PLYWOOD'!I63</f>
        <v>0</v>
      </c>
      <c r="B50" s="481">
        <f>SUM(C50:O50)</f>
        <v>0</v>
      </c>
      <c r="C50" t="s" s="476">
        <f>'SIMPL PLYWOOD'!D67</f>
        <v>668</v>
      </c>
      <c r="D50" t="s" s="482">
        <f>IF('SIMPL PLYWOOD'!M67=0,"",'SIMPL PLYWOOD'!M67)</f>
      </c>
      <c r="E50" t="s" s="482">
        <f>IF('SIMPL PLYWOOD'!N67=0,"",'SIMPL PLYWOOD'!N67)</f>
      </c>
      <c r="F50" t="s" s="482">
        <f>IF('SIMPL PLYWOOD'!O67=0,"",'SIMPL PLYWOOD'!O67)</f>
      </c>
      <c r="G50" t="s" s="482">
        <f>IF('SIMPL PLYWOOD'!P67=0,"",'SIMPL PLYWOOD'!P67)</f>
      </c>
      <c r="H50" t="s" s="482">
        <f>IF('SIMPL PLYWOOD'!Q67=0,"",'SIMPL PLYWOOD'!Q67)</f>
      </c>
      <c r="I50" t="s" s="482">
        <f>IF('SIMPL PLYWOOD'!R67=0,"",'SIMPL PLYWOOD'!R67)</f>
      </c>
      <c r="J50" t="s" s="482">
        <f>IF('SIMPL PLYWOOD'!S67=0,"",'SIMPL PLYWOOD'!S67)</f>
      </c>
      <c r="K50" t="s" s="482">
        <f>IF('SIMPL PLYWOOD'!T67=0,"",'SIMPL PLYWOOD'!T67)</f>
      </c>
      <c r="L50" t="s" s="482">
        <f>IF('SIMPL PLYWOOD'!U67=0,"",'SIMPL PLYWOOD'!U67)</f>
      </c>
      <c r="M50" t="s" s="482">
        <f>IF('SIMPL PLYWOOD'!V67=0,"",'SIMPL PLYWOOD'!V67)</f>
      </c>
      <c r="N50" t="s" s="482">
        <f>IF('SIMPL PLYWOOD'!W67=0,"",'SIMPL PLYWOOD'!W67)</f>
      </c>
      <c r="O50" t="s" s="482">
        <f>IF('SIMPL PLYWOOD'!X67=0,"",'SIMPL PLYWOOD'!X67)</f>
      </c>
      <c r="P50" t="s" s="482">
        <f>IF('SIMPL PLYWOOD'!Y67=0,"",'SIMPL PLYWOOD'!Y67)</f>
      </c>
      <c r="Q50" t="s" s="482">
        <f>IF('SIMPL PLYWOOD'!Z67=0,"",'SIMPL PLYWOOD'!Z67)</f>
      </c>
      <c r="R50" s="483">
        <f>'PRODUCTION LIST VOLUMES'!P53</f>
        <v>0</v>
      </c>
      <c r="S50" s="480"/>
    </row>
    <row r="51" ht="23.25" customHeight="1">
      <c r="A51" s="463">
        <f>B51*'SIMPL PLYWOOD'!I64</f>
        <v>0</v>
      </c>
      <c r="B51" s="481">
        <f>SUM(C51:O51)</f>
        <v>0</v>
      </c>
      <c r="C51" t="s" s="476">
        <f>'SIMPL PLYWOOD'!D68</f>
        <v>669</v>
      </c>
      <c r="D51" t="s" s="482">
        <f>IF('SIMPL PLYWOOD'!M68=0,"",'SIMPL PLYWOOD'!M68)</f>
      </c>
      <c r="E51" t="s" s="482">
        <f>IF('SIMPL PLYWOOD'!N68=0,"",'SIMPL PLYWOOD'!N68)</f>
      </c>
      <c r="F51" t="s" s="482">
        <f>IF('SIMPL PLYWOOD'!O68=0,"",'SIMPL PLYWOOD'!O68)</f>
      </c>
      <c r="G51" t="s" s="482">
        <f>IF('SIMPL PLYWOOD'!P68=0,"",'SIMPL PLYWOOD'!P68)</f>
      </c>
      <c r="H51" t="s" s="482">
        <f>IF('SIMPL PLYWOOD'!Q68=0,"",'SIMPL PLYWOOD'!Q68)</f>
      </c>
      <c r="I51" t="s" s="482">
        <f>IF('SIMPL PLYWOOD'!R68=0,"",'SIMPL PLYWOOD'!R68)</f>
      </c>
      <c r="J51" t="s" s="482">
        <f>IF('SIMPL PLYWOOD'!S68=0,"",'SIMPL PLYWOOD'!S68)</f>
      </c>
      <c r="K51" t="s" s="482">
        <f>IF('SIMPL PLYWOOD'!T68=0,"",'SIMPL PLYWOOD'!T68)</f>
      </c>
      <c r="L51" t="s" s="482">
        <f>IF('SIMPL PLYWOOD'!U68=0,"",'SIMPL PLYWOOD'!U68)</f>
      </c>
      <c r="M51" t="s" s="482">
        <f>IF('SIMPL PLYWOOD'!V68=0,"",'SIMPL PLYWOOD'!V68)</f>
      </c>
      <c r="N51" t="s" s="482">
        <f>IF('SIMPL PLYWOOD'!W68=0,"",'SIMPL PLYWOOD'!W68)</f>
      </c>
      <c r="O51" t="s" s="482">
        <f>IF('SIMPL PLYWOOD'!X68=0,"",'SIMPL PLYWOOD'!X68)</f>
      </c>
      <c r="P51" t="s" s="482">
        <f>IF('SIMPL PLYWOOD'!Y68=0,"",'SIMPL PLYWOOD'!Y68)</f>
      </c>
      <c r="Q51" t="s" s="482">
        <f>IF('SIMPL PLYWOOD'!Z68=0,"",'SIMPL PLYWOOD'!Z68)</f>
      </c>
      <c r="R51" s="483">
        <f>'PRODUCTION LIST VOLUMES'!P54</f>
        <v>0</v>
      </c>
      <c r="S51" s="480"/>
    </row>
    <row r="52" ht="23.25" customHeight="1">
      <c r="A52" s="487"/>
      <c r="B52" s="481">
        <f>SUM(C52:O52)</f>
        <v>0</v>
      </c>
      <c r="C52" t="s" s="476">
        <f>'SIMPL PLYWOOD'!D69</f>
        <v>670</v>
      </c>
      <c r="D52" t="s" s="482">
        <f>IF('SIMPL PLYWOOD'!M69=0,"",'SIMPL PLYWOOD'!M69)</f>
      </c>
      <c r="E52" t="s" s="482">
        <f>IF('SIMPL PLYWOOD'!N69=0,"",'SIMPL PLYWOOD'!N69)</f>
      </c>
      <c r="F52" t="s" s="482">
        <f>IF('SIMPL PLYWOOD'!O69=0,"",'SIMPL PLYWOOD'!O69)</f>
      </c>
      <c r="G52" t="s" s="482">
        <f>IF('SIMPL PLYWOOD'!P69=0,"",'SIMPL PLYWOOD'!P69)</f>
      </c>
      <c r="H52" t="s" s="482">
        <f>IF('SIMPL PLYWOOD'!Q69=0,"",'SIMPL PLYWOOD'!Q69)</f>
      </c>
      <c r="I52" t="s" s="482">
        <f>IF('SIMPL PLYWOOD'!R69=0,"",'SIMPL PLYWOOD'!R69)</f>
      </c>
      <c r="J52" t="s" s="482">
        <f>IF('SIMPL PLYWOOD'!S69=0,"",'SIMPL PLYWOOD'!S69)</f>
      </c>
      <c r="K52" t="s" s="482">
        <f>IF('SIMPL PLYWOOD'!T69=0,"",'SIMPL PLYWOOD'!T69)</f>
      </c>
      <c r="L52" t="s" s="482">
        <f>IF('SIMPL PLYWOOD'!U69=0,"",'SIMPL PLYWOOD'!U69)</f>
      </c>
      <c r="M52" t="s" s="482">
        <f>IF('SIMPL PLYWOOD'!V69=0,"",'SIMPL PLYWOOD'!V69)</f>
      </c>
      <c r="N52" t="s" s="482">
        <f>IF('SIMPL PLYWOOD'!W69=0,"",'SIMPL PLYWOOD'!W69)</f>
      </c>
      <c r="O52" t="s" s="482">
        <f>IF('SIMPL PLYWOOD'!X69=0,"",'SIMPL PLYWOOD'!X69)</f>
      </c>
      <c r="P52" t="s" s="482">
        <f>IF('SIMPL PLYWOOD'!Y69=0,"",'SIMPL PLYWOOD'!Y69)</f>
      </c>
      <c r="Q52" t="s" s="482">
        <f>IF('SIMPL PLYWOOD'!Z69=0,"",'SIMPL PLYWOOD'!Z69)</f>
      </c>
      <c r="R52" s="483">
        <f>'PRODUCTION LIST VOLUMES'!P55</f>
        <v>0</v>
      </c>
      <c r="S52" s="480"/>
    </row>
    <row r="53" ht="23.25" customHeight="1">
      <c r="A53" s="487"/>
      <c r="B53" s="481">
        <f>SUM(C53:O53)</f>
        <v>0</v>
      </c>
      <c r="C53" t="s" s="476">
        <f>'SIMPL PLYWOOD'!D70</f>
        <v>671</v>
      </c>
      <c r="D53" t="s" s="482">
        <f>IF('SIMPL PLYWOOD'!M70=0,"",'SIMPL PLYWOOD'!M70)</f>
      </c>
      <c r="E53" t="s" s="482">
        <f>IF('SIMPL PLYWOOD'!N70=0,"",'SIMPL PLYWOOD'!N70)</f>
      </c>
      <c r="F53" t="s" s="482">
        <f>IF('SIMPL PLYWOOD'!O70=0,"",'SIMPL PLYWOOD'!O70)</f>
      </c>
      <c r="G53" t="s" s="482">
        <f>IF('SIMPL PLYWOOD'!P70=0,"",'SIMPL PLYWOOD'!P70)</f>
      </c>
      <c r="H53" t="s" s="482">
        <f>IF('SIMPL PLYWOOD'!Q70=0,"",'SIMPL PLYWOOD'!Q70)</f>
      </c>
      <c r="I53" t="s" s="482">
        <f>IF('SIMPL PLYWOOD'!R70=0,"",'SIMPL PLYWOOD'!R70)</f>
      </c>
      <c r="J53" t="s" s="482">
        <f>IF('SIMPL PLYWOOD'!S70=0,"",'SIMPL PLYWOOD'!S70)</f>
      </c>
      <c r="K53" t="s" s="482">
        <f>IF('SIMPL PLYWOOD'!T70=0,"",'SIMPL PLYWOOD'!T70)</f>
      </c>
      <c r="L53" t="s" s="482">
        <f>IF('SIMPL PLYWOOD'!U70=0,"",'SIMPL PLYWOOD'!U70)</f>
      </c>
      <c r="M53" t="s" s="482">
        <f>IF('SIMPL PLYWOOD'!V70=0,"",'SIMPL PLYWOOD'!V70)</f>
      </c>
      <c r="N53" t="s" s="482">
        <f>IF('SIMPL PLYWOOD'!W70=0,"",'SIMPL PLYWOOD'!W70)</f>
      </c>
      <c r="O53" t="s" s="482">
        <f>IF('SIMPL PLYWOOD'!X70=0,"",'SIMPL PLYWOOD'!X70)</f>
      </c>
      <c r="P53" t="s" s="482">
        <f>IF('SIMPL PLYWOOD'!Y70=0,"",'SIMPL PLYWOOD'!Y70)</f>
      </c>
      <c r="Q53" t="s" s="482">
        <f>IF('SIMPL PLYWOOD'!Z70=0,"",'SIMPL PLYWOOD'!Z70)</f>
      </c>
      <c r="R53" s="483">
        <f>'PRODUCTION LIST VOLUMES'!P56</f>
        <v>0</v>
      </c>
      <c r="S53" s="480"/>
    </row>
    <row r="54" ht="23.25" customHeight="1">
      <c r="A54" s="463">
        <f>B54*'SIMPL PLYWOOD'!I65</f>
        <v>0</v>
      </c>
      <c r="B54" s="481">
        <f>SUM(C54:O54)</f>
        <v>0</v>
      </c>
      <c r="C54" t="s" s="476">
        <f>'SIMPL PLYWOOD'!D71</f>
        <v>672</v>
      </c>
      <c r="D54" t="s" s="482">
        <f>IF('SIMPL PLYWOOD'!M71=0,"",'SIMPL PLYWOOD'!M71)</f>
      </c>
      <c r="E54" t="s" s="482">
        <f>IF('SIMPL PLYWOOD'!N71=0,"",'SIMPL PLYWOOD'!N71)</f>
      </c>
      <c r="F54" t="s" s="482">
        <f>IF('SIMPL PLYWOOD'!O71=0,"",'SIMPL PLYWOOD'!O71)</f>
      </c>
      <c r="G54" t="s" s="482">
        <f>IF('SIMPL PLYWOOD'!P71=0,"",'SIMPL PLYWOOD'!P71)</f>
      </c>
      <c r="H54" t="s" s="482">
        <f>IF('SIMPL PLYWOOD'!Q71=0,"",'SIMPL PLYWOOD'!Q71)</f>
      </c>
      <c r="I54" t="s" s="482">
        <f>IF('SIMPL PLYWOOD'!R71=0,"",'SIMPL PLYWOOD'!R71)</f>
      </c>
      <c r="J54" t="s" s="482">
        <f>IF('SIMPL PLYWOOD'!S71=0,"",'SIMPL PLYWOOD'!S71)</f>
      </c>
      <c r="K54" t="s" s="482">
        <f>IF('SIMPL PLYWOOD'!T71=0,"",'SIMPL PLYWOOD'!T71)</f>
      </c>
      <c r="L54" t="s" s="482">
        <f>IF('SIMPL PLYWOOD'!U71=0,"",'SIMPL PLYWOOD'!U71)</f>
      </c>
      <c r="M54" t="s" s="482">
        <f>IF('SIMPL PLYWOOD'!V71=0,"",'SIMPL PLYWOOD'!V71)</f>
      </c>
      <c r="N54" t="s" s="482">
        <f>IF('SIMPL PLYWOOD'!W71=0,"",'SIMPL PLYWOOD'!W71)</f>
      </c>
      <c r="O54" t="s" s="482">
        <f>IF('SIMPL PLYWOOD'!X71=0,"",'SIMPL PLYWOOD'!X71)</f>
      </c>
      <c r="P54" t="s" s="482">
        <f>IF('SIMPL PLYWOOD'!Y71=0,"",'SIMPL PLYWOOD'!Y71)</f>
      </c>
      <c r="Q54" t="s" s="482">
        <f>IF('SIMPL PLYWOOD'!Z71=0,"",'SIMPL PLYWOOD'!Z71)</f>
      </c>
      <c r="R54" s="483">
        <f>'PRODUCTION LIST VOLUMES'!P57</f>
        <v>0</v>
      </c>
      <c r="S54" s="480"/>
    </row>
    <row r="55" ht="23.25" customHeight="1">
      <c r="A55" s="487"/>
      <c r="B55" s="481">
        <f>SUM(C55:O55)</f>
        <v>0</v>
      </c>
      <c r="C55" t="s" s="476">
        <f>'SIMPL PLYWOOD'!D72</f>
        <v>673</v>
      </c>
      <c r="D55" t="s" s="482">
        <f>IF('SIMPL PLYWOOD'!M72=0,"",'SIMPL PLYWOOD'!M72)</f>
      </c>
      <c r="E55" t="s" s="482">
        <f>IF('SIMPL PLYWOOD'!N72=0,"",'SIMPL PLYWOOD'!N72)</f>
      </c>
      <c r="F55" t="s" s="482">
        <f>IF('SIMPL PLYWOOD'!O72=0,"",'SIMPL PLYWOOD'!O72)</f>
      </c>
      <c r="G55" t="s" s="482">
        <f>IF('SIMPL PLYWOOD'!P72=0,"",'SIMPL PLYWOOD'!P72)</f>
      </c>
      <c r="H55" t="s" s="482">
        <f>IF('SIMPL PLYWOOD'!Q72=0,"",'SIMPL PLYWOOD'!Q72)</f>
      </c>
      <c r="I55" t="s" s="482">
        <f>IF('SIMPL PLYWOOD'!R72=0,"",'SIMPL PLYWOOD'!R72)</f>
      </c>
      <c r="J55" t="s" s="482">
        <f>IF('SIMPL PLYWOOD'!S72=0,"",'SIMPL PLYWOOD'!S72)</f>
      </c>
      <c r="K55" t="s" s="482">
        <f>IF('SIMPL PLYWOOD'!T72=0,"",'SIMPL PLYWOOD'!T72)</f>
      </c>
      <c r="L55" t="s" s="482">
        <f>IF('SIMPL PLYWOOD'!U72=0,"",'SIMPL PLYWOOD'!U72)</f>
      </c>
      <c r="M55" t="s" s="482">
        <f>IF('SIMPL PLYWOOD'!V72=0,"",'SIMPL PLYWOOD'!V72)</f>
      </c>
      <c r="N55" t="s" s="482">
        <f>IF('SIMPL PLYWOOD'!W72=0,"",'SIMPL PLYWOOD'!W72)</f>
      </c>
      <c r="O55" t="s" s="482">
        <f>IF('SIMPL PLYWOOD'!X72=0,"",'SIMPL PLYWOOD'!X72)</f>
      </c>
      <c r="P55" t="s" s="482">
        <f>IF('SIMPL PLYWOOD'!Y72=0,"",'SIMPL PLYWOOD'!Y72)</f>
      </c>
      <c r="Q55" t="s" s="482">
        <f>IF('SIMPL PLYWOOD'!Z72=0,"",'SIMPL PLYWOOD'!Z72)</f>
      </c>
      <c r="R55" s="483">
        <f>'PRODUCTION LIST VOLUMES'!P58</f>
        <v>0</v>
      </c>
      <c r="S55" s="480"/>
    </row>
    <row r="56" ht="23.25" customHeight="1">
      <c r="A56" s="487"/>
      <c r="B56" s="481">
        <f>SUM(C56:O56)</f>
        <v>0</v>
      </c>
      <c r="C56" t="s" s="476">
        <f>'SIMPL PLYWOOD'!D73</f>
        <v>674</v>
      </c>
      <c r="D56" t="s" s="482">
        <f>IF('SIMPL PLYWOOD'!M73=0,"",'SIMPL PLYWOOD'!M73)</f>
      </c>
      <c r="E56" t="s" s="482">
        <f>IF('SIMPL PLYWOOD'!N73=0,"",'SIMPL PLYWOOD'!N73)</f>
      </c>
      <c r="F56" t="s" s="482">
        <f>IF('SIMPL PLYWOOD'!O73=0,"",'SIMPL PLYWOOD'!O73)</f>
      </c>
      <c r="G56" t="s" s="482">
        <f>IF('SIMPL PLYWOOD'!P73=0,"",'SIMPL PLYWOOD'!P73)</f>
      </c>
      <c r="H56" t="s" s="482">
        <f>IF('SIMPL PLYWOOD'!Q73=0,"",'SIMPL PLYWOOD'!Q73)</f>
      </c>
      <c r="I56" t="s" s="482">
        <f>IF('SIMPL PLYWOOD'!R73=0,"",'SIMPL PLYWOOD'!R73)</f>
      </c>
      <c r="J56" t="s" s="482">
        <f>IF('SIMPL PLYWOOD'!S73=0,"",'SIMPL PLYWOOD'!S73)</f>
      </c>
      <c r="K56" t="s" s="482">
        <f>IF('SIMPL PLYWOOD'!T73=0,"",'SIMPL PLYWOOD'!T73)</f>
      </c>
      <c r="L56" t="s" s="482">
        <f>IF('SIMPL PLYWOOD'!U73=0,"",'SIMPL PLYWOOD'!U73)</f>
      </c>
      <c r="M56" t="s" s="482">
        <f>IF('SIMPL PLYWOOD'!V73=0,"",'SIMPL PLYWOOD'!V73)</f>
      </c>
      <c r="N56" t="s" s="482">
        <f>IF('SIMPL PLYWOOD'!W73=0,"",'SIMPL PLYWOOD'!W73)</f>
      </c>
      <c r="O56" t="s" s="482">
        <f>IF('SIMPL PLYWOOD'!X73=0,"",'SIMPL PLYWOOD'!X73)</f>
      </c>
      <c r="P56" t="s" s="482">
        <f>IF('SIMPL PLYWOOD'!Y73=0,"",'SIMPL PLYWOOD'!Y73)</f>
      </c>
      <c r="Q56" t="s" s="482">
        <f>IF('SIMPL PLYWOOD'!Z73=0,"",'SIMPL PLYWOOD'!Z73)</f>
      </c>
      <c r="R56" s="483">
        <f>'PRODUCTION LIST VOLUMES'!P59</f>
        <v>0</v>
      </c>
      <c r="S56" s="480"/>
    </row>
    <row r="57" ht="23.25" customHeight="1">
      <c r="A57" s="487"/>
      <c r="B57" s="481">
        <f>SUM(C57:O57)</f>
        <v>0</v>
      </c>
      <c r="C57" t="s" s="476">
        <f>'SIMPL PLYWOOD'!D74</f>
        <v>675</v>
      </c>
      <c r="D57" t="s" s="482">
        <f>IF('SIMPL PLYWOOD'!M74=0,"",'SIMPL PLYWOOD'!M74)</f>
      </c>
      <c r="E57" t="s" s="482">
        <f>IF('SIMPL PLYWOOD'!N74=0,"",'SIMPL PLYWOOD'!N74)</f>
      </c>
      <c r="F57" t="s" s="482">
        <f>IF('SIMPL PLYWOOD'!O74=0,"",'SIMPL PLYWOOD'!O74)</f>
      </c>
      <c r="G57" t="s" s="482">
        <f>IF('SIMPL PLYWOOD'!P74=0,"",'SIMPL PLYWOOD'!P74)</f>
      </c>
      <c r="H57" t="s" s="482">
        <f>IF('SIMPL PLYWOOD'!Q74=0,"",'SIMPL PLYWOOD'!Q74)</f>
      </c>
      <c r="I57" t="s" s="482">
        <f>IF('SIMPL PLYWOOD'!R74=0,"",'SIMPL PLYWOOD'!R74)</f>
      </c>
      <c r="J57" t="s" s="482">
        <f>IF('SIMPL PLYWOOD'!S74=0,"",'SIMPL PLYWOOD'!S74)</f>
      </c>
      <c r="K57" t="s" s="482">
        <f>IF('SIMPL PLYWOOD'!T74=0,"",'SIMPL PLYWOOD'!T74)</f>
      </c>
      <c r="L57" t="s" s="482">
        <f>IF('SIMPL PLYWOOD'!U74=0,"",'SIMPL PLYWOOD'!U74)</f>
      </c>
      <c r="M57" t="s" s="482">
        <f>IF('SIMPL PLYWOOD'!V74=0,"",'SIMPL PLYWOOD'!V74)</f>
      </c>
      <c r="N57" t="s" s="482">
        <f>IF('SIMPL PLYWOOD'!W74=0,"",'SIMPL PLYWOOD'!W74)</f>
      </c>
      <c r="O57" t="s" s="482">
        <f>IF('SIMPL PLYWOOD'!X74=0,"",'SIMPL PLYWOOD'!X74)</f>
      </c>
      <c r="P57" t="s" s="482">
        <f>IF('SIMPL PLYWOOD'!Y74=0,"",'SIMPL PLYWOOD'!Y74)</f>
      </c>
      <c r="Q57" t="s" s="482">
        <f>IF('SIMPL PLYWOOD'!Z74=0,"",'SIMPL PLYWOOD'!Z74)</f>
      </c>
      <c r="R57" s="483">
        <f>'PRODUCTION LIST VOLUMES'!P60</f>
        <v>0</v>
      </c>
      <c r="S57" s="480"/>
    </row>
    <row r="58" ht="23.25" customHeight="1">
      <c r="A58" s="484"/>
      <c r="B58" s="485"/>
      <c r="C58" t="s" s="476">
        <f>'SIMPL PLYWOOD'!D75</f>
        <v>676</v>
      </c>
      <c r="D58" t="s" s="482">
        <f>IF('SIMPL PLYWOOD'!M75=0,"",'SIMPL PLYWOOD'!M75)</f>
      </c>
      <c r="E58" t="s" s="482">
        <f>IF('SIMPL PLYWOOD'!N75=0,"",'SIMPL PLYWOOD'!N75)</f>
      </c>
      <c r="F58" t="s" s="482">
        <f>IF('SIMPL PLYWOOD'!O75=0,"",'SIMPL PLYWOOD'!O75)</f>
      </c>
      <c r="G58" t="s" s="482">
        <f>IF('SIMPL PLYWOOD'!P75=0,"",'SIMPL PLYWOOD'!P75)</f>
      </c>
      <c r="H58" t="s" s="482">
        <f>IF('SIMPL PLYWOOD'!Q75=0,"",'SIMPL PLYWOOD'!Q75)</f>
      </c>
      <c r="I58" t="s" s="482">
        <f>IF('SIMPL PLYWOOD'!R75=0,"",'SIMPL PLYWOOD'!R75)</f>
      </c>
      <c r="J58" t="s" s="482">
        <f>IF('SIMPL PLYWOOD'!S75=0,"",'SIMPL PLYWOOD'!S75)</f>
      </c>
      <c r="K58" t="s" s="482">
        <f>IF('SIMPL PLYWOOD'!T75=0,"",'SIMPL PLYWOOD'!T75)</f>
      </c>
      <c r="L58" t="s" s="482">
        <f>IF('SIMPL PLYWOOD'!U75=0,"",'SIMPL PLYWOOD'!U75)</f>
      </c>
      <c r="M58" t="s" s="482">
        <f>IF('SIMPL PLYWOOD'!V75=0,"",'SIMPL PLYWOOD'!V75)</f>
      </c>
      <c r="N58" t="s" s="482">
        <f>IF('SIMPL PLYWOOD'!W75=0,"",'SIMPL PLYWOOD'!W75)</f>
      </c>
      <c r="O58" t="s" s="482">
        <f>IF('SIMPL PLYWOOD'!X75=0,"",'SIMPL PLYWOOD'!X75)</f>
      </c>
      <c r="P58" t="s" s="482">
        <f>IF('SIMPL PLYWOOD'!Y75=0,"",'SIMPL PLYWOOD'!Y75)</f>
      </c>
      <c r="Q58" t="s" s="482">
        <f>IF('SIMPL PLYWOOD'!Z75=0,"",'SIMPL PLYWOOD'!Z75)</f>
      </c>
      <c r="R58" s="483">
        <f>'PRODUCTION LIST VOLUMES'!P61</f>
        <v>0</v>
      </c>
      <c r="S58" s="480"/>
    </row>
    <row r="59" ht="23.25" customHeight="1">
      <c r="A59" s="463">
        <f>B59*'SIMPL PLYWOOD'!I72</f>
        <v>0</v>
      </c>
      <c r="B59" s="481">
        <f>SUM(C59:O59)</f>
        <v>0</v>
      </c>
      <c r="C59" t="s" s="476">
        <f>'SIMPL PLYWOOD'!D76</f>
        <v>677</v>
      </c>
      <c r="D59" t="s" s="482">
        <f>IF('SIMPL PLYWOOD'!M76=0,"",'SIMPL PLYWOOD'!M76)</f>
      </c>
      <c r="E59" t="s" s="482">
        <f>IF('SIMPL PLYWOOD'!N76=0,"",'SIMPL PLYWOOD'!N76)</f>
      </c>
      <c r="F59" t="s" s="482">
        <f>IF('SIMPL PLYWOOD'!O76=0,"",'SIMPL PLYWOOD'!O76)</f>
      </c>
      <c r="G59" t="s" s="482">
        <f>IF('SIMPL PLYWOOD'!P76=0,"",'SIMPL PLYWOOD'!P76)</f>
      </c>
      <c r="H59" t="s" s="482">
        <f>IF('SIMPL PLYWOOD'!Q76=0,"",'SIMPL PLYWOOD'!Q76)</f>
      </c>
      <c r="I59" t="s" s="482">
        <f>IF('SIMPL PLYWOOD'!R76=0,"",'SIMPL PLYWOOD'!R76)</f>
      </c>
      <c r="J59" t="s" s="482">
        <f>IF('SIMPL PLYWOOD'!S76=0,"",'SIMPL PLYWOOD'!S76)</f>
      </c>
      <c r="K59" t="s" s="482">
        <f>IF('SIMPL PLYWOOD'!T76=0,"",'SIMPL PLYWOOD'!T76)</f>
      </c>
      <c r="L59" t="s" s="482">
        <f>IF('SIMPL PLYWOOD'!U76=0,"",'SIMPL PLYWOOD'!U76)</f>
      </c>
      <c r="M59" t="s" s="482">
        <f>IF('SIMPL PLYWOOD'!V76=0,"",'SIMPL PLYWOOD'!V76)</f>
      </c>
      <c r="N59" t="s" s="482">
        <f>IF('SIMPL PLYWOOD'!W76=0,"",'SIMPL PLYWOOD'!W76)</f>
      </c>
      <c r="O59" t="s" s="482">
        <f>IF('SIMPL PLYWOOD'!X76=0,"",'SIMPL PLYWOOD'!X76)</f>
      </c>
      <c r="P59" t="s" s="482">
        <f>IF('SIMPL PLYWOOD'!Y76=0,"",'SIMPL PLYWOOD'!Y76)</f>
      </c>
      <c r="Q59" t="s" s="482">
        <f>IF('SIMPL PLYWOOD'!Z76=0,"",'SIMPL PLYWOOD'!Z76)</f>
      </c>
      <c r="R59" s="483">
        <f>'PRODUCTION LIST VOLUMES'!P62</f>
        <v>0</v>
      </c>
      <c r="S59" s="480"/>
    </row>
    <row r="60" ht="23.25" customHeight="1">
      <c r="A60" s="463">
        <f>B60*'SIMPL PLYWOOD'!I73</f>
        <v>0</v>
      </c>
      <c r="B60" s="481">
        <f>SUM(C60:O60)</f>
        <v>0</v>
      </c>
      <c r="C60" t="s" s="476">
        <f>'SIMPL PLYWOOD'!D77</f>
        <v>678</v>
      </c>
      <c r="D60" t="s" s="482">
        <f>IF('SIMPL PLYWOOD'!M77=0,"",'SIMPL PLYWOOD'!M77)</f>
      </c>
      <c r="E60" t="s" s="482">
        <f>IF('SIMPL PLYWOOD'!N77=0,"",'SIMPL PLYWOOD'!N77)</f>
      </c>
      <c r="F60" t="s" s="482">
        <f>IF('SIMPL PLYWOOD'!O77=0,"",'SIMPL PLYWOOD'!O77)</f>
      </c>
      <c r="G60" t="s" s="482">
        <f>IF('SIMPL PLYWOOD'!P77=0,"",'SIMPL PLYWOOD'!P77)</f>
      </c>
      <c r="H60" t="s" s="482">
        <f>IF('SIMPL PLYWOOD'!Q77=0,"",'SIMPL PLYWOOD'!Q77)</f>
      </c>
      <c r="I60" t="s" s="482">
        <f>IF('SIMPL PLYWOOD'!R77=0,"",'SIMPL PLYWOOD'!R77)</f>
      </c>
      <c r="J60" t="s" s="482">
        <f>IF('SIMPL PLYWOOD'!S77=0,"",'SIMPL PLYWOOD'!S77)</f>
      </c>
      <c r="K60" t="s" s="482">
        <f>IF('SIMPL PLYWOOD'!T77=0,"",'SIMPL PLYWOOD'!T77)</f>
      </c>
      <c r="L60" t="s" s="482">
        <f>IF('SIMPL PLYWOOD'!U77=0,"",'SIMPL PLYWOOD'!U77)</f>
      </c>
      <c r="M60" t="s" s="482">
        <f>IF('SIMPL PLYWOOD'!V77=0,"",'SIMPL PLYWOOD'!V77)</f>
      </c>
      <c r="N60" t="s" s="482">
        <f>IF('SIMPL PLYWOOD'!W77=0,"",'SIMPL PLYWOOD'!W77)</f>
      </c>
      <c r="O60" t="s" s="482">
        <f>IF('SIMPL PLYWOOD'!X77=0,"",'SIMPL PLYWOOD'!X77)</f>
      </c>
      <c r="P60" t="s" s="482">
        <f>IF('SIMPL PLYWOOD'!Y77=0,"",'SIMPL PLYWOOD'!Y77)</f>
      </c>
      <c r="Q60" t="s" s="482">
        <f>IF('SIMPL PLYWOOD'!Z77=0,"",'SIMPL PLYWOOD'!Z77)</f>
      </c>
      <c r="R60" s="483">
        <f>'PRODUCTION LIST VOLUMES'!P63</f>
        <v>0</v>
      </c>
      <c r="S60" s="480"/>
    </row>
    <row r="61" ht="23.25" customHeight="1">
      <c r="A61" s="463">
        <f>B61*'SIMPL PLYWOOD'!I74</f>
        <v>0</v>
      </c>
      <c r="B61" s="481">
        <f>SUM(C61:O61)</f>
        <v>0</v>
      </c>
      <c r="C61" t="s" s="476">
        <f>'SIMPL PLYWOOD'!D78</f>
        <v>679</v>
      </c>
      <c r="D61" t="s" s="482">
        <f>IF('SIMPL PLYWOOD'!M78=0,"",'SIMPL PLYWOOD'!M78)</f>
      </c>
      <c r="E61" t="s" s="482">
        <f>IF('SIMPL PLYWOOD'!N78=0,"",'SIMPL PLYWOOD'!N78)</f>
      </c>
      <c r="F61" t="s" s="482">
        <f>IF('SIMPL PLYWOOD'!O78=0,"",'SIMPL PLYWOOD'!O78)</f>
      </c>
      <c r="G61" t="s" s="482">
        <f>IF('SIMPL PLYWOOD'!P78=0,"",'SIMPL PLYWOOD'!P78)</f>
      </c>
      <c r="H61" t="s" s="482">
        <f>IF('SIMPL PLYWOOD'!Q78=0,"",'SIMPL PLYWOOD'!Q78)</f>
      </c>
      <c r="I61" t="s" s="482">
        <f>IF('SIMPL PLYWOOD'!R78=0,"",'SIMPL PLYWOOD'!R78)</f>
      </c>
      <c r="J61" t="s" s="482">
        <f>IF('SIMPL PLYWOOD'!S78=0,"",'SIMPL PLYWOOD'!S78)</f>
      </c>
      <c r="K61" t="s" s="482">
        <f>IF('SIMPL PLYWOOD'!T78=0,"",'SIMPL PLYWOOD'!T78)</f>
      </c>
      <c r="L61" t="s" s="482">
        <f>IF('SIMPL PLYWOOD'!U78=0,"",'SIMPL PLYWOOD'!U78)</f>
      </c>
      <c r="M61" t="s" s="482">
        <f>IF('SIMPL PLYWOOD'!V78=0,"",'SIMPL PLYWOOD'!V78)</f>
      </c>
      <c r="N61" t="s" s="482">
        <f>IF('SIMPL PLYWOOD'!W78=0,"",'SIMPL PLYWOOD'!W78)</f>
      </c>
      <c r="O61" t="s" s="482">
        <f>IF('SIMPL PLYWOOD'!X78=0,"",'SIMPL PLYWOOD'!X78)</f>
      </c>
      <c r="P61" t="s" s="482">
        <f>IF('SIMPL PLYWOOD'!Y78=0,"",'SIMPL PLYWOOD'!Y78)</f>
      </c>
      <c r="Q61" t="s" s="482">
        <f>IF('SIMPL PLYWOOD'!Z78=0,"",'SIMPL PLYWOOD'!Z78)</f>
      </c>
      <c r="R61" s="483">
        <f>'PRODUCTION LIST VOLUMES'!P64</f>
        <v>0</v>
      </c>
      <c r="S61" s="480"/>
    </row>
    <row r="62" ht="23.25" customHeight="1">
      <c r="A62" s="463">
        <f>B62*'SIMPL PLYWOOD'!I75</f>
        <v>0</v>
      </c>
      <c r="B62" s="481">
        <f>SUM(C62:O62)</f>
        <v>0</v>
      </c>
      <c r="C62" t="s" s="476">
        <f>'SIMPL PLYWOOD'!D79</f>
        <v>680</v>
      </c>
      <c r="D62" t="s" s="482">
        <f>IF('SIMPL PLYWOOD'!M79=0,"",'SIMPL PLYWOOD'!M79)</f>
      </c>
      <c r="E62" t="s" s="482">
        <f>IF('SIMPL PLYWOOD'!N79=0,"",'SIMPL PLYWOOD'!N79)</f>
      </c>
      <c r="F62" t="s" s="482">
        <f>IF('SIMPL PLYWOOD'!O79=0,"",'SIMPL PLYWOOD'!O79)</f>
      </c>
      <c r="G62" t="s" s="482">
        <f>IF('SIMPL PLYWOOD'!P79=0,"",'SIMPL PLYWOOD'!P79)</f>
      </c>
      <c r="H62" t="s" s="482">
        <f>IF('SIMPL PLYWOOD'!Q79=0,"",'SIMPL PLYWOOD'!Q79)</f>
      </c>
      <c r="I62" t="s" s="482">
        <f>IF('SIMPL PLYWOOD'!R79=0,"",'SIMPL PLYWOOD'!R79)</f>
      </c>
      <c r="J62" t="s" s="482">
        <f>IF('SIMPL PLYWOOD'!S79=0,"",'SIMPL PLYWOOD'!S79)</f>
      </c>
      <c r="K62" t="s" s="482">
        <f>IF('SIMPL PLYWOOD'!T79=0,"",'SIMPL PLYWOOD'!T79)</f>
      </c>
      <c r="L62" t="s" s="482">
        <f>IF('SIMPL PLYWOOD'!U79=0,"",'SIMPL PLYWOOD'!U79)</f>
      </c>
      <c r="M62" t="s" s="482">
        <f>IF('SIMPL PLYWOOD'!V79=0,"",'SIMPL PLYWOOD'!V79)</f>
      </c>
      <c r="N62" t="s" s="482">
        <f>IF('SIMPL PLYWOOD'!W79=0,"",'SIMPL PLYWOOD'!W79)</f>
      </c>
      <c r="O62" t="s" s="482">
        <f>IF('SIMPL PLYWOOD'!X79=0,"",'SIMPL PLYWOOD'!X79)</f>
      </c>
      <c r="P62" t="s" s="482">
        <f>IF('SIMPL PLYWOOD'!Y79=0,"",'SIMPL PLYWOOD'!Y79)</f>
      </c>
      <c r="Q62" t="s" s="482">
        <f>IF('SIMPL PLYWOOD'!Z79=0,"",'SIMPL PLYWOOD'!Z79)</f>
      </c>
      <c r="R62" s="483">
        <f>'PRODUCTION LIST VOLUMES'!P65</f>
        <v>0</v>
      </c>
      <c r="S62" s="480"/>
    </row>
    <row r="63" ht="23.25" customHeight="1">
      <c r="A63" s="463">
        <f>B63*'SIMPL PLYWOOD'!I82</f>
        <v>0</v>
      </c>
      <c r="B63" s="481">
        <f>SUM(C63:O63)</f>
        <v>0</v>
      </c>
      <c r="C63" t="s" s="476">
        <f>'SIMPL PLYWOOD'!D80</f>
        <v>681</v>
      </c>
      <c r="D63" t="s" s="482">
        <f>IF('SIMPL PLYWOOD'!M80=0,"",'SIMPL PLYWOOD'!M80)</f>
      </c>
      <c r="E63" t="s" s="482">
        <f>IF('SIMPL PLYWOOD'!N80=0,"",'SIMPL PLYWOOD'!N80)</f>
      </c>
      <c r="F63" t="s" s="482">
        <f>IF('SIMPL PLYWOOD'!O80=0,"",'SIMPL PLYWOOD'!O80)</f>
      </c>
      <c r="G63" t="s" s="482">
        <f>IF('SIMPL PLYWOOD'!P80=0,"",'SIMPL PLYWOOD'!P80)</f>
      </c>
      <c r="H63" t="s" s="482">
        <f>IF('SIMPL PLYWOOD'!Q80=0,"",'SIMPL PLYWOOD'!Q80)</f>
      </c>
      <c r="I63" t="s" s="482">
        <f>IF('SIMPL PLYWOOD'!R80=0,"",'SIMPL PLYWOOD'!R80)</f>
      </c>
      <c r="J63" t="s" s="482">
        <f>IF('SIMPL PLYWOOD'!S80=0,"",'SIMPL PLYWOOD'!S80)</f>
      </c>
      <c r="K63" t="s" s="482">
        <f>IF('SIMPL PLYWOOD'!T80=0,"",'SIMPL PLYWOOD'!T80)</f>
      </c>
      <c r="L63" t="s" s="482">
        <f>IF('SIMPL PLYWOOD'!U80=0,"",'SIMPL PLYWOOD'!U80)</f>
      </c>
      <c r="M63" t="s" s="482">
        <f>IF('SIMPL PLYWOOD'!V80=0,"",'SIMPL PLYWOOD'!V80)</f>
      </c>
      <c r="N63" t="s" s="482">
        <f>IF('SIMPL PLYWOOD'!W80=0,"",'SIMPL PLYWOOD'!W80)</f>
      </c>
      <c r="O63" t="s" s="482">
        <f>IF('SIMPL PLYWOOD'!X80=0,"",'SIMPL PLYWOOD'!X80)</f>
      </c>
      <c r="P63" t="s" s="482">
        <f>IF('SIMPL PLYWOOD'!Y80=0,"",'SIMPL PLYWOOD'!Y80)</f>
      </c>
      <c r="Q63" t="s" s="482">
        <f>IF('SIMPL PLYWOOD'!Z80=0,"",'SIMPL PLYWOOD'!Z80)</f>
      </c>
      <c r="R63" s="483">
        <f>'PRODUCTION LIST VOLUMES'!P66</f>
        <v>0</v>
      </c>
      <c r="S63" s="480"/>
    </row>
    <row r="64" ht="23.25" customHeight="1">
      <c r="A64" s="463">
        <f>B64*'SIMPL PLYWOOD'!I83</f>
        <v>0</v>
      </c>
      <c r="B64" s="481">
        <f>SUM(C64:O64)</f>
        <v>0</v>
      </c>
      <c r="C64" t="s" s="476">
        <f>'SIMPL PLYWOOD'!D81</f>
        <v>682</v>
      </c>
      <c r="D64" t="s" s="482">
        <f>IF('SIMPL PLYWOOD'!M81=0,"",'SIMPL PLYWOOD'!M81)</f>
      </c>
      <c r="E64" t="s" s="482">
        <f>IF('SIMPL PLYWOOD'!N81=0,"",'SIMPL PLYWOOD'!N81)</f>
      </c>
      <c r="F64" t="s" s="482">
        <f>IF('SIMPL PLYWOOD'!O81=0,"",'SIMPL PLYWOOD'!O81)</f>
      </c>
      <c r="G64" t="s" s="482">
        <f>IF('SIMPL PLYWOOD'!P81=0,"",'SIMPL PLYWOOD'!P81)</f>
      </c>
      <c r="H64" t="s" s="482">
        <f>IF('SIMPL PLYWOOD'!Q81=0,"",'SIMPL PLYWOOD'!Q81)</f>
      </c>
      <c r="I64" t="s" s="482">
        <f>IF('SIMPL PLYWOOD'!R81=0,"",'SIMPL PLYWOOD'!R81)</f>
      </c>
      <c r="J64" t="s" s="482">
        <f>IF('SIMPL PLYWOOD'!S81=0,"",'SIMPL PLYWOOD'!S81)</f>
      </c>
      <c r="K64" t="s" s="482">
        <f>IF('SIMPL PLYWOOD'!T81=0,"",'SIMPL PLYWOOD'!T81)</f>
      </c>
      <c r="L64" t="s" s="482">
        <f>IF('SIMPL PLYWOOD'!U81=0,"",'SIMPL PLYWOOD'!U81)</f>
      </c>
      <c r="M64" t="s" s="482">
        <f>IF('SIMPL PLYWOOD'!V81=0,"",'SIMPL PLYWOOD'!V81)</f>
      </c>
      <c r="N64" t="s" s="482">
        <f>IF('SIMPL PLYWOOD'!W81=0,"",'SIMPL PLYWOOD'!W81)</f>
      </c>
      <c r="O64" t="s" s="482">
        <f>IF('SIMPL PLYWOOD'!X81=0,"",'SIMPL PLYWOOD'!X81)</f>
      </c>
      <c r="P64" t="s" s="482">
        <f>IF('SIMPL PLYWOOD'!Y81=0,"",'SIMPL PLYWOOD'!Y81)</f>
      </c>
      <c r="Q64" t="s" s="482">
        <f>IF('SIMPL PLYWOOD'!Z81=0,"",'SIMPL PLYWOOD'!Z81)</f>
      </c>
      <c r="R64" s="483">
        <f>'PRODUCTION LIST VOLUMES'!P67</f>
        <v>0</v>
      </c>
      <c r="S64" s="480"/>
    </row>
    <row r="65" ht="23.25" customHeight="1">
      <c r="A65" s="463">
        <f>B65*'SIMPL PLYWOOD'!I84</f>
        <v>0</v>
      </c>
      <c r="B65" s="481">
        <f>SUM(C65:O65)</f>
        <v>0</v>
      </c>
      <c r="C65" s="486">
        <f>'SIMPL PLYWOOD'!D82</f>
        <v>0</v>
      </c>
      <c r="D65" t="s" s="482">
        <f>IF('SIMPL PLYWOOD'!M82=0,"",'SIMPL PLYWOOD'!M82)</f>
      </c>
      <c r="E65" t="s" s="482">
        <f>IF('SIMPL PLYWOOD'!N82=0,"",'SIMPL PLYWOOD'!N82)</f>
      </c>
      <c r="F65" t="s" s="482">
        <f>IF('SIMPL PLYWOOD'!O82=0,"",'SIMPL PLYWOOD'!O82)</f>
      </c>
      <c r="G65" t="s" s="482">
        <f>IF('SIMPL PLYWOOD'!P82=0,"",'SIMPL PLYWOOD'!P82)</f>
      </c>
      <c r="H65" t="s" s="482">
        <f>IF('SIMPL PLYWOOD'!Q82=0,"",'SIMPL PLYWOOD'!Q82)</f>
      </c>
      <c r="I65" t="s" s="482">
        <f>IF('SIMPL PLYWOOD'!R82=0,"",'SIMPL PLYWOOD'!R82)</f>
      </c>
      <c r="J65" t="s" s="482">
        <f>IF('SIMPL PLYWOOD'!S82=0,"",'SIMPL PLYWOOD'!S82)</f>
      </c>
      <c r="K65" t="s" s="482">
        <f>IF('SIMPL PLYWOOD'!T82=0,"",'SIMPL PLYWOOD'!T82)</f>
      </c>
      <c r="L65" t="s" s="482">
        <f>IF('SIMPL PLYWOOD'!U82=0,"",'SIMPL PLYWOOD'!U82)</f>
      </c>
      <c r="M65" t="s" s="482">
        <f>IF('SIMPL PLYWOOD'!V82=0,"",'SIMPL PLYWOOD'!V82)</f>
      </c>
      <c r="N65" t="s" s="482">
        <f>IF('SIMPL PLYWOOD'!W82=0,"",'SIMPL PLYWOOD'!W82)</f>
      </c>
      <c r="O65" t="s" s="482">
        <f>IF('SIMPL PLYWOOD'!X82=0,"",'SIMPL PLYWOOD'!X82)</f>
      </c>
      <c r="P65" t="s" s="482">
        <f>IF('SIMPL PLYWOOD'!Y82=0,"",'SIMPL PLYWOOD'!Y82)</f>
      </c>
      <c r="Q65" t="s" s="482">
        <f>IF('SIMPL PLYWOOD'!Z82=0,"",'SIMPL PLYWOOD'!Z82)</f>
      </c>
      <c r="R65" s="483">
        <f>'PRODUCTION LIST VOLUMES'!P68</f>
        <v>0</v>
      </c>
      <c r="S65" s="480"/>
    </row>
    <row r="66" ht="23.25" customHeight="1">
      <c r="A66" s="463">
        <f>B66*'SIMPL PLYWOOD'!I85</f>
        <v>0</v>
      </c>
      <c r="B66" s="481">
        <f>SUM(C66:O66)</f>
        <v>0</v>
      </c>
      <c r="C66" t="s" s="476">
        <f>'SIMPL PLYWOOD'!D83</f>
        <v>683</v>
      </c>
      <c r="D66" t="s" s="482">
        <f>IF('SIMPL PLYWOOD'!M83=0,"",'SIMPL PLYWOOD'!M83)</f>
      </c>
      <c r="E66" t="s" s="482">
        <f>IF('SIMPL PLYWOOD'!N83=0,"",'SIMPL PLYWOOD'!N83)</f>
      </c>
      <c r="F66" t="s" s="482">
        <f>IF('SIMPL PLYWOOD'!O83=0,"",'SIMPL PLYWOOD'!O83)</f>
      </c>
      <c r="G66" t="s" s="482">
        <f>IF('SIMPL PLYWOOD'!P83=0,"",'SIMPL PLYWOOD'!P83)</f>
      </c>
      <c r="H66" t="s" s="482">
        <f>IF('SIMPL PLYWOOD'!Q83=0,"",'SIMPL PLYWOOD'!Q83)</f>
      </c>
      <c r="I66" t="s" s="482">
        <f>IF('SIMPL PLYWOOD'!R83=0,"",'SIMPL PLYWOOD'!R83)</f>
      </c>
      <c r="J66" t="s" s="482">
        <f>IF('SIMPL PLYWOOD'!S83=0,"",'SIMPL PLYWOOD'!S83)</f>
      </c>
      <c r="K66" t="s" s="482">
        <f>IF('SIMPL PLYWOOD'!T83=0,"",'SIMPL PLYWOOD'!T83)</f>
      </c>
      <c r="L66" t="s" s="482">
        <f>IF('SIMPL PLYWOOD'!U83=0,"",'SIMPL PLYWOOD'!U83)</f>
      </c>
      <c r="M66" t="s" s="482">
        <f>IF('SIMPL PLYWOOD'!V83=0,"",'SIMPL PLYWOOD'!V83)</f>
      </c>
      <c r="N66" t="s" s="482">
        <f>IF('SIMPL PLYWOOD'!W83=0,"",'SIMPL PLYWOOD'!W83)</f>
      </c>
      <c r="O66" t="s" s="482">
        <f>IF('SIMPL PLYWOOD'!X83=0,"",'SIMPL PLYWOOD'!X83)</f>
      </c>
      <c r="P66" t="s" s="482">
        <f>IF('SIMPL PLYWOOD'!Y83=0,"",'SIMPL PLYWOOD'!Y83)</f>
      </c>
      <c r="Q66" t="s" s="482">
        <f>IF('SIMPL PLYWOOD'!Z83=0,"",'SIMPL PLYWOOD'!Z83)</f>
      </c>
      <c r="R66" s="483">
        <f>'PRODUCTION LIST VOLUMES'!P69</f>
        <v>0</v>
      </c>
      <c r="S66" s="480"/>
    </row>
    <row r="67" ht="23.25" customHeight="1">
      <c r="A67" s="463">
        <f>B67*'SIMPL PLYWOOD'!I92</f>
        <v>0</v>
      </c>
      <c r="B67" s="481">
        <f>SUM(C67:O67)</f>
        <v>0</v>
      </c>
      <c r="C67" t="s" s="476">
        <f>'SIMPL PLYWOOD'!D84</f>
        <v>684</v>
      </c>
      <c r="D67" t="s" s="482">
        <f>IF('SIMPL PLYWOOD'!M84=0,"",'SIMPL PLYWOOD'!M84)</f>
      </c>
      <c r="E67" t="s" s="482">
        <f>IF('SIMPL PLYWOOD'!N84=0,"",'SIMPL PLYWOOD'!N84)</f>
      </c>
      <c r="F67" t="s" s="482">
        <f>IF('SIMPL PLYWOOD'!O84=0,"",'SIMPL PLYWOOD'!O84)</f>
      </c>
      <c r="G67" t="s" s="482">
        <f>IF('SIMPL PLYWOOD'!P84=0,"",'SIMPL PLYWOOD'!P84)</f>
      </c>
      <c r="H67" t="s" s="482">
        <f>IF('SIMPL PLYWOOD'!Q84=0,"",'SIMPL PLYWOOD'!Q84)</f>
      </c>
      <c r="I67" t="s" s="482">
        <f>IF('SIMPL PLYWOOD'!R84=0,"",'SIMPL PLYWOOD'!R84)</f>
      </c>
      <c r="J67" t="s" s="482">
        <f>IF('SIMPL PLYWOOD'!S84=0,"",'SIMPL PLYWOOD'!S84)</f>
      </c>
      <c r="K67" t="s" s="482">
        <f>IF('SIMPL PLYWOOD'!T84=0,"",'SIMPL PLYWOOD'!T84)</f>
      </c>
      <c r="L67" t="s" s="482">
        <f>IF('SIMPL PLYWOOD'!U84=0,"",'SIMPL PLYWOOD'!U84)</f>
      </c>
      <c r="M67" t="s" s="482">
        <f>IF('SIMPL PLYWOOD'!V84=0,"",'SIMPL PLYWOOD'!V84)</f>
      </c>
      <c r="N67" t="s" s="482">
        <f>IF('SIMPL PLYWOOD'!W84=0,"",'SIMPL PLYWOOD'!W84)</f>
      </c>
      <c r="O67" t="s" s="482">
        <f>IF('SIMPL PLYWOOD'!X84=0,"",'SIMPL PLYWOOD'!X84)</f>
      </c>
      <c r="P67" t="s" s="482">
        <f>IF('SIMPL PLYWOOD'!Y84=0,"",'SIMPL PLYWOOD'!Y84)</f>
      </c>
      <c r="Q67" t="s" s="482">
        <f>IF('SIMPL PLYWOOD'!Z84=0,"",'SIMPL PLYWOOD'!Z84)</f>
      </c>
      <c r="R67" s="483">
        <f>'PRODUCTION LIST VOLUMES'!P70</f>
        <v>0</v>
      </c>
      <c r="S67" s="488"/>
    </row>
    <row r="68" ht="23.25" customHeight="1">
      <c r="A68" s="463">
        <f>B68*'SIMPL PLYWOOD'!I86</f>
        <v>0</v>
      </c>
      <c r="B68" s="481">
        <f>SUM(C68:O68)</f>
        <v>0</v>
      </c>
      <c r="C68" t="s" s="476">
        <f>'SIMPL PLYWOOD'!D85</f>
        <v>685</v>
      </c>
      <c r="D68" t="s" s="482">
        <f>IF('SIMPL PLYWOOD'!M85=0,"",'SIMPL PLYWOOD'!M85)</f>
      </c>
      <c r="E68" t="s" s="482">
        <f>IF('SIMPL PLYWOOD'!N85=0,"",'SIMPL PLYWOOD'!N85)</f>
      </c>
      <c r="F68" t="s" s="482">
        <f>IF('SIMPL PLYWOOD'!O85=0,"",'SIMPL PLYWOOD'!O85)</f>
      </c>
      <c r="G68" t="s" s="482">
        <f>IF('SIMPL PLYWOOD'!P85=0,"",'SIMPL PLYWOOD'!P85)</f>
      </c>
      <c r="H68" t="s" s="482">
        <f>IF('SIMPL PLYWOOD'!Q85=0,"",'SIMPL PLYWOOD'!Q85)</f>
      </c>
      <c r="I68" t="s" s="482">
        <f>IF('SIMPL PLYWOOD'!R85=0,"",'SIMPL PLYWOOD'!R85)</f>
      </c>
      <c r="J68" t="s" s="482">
        <f>IF('SIMPL PLYWOOD'!S85=0,"",'SIMPL PLYWOOD'!S85)</f>
      </c>
      <c r="K68" t="s" s="482">
        <f>IF('SIMPL PLYWOOD'!T85=0,"",'SIMPL PLYWOOD'!T85)</f>
      </c>
      <c r="L68" t="s" s="482">
        <f>IF('SIMPL PLYWOOD'!U85=0,"",'SIMPL PLYWOOD'!U85)</f>
      </c>
      <c r="M68" t="s" s="482">
        <f>IF('SIMPL PLYWOOD'!V85=0,"",'SIMPL PLYWOOD'!V85)</f>
      </c>
      <c r="N68" t="s" s="482">
        <f>IF('SIMPL PLYWOOD'!W85=0,"",'SIMPL PLYWOOD'!W85)</f>
      </c>
      <c r="O68" t="s" s="482">
        <f>IF('SIMPL PLYWOOD'!X85=0,"",'SIMPL PLYWOOD'!X85)</f>
      </c>
      <c r="P68" t="s" s="482">
        <f>IF('SIMPL PLYWOOD'!Y85=0,"",'SIMPL PLYWOOD'!Y85)</f>
      </c>
      <c r="Q68" t="s" s="482">
        <f>IF('SIMPL PLYWOOD'!Z85=0,"",'SIMPL PLYWOOD'!Z85)</f>
      </c>
      <c r="R68" s="483">
        <f>'PRODUCTION LIST VOLUMES'!P71</f>
        <v>0</v>
      </c>
      <c r="S68" s="488"/>
    </row>
    <row r="69" ht="23.25" customHeight="1">
      <c r="A69" s="484"/>
      <c r="B69" s="485"/>
      <c r="C69" t="s" s="476">
        <f>'SIMPL PLYWOOD'!D86</f>
        <v>686</v>
      </c>
      <c r="D69" t="s" s="482">
        <f>IF('SIMPL PLYWOOD'!M86=0,"",'SIMPL PLYWOOD'!M86)</f>
      </c>
      <c r="E69" t="s" s="482">
        <f>IF('SIMPL PLYWOOD'!N86=0,"",'SIMPL PLYWOOD'!N86)</f>
      </c>
      <c r="F69" t="s" s="482">
        <f>IF('SIMPL PLYWOOD'!O86=0,"",'SIMPL PLYWOOD'!O86)</f>
      </c>
      <c r="G69" t="s" s="482">
        <f>IF('SIMPL PLYWOOD'!P86=0,"",'SIMPL PLYWOOD'!P86)</f>
      </c>
      <c r="H69" t="s" s="482">
        <f>IF('SIMPL PLYWOOD'!Q86=0,"",'SIMPL PLYWOOD'!Q86)</f>
      </c>
      <c r="I69" t="s" s="482">
        <f>IF('SIMPL PLYWOOD'!R86=0,"",'SIMPL PLYWOOD'!R86)</f>
      </c>
      <c r="J69" t="s" s="482">
        <f>IF('SIMPL PLYWOOD'!S86=0,"",'SIMPL PLYWOOD'!S86)</f>
      </c>
      <c r="K69" t="s" s="482">
        <f>IF('SIMPL PLYWOOD'!T86=0,"",'SIMPL PLYWOOD'!T86)</f>
      </c>
      <c r="L69" t="s" s="482">
        <f>IF('SIMPL PLYWOOD'!U86=0,"",'SIMPL PLYWOOD'!U86)</f>
      </c>
      <c r="M69" t="s" s="482">
        <f>IF('SIMPL PLYWOOD'!V86=0,"",'SIMPL PLYWOOD'!V86)</f>
      </c>
      <c r="N69" t="s" s="482">
        <f>IF('SIMPL PLYWOOD'!W86=0,"",'SIMPL PLYWOOD'!W86)</f>
      </c>
      <c r="O69" t="s" s="482">
        <f>IF('SIMPL PLYWOOD'!X86=0,"",'SIMPL PLYWOOD'!X86)</f>
      </c>
      <c r="P69" t="s" s="482">
        <f>IF('SIMPL PLYWOOD'!Y86=0,"",'SIMPL PLYWOOD'!Y86)</f>
      </c>
      <c r="Q69" t="s" s="482">
        <f>IF('SIMPL PLYWOOD'!Z86=0,"",'SIMPL PLYWOOD'!Z86)</f>
      </c>
      <c r="R69" s="483">
        <f>'PRODUCTION LIST VOLUMES'!P72</f>
        <v>0</v>
      </c>
      <c r="S69" s="488"/>
    </row>
    <row r="70" ht="23.25" customHeight="1">
      <c r="A70" s="484"/>
      <c r="B70" s="485"/>
      <c r="C70" t="s" s="476">
        <f>'SIMPL PLYWOOD'!D87</f>
        <v>687</v>
      </c>
      <c r="D70" t="s" s="482">
        <f>IF('SIMPL PLYWOOD'!M87=0,"",'SIMPL PLYWOOD'!M87)</f>
      </c>
      <c r="E70" t="s" s="482">
        <f>IF('SIMPL PLYWOOD'!N87=0,"",'SIMPL PLYWOOD'!N87)</f>
      </c>
      <c r="F70" t="s" s="482">
        <f>IF('SIMPL PLYWOOD'!O87=0,"",'SIMPL PLYWOOD'!O87)</f>
      </c>
      <c r="G70" t="s" s="482">
        <f>IF('SIMPL PLYWOOD'!P87=0,"",'SIMPL PLYWOOD'!P87)</f>
      </c>
      <c r="H70" t="s" s="482">
        <f>IF('SIMPL PLYWOOD'!Q87=0,"",'SIMPL PLYWOOD'!Q87)</f>
      </c>
      <c r="I70" t="s" s="482">
        <f>IF('SIMPL PLYWOOD'!R87=0,"",'SIMPL PLYWOOD'!R87)</f>
      </c>
      <c r="J70" t="s" s="482">
        <f>IF('SIMPL PLYWOOD'!S87=0,"",'SIMPL PLYWOOD'!S87)</f>
      </c>
      <c r="K70" t="s" s="482">
        <f>IF('SIMPL PLYWOOD'!T87=0,"",'SIMPL PLYWOOD'!T87)</f>
      </c>
      <c r="L70" t="s" s="482">
        <f>IF('SIMPL PLYWOOD'!U87=0,"",'SIMPL PLYWOOD'!U87)</f>
      </c>
      <c r="M70" t="s" s="482">
        <f>IF('SIMPL PLYWOOD'!V87=0,"",'SIMPL PLYWOOD'!V87)</f>
      </c>
      <c r="N70" t="s" s="482">
        <f>IF('SIMPL PLYWOOD'!W87=0,"",'SIMPL PLYWOOD'!W87)</f>
      </c>
      <c r="O70" t="s" s="482">
        <f>IF('SIMPL PLYWOOD'!X87=0,"",'SIMPL PLYWOOD'!X87)</f>
      </c>
      <c r="P70" t="s" s="482">
        <f>IF('SIMPL PLYWOOD'!Y87=0,"",'SIMPL PLYWOOD'!Y87)</f>
      </c>
      <c r="Q70" t="s" s="482">
        <f>IF('SIMPL PLYWOOD'!Z87=0,"",'SIMPL PLYWOOD'!Z87)</f>
      </c>
      <c r="R70" s="483">
        <f>'PRODUCTION LIST VOLUMES'!P73</f>
        <v>0</v>
      </c>
      <c r="S70" s="488"/>
    </row>
    <row r="71" ht="23.25" customHeight="1">
      <c r="A71" s="484"/>
      <c r="B71" s="485"/>
      <c r="C71" t="s" s="476">
        <f>'SIMPL PLYWOOD'!D88</f>
        <v>688</v>
      </c>
      <c r="D71" t="s" s="482">
        <f>IF('SIMPL PLYWOOD'!M88=0,"",'SIMPL PLYWOOD'!M88)</f>
      </c>
      <c r="E71" t="s" s="482">
        <f>IF('SIMPL PLYWOOD'!N88=0,"",'SIMPL PLYWOOD'!N88)</f>
      </c>
      <c r="F71" t="s" s="482">
        <f>IF('SIMPL PLYWOOD'!O88=0,"",'SIMPL PLYWOOD'!O88)</f>
      </c>
      <c r="G71" t="s" s="482">
        <f>IF('SIMPL PLYWOOD'!P88=0,"",'SIMPL PLYWOOD'!P88)</f>
      </c>
      <c r="H71" t="s" s="482">
        <f>IF('SIMPL PLYWOOD'!Q88=0,"",'SIMPL PLYWOOD'!Q88)</f>
      </c>
      <c r="I71" t="s" s="482">
        <f>IF('SIMPL PLYWOOD'!R88=0,"",'SIMPL PLYWOOD'!R88)</f>
      </c>
      <c r="J71" t="s" s="482">
        <f>IF('SIMPL PLYWOOD'!S88=0,"",'SIMPL PLYWOOD'!S88)</f>
      </c>
      <c r="K71" t="s" s="482">
        <f>IF('SIMPL PLYWOOD'!T88=0,"",'SIMPL PLYWOOD'!T88)</f>
      </c>
      <c r="L71" t="s" s="482">
        <f>IF('SIMPL PLYWOOD'!U88=0,"",'SIMPL PLYWOOD'!U88)</f>
      </c>
      <c r="M71" t="s" s="482">
        <f>IF('SIMPL PLYWOOD'!V88=0,"",'SIMPL PLYWOOD'!V88)</f>
      </c>
      <c r="N71" t="s" s="482">
        <f>IF('SIMPL PLYWOOD'!W88=0,"",'SIMPL PLYWOOD'!W88)</f>
      </c>
      <c r="O71" t="s" s="482">
        <f>IF('SIMPL PLYWOOD'!X88=0,"",'SIMPL PLYWOOD'!X88)</f>
      </c>
      <c r="P71" t="s" s="482">
        <f>IF('SIMPL PLYWOOD'!Y88=0,"",'SIMPL PLYWOOD'!Y88)</f>
      </c>
      <c r="Q71" t="s" s="482">
        <f>IF('SIMPL PLYWOOD'!Z88=0,"",'SIMPL PLYWOOD'!Z88)</f>
      </c>
      <c r="R71" s="483">
        <f>'PRODUCTION LIST VOLUMES'!P74</f>
        <v>0</v>
      </c>
      <c r="S71" s="488"/>
    </row>
    <row r="72" ht="23.25" customHeight="1">
      <c r="A72" s="484"/>
      <c r="B72" s="485"/>
      <c r="C72" t="s" s="476">
        <f>'SIMPL PLYWOOD'!D89</f>
        <v>689</v>
      </c>
      <c r="D72" t="s" s="482">
        <f>IF('SIMPL PLYWOOD'!M89=0,"",'SIMPL PLYWOOD'!M89)</f>
      </c>
      <c r="E72" t="s" s="482">
        <f>IF('SIMPL PLYWOOD'!N89=0,"",'SIMPL PLYWOOD'!N89)</f>
      </c>
      <c r="F72" t="s" s="482">
        <f>IF('SIMPL PLYWOOD'!O89=0,"",'SIMPL PLYWOOD'!O89)</f>
      </c>
      <c r="G72" t="s" s="482">
        <f>IF('SIMPL PLYWOOD'!P89=0,"",'SIMPL PLYWOOD'!P89)</f>
      </c>
      <c r="H72" t="s" s="482">
        <f>IF('SIMPL PLYWOOD'!Q89=0,"",'SIMPL PLYWOOD'!Q89)</f>
      </c>
      <c r="I72" t="s" s="482">
        <f>IF('SIMPL PLYWOOD'!R89=0,"",'SIMPL PLYWOOD'!R89)</f>
      </c>
      <c r="J72" t="s" s="482">
        <f>IF('SIMPL PLYWOOD'!S89=0,"",'SIMPL PLYWOOD'!S89)</f>
      </c>
      <c r="K72" t="s" s="482">
        <f>IF('SIMPL PLYWOOD'!T89=0,"",'SIMPL PLYWOOD'!T89)</f>
      </c>
      <c r="L72" t="s" s="482">
        <f>IF('SIMPL PLYWOOD'!U89=0,"",'SIMPL PLYWOOD'!U89)</f>
      </c>
      <c r="M72" t="s" s="482">
        <f>IF('SIMPL PLYWOOD'!V89=0,"",'SIMPL PLYWOOD'!V89)</f>
      </c>
      <c r="N72" t="s" s="482">
        <f>IF('SIMPL PLYWOOD'!W89=0,"",'SIMPL PLYWOOD'!W89)</f>
      </c>
      <c r="O72" t="s" s="482">
        <f>IF('SIMPL PLYWOOD'!X89=0,"",'SIMPL PLYWOOD'!X89)</f>
      </c>
      <c r="P72" t="s" s="482">
        <f>IF('SIMPL PLYWOOD'!Y89=0,"",'SIMPL PLYWOOD'!Y89)</f>
      </c>
      <c r="Q72" t="s" s="482">
        <f>IF('SIMPL PLYWOOD'!Z89=0,"",'SIMPL PLYWOOD'!Z89)</f>
      </c>
      <c r="R72" s="483">
        <f>'PRODUCTION LIST VOLUMES'!P75</f>
        <v>0</v>
      </c>
      <c r="S72" s="488"/>
    </row>
    <row r="73" ht="23.25" customHeight="1">
      <c r="A73" s="484"/>
      <c r="B73" s="485"/>
      <c r="C73" t="s" s="476">
        <f>'SIMPL PLYWOOD'!D90</f>
        <v>690</v>
      </c>
      <c r="D73" t="s" s="482">
        <f>IF('SIMPL PLYWOOD'!M90=0,"",'SIMPL PLYWOOD'!M90)</f>
      </c>
      <c r="E73" t="s" s="482">
        <f>IF('SIMPL PLYWOOD'!N90=0,"",'SIMPL PLYWOOD'!N90)</f>
      </c>
      <c r="F73" t="s" s="482">
        <f>IF('SIMPL PLYWOOD'!O90=0,"",'SIMPL PLYWOOD'!O90)</f>
      </c>
      <c r="G73" t="s" s="482">
        <f>IF('SIMPL PLYWOOD'!P90=0,"",'SIMPL PLYWOOD'!P90)</f>
      </c>
      <c r="H73" t="s" s="482">
        <f>IF('SIMPL PLYWOOD'!Q90=0,"",'SIMPL PLYWOOD'!Q90)</f>
      </c>
      <c r="I73" t="s" s="482">
        <f>IF('SIMPL PLYWOOD'!R90=0,"",'SIMPL PLYWOOD'!R90)</f>
      </c>
      <c r="J73" t="s" s="482">
        <f>IF('SIMPL PLYWOOD'!S90=0,"",'SIMPL PLYWOOD'!S90)</f>
      </c>
      <c r="K73" t="s" s="482">
        <f>IF('SIMPL PLYWOOD'!T90=0,"",'SIMPL PLYWOOD'!T90)</f>
      </c>
      <c r="L73" t="s" s="482">
        <f>IF('SIMPL PLYWOOD'!U90=0,"",'SIMPL PLYWOOD'!U90)</f>
      </c>
      <c r="M73" t="s" s="482">
        <f>IF('SIMPL PLYWOOD'!V90=0,"",'SIMPL PLYWOOD'!V90)</f>
      </c>
      <c r="N73" t="s" s="482">
        <f>IF('SIMPL PLYWOOD'!W90=0,"",'SIMPL PLYWOOD'!W90)</f>
      </c>
      <c r="O73" t="s" s="482">
        <f>IF('SIMPL PLYWOOD'!X90=0,"",'SIMPL PLYWOOD'!X90)</f>
      </c>
      <c r="P73" t="s" s="482">
        <f>IF('SIMPL PLYWOOD'!Y90=0,"",'SIMPL PLYWOOD'!Y90)</f>
      </c>
      <c r="Q73" t="s" s="482">
        <f>IF('SIMPL PLYWOOD'!Z90=0,"",'SIMPL PLYWOOD'!Z90)</f>
      </c>
      <c r="R73" s="483">
        <f>'PRODUCTION LIST VOLUMES'!P76</f>
        <v>0</v>
      </c>
      <c r="S73" s="488"/>
    </row>
    <row r="74" ht="23.25" customHeight="1">
      <c r="A74" s="484"/>
      <c r="B74" s="485"/>
      <c r="C74" t="s" s="476">
        <f>'SIMPL PLYWOOD'!D91</f>
        <v>691</v>
      </c>
      <c r="D74" t="s" s="482">
        <f>IF('SIMPL PLYWOOD'!M91=0,"",'SIMPL PLYWOOD'!M91)</f>
      </c>
      <c r="E74" t="s" s="482">
        <f>IF('SIMPL PLYWOOD'!N91=0,"",'SIMPL PLYWOOD'!N91)</f>
      </c>
      <c r="F74" t="s" s="482">
        <f>IF('SIMPL PLYWOOD'!O91=0,"",'SIMPL PLYWOOD'!O91)</f>
      </c>
      <c r="G74" t="s" s="482">
        <f>IF('SIMPL PLYWOOD'!P91=0,"",'SIMPL PLYWOOD'!P91)</f>
      </c>
      <c r="H74" t="s" s="482">
        <f>IF('SIMPL PLYWOOD'!Q91=0,"",'SIMPL PLYWOOD'!Q91)</f>
      </c>
      <c r="I74" t="s" s="482">
        <f>IF('SIMPL PLYWOOD'!R91=0,"",'SIMPL PLYWOOD'!R91)</f>
      </c>
      <c r="J74" t="s" s="482">
        <f>IF('SIMPL PLYWOOD'!S91=0,"",'SIMPL PLYWOOD'!S91)</f>
      </c>
      <c r="K74" t="s" s="482">
        <f>IF('SIMPL PLYWOOD'!T91=0,"",'SIMPL PLYWOOD'!T91)</f>
      </c>
      <c r="L74" t="s" s="482">
        <f>IF('SIMPL PLYWOOD'!U91=0,"",'SIMPL PLYWOOD'!U91)</f>
      </c>
      <c r="M74" t="s" s="482">
        <f>IF('SIMPL PLYWOOD'!V91=0,"",'SIMPL PLYWOOD'!V91)</f>
      </c>
      <c r="N74" t="s" s="482">
        <f>IF('SIMPL PLYWOOD'!W91=0,"",'SIMPL PLYWOOD'!W91)</f>
      </c>
      <c r="O74" t="s" s="482">
        <f>IF('SIMPL PLYWOOD'!X91=0,"",'SIMPL PLYWOOD'!X91)</f>
      </c>
      <c r="P74" t="s" s="482">
        <f>IF('SIMPL PLYWOOD'!Y91=0,"",'SIMPL PLYWOOD'!Y91)</f>
      </c>
      <c r="Q74" t="s" s="482">
        <f>IF('SIMPL PLYWOOD'!Z91=0,"",'SIMPL PLYWOOD'!Z91)</f>
      </c>
      <c r="R74" s="483">
        <f>'PRODUCTION LIST VOLUMES'!P77</f>
        <v>0</v>
      </c>
      <c r="S74" s="488"/>
    </row>
    <row r="75" ht="23.25" customHeight="1">
      <c r="A75" s="463">
        <f>B75*'SIMPL PLYWOOD'!I87</f>
        <v>0</v>
      </c>
      <c r="B75" s="481">
        <f>SUM(C75:O75)</f>
        <v>0</v>
      </c>
      <c r="C75" t="s" s="476">
        <f>'SIMPL PLYWOOD'!D92</f>
        <v>692</v>
      </c>
      <c r="D75" t="s" s="482">
        <f>IF('SIMPL PLYWOOD'!M92=0,"",'SIMPL PLYWOOD'!M92)</f>
      </c>
      <c r="E75" t="s" s="482">
        <f>IF('SIMPL PLYWOOD'!N92=0,"",'SIMPL PLYWOOD'!N92)</f>
      </c>
      <c r="F75" t="s" s="482">
        <f>IF('SIMPL PLYWOOD'!O92=0,"",'SIMPL PLYWOOD'!O92)</f>
      </c>
      <c r="G75" t="s" s="482">
        <f>IF('SIMPL PLYWOOD'!P92=0,"",'SIMPL PLYWOOD'!P92)</f>
      </c>
      <c r="H75" t="s" s="482">
        <f>IF('SIMPL PLYWOOD'!Q92=0,"",'SIMPL PLYWOOD'!Q92)</f>
      </c>
      <c r="I75" t="s" s="482">
        <f>IF('SIMPL PLYWOOD'!R92=0,"",'SIMPL PLYWOOD'!R92)</f>
      </c>
      <c r="J75" t="s" s="482">
        <f>IF('SIMPL PLYWOOD'!S92=0,"",'SIMPL PLYWOOD'!S92)</f>
      </c>
      <c r="K75" t="s" s="482">
        <f>IF('SIMPL PLYWOOD'!T92=0,"",'SIMPL PLYWOOD'!T92)</f>
      </c>
      <c r="L75" t="s" s="482">
        <f>IF('SIMPL PLYWOOD'!U92=0,"",'SIMPL PLYWOOD'!U92)</f>
      </c>
      <c r="M75" t="s" s="482">
        <f>IF('SIMPL PLYWOOD'!V92=0,"",'SIMPL PLYWOOD'!V92)</f>
      </c>
      <c r="N75" t="s" s="482">
        <f>IF('SIMPL PLYWOOD'!W92=0,"",'SIMPL PLYWOOD'!W92)</f>
      </c>
      <c r="O75" t="s" s="482">
        <f>IF('SIMPL PLYWOOD'!X92=0,"",'SIMPL PLYWOOD'!X92)</f>
      </c>
      <c r="P75" t="s" s="482">
        <f>IF('SIMPL PLYWOOD'!Y92=0,"",'SIMPL PLYWOOD'!Y92)</f>
      </c>
      <c r="Q75" t="s" s="482">
        <f>IF('SIMPL PLYWOOD'!Z92=0,"",'SIMPL PLYWOOD'!Z92)</f>
      </c>
      <c r="R75" s="483">
        <f>'PRODUCTION LIST VOLUMES'!P78</f>
        <v>0</v>
      </c>
      <c r="S75" s="480"/>
    </row>
    <row r="76" ht="23.25" customHeight="1">
      <c r="A76" s="463">
        <f>B76*'SIMPL PLYWOOD'!I88</f>
        <v>0</v>
      </c>
      <c r="B76" s="481">
        <f>SUM(C76:O76)</f>
        <v>0</v>
      </c>
      <c r="C76" t="s" s="476">
        <f>'SIMPL PLYWOOD'!D93</f>
        <v>693</v>
      </c>
      <c r="D76" t="s" s="482">
        <f>IF('SIMPL PLYWOOD'!M93=0,"",'SIMPL PLYWOOD'!M93)</f>
      </c>
      <c r="E76" t="s" s="482">
        <f>IF('SIMPL PLYWOOD'!N93=0,"",'SIMPL PLYWOOD'!N93)</f>
      </c>
      <c r="F76" t="s" s="482">
        <f>IF('SIMPL PLYWOOD'!O93=0,"",'SIMPL PLYWOOD'!O93)</f>
      </c>
      <c r="G76" t="s" s="482">
        <f>IF('SIMPL PLYWOOD'!P93=0,"",'SIMPL PLYWOOD'!P93)</f>
      </c>
      <c r="H76" t="s" s="482">
        <f>IF('SIMPL PLYWOOD'!Q93=0,"",'SIMPL PLYWOOD'!Q93)</f>
      </c>
      <c r="I76" t="s" s="482">
        <f>IF('SIMPL PLYWOOD'!R93=0,"",'SIMPL PLYWOOD'!R93)</f>
      </c>
      <c r="J76" t="s" s="482">
        <f>IF('SIMPL PLYWOOD'!S93=0,"",'SIMPL PLYWOOD'!S93)</f>
      </c>
      <c r="K76" t="s" s="482">
        <f>IF('SIMPL PLYWOOD'!T93=0,"",'SIMPL PLYWOOD'!T93)</f>
      </c>
      <c r="L76" t="s" s="482">
        <f>IF('SIMPL PLYWOOD'!U93=0,"",'SIMPL PLYWOOD'!U93)</f>
      </c>
      <c r="M76" t="s" s="482">
        <f>IF('SIMPL PLYWOOD'!V93=0,"",'SIMPL PLYWOOD'!V93)</f>
      </c>
      <c r="N76" t="s" s="482">
        <f>IF('SIMPL PLYWOOD'!W93=0,"",'SIMPL PLYWOOD'!W93)</f>
      </c>
      <c r="O76" t="s" s="482">
        <f>IF('SIMPL PLYWOOD'!X93=0,"",'SIMPL PLYWOOD'!X93)</f>
      </c>
      <c r="P76" t="s" s="482">
        <f>IF('SIMPL PLYWOOD'!Y93=0,"",'SIMPL PLYWOOD'!Y93)</f>
      </c>
      <c r="Q76" t="s" s="482">
        <f>IF('SIMPL PLYWOOD'!Z93=0,"",'SIMPL PLYWOOD'!Z93)</f>
      </c>
      <c r="R76" s="483">
        <f>'PRODUCTION LIST VOLUMES'!P79</f>
        <v>0</v>
      </c>
      <c r="S76" s="480"/>
    </row>
    <row r="77" ht="23.25" customHeight="1">
      <c r="A77" s="463">
        <f>B77*'SIMPL PLYWOOD'!I89</f>
        <v>0</v>
      </c>
      <c r="B77" s="481">
        <f>SUM(C77:O77)</f>
        <v>0</v>
      </c>
      <c r="C77" t="s" s="476">
        <f>'SIMPL PLYWOOD'!D94</f>
        <v>694</v>
      </c>
      <c r="D77" t="s" s="482">
        <f>IF('SIMPL PLYWOOD'!M94=0,"",'SIMPL PLYWOOD'!M94)</f>
      </c>
      <c r="E77" t="s" s="482">
        <f>IF('SIMPL PLYWOOD'!N94=0,"",'SIMPL PLYWOOD'!N94)</f>
      </c>
      <c r="F77" t="s" s="482">
        <f>IF('SIMPL PLYWOOD'!O94=0,"",'SIMPL PLYWOOD'!O94)</f>
      </c>
      <c r="G77" t="s" s="482">
        <f>IF('SIMPL PLYWOOD'!P94=0,"",'SIMPL PLYWOOD'!P94)</f>
      </c>
      <c r="H77" t="s" s="482">
        <f>IF('SIMPL PLYWOOD'!Q94=0,"",'SIMPL PLYWOOD'!Q94)</f>
      </c>
      <c r="I77" t="s" s="482">
        <f>IF('SIMPL PLYWOOD'!R94=0,"",'SIMPL PLYWOOD'!R94)</f>
      </c>
      <c r="J77" t="s" s="482">
        <f>IF('SIMPL PLYWOOD'!S94=0,"",'SIMPL PLYWOOD'!S94)</f>
      </c>
      <c r="K77" t="s" s="482">
        <f>IF('SIMPL PLYWOOD'!T94=0,"",'SIMPL PLYWOOD'!T94)</f>
      </c>
      <c r="L77" t="s" s="482">
        <f>IF('SIMPL PLYWOOD'!U94=0,"",'SIMPL PLYWOOD'!U94)</f>
      </c>
      <c r="M77" t="s" s="482">
        <f>IF('SIMPL PLYWOOD'!V94=0,"",'SIMPL PLYWOOD'!V94)</f>
      </c>
      <c r="N77" t="s" s="482">
        <f>IF('SIMPL PLYWOOD'!W94=0,"",'SIMPL PLYWOOD'!W94)</f>
      </c>
      <c r="O77" t="s" s="482">
        <f>IF('SIMPL PLYWOOD'!X94=0,"",'SIMPL PLYWOOD'!X94)</f>
      </c>
      <c r="P77" t="s" s="482">
        <f>IF('SIMPL PLYWOOD'!Y94=0,"",'SIMPL PLYWOOD'!Y94)</f>
      </c>
      <c r="Q77" t="s" s="482">
        <f>IF('SIMPL PLYWOOD'!Z94=0,"",'SIMPL PLYWOOD'!Z94)</f>
      </c>
      <c r="R77" s="483">
        <f>'PRODUCTION LIST VOLUMES'!P80</f>
        <v>0</v>
      </c>
      <c r="S77" s="480"/>
    </row>
    <row r="78" ht="23.25" customHeight="1">
      <c r="A78" s="463">
        <f>B78*'SIMPL PLYWOOD'!I90</f>
        <v>0</v>
      </c>
      <c r="B78" s="481">
        <f>SUM(C78:O78)</f>
        <v>0</v>
      </c>
      <c r="C78" t="s" s="476">
        <f>'SIMPL PLYWOOD'!D95</f>
        <v>695</v>
      </c>
      <c r="D78" t="s" s="482">
        <f>IF('SIMPL PLYWOOD'!M95=0,"",'SIMPL PLYWOOD'!M95)</f>
      </c>
      <c r="E78" t="s" s="482">
        <f>IF('SIMPL PLYWOOD'!N95=0,"",'SIMPL PLYWOOD'!N95)</f>
      </c>
      <c r="F78" t="s" s="482">
        <f>IF('SIMPL PLYWOOD'!O95=0,"",'SIMPL PLYWOOD'!O95)</f>
      </c>
      <c r="G78" t="s" s="482">
        <f>IF('SIMPL PLYWOOD'!P95=0,"",'SIMPL PLYWOOD'!P95)</f>
      </c>
      <c r="H78" t="s" s="482">
        <f>IF('SIMPL PLYWOOD'!Q95=0,"",'SIMPL PLYWOOD'!Q95)</f>
      </c>
      <c r="I78" t="s" s="482">
        <f>IF('SIMPL PLYWOOD'!R95=0,"",'SIMPL PLYWOOD'!R95)</f>
      </c>
      <c r="J78" t="s" s="482">
        <f>IF('SIMPL PLYWOOD'!S95=0,"",'SIMPL PLYWOOD'!S95)</f>
      </c>
      <c r="K78" t="s" s="482">
        <f>IF('SIMPL PLYWOOD'!T95=0,"",'SIMPL PLYWOOD'!T95)</f>
      </c>
      <c r="L78" t="s" s="482">
        <f>IF('SIMPL PLYWOOD'!U95=0,"",'SIMPL PLYWOOD'!U95)</f>
      </c>
      <c r="M78" t="s" s="482">
        <f>IF('SIMPL PLYWOOD'!V95=0,"",'SIMPL PLYWOOD'!V95)</f>
      </c>
      <c r="N78" t="s" s="482">
        <f>IF('SIMPL PLYWOOD'!W95=0,"",'SIMPL PLYWOOD'!W95)</f>
      </c>
      <c r="O78" t="s" s="482">
        <f>IF('SIMPL PLYWOOD'!X95=0,"",'SIMPL PLYWOOD'!X95)</f>
      </c>
      <c r="P78" t="s" s="482">
        <f>IF('SIMPL PLYWOOD'!Y95=0,"",'SIMPL PLYWOOD'!Y95)</f>
      </c>
      <c r="Q78" t="s" s="482">
        <f>IF('SIMPL PLYWOOD'!Z95=0,"",'SIMPL PLYWOOD'!Z95)</f>
      </c>
      <c r="R78" s="483">
        <f>'PRODUCTION LIST VOLUMES'!P81</f>
        <v>0</v>
      </c>
      <c r="S78" s="480"/>
    </row>
    <row r="79" ht="23.25" customHeight="1">
      <c r="A79" s="484"/>
      <c r="B79" s="485"/>
      <c r="C79" t="s" s="476">
        <f>'SIMPL PLYWOOD'!D96</f>
        <v>696</v>
      </c>
      <c r="D79" t="s" s="482">
        <f>IF('SIMPL PLYWOOD'!M96=0,"",'SIMPL PLYWOOD'!M96)</f>
      </c>
      <c r="E79" t="s" s="482">
        <f>IF('SIMPL PLYWOOD'!N96=0,"",'SIMPL PLYWOOD'!N96)</f>
      </c>
      <c r="F79" t="s" s="482">
        <f>IF('SIMPL PLYWOOD'!O96=0,"",'SIMPL PLYWOOD'!O96)</f>
      </c>
      <c r="G79" t="s" s="482">
        <f>IF('SIMPL PLYWOOD'!P96=0,"",'SIMPL PLYWOOD'!P96)</f>
      </c>
      <c r="H79" t="s" s="482">
        <f>IF('SIMPL PLYWOOD'!Q96=0,"",'SIMPL PLYWOOD'!Q96)</f>
      </c>
      <c r="I79" t="s" s="482">
        <f>IF('SIMPL PLYWOOD'!R96=0,"",'SIMPL PLYWOOD'!R96)</f>
      </c>
      <c r="J79" t="s" s="482">
        <f>IF('SIMPL PLYWOOD'!S96=0,"",'SIMPL PLYWOOD'!S96)</f>
      </c>
      <c r="K79" t="s" s="482">
        <f>IF('SIMPL PLYWOOD'!T96=0,"",'SIMPL PLYWOOD'!T96)</f>
      </c>
      <c r="L79" t="s" s="482">
        <f>IF('SIMPL PLYWOOD'!U96=0,"",'SIMPL PLYWOOD'!U96)</f>
      </c>
      <c r="M79" t="s" s="482">
        <f>IF('SIMPL PLYWOOD'!V96=0,"",'SIMPL PLYWOOD'!V96)</f>
      </c>
      <c r="N79" t="s" s="482">
        <f>IF('SIMPL PLYWOOD'!W96=0,"",'SIMPL PLYWOOD'!W96)</f>
      </c>
      <c r="O79" t="s" s="482">
        <f>IF('SIMPL PLYWOOD'!X96=0,"",'SIMPL PLYWOOD'!X96)</f>
      </c>
      <c r="P79" t="s" s="482">
        <f>IF('SIMPL PLYWOOD'!Y96=0,"",'SIMPL PLYWOOD'!Y96)</f>
      </c>
      <c r="Q79" t="s" s="482">
        <f>IF('SIMPL PLYWOOD'!Z96=0,"",'SIMPL PLYWOOD'!Z96)</f>
      </c>
      <c r="R79" s="483">
        <f>'PRODUCTION LIST VOLUMES'!P82</f>
        <v>0</v>
      </c>
      <c r="S79" s="480"/>
    </row>
    <row r="80" ht="23.25" customHeight="1">
      <c r="A80" s="484"/>
      <c r="B80" s="485"/>
      <c r="C80" t="s" s="476">
        <f>'SIMPL PLYWOOD'!D97</f>
        <v>697</v>
      </c>
      <c r="D80" t="s" s="482">
        <f>IF('SIMPL PLYWOOD'!M97=0,"",'SIMPL PLYWOOD'!M97)</f>
      </c>
      <c r="E80" t="s" s="482">
        <f>IF('SIMPL PLYWOOD'!N97=0,"",'SIMPL PLYWOOD'!N97)</f>
      </c>
      <c r="F80" t="s" s="482">
        <f>IF('SIMPL PLYWOOD'!O97=0,"",'SIMPL PLYWOOD'!O97)</f>
      </c>
      <c r="G80" t="s" s="482">
        <f>IF('SIMPL PLYWOOD'!P97=0,"",'SIMPL PLYWOOD'!P97)</f>
      </c>
      <c r="H80" t="s" s="482">
        <f>IF('SIMPL PLYWOOD'!Q97=0,"",'SIMPL PLYWOOD'!Q97)</f>
      </c>
      <c r="I80" t="s" s="482">
        <f>IF('SIMPL PLYWOOD'!R97=0,"",'SIMPL PLYWOOD'!R97)</f>
      </c>
      <c r="J80" t="s" s="482">
        <f>IF('SIMPL PLYWOOD'!S97=0,"",'SIMPL PLYWOOD'!S97)</f>
      </c>
      <c r="K80" t="s" s="482">
        <f>IF('SIMPL PLYWOOD'!T97=0,"",'SIMPL PLYWOOD'!T97)</f>
      </c>
      <c r="L80" t="s" s="482">
        <f>IF('SIMPL PLYWOOD'!U97=0,"",'SIMPL PLYWOOD'!U97)</f>
      </c>
      <c r="M80" t="s" s="482">
        <f>IF('SIMPL PLYWOOD'!V97=0,"",'SIMPL PLYWOOD'!V97)</f>
      </c>
      <c r="N80" t="s" s="482">
        <f>IF('SIMPL PLYWOOD'!W97=0,"",'SIMPL PLYWOOD'!W97)</f>
      </c>
      <c r="O80" t="s" s="482">
        <f>IF('SIMPL PLYWOOD'!X97=0,"",'SIMPL PLYWOOD'!X97)</f>
      </c>
      <c r="P80" t="s" s="482">
        <f>IF('SIMPL PLYWOOD'!Y97=0,"",'SIMPL PLYWOOD'!Y97)</f>
      </c>
      <c r="Q80" t="s" s="482">
        <f>IF('SIMPL PLYWOOD'!Z97=0,"",'SIMPL PLYWOOD'!Z97)</f>
      </c>
      <c r="R80" s="483">
        <f>'PRODUCTION LIST VOLUMES'!P83</f>
        <v>0</v>
      </c>
      <c r="S80" s="480"/>
    </row>
    <row r="81" ht="23.25" customHeight="1">
      <c r="A81" s="484"/>
      <c r="B81" s="485"/>
      <c r="C81" t="s" s="476">
        <f>'SIMPL PLYWOOD'!D98</f>
        <v>698</v>
      </c>
      <c r="D81" t="s" s="482">
        <f>IF('SIMPL PLYWOOD'!M98=0,"",'SIMPL PLYWOOD'!M98)</f>
      </c>
      <c r="E81" t="s" s="482">
        <f>IF('SIMPL PLYWOOD'!N98=0,"",'SIMPL PLYWOOD'!N98)</f>
      </c>
      <c r="F81" t="s" s="482">
        <f>IF('SIMPL PLYWOOD'!O98=0,"",'SIMPL PLYWOOD'!O98)</f>
      </c>
      <c r="G81" t="s" s="482">
        <f>IF('SIMPL PLYWOOD'!P98=0,"",'SIMPL PLYWOOD'!P98)</f>
      </c>
      <c r="H81" t="s" s="482">
        <f>IF('SIMPL PLYWOOD'!Q98=0,"",'SIMPL PLYWOOD'!Q98)</f>
      </c>
      <c r="I81" t="s" s="482">
        <f>IF('SIMPL PLYWOOD'!R98=0,"",'SIMPL PLYWOOD'!R98)</f>
      </c>
      <c r="J81" t="s" s="482">
        <f>IF('SIMPL PLYWOOD'!S98=0,"",'SIMPL PLYWOOD'!S98)</f>
      </c>
      <c r="K81" t="s" s="482">
        <f>IF('SIMPL PLYWOOD'!T98=0,"",'SIMPL PLYWOOD'!T98)</f>
      </c>
      <c r="L81" t="s" s="482">
        <f>IF('SIMPL PLYWOOD'!U98=0,"",'SIMPL PLYWOOD'!U98)</f>
      </c>
      <c r="M81" t="s" s="482">
        <f>IF('SIMPL PLYWOOD'!V98=0,"",'SIMPL PLYWOOD'!V98)</f>
      </c>
      <c r="N81" t="s" s="482">
        <f>IF('SIMPL PLYWOOD'!W98=0,"",'SIMPL PLYWOOD'!W98)</f>
      </c>
      <c r="O81" t="s" s="482">
        <f>IF('SIMPL PLYWOOD'!X98=0,"",'SIMPL PLYWOOD'!X98)</f>
      </c>
      <c r="P81" t="s" s="482">
        <f>IF('SIMPL PLYWOOD'!Y98=0,"",'SIMPL PLYWOOD'!Y98)</f>
      </c>
      <c r="Q81" t="s" s="482">
        <f>IF('SIMPL PLYWOOD'!Z98=0,"",'SIMPL PLYWOOD'!Z98)</f>
      </c>
      <c r="R81" s="483">
        <f>'PRODUCTION LIST VOLUMES'!P84</f>
        <v>0</v>
      </c>
      <c r="S81" s="480"/>
    </row>
    <row r="82" ht="23.25" customHeight="1">
      <c r="A82" s="463">
        <f>B82*'SIMPL PLYWOOD'!I100</f>
        <v>0</v>
      </c>
      <c r="B82" s="481">
        <f>SUM(C82:O82)</f>
        <v>0</v>
      </c>
      <c r="C82" s="486">
        <f>'SIMPL PLYWOOD'!D99</f>
        <v>0</v>
      </c>
      <c r="D82" t="s" s="482">
        <f>IF('SIMPL PLYWOOD'!M99=0,"",'SIMPL PLYWOOD'!M99)</f>
      </c>
      <c r="E82" t="s" s="482">
        <f>IF('SIMPL PLYWOOD'!N99=0,"",'SIMPL PLYWOOD'!N99)</f>
      </c>
      <c r="F82" t="s" s="482">
        <f>IF('SIMPL PLYWOOD'!O99=0,"",'SIMPL PLYWOOD'!O99)</f>
      </c>
      <c r="G82" t="s" s="482">
        <f>IF('SIMPL PLYWOOD'!P99=0,"",'SIMPL PLYWOOD'!P99)</f>
      </c>
      <c r="H82" t="s" s="482">
        <f>IF('SIMPL PLYWOOD'!Q99=0,"",'SIMPL PLYWOOD'!Q99)</f>
      </c>
      <c r="I82" t="s" s="482">
        <f>IF('SIMPL PLYWOOD'!R99=0,"",'SIMPL PLYWOOD'!R99)</f>
      </c>
      <c r="J82" t="s" s="482">
        <f>IF('SIMPL PLYWOOD'!S99=0,"",'SIMPL PLYWOOD'!S99)</f>
      </c>
      <c r="K82" t="s" s="482">
        <f>IF('SIMPL PLYWOOD'!T99=0,"",'SIMPL PLYWOOD'!T99)</f>
      </c>
      <c r="L82" t="s" s="482">
        <f>IF('SIMPL PLYWOOD'!U99=0,"",'SIMPL PLYWOOD'!U99)</f>
      </c>
      <c r="M82" t="s" s="482">
        <f>IF('SIMPL PLYWOOD'!V99=0,"",'SIMPL PLYWOOD'!V99)</f>
      </c>
      <c r="N82" t="s" s="482">
        <f>IF('SIMPL PLYWOOD'!W99=0,"",'SIMPL PLYWOOD'!W99)</f>
      </c>
      <c r="O82" t="s" s="482">
        <f>IF('SIMPL PLYWOOD'!X99=0,"",'SIMPL PLYWOOD'!X99)</f>
      </c>
      <c r="P82" t="s" s="482">
        <f>IF('SIMPL PLYWOOD'!Y99=0,"",'SIMPL PLYWOOD'!Y99)</f>
      </c>
      <c r="Q82" t="s" s="482">
        <f>IF('SIMPL PLYWOOD'!Z99=0,"",'SIMPL PLYWOOD'!Z99)</f>
      </c>
      <c r="R82" s="483">
        <f>'PRODUCTION LIST VOLUMES'!P85</f>
        <v>0</v>
      </c>
      <c r="S82" s="480"/>
    </row>
    <row r="83" ht="23.25" customHeight="1">
      <c r="A83" s="463">
        <f>B83*'SIMPL PLYWOOD'!I101</f>
        <v>0</v>
      </c>
      <c r="B83" s="481">
        <f>SUM(C83:O83)</f>
        <v>0</v>
      </c>
      <c r="C83" t="s" s="476">
        <f>'SIMPL PLYWOOD'!D100</f>
        <v>699</v>
      </c>
      <c r="D83" t="s" s="482">
        <f>IF('SIMPL PLYWOOD'!M100=0,"",'SIMPL PLYWOOD'!M100)</f>
      </c>
      <c r="E83" t="s" s="482">
        <f>IF('SIMPL PLYWOOD'!N100=0,"",'SIMPL PLYWOOD'!N100)</f>
      </c>
      <c r="F83" t="s" s="482">
        <f>IF('SIMPL PLYWOOD'!O100=0,"",'SIMPL PLYWOOD'!O100)</f>
      </c>
      <c r="G83" t="s" s="482">
        <f>IF('SIMPL PLYWOOD'!P100=0,"",'SIMPL PLYWOOD'!P100)</f>
      </c>
      <c r="H83" t="s" s="482">
        <f>IF('SIMPL PLYWOOD'!Q100=0,"",'SIMPL PLYWOOD'!Q100)</f>
      </c>
      <c r="I83" t="s" s="482">
        <f>IF('SIMPL PLYWOOD'!R100=0,"",'SIMPL PLYWOOD'!R100)</f>
      </c>
      <c r="J83" t="s" s="482">
        <f>IF('SIMPL PLYWOOD'!S100=0,"",'SIMPL PLYWOOD'!S100)</f>
      </c>
      <c r="K83" t="s" s="482">
        <f>IF('SIMPL PLYWOOD'!T100=0,"",'SIMPL PLYWOOD'!T100)</f>
      </c>
      <c r="L83" t="s" s="482">
        <f>IF('SIMPL PLYWOOD'!U100=0,"",'SIMPL PLYWOOD'!U100)</f>
      </c>
      <c r="M83" t="s" s="482">
        <f>IF('SIMPL PLYWOOD'!V100=0,"",'SIMPL PLYWOOD'!V100)</f>
      </c>
      <c r="N83" t="s" s="482">
        <f>IF('SIMPL PLYWOOD'!W100=0,"",'SIMPL PLYWOOD'!W100)</f>
      </c>
      <c r="O83" t="s" s="482">
        <f>IF('SIMPL PLYWOOD'!X100=0,"",'SIMPL PLYWOOD'!X100)</f>
      </c>
      <c r="P83" t="s" s="482">
        <f>IF('SIMPL PLYWOOD'!Y100=0,"",'SIMPL PLYWOOD'!Y100)</f>
      </c>
      <c r="Q83" t="s" s="482">
        <f>IF('SIMPL PLYWOOD'!Z100=0,"",'SIMPL PLYWOOD'!Z100)</f>
      </c>
      <c r="R83" s="483">
        <f>'PRODUCTION LIST VOLUMES'!P86</f>
        <v>0</v>
      </c>
      <c r="S83" s="480"/>
    </row>
    <row r="84" ht="23.25" customHeight="1">
      <c r="A84" s="463">
        <f>B84*'SIMPL PLYWOOD'!I102</f>
        <v>0</v>
      </c>
      <c r="B84" s="481">
        <f>SUM(C84:O84)</f>
        <v>0</v>
      </c>
      <c r="C84" t="s" s="476">
        <f>'SIMPL PLYWOOD'!D101</f>
        <v>700</v>
      </c>
      <c r="D84" t="s" s="482">
        <f>IF('SIMPL PLYWOOD'!M101=0,"",'SIMPL PLYWOOD'!M101)</f>
      </c>
      <c r="E84" t="s" s="482">
        <f>IF('SIMPL PLYWOOD'!N101=0,"",'SIMPL PLYWOOD'!N101)</f>
      </c>
      <c r="F84" t="s" s="482">
        <f>IF('SIMPL PLYWOOD'!O101=0,"",'SIMPL PLYWOOD'!O101)</f>
      </c>
      <c r="G84" t="s" s="482">
        <f>IF('SIMPL PLYWOOD'!P101=0,"",'SIMPL PLYWOOD'!P101)</f>
      </c>
      <c r="H84" t="s" s="482">
        <f>IF('SIMPL PLYWOOD'!Q101=0,"",'SIMPL PLYWOOD'!Q101)</f>
      </c>
      <c r="I84" t="s" s="482">
        <f>IF('SIMPL PLYWOOD'!R101=0,"",'SIMPL PLYWOOD'!R101)</f>
      </c>
      <c r="J84" t="s" s="482">
        <f>IF('SIMPL PLYWOOD'!S101=0,"",'SIMPL PLYWOOD'!S101)</f>
      </c>
      <c r="K84" t="s" s="482">
        <f>IF('SIMPL PLYWOOD'!T101=0,"",'SIMPL PLYWOOD'!T101)</f>
      </c>
      <c r="L84" t="s" s="482">
        <f>IF('SIMPL PLYWOOD'!U101=0,"",'SIMPL PLYWOOD'!U101)</f>
      </c>
      <c r="M84" t="s" s="482">
        <f>IF('SIMPL PLYWOOD'!V101=0,"",'SIMPL PLYWOOD'!V101)</f>
      </c>
      <c r="N84" t="s" s="482">
        <f>IF('SIMPL PLYWOOD'!W101=0,"",'SIMPL PLYWOOD'!W101)</f>
      </c>
      <c r="O84" t="s" s="482">
        <f>IF('SIMPL PLYWOOD'!X101=0,"",'SIMPL PLYWOOD'!X101)</f>
      </c>
      <c r="P84" t="s" s="482">
        <f>IF('SIMPL PLYWOOD'!Y101=0,"",'SIMPL PLYWOOD'!Y101)</f>
      </c>
      <c r="Q84" t="s" s="482">
        <f>IF('SIMPL PLYWOOD'!Z101=0,"",'SIMPL PLYWOOD'!Z101)</f>
      </c>
      <c r="R84" s="483">
        <f>'PRODUCTION LIST VOLUMES'!P87</f>
        <v>0</v>
      </c>
      <c r="S84" s="480"/>
    </row>
    <row r="85" ht="23.25" customHeight="1">
      <c r="A85" s="463">
        <f>B85*'SIMPL PLYWOOD'!I103</f>
        <v>0</v>
      </c>
      <c r="B85" s="481">
        <f>SUM(C85:O85)</f>
        <v>0</v>
      </c>
      <c r="C85" t="s" s="476">
        <f>'SIMPL PLYWOOD'!D102</f>
        <v>701</v>
      </c>
      <c r="D85" t="s" s="482">
        <f>IF('SIMPL PLYWOOD'!M102=0,"",'SIMPL PLYWOOD'!M102)</f>
      </c>
      <c r="E85" t="s" s="482">
        <f>IF('SIMPL PLYWOOD'!N102=0,"",'SIMPL PLYWOOD'!N102)</f>
      </c>
      <c r="F85" t="s" s="482">
        <f>IF('SIMPL PLYWOOD'!O102=0,"",'SIMPL PLYWOOD'!O102)</f>
      </c>
      <c r="G85" t="s" s="482">
        <f>IF('SIMPL PLYWOOD'!P102=0,"",'SIMPL PLYWOOD'!P102)</f>
      </c>
      <c r="H85" t="s" s="482">
        <f>IF('SIMPL PLYWOOD'!Q102=0,"",'SIMPL PLYWOOD'!Q102)</f>
      </c>
      <c r="I85" t="s" s="482">
        <f>IF('SIMPL PLYWOOD'!R102=0,"",'SIMPL PLYWOOD'!R102)</f>
      </c>
      <c r="J85" t="s" s="482">
        <f>IF('SIMPL PLYWOOD'!S102=0,"",'SIMPL PLYWOOD'!S102)</f>
      </c>
      <c r="K85" t="s" s="482">
        <f>IF('SIMPL PLYWOOD'!T102=0,"",'SIMPL PLYWOOD'!T102)</f>
      </c>
      <c r="L85" t="s" s="482">
        <f>IF('SIMPL PLYWOOD'!U102=0,"",'SIMPL PLYWOOD'!U102)</f>
      </c>
      <c r="M85" t="s" s="482">
        <f>IF('SIMPL PLYWOOD'!V102=0,"",'SIMPL PLYWOOD'!V102)</f>
      </c>
      <c r="N85" t="s" s="482">
        <f>IF('SIMPL PLYWOOD'!W102=0,"",'SIMPL PLYWOOD'!W102)</f>
      </c>
      <c r="O85" t="s" s="482">
        <f>IF('SIMPL PLYWOOD'!X102=0,"",'SIMPL PLYWOOD'!X102)</f>
      </c>
      <c r="P85" t="s" s="482">
        <f>IF('SIMPL PLYWOOD'!Y102=0,"",'SIMPL PLYWOOD'!Y102)</f>
      </c>
      <c r="Q85" t="s" s="482">
        <f>IF('SIMPL PLYWOOD'!Z102=0,"",'SIMPL PLYWOOD'!Z102)</f>
      </c>
      <c r="R85" s="483">
        <f>'PRODUCTION LIST VOLUMES'!P88</f>
        <v>0</v>
      </c>
      <c r="S85" s="480"/>
    </row>
    <row r="86" ht="23.25" customHeight="1">
      <c r="A86" s="463">
        <f>B86*'SIMPL PLYWOOD'!I104</f>
        <v>0</v>
      </c>
      <c r="B86" s="481">
        <f>SUM(C86:O86)</f>
        <v>0</v>
      </c>
      <c r="C86" t="s" s="476">
        <f>'SIMPL PLYWOOD'!D103</f>
        <v>702</v>
      </c>
      <c r="D86" t="s" s="482">
        <f>IF('SIMPL PLYWOOD'!M103=0,"",'SIMPL PLYWOOD'!M103)</f>
      </c>
      <c r="E86" t="s" s="482">
        <f>IF('SIMPL PLYWOOD'!N103=0,"",'SIMPL PLYWOOD'!N103)</f>
      </c>
      <c r="F86" t="s" s="482">
        <f>IF('SIMPL PLYWOOD'!O103=0,"",'SIMPL PLYWOOD'!O103)</f>
      </c>
      <c r="G86" t="s" s="482">
        <f>IF('SIMPL PLYWOOD'!P103=0,"",'SIMPL PLYWOOD'!P103)</f>
      </c>
      <c r="H86" t="s" s="482">
        <f>IF('SIMPL PLYWOOD'!Q103=0,"",'SIMPL PLYWOOD'!Q103)</f>
      </c>
      <c r="I86" t="s" s="482">
        <f>IF('SIMPL PLYWOOD'!R103=0,"",'SIMPL PLYWOOD'!R103)</f>
      </c>
      <c r="J86" t="s" s="482">
        <f>IF('SIMPL PLYWOOD'!S103=0,"",'SIMPL PLYWOOD'!S103)</f>
      </c>
      <c r="K86" t="s" s="482">
        <f>IF('SIMPL PLYWOOD'!T103=0,"",'SIMPL PLYWOOD'!T103)</f>
      </c>
      <c r="L86" t="s" s="482">
        <f>IF('SIMPL PLYWOOD'!U103=0,"",'SIMPL PLYWOOD'!U103)</f>
      </c>
      <c r="M86" t="s" s="482">
        <f>IF('SIMPL PLYWOOD'!V103=0,"",'SIMPL PLYWOOD'!V103)</f>
      </c>
      <c r="N86" t="s" s="482">
        <f>IF('SIMPL PLYWOOD'!W103=0,"",'SIMPL PLYWOOD'!W103)</f>
      </c>
      <c r="O86" t="s" s="482">
        <f>IF('SIMPL PLYWOOD'!X103=0,"",'SIMPL PLYWOOD'!X103)</f>
      </c>
      <c r="P86" t="s" s="482">
        <f>IF('SIMPL PLYWOOD'!Y103=0,"",'SIMPL PLYWOOD'!Y103)</f>
      </c>
      <c r="Q86" t="s" s="482">
        <f>IF('SIMPL PLYWOOD'!Z103=0,"",'SIMPL PLYWOOD'!Z103)</f>
      </c>
      <c r="R86" s="483">
        <f>'PRODUCTION LIST VOLUMES'!P89</f>
        <v>0</v>
      </c>
      <c r="S86" s="480"/>
    </row>
    <row r="87" ht="23.25" customHeight="1">
      <c r="A87" s="484"/>
      <c r="B87" s="485"/>
      <c r="C87" t="s" s="476">
        <f>'SIMPL PLYWOOD'!D104</f>
        <v>703</v>
      </c>
      <c r="D87" t="s" s="482">
        <f>IF('SIMPL PLYWOOD'!M104=0,"",'SIMPL PLYWOOD'!M104)</f>
      </c>
      <c r="E87" t="s" s="482">
        <f>IF('SIMPL PLYWOOD'!N104=0,"",'SIMPL PLYWOOD'!N104)</f>
      </c>
      <c r="F87" t="s" s="482">
        <f>IF('SIMPL PLYWOOD'!O104=0,"",'SIMPL PLYWOOD'!O104)</f>
      </c>
      <c r="G87" t="s" s="482">
        <f>IF('SIMPL PLYWOOD'!P104=0,"",'SIMPL PLYWOOD'!P104)</f>
      </c>
      <c r="H87" t="s" s="482">
        <f>IF('SIMPL PLYWOOD'!Q104=0,"",'SIMPL PLYWOOD'!Q104)</f>
      </c>
      <c r="I87" t="s" s="482">
        <f>IF('SIMPL PLYWOOD'!R104=0,"",'SIMPL PLYWOOD'!R104)</f>
      </c>
      <c r="J87" t="s" s="482">
        <f>IF('SIMPL PLYWOOD'!S104=0,"",'SIMPL PLYWOOD'!S104)</f>
      </c>
      <c r="K87" t="s" s="482">
        <f>IF('SIMPL PLYWOOD'!T104=0,"",'SIMPL PLYWOOD'!T104)</f>
      </c>
      <c r="L87" t="s" s="482">
        <f>IF('SIMPL PLYWOOD'!U104=0,"",'SIMPL PLYWOOD'!U104)</f>
      </c>
      <c r="M87" t="s" s="482">
        <f>IF('SIMPL PLYWOOD'!V104=0,"",'SIMPL PLYWOOD'!V104)</f>
      </c>
      <c r="N87" t="s" s="482">
        <f>IF('SIMPL PLYWOOD'!W104=0,"",'SIMPL PLYWOOD'!W104)</f>
      </c>
      <c r="O87" t="s" s="482">
        <f>IF('SIMPL PLYWOOD'!X104=0,"",'SIMPL PLYWOOD'!X104)</f>
      </c>
      <c r="P87" t="s" s="482">
        <f>IF('SIMPL PLYWOOD'!Y104=0,"",'SIMPL PLYWOOD'!Y104)</f>
      </c>
      <c r="Q87" t="s" s="482">
        <f>IF('SIMPL PLYWOOD'!Z104=0,"",'SIMPL PLYWOOD'!Z104)</f>
      </c>
      <c r="R87" s="483">
        <f>'PRODUCTION LIST VOLUMES'!P90</f>
        <v>0</v>
      </c>
      <c r="S87" s="480"/>
    </row>
    <row r="88" ht="23.25" customHeight="1">
      <c r="A88" s="484"/>
      <c r="B88" s="485"/>
      <c r="C88" t="s" s="476">
        <f>'SIMPL PLYWOOD'!D105</f>
        <v>704</v>
      </c>
      <c r="D88" t="s" s="482">
        <f>IF('SIMPL PLYWOOD'!M105=0,"",'SIMPL PLYWOOD'!M105)</f>
      </c>
      <c r="E88" t="s" s="482">
        <f>IF('SIMPL PLYWOOD'!N105=0,"",'SIMPL PLYWOOD'!N105)</f>
      </c>
      <c r="F88" t="s" s="482">
        <f>IF('SIMPL PLYWOOD'!O105=0,"",'SIMPL PLYWOOD'!O105)</f>
      </c>
      <c r="G88" t="s" s="482">
        <f>IF('SIMPL PLYWOOD'!P105=0,"",'SIMPL PLYWOOD'!P105)</f>
      </c>
      <c r="H88" t="s" s="482">
        <f>IF('SIMPL PLYWOOD'!Q105=0,"",'SIMPL PLYWOOD'!Q105)</f>
      </c>
      <c r="I88" t="s" s="482">
        <f>IF('SIMPL PLYWOOD'!R105=0,"",'SIMPL PLYWOOD'!R105)</f>
      </c>
      <c r="J88" t="s" s="482">
        <f>IF('SIMPL PLYWOOD'!S105=0,"",'SIMPL PLYWOOD'!S105)</f>
      </c>
      <c r="K88" t="s" s="482">
        <f>IF('SIMPL PLYWOOD'!T105=0,"",'SIMPL PLYWOOD'!T105)</f>
      </c>
      <c r="L88" t="s" s="482">
        <f>IF('SIMPL PLYWOOD'!U105=0,"",'SIMPL PLYWOOD'!U105)</f>
      </c>
      <c r="M88" t="s" s="482">
        <f>IF('SIMPL PLYWOOD'!V105=0,"",'SIMPL PLYWOOD'!V105)</f>
      </c>
      <c r="N88" t="s" s="482">
        <f>IF('SIMPL PLYWOOD'!W105=0,"",'SIMPL PLYWOOD'!W105)</f>
      </c>
      <c r="O88" t="s" s="482">
        <f>IF('SIMPL PLYWOOD'!X105=0,"",'SIMPL PLYWOOD'!X105)</f>
      </c>
      <c r="P88" t="s" s="482">
        <f>IF('SIMPL PLYWOOD'!Y105=0,"",'SIMPL PLYWOOD'!Y105)</f>
      </c>
      <c r="Q88" t="s" s="482">
        <f>IF('SIMPL PLYWOOD'!Z105=0,"",'SIMPL PLYWOOD'!Z105)</f>
      </c>
      <c r="R88" s="483">
        <f>'PRODUCTION LIST VOLUMES'!P91</f>
        <v>0</v>
      </c>
      <c r="S88" s="480"/>
    </row>
    <row r="89" ht="23.25" customHeight="1">
      <c r="A89" s="484"/>
      <c r="B89" s="485"/>
      <c r="C89" t="s" s="476">
        <f>'SIMPL PLYWOOD'!D106</f>
        <v>705</v>
      </c>
      <c r="D89" t="s" s="482">
        <f>IF('SIMPL PLYWOOD'!M106=0,"",'SIMPL PLYWOOD'!M106)</f>
      </c>
      <c r="E89" t="s" s="482">
        <f>IF('SIMPL PLYWOOD'!N106=0,"",'SIMPL PLYWOOD'!N106)</f>
      </c>
      <c r="F89" t="s" s="482">
        <f>IF('SIMPL PLYWOOD'!O106=0,"",'SIMPL PLYWOOD'!O106)</f>
      </c>
      <c r="G89" t="s" s="482">
        <f>IF('SIMPL PLYWOOD'!P106=0,"",'SIMPL PLYWOOD'!P106)</f>
      </c>
      <c r="H89" t="s" s="482">
        <f>IF('SIMPL PLYWOOD'!Q106=0,"",'SIMPL PLYWOOD'!Q106)</f>
      </c>
      <c r="I89" t="s" s="482">
        <f>IF('SIMPL PLYWOOD'!R106=0,"",'SIMPL PLYWOOD'!R106)</f>
      </c>
      <c r="J89" t="s" s="482">
        <f>IF('SIMPL PLYWOOD'!S106=0,"",'SIMPL PLYWOOD'!S106)</f>
      </c>
      <c r="K89" t="s" s="482">
        <f>IF('SIMPL PLYWOOD'!T106=0,"",'SIMPL PLYWOOD'!T106)</f>
      </c>
      <c r="L89" t="s" s="482">
        <f>IF('SIMPL PLYWOOD'!U106=0,"",'SIMPL PLYWOOD'!U106)</f>
      </c>
      <c r="M89" t="s" s="482">
        <f>IF('SIMPL PLYWOOD'!V106=0,"",'SIMPL PLYWOOD'!V106)</f>
      </c>
      <c r="N89" t="s" s="482">
        <f>IF('SIMPL PLYWOOD'!W106=0,"",'SIMPL PLYWOOD'!W106)</f>
      </c>
      <c r="O89" t="s" s="482">
        <f>IF('SIMPL PLYWOOD'!X106=0,"",'SIMPL PLYWOOD'!X106)</f>
      </c>
      <c r="P89" t="s" s="482">
        <f>IF('SIMPL PLYWOOD'!Y106=0,"",'SIMPL PLYWOOD'!Y106)</f>
      </c>
      <c r="Q89" t="s" s="482">
        <f>IF('SIMPL PLYWOOD'!Z106=0,"",'SIMPL PLYWOOD'!Z106)</f>
      </c>
      <c r="R89" s="483">
        <f>'PRODUCTION LIST VOLUMES'!P92</f>
        <v>0</v>
      </c>
      <c r="S89" s="480"/>
    </row>
    <row r="90" ht="23.25" customHeight="1">
      <c r="A90" s="484"/>
      <c r="B90" s="485"/>
      <c r="C90" t="s" s="476">
        <f>'SIMPL PLYWOOD'!D107</f>
        <v>706</v>
      </c>
      <c r="D90" t="s" s="482">
        <f>IF('SIMPL PLYWOOD'!M107=0,"",'SIMPL PLYWOOD'!M107)</f>
      </c>
      <c r="E90" t="s" s="482">
        <f>IF('SIMPL PLYWOOD'!N107=0,"",'SIMPL PLYWOOD'!N107)</f>
      </c>
      <c r="F90" t="s" s="482">
        <f>IF('SIMPL PLYWOOD'!O107=0,"",'SIMPL PLYWOOD'!O107)</f>
      </c>
      <c r="G90" t="s" s="482">
        <f>IF('SIMPL PLYWOOD'!P107=0,"",'SIMPL PLYWOOD'!P107)</f>
      </c>
      <c r="H90" t="s" s="482">
        <f>IF('SIMPL PLYWOOD'!Q107=0,"",'SIMPL PLYWOOD'!Q107)</f>
      </c>
      <c r="I90" t="s" s="482">
        <f>IF('SIMPL PLYWOOD'!R107=0,"",'SIMPL PLYWOOD'!R107)</f>
      </c>
      <c r="J90" t="s" s="482">
        <f>IF('SIMPL PLYWOOD'!S107=0,"",'SIMPL PLYWOOD'!S107)</f>
      </c>
      <c r="K90" t="s" s="482">
        <f>IF('SIMPL PLYWOOD'!T107=0,"",'SIMPL PLYWOOD'!T107)</f>
      </c>
      <c r="L90" t="s" s="482">
        <f>IF('SIMPL PLYWOOD'!U107=0,"",'SIMPL PLYWOOD'!U107)</f>
      </c>
      <c r="M90" t="s" s="482">
        <f>IF('SIMPL PLYWOOD'!V107=0,"",'SIMPL PLYWOOD'!V107)</f>
      </c>
      <c r="N90" t="s" s="482">
        <f>IF('SIMPL PLYWOOD'!W107=0,"",'SIMPL PLYWOOD'!W107)</f>
      </c>
      <c r="O90" t="s" s="482">
        <f>IF('SIMPL PLYWOOD'!X107=0,"",'SIMPL PLYWOOD'!X107)</f>
      </c>
      <c r="P90" t="s" s="482">
        <f>IF('SIMPL PLYWOOD'!Y107=0,"",'SIMPL PLYWOOD'!Y107)</f>
      </c>
      <c r="Q90" t="s" s="482">
        <f>IF('SIMPL PLYWOOD'!Z107=0,"",'SIMPL PLYWOOD'!Z107)</f>
      </c>
      <c r="R90" s="483">
        <f>'PRODUCTION LIST VOLUMES'!P93</f>
        <v>0</v>
      </c>
      <c r="S90" s="480"/>
    </row>
    <row r="91" ht="23.25" customHeight="1">
      <c r="A91" s="484"/>
      <c r="B91" s="485"/>
      <c r="C91" t="s" s="476">
        <f>'SIMPL PLYWOOD'!D108</f>
        <v>707</v>
      </c>
      <c r="D91" t="s" s="482">
        <f>IF('SIMPL PLYWOOD'!M108=0,"",'SIMPL PLYWOOD'!M108)</f>
      </c>
      <c r="E91" t="s" s="482">
        <f>IF('SIMPL PLYWOOD'!N108=0,"",'SIMPL PLYWOOD'!N108)</f>
      </c>
      <c r="F91" t="s" s="482">
        <f>IF('SIMPL PLYWOOD'!O108=0,"",'SIMPL PLYWOOD'!O108)</f>
      </c>
      <c r="G91" t="s" s="482">
        <f>IF('SIMPL PLYWOOD'!P108=0,"",'SIMPL PLYWOOD'!P108)</f>
      </c>
      <c r="H91" t="s" s="482">
        <f>IF('SIMPL PLYWOOD'!Q108=0,"",'SIMPL PLYWOOD'!Q108)</f>
      </c>
      <c r="I91" t="s" s="482">
        <f>IF('SIMPL PLYWOOD'!R108=0,"",'SIMPL PLYWOOD'!R108)</f>
      </c>
      <c r="J91" t="s" s="482">
        <f>IF('SIMPL PLYWOOD'!S108=0,"",'SIMPL PLYWOOD'!S108)</f>
      </c>
      <c r="K91" t="s" s="482">
        <f>IF('SIMPL PLYWOOD'!T108=0,"",'SIMPL PLYWOOD'!T108)</f>
      </c>
      <c r="L91" t="s" s="482">
        <f>IF('SIMPL PLYWOOD'!U108=0,"",'SIMPL PLYWOOD'!U108)</f>
      </c>
      <c r="M91" t="s" s="482">
        <f>IF('SIMPL PLYWOOD'!V108=0,"",'SIMPL PLYWOOD'!V108)</f>
      </c>
      <c r="N91" t="s" s="482">
        <f>IF('SIMPL PLYWOOD'!W108=0,"",'SIMPL PLYWOOD'!W108)</f>
      </c>
      <c r="O91" t="s" s="482">
        <f>IF('SIMPL PLYWOOD'!X108=0,"",'SIMPL PLYWOOD'!X108)</f>
      </c>
      <c r="P91" t="s" s="482">
        <f>IF('SIMPL PLYWOOD'!Y108=0,"",'SIMPL PLYWOOD'!Y108)</f>
      </c>
      <c r="Q91" t="s" s="482">
        <f>IF('SIMPL PLYWOOD'!Z108=0,"",'SIMPL PLYWOOD'!Z108)</f>
      </c>
      <c r="R91" s="483">
        <f>'PRODUCTION LIST VOLUMES'!P94</f>
        <v>0</v>
      </c>
      <c r="S91" s="480"/>
    </row>
    <row r="92" ht="23.25" customHeight="1">
      <c r="A92" s="463">
        <f>B92*'SIMPL PLYWOOD'!I105</f>
        <v>0</v>
      </c>
      <c r="B92" s="481">
        <f>SUM(C92:O92)</f>
        <v>0</v>
      </c>
      <c r="C92" t="s" s="476">
        <f>'SIMPL PLYWOOD'!D109</f>
        <v>708</v>
      </c>
      <c r="D92" t="s" s="482">
        <f>IF('SIMPL PLYWOOD'!M109=0,"",'SIMPL PLYWOOD'!M109)</f>
      </c>
      <c r="E92" t="s" s="482">
        <f>IF('SIMPL PLYWOOD'!N109=0,"",'SIMPL PLYWOOD'!N109)</f>
      </c>
      <c r="F92" t="s" s="482">
        <f>IF('SIMPL PLYWOOD'!O109=0,"",'SIMPL PLYWOOD'!O109)</f>
      </c>
      <c r="G92" t="s" s="482">
        <f>IF('SIMPL PLYWOOD'!P109=0,"",'SIMPL PLYWOOD'!P109)</f>
      </c>
      <c r="H92" t="s" s="482">
        <f>IF('SIMPL PLYWOOD'!Q109=0,"",'SIMPL PLYWOOD'!Q109)</f>
      </c>
      <c r="I92" t="s" s="482">
        <f>IF('SIMPL PLYWOOD'!R109=0,"",'SIMPL PLYWOOD'!R109)</f>
      </c>
      <c r="J92" t="s" s="482">
        <f>IF('SIMPL PLYWOOD'!S109=0,"",'SIMPL PLYWOOD'!S109)</f>
      </c>
      <c r="K92" t="s" s="482">
        <f>IF('SIMPL PLYWOOD'!T109=0,"",'SIMPL PLYWOOD'!T109)</f>
      </c>
      <c r="L92" t="s" s="482">
        <f>IF('SIMPL PLYWOOD'!U109=0,"",'SIMPL PLYWOOD'!U109)</f>
      </c>
      <c r="M92" t="s" s="482">
        <f>IF('SIMPL PLYWOOD'!V109=0,"",'SIMPL PLYWOOD'!V109)</f>
      </c>
      <c r="N92" t="s" s="482">
        <f>IF('SIMPL PLYWOOD'!W109=0,"",'SIMPL PLYWOOD'!W109)</f>
      </c>
      <c r="O92" t="s" s="482">
        <f>IF('SIMPL PLYWOOD'!X109=0,"",'SIMPL PLYWOOD'!X109)</f>
      </c>
      <c r="P92" t="s" s="482">
        <f>IF('SIMPL PLYWOOD'!Y109=0,"",'SIMPL PLYWOOD'!Y109)</f>
      </c>
      <c r="Q92" t="s" s="482">
        <f>IF('SIMPL PLYWOOD'!Z109=0,"",'SIMPL PLYWOOD'!Z109)</f>
      </c>
      <c r="R92" s="483">
        <f>'PRODUCTION LIST VOLUMES'!P95</f>
        <v>0</v>
      </c>
      <c r="S92" s="480"/>
    </row>
    <row r="93" ht="23.25" customHeight="1">
      <c r="A93" s="463">
        <f>B93*'SIMPL PLYWOOD'!I106</f>
        <v>0</v>
      </c>
      <c r="B93" s="481">
        <f>SUM(C93:O93)</f>
        <v>0</v>
      </c>
      <c r="C93" t="s" s="476">
        <f>'SIMPL PLYWOOD'!D110</f>
        <v>709</v>
      </c>
      <c r="D93" t="s" s="482">
        <f>IF('SIMPL PLYWOOD'!M110=0,"",'SIMPL PLYWOOD'!M110)</f>
      </c>
      <c r="E93" t="s" s="482">
        <f>IF('SIMPL PLYWOOD'!N110=0,"",'SIMPL PLYWOOD'!N110)</f>
      </c>
      <c r="F93" t="s" s="482">
        <f>IF('SIMPL PLYWOOD'!O110=0,"",'SIMPL PLYWOOD'!O110)</f>
      </c>
      <c r="G93" t="s" s="482">
        <f>IF('SIMPL PLYWOOD'!P110=0,"",'SIMPL PLYWOOD'!P110)</f>
      </c>
      <c r="H93" t="s" s="482">
        <f>IF('SIMPL PLYWOOD'!Q110=0,"",'SIMPL PLYWOOD'!Q110)</f>
      </c>
      <c r="I93" t="s" s="482">
        <f>IF('SIMPL PLYWOOD'!R110=0,"",'SIMPL PLYWOOD'!R110)</f>
      </c>
      <c r="J93" t="s" s="482">
        <f>IF('SIMPL PLYWOOD'!S110=0,"",'SIMPL PLYWOOD'!S110)</f>
      </c>
      <c r="K93" t="s" s="482">
        <f>IF('SIMPL PLYWOOD'!T110=0,"",'SIMPL PLYWOOD'!T110)</f>
      </c>
      <c r="L93" t="s" s="482">
        <f>IF('SIMPL PLYWOOD'!U110=0,"",'SIMPL PLYWOOD'!U110)</f>
      </c>
      <c r="M93" t="s" s="482">
        <f>IF('SIMPL PLYWOOD'!V110=0,"",'SIMPL PLYWOOD'!V110)</f>
      </c>
      <c r="N93" t="s" s="482">
        <f>IF('SIMPL PLYWOOD'!W110=0,"",'SIMPL PLYWOOD'!W110)</f>
      </c>
      <c r="O93" t="s" s="482">
        <f>IF('SIMPL PLYWOOD'!X110=0,"",'SIMPL PLYWOOD'!X110)</f>
      </c>
      <c r="P93" t="s" s="482">
        <f>IF('SIMPL PLYWOOD'!Y110=0,"",'SIMPL PLYWOOD'!Y110)</f>
      </c>
      <c r="Q93" t="s" s="482">
        <f>IF('SIMPL PLYWOOD'!Z110=0,"",'SIMPL PLYWOOD'!Z110)</f>
      </c>
      <c r="R93" s="483">
        <f>'PRODUCTION LIST VOLUMES'!P96</f>
        <v>0</v>
      </c>
      <c r="S93" s="480"/>
    </row>
    <row r="94" ht="23.25" customHeight="1">
      <c r="A94" s="463">
        <f>B94*'SIMPL PLYWOOD'!I107</f>
        <v>0</v>
      </c>
      <c r="B94" s="481">
        <f>SUM(C94:O94)</f>
        <v>0</v>
      </c>
      <c r="C94" t="s" s="476">
        <f>'SIMPL PLYWOOD'!D111</f>
        <v>710</v>
      </c>
      <c r="D94" t="s" s="482">
        <f>IF('SIMPL PLYWOOD'!M111=0,"",'SIMPL PLYWOOD'!M111)</f>
      </c>
      <c r="E94" t="s" s="482">
        <f>IF('SIMPL PLYWOOD'!N111=0,"",'SIMPL PLYWOOD'!N111)</f>
      </c>
      <c r="F94" t="s" s="482">
        <f>IF('SIMPL PLYWOOD'!O111=0,"",'SIMPL PLYWOOD'!O111)</f>
      </c>
      <c r="G94" t="s" s="482">
        <f>IF('SIMPL PLYWOOD'!P111=0,"",'SIMPL PLYWOOD'!P111)</f>
      </c>
      <c r="H94" t="s" s="482">
        <f>IF('SIMPL PLYWOOD'!Q111=0,"",'SIMPL PLYWOOD'!Q111)</f>
      </c>
      <c r="I94" t="s" s="482">
        <f>IF('SIMPL PLYWOOD'!R111=0,"",'SIMPL PLYWOOD'!R111)</f>
      </c>
      <c r="J94" t="s" s="482">
        <f>IF('SIMPL PLYWOOD'!S111=0,"",'SIMPL PLYWOOD'!S111)</f>
      </c>
      <c r="K94" t="s" s="482">
        <f>IF('SIMPL PLYWOOD'!T111=0,"",'SIMPL PLYWOOD'!T111)</f>
      </c>
      <c r="L94" t="s" s="482">
        <f>IF('SIMPL PLYWOOD'!U111=0,"",'SIMPL PLYWOOD'!U111)</f>
      </c>
      <c r="M94" t="s" s="482">
        <f>IF('SIMPL PLYWOOD'!V111=0,"",'SIMPL PLYWOOD'!V111)</f>
      </c>
      <c r="N94" t="s" s="482">
        <f>IF('SIMPL PLYWOOD'!W111=0,"",'SIMPL PLYWOOD'!W111)</f>
      </c>
      <c r="O94" t="s" s="482">
        <f>IF('SIMPL PLYWOOD'!X111=0,"",'SIMPL PLYWOOD'!X111)</f>
      </c>
      <c r="P94" t="s" s="482">
        <f>IF('SIMPL PLYWOOD'!Y111=0,"",'SIMPL PLYWOOD'!Y111)</f>
      </c>
      <c r="Q94" t="s" s="482">
        <f>IF('SIMPL PLYWOOD'!Z111=0,"",'SIMPL PLYWOOD'!Z111)</f>
      </c>
      <c r="R94" s="483">
        <f>'PRODUCTION LIST VOLUMES'!P97</f>
        <v>0</v>
      </c>
      <c r="S94" s="480"/>
    </row>
    <row r="95" ht="23.25" customHeight="1">
      <c r="A95" s="463">
        <f>B95*'SIMPL PLYWOOD'!I108</f>
        <v>0</v>
      </c>
      <c r="B95" s="481">
        <f>SUM(C95:O95)</f>
        <v>0</v>
      </c>
      <c r="C95" t="s" s="476">
        <f>'SIMPL PLYWOOD'!D112</f>
        <v>711</v>
      </c>
      <c r="D95" t="s" s="482">
        <f>IF('SIMPL PLYWOOD'!M112=0,"",'SIMPL PLYWOOD'!M112)</f>
      </c>
      <c r="E95" t="s" s="482">
        <f>IF('SIMPL PLYWOOD'!N112=0,"",'SIMPL PLYWOOD'!N112)</f>
      </c>
      <c r="F95" t="s" s="482">
        <f>IF('SIMPL PLYWOOD'!O112=0,"",'SIMPL PLYWOOD'!O112)</f>
      </c>
      <c r="G95" t="s" s="482">
        <f>IF('SIMPL PLYWOOD'!P112=0,"",'SIMPL PLYWOOD'!P112)</f>
      </c>
      <c r="H95" t="s" s="482">
        <f>IF('SIMPL PLYWOOD'!Q112=0,"",'SIMPL PLYWOOD'!Q112)</f>
      </c>
      <c r="I95" t="s" s="482">
        <f>IF('SIMPL PLYWOOD'!R112=0,"",'SIMPL PLYWOOD'!R112)</f>
      </c>
      <c r="J95" t="s" s="482">
        <f>IF('SIMPL PLYWOOD'!S112=0,"",'SIMPL PLYWOOD'!S112)</f>
      </c>
      <c r="K95" t="s" s="482">
        <f>IF('SIMPL PLYWOOD'!T112=0,"",'SIMPL PLYWOOD'!T112)</f>
      </c>
      <c r="L95" t="s" s="482">
        <f>IF('SIMPL PLYWOOD'!U112=0,"",'SIMPL PLYWOOD'!U112)</f>
      </c>
      <c r="M95" t="s" s="482">
        <f>IF('SIMPL PLYWOOD'!V112=0,"",'SIMPL PLYWOOD'!V112)</f>
      </c>
      <c r="N95" t="s" s="482">
        <f>IF('SIMPL PLYWOOD'!W112=0,"",'SIMPL PLYWOOD'!W112)</f>
      </c>
      <c r="O95" t="s" s="482">
        <f>IF('SIMPL PLYWOOD'!X112=0,"",'SIMPL PLYWOOD'!X112)</f>
      </c>
      <c r="P95" t="s" s="482">
        <f>IF('SIMPL PLYWOOD'!Y112=0,"",'SIMPL PLYWOOD'!Y112)</f>
      </c>
      <c r="Q95" t="s" s="482">
        <f>IF('SIMPL PLYWOOD'!Z112=0,"",'SIMPL PLYWOOD'!Z112)</f>
      </c>
      <c r="R95" s="483">
        <f>'PRODUCTION LIST VOLUMES'!P98</f>
        <v>0</v>
      </c>
      <c r="S95" s="480"/>
    </row>
    <row r="96" ht="23.25" customHeight="1">
      <c r="A96" s="463">
        <f>B96*'SIMPL PLYWOOD'!I109</f>
        <v>0</v>
      </c>
      <c r="B96" s="481">
        <f>SUM(C96:O96)</f>
        <v>0</v>
      </c>
      <c r="C96" t="s" s="476">
        <f>'SIMPL PLYWOOD'!D113</f>
        <v>712</v>
      </c>
      <c r="D96" t="s" s="482">
        <f>IF('SIMPL PLYWOOD'!M113=0,"",'SIMPL PLYWOOD'!M113)</f>
      </c>
      <c r="E96" t="s" s="482">
        <f>IF('SIMPL PLYWOOD'!N113=0,"",'SIMPL PLYWOOD'!N113)</f>
      </c>
      <c r="F96" t="s" s="482">
        <f>IF('SIMPL PLYWOOD'!O113=0,"",'SIMPL PLYWOOD'!O113)</f>
      </c>
      <c r="G96" t="s" s="482">
        <f>IF('SIMPL PLYWOOD'!P113=0,"",'SIMPL PLYWOOD'!P113)</f>
      </c>
      <c r="H96" t="s" s="482">
        <f>IF('SIMPL PLYWOOD'!Q113=0,"",'SIMPL PLYWOOD'!Q113)</f>
      </c>
      <c r="I96" t="s" s="482">
        <f>IF('SIMPL PLYWOOD'!R113=0,"",'SIMPL PLYWOOD'!R113)</f>
      </c>
      <c r="J96" t="s" s="482">
        <f>IF('SIMPL PLYWOOD'!S113=0,"",'SIMPL PLYWOOD'!S113)</f>
      </c>
      <c r="K96" t="s" s="482">
        <f>IF('SIMPL PLYWOOD'!T113=0,"",'SIMPL PLYWOOD'!T113)</f>
      </c>
      <c r="L96" t="s" s="482">
        <f>IF('SIMPL PLYWOOD'!U113=0,"",'SIMPL PLYWOOD'!U113)</f>
      </c>
      <c r="M96" t="s" s="482">
        <f>IF('SIMPL PLYWOOD'!V113=0,"",'SIMPL PLYWOOD'!V113)</f>
      </c>
      <c r="N96" t="s" s="482">
        <f>IF('SIMPL PLYWOOD'!W113=0,"",'SIMPL PLYWOOD'!W113)</f>
      </c>
      <c r="O96" t="s" s="482">
        <f>IF('SIMPL PLYWOOD'!X113=0,"",'SIMPL PLYWOOD'!X113)</f>
      </c>
      <c r="P96" t="s" s="482">
        <f>IF('SIMPL PLYWOOD'!Y113=0,"",'SIMPL PLYWOOD'!Y113)</f>
      </c>
      <c r="Q96" t="s" s="482">
        <f>IF('SIMPL PLYWOOD'!Z113=0,"",'SIMPL PLYWOOD'!Z113)</f>
      </c>
      <c r="R96" s="483">
        <f>'PRODUCTION LIST VOLUMES'!P99</f>
        <v>0</v>
      </c>
      <c r="S96" s="480"/>
    </row>
    <row r="97" ht="23.25" customHeight="1">
      <c r="A97" s="463">
        <f>B97*'SIMPL PLYWOOD'!I110</f>
        <v>0</v>
      </c>
      <c r="B97" s="481">
        <f>SUM(C97:O97)</f>
        <v>0</v>
      </c>
      <c r="C97" t="s" s="476">
        <f>'SIMPL PLYWOOD'!D114</f>
        <v>713</v>
      </c>
      <c r="D97" t="s" s="482">
        <f>IF('SIMPL PLYWOOD'!M114=0,"",'SIMPL PLYWOOD'!M114)</f>
      </c>
      <c r="E97" t="s" s="482">
        <f>IF('SIMPL PLYWOOD'!N114=0,"",'SIMPL PLYWOOD'!N114)</f>
      </c>
      <c r="F97" t="s" s="482">
        <f>IF('SIMPL PLYWOOD'!O114=0,"",'SIMPL PLYWOOD'!O114)</f>
      </c>
      <c r="G97" t="s" s="482">
        <f>IF('SIMPL PLYWOOD'!P114=0,"",'SIMPL PLYWOOD'!P114)</f>
      </c>
      <c r="H97" t="s" s="482">
        <f>IF('SIMPL PLYWOOD'!Q114=0,"",'SIMPL PLYWOOD'!Q114)</f>
      </c>
      <c r="I97" t="s" s="482">
        <f>IF('SIMPL PLYWOOD'!R114=0,"",'SIMPL PLYWOOD'!R114)</f>
      </c>
      <c r="J97" t="s" s="482">
        <f>IF('SIMPL PLYWOOD'!S114=0,"",'SIMPL PLYWOOD'!S114)</f>
      </c>
      <c r="K97" t="s" s="482">
        <f>IF('SIMPL PLYWOOD'!T114=0,"",'SIMPL PLYWOOD'!T114)</f>
      </c>
      <c r="L97" t="s" s="482">
        <f>IF('SIMPL PLYWOOD'!U114=0,"",'SIMPL PLYWOOD'!U114)</f>
      </c>
      <c r="M97" t="s" s="482">
        <f>IF('SIMPL PLYWOOD'!V114=0,"",'SIMPL PLYWOOD'!V114)</f>
      </c>
      <c r="N97" t="s" s="482">
        <f>IF('SIMPL PLYWOOD'!W114=0,"",'SIMPL PLYWOOD'!W114)</f>
      </c>
      <c r="O97" t="s" s="482">
        <f>IF('SIMPL PLYWOOD'!X114=0,"",'SIMPL PLYWOOD'!X114)</f>
      </c>
      <c r="P97" t="s" s="482">
        <f>IF('SIMPL PLYWOOD'!Y114=0,"",'SIMPL PLYWOOD'!Y114)</f>
      </c>
      <c r="Q97" t="s" s="482">
        <f>IF('SIMPL PLYWOOD'!Z114=0,"",'SIMPL PLYWOOD'!Z114)</f>
      </c>
      <c r="R97" s="483">
        <f>'PRODUCTION LIST VOLUMES'!P100</f>
        <v>0</v>
      </c>
      <c r="S97" s="480"/>
    </row>
    <row r="98" ht="23.25" customHeight="1">
      <c r="A98" s="463">
        <f>B98*'SIMPL PLYWOOD'!I111</f>
        <v>0</v>
      </c>
      <c r="B98" s="481">
        <f>SUM(C98:O98)</f>
        <v>0</v>
      </c>
      <c r="C98" t="s" s="476">
        <f>'SIMPL PLYWOOD'!D115</f>
        <v>714</v>
      </c>
      <c r="D98" t="s" s="482">
        <f>IF('SIMPL PLYWOOD'!M115=0,"",'SIMPL PLYWOOD'!M115)</f>
      </c>
      <c r="E98" t="s" s="482">
        <f>IF('SIMPL PLYWOOD'!N115=0,"",'SIMPL PLYWOOD'!N115)</f>
      </c>
      <c r="F98" t="s" s="482">
        <f>IF('SIMPL PLYWOOD'!O115=0,"",'SIMPL PLYWOOD'!O115)</f>
      </c>
      <c r="G98" t="s" s="482">
        <f>IF('SIMPL PLYWOOD'!P115=0,"",'SIMPL PLYWOOD'!P115)</f>
      </c>
      <c r="H98" t="s" s="482">
        <f>IF('SIMPL PLYWOOD'!Q115=0,"",'SIMPL PLYWOOD'!Q115)</f>
      </c>
      <c r="I98" t="s" s="482">
        <f>IF('SIMPL PLYWOOD'!R115=0,"",'SIMPL PLYWOOD'!R115)</f>
      </c>
      <c r="J98" t="s" s="482">
        <f>IF('SIMPL PLYWOOD'!S115=0,"",'SIMPL PLYWOOD'!S115)</f>
      </c>
      <c r="K98" t="s" s="482">
        <f>IF('SIMPL PLYWOOD'!T115=0,"",'SIMPL PLYWOOD'!T115)</f>
      </c>
      <c r="L98" t="s" s="482">
        <f>IF('SIMPL PLYWOOD'!U115=0,"",'SIMPL PLYWOOD'!U115)</f>
      </c>
      <c r="M98" t="s" s="482">
        <f>IF('SIMPL PLYWOOD'!V115=0,"",'SIMPL PLYWOOD'!V115)</f>
      </c>
      <c r="N98" t="s" s="482">
        <f>IF('SIMPL PLYWOOD'!W115=0,"",'SIMPL PLYWOOD'!W115)</f>
      </c>
      <c r="O98" t="s" s="482">
        <f>IF('SIMPL PLYWOOD'!X115=0,"",'SIMPL PLYWOOD'!X115)</f>
      </c>
      <c r="P98" t="s" s="482">
        <f>IF('SIMPL PLYWOOD'!Y115=0,"",'SIMPL PLYWOOD'!Y115)</f>
      </c>
      <c r="Q98" t="s" s="482">
        <f>IF('SIMPL PLYWOOD'!Z115=0,"",'SIMPL PLYWOOD'!Z115)</f>
      </c>
      <c r="R98" s="483">
        <f>'PRODUCTION LIST VOLUMES'!P101</f>
        <v>0</v>
      </c>
      <c r="S98" s="480"/>
    </row>
    <row r="99" ht="23.25" customHeight="1">
      <c r="A99" s="463">
        <f>B99*'SIMPL PLYWOOD'!I118</f>
        <v>0</v>
      </c>
      <c r="B99" s="481">
        <f>SUM(C99:O99)</f>
        <v>0</v>
      </c>
      <c r="C99" t="s" s="476">
        <f>'SIMPL PLYWOOD'!D116</f>
        <v>715</v>
      </c>
      <c r="D99" t="s" s="482">
        <f>IF('SIMPL PLYWOOD'!M116=0,"",'SIMPL PLYWOOD'!M116)</f>
      </c>
      <c r="E99" t="s" s="482">
        <f>IF('SIMPL PLYWOOD'!N116=0,"",'SIMPL PLYWOOD'!N116)</f>
      </c>
      <c r="F99" t="s" s="482">
        <f>IF('SIMPL PLYWOOD'!O116=0,"",'SIMPL PLYWOOD'!O116)</f>
      </c>
      <c r="G99" t="s" s="482">
        <f>IF('SIMPL PLYWOOD'!P116=0,"",'SIMPL PLYWOOD'!P116)</f>
      </c>
      <c r="H99" t="s" s="482">
        <f>IF('SIMPL PLYWOOD'!Q116=0,"",'SIMPL PLYWOOD'!Q116)</f>
      </c>
      <c r="I99" t="s" s="482">
        <f>IF('SIMPL PLYWOOD'!R116=0,"",'SIMPL PLYWOOD'!R116)</f>
      </c>
      <c r="J99" t="s" s="482">
        <f>IF('SIMPL PLYWOOD'!S116=0,"",'SIMPL PLYWOOD'!S116)</f>
      </c>
      <c r="K99" t="s" s="482">
        <f>IF('SIMPL PLYWOOD'!T116=0,"",'SIMPL PLYWOOD'!T116)</f>
      </c>
      <c r="L99" t="s" s="482">
        <f>IF('SIMPL PLYWOOD'!U116=0,"",'SIMPL PLYWOOD'!U116)</f>
      </c>
      <c r="M99" t="s" s="482">
        <f>IF('SIMPL PLYWOOD'!V116=0,"",'SIMPL PLYWOOD'!V116)</f>
      </c>
      <c r="N99" t="s" s="482">
        <f>IF('SIMPL PLYWOOD'!W116=0,"",'SIMPL PLYWOOD'!W116)</f>
      </c>
      <c r="O99" t="s" s="482">
        <f>IF('SIMPL PLYWOOD'!X116=0,"",'SIMPL PLYWOOD'!X116)</f>
      </c>
      <c r="P99" t="s" s="482">
        <f>IF('SIMPL PLYWOOD'!Y116=0,"",'SIMPL PLYWOOD'!Y116)</f>
      </c>
      <c r="Q99" t="s" s="482">
        <f>IF('SIMPL PLYWOOD'!Z116=0,"",'SIMPL PLYWOOD'!Z116)</f>
      </c>
      <c r="R99" s="483">
        <f>'PRODUCTION LIST VOLUMES'!P102</f>
        <v>0</v>
      </c>
      <c r="S99" s="480"/>
    </row>
    <row r="100" ht="23.25" customHeight="1">
      <c r="A100" s="463">
        <f>B100*'SIMPL PLYWOOD'!I119</f>
        <v>0</v>
      </c>
      <c r="B100" s="481">
        <f>SUM(C100:O100)</f>
        <v>0</v>
      </c>
      <c r="C100" t="s" s="476">
        <f>'SIMPL PLYWOOD'!D117</f>
        <v>716</v>
      </c>
      <c r="D100" t="s" s="482">
        <f>IF('SIMPL PLYWOOD'!M117=0,"",'SIMPL PLYWOOD'!M117)</f>
      </c>
      <c r="E100" t="s" s="482">
        <f>IF('SIMPL PLYWOOD'!N117=0,"",'SIMPL PLYWOOD'!N117)</f>
      </c>
      <c r="F100" t="s" s="482">
        <f>IF('SIMPL PLYWOOD'!O117=0,"",'SIMPL PLYWOOD'!O117)</f>
      </c>
      <c r="G100" t="s" s="482">
        <f>IF('SIMPL PLYWOOD'!P117=0,"",'SIMPL PLYWOOD'!P117)</f>
      </c>
      <c r="H100" t="s" s="482">
        <f>IF('SIMPL PLYWOOD'!Q117=0,"",'SIMPL PLYWOOD'!Q117)</f>
      </c>
      <c r="I100" t="s" s="482">
        <f>IF('SIMPL PLYWOOD'!R117=0,"",'SIMPL PLYWOOD'!R117)</f>
      </c>
      <c r="J100" t="s" s="482">
        <f>IF('SIMPL PLYWOOD'!S117=0,"",'SIMPL PLYWOOD'!S117)</f>
      </c>
      <c r="K100" t="s" s="482">
        <f>IF('SIMPL PLYWOOD'!T117=0,"",'SIMPL PLYWOOD'!T117)</f>
      </c>
      <c r="L100" t="s" s="482">
        <f>IF('SIMPL PLYWOOD'!U117=0,"",'SIMPL PLYWOOD'!U117)</f>
      </c>
      <c r="M100" t="s" s="482">
        <f>IF('SIMPL PLYWOOD'!V117=0,"",'SIMPL PLYWOOD'!V117)</f>
      </c>
      <c r="N100" t="s" s="482">
        <f>IF('SIMPL PLYWOOD'!W117=0,"",'SIMPL PLYWOOD'!W117)</f>
      </c>
      <c r="O100" t="s" s="482">
        <f>IF('SIMPL PLYWOOD'!X117=0,"",'SIMPL PLYWOOD'!X117)</f>
      </c>
      <c r="P100" t="s" s="482">
        <f>IF('SIMPL PLYWOOD'!Y117=0,"",'SIMPL PLYWOOD'!Y117)</f>
      </c>
      <c r="Q100" t="s" s="482">
        <f>IF('SIMPL PLYWOOD'!Z117=0,"",'SIMPL PLYWOOD'!Z117)</f>
      </c>
      <c r="R100" s="483">
        <f>'PRODUCTION LIST VOLUMES'!P103</f>
        <v>0</v>
      </c>
      <c r="S100" s="480"/>
    </row>
    <row r="101" ht="23.25" customHeight="1">
      <c r="A101" s="463">
        <f>B101*'SIMPL PLYWOOD'!I120</f>
        <v>0</v>
      </c>
      <c r="B101" s="481">
        <f>SUM(C101:O101)</f>
        <v>0</v>
      </c>
      <c r="C101" s="486">
        <f>'SIMPL PLYWOOD'!D118</f>
        <v>0</v>
      </c>
      <c r="D101" t="s" s="482">
        <f>IF('SIMPL PLYWOOD'!M118=0,"",'SIMPL PLYWOOD'!M118)</f>
      </c>
      <c r="E101" t="s" s="482">
        <f>IF('SIMPL PLYWOOD'!N118=0,"",'SIMPL PLYWOOD'!N118)</f>
      </c>
      <c r="F101" t="s" s="482">
        <f>IF('SIMPL PLYWOOD'!O118=0,"",'SIMPL PLYWOOD'!O118)</f>
      </c>
      <c r="G101" t="s" s="482">
        <f>IF('SIMPL PLYWOOD'!P118=0,"",'SIMPL PLYWOOD'!P118)</f>
      </c>
      <c r="H101" t="s" s="482">
        <f>IF('SIMPL PLYWOOD'!Q118=0,"",'SIMPL PLYWOOD'!Q118)</f>
      </c>
      <c r="I101" t="s" s="482">
        <f>IF('SIMPL PLYWOOD'!R118=0,"",'SIMPL PLYWOOD'!R118)</f>
      </c>
      <c r="J101" t="s" s="482">
        <f>IF('SIMPL PLYWOOD'!S118=0,"",'SIMPL PLYWOOD'!S118)</f>
      </c>
      <c r="K101" t="s" s="482">
        <f>IF('SIMPL PLYWOOD'!T118=0,"",'SIMPL PLYWOOD'!T118)</f>
      </c>
      <c r="L101" t="s" s="482">
        <f>IF('SIMPL PLYWOOD'!U118=0,"",'SIMPL PLYWOOD'!U118)</f>
      </c>
      <c r="M101" t="s" s="482">
        <f>IF('SIMPL PLYWOOD'!V118=0,"",'SIMPL PLYWOOD'!V118)</f>
      </c>
      <c r="N101" t="s" s="482">
        <f>IF('SIMPL PLYWOOD'!W118=0,"",'SIMPL PLYWOOD'!W118)</f>
      </c>
      <c r="O101" t="s" s="482">
        <f>IF('SIMPL PLYWOOD'!X118=0,"",'SIMPL PLYWOOD'!X118)</f>
      </c>
      <c r="P101" t="s" s="482">
        <f>IF('SIMPL PLYWOOD'!Y118=0,"",'SIMPL PLYWOOD'!Y118)</f>
      </c>
      <c r="Q101" t="s" s="482">
        <f>IF('SIMPL PLYWOOD'!Z118=0,"",'SIMPL PLYWOOD'!Z118)</f>
      </c>
      <c r="R101" s="483">
        <f>'PRODUCTION LIST VOLUMES'!P104</f>
        <v>0</v>
      </c>
      <c r="S101" s="480"/>
    </row>
    <row r="102" ht="23.25" customHeight="1">
      <c r="A102" s="463">
        <f>B102*'SIMPL PLYWOOD'!I121</f>
        <v>0</v>
      </c>
      <c r="B102" s="481">
        <f>SUM(C102:O102)</f>
        <v>0</v>
      </c>
      <c r="C102" t="s" s="476">
        <f>'SIMPL PLYWOOD'!D119</f>
        <v>717</v>
      </c>
      <c r="D102" t="s" s="482">
        <f>IF('SIMPL PLYWOOD'!M119=0,"",'SIMPL PLYWOOD'!M119)</f>
      </c>
      <c r="E102" t="s" s="482">
        <f>IF('SIMPL PLYWOOD'!N119=0,"",'SIMPL PLYWOOD'!N119)</f>
      </c>
      <c r="F102" t="s" s="482">
        <f>IF('SIMPL PLYWOOD'!O119=0,"",'SIMPL PLYWOOD'!O119)</f>
      </c>
      <c r="G102" t="s" s="482">
        <f>IF('SIMPL PLYWOOD'!P119=0,"",'SIMPL PLYWOOD'!P119)</f>
      </c>
      <c r="H102" t="s" s="482">
        <f>IF('SIMPL PLYWOOD'!Q119=0,"",'SIMPL PLYWOOD'!Q119)</f>
      </c>
      <c r="I102" t="s" s="482">
        <f>IF('SIMPL PLYWOOD'!R119=0,"",'SIMPL PLYWOOD'!R119)</f>
      </c>
      <c r="J102" t="s" s="482">
        <f>IF('SIMPL PLYWOOD'!S119=0,"",'SIMPL PLYWOOD'!S119)</f>
      </c>
      <c r="K102" t="s" s="482">
        <f>IF('SIMPL PLYWOOD'!T119=0,"",'SIMPL PLYWOOD'!T119)</f>
      </c>
      <c r="L102" t="s" s="482">
        <f>IF('SIMPL PLYWOOD'!U119=0,"",'SIMPL PLYWOOD'!U119)</f>
      </c>
      <c r="M102" t="s" s="482">
        <f>IF('SIMPL PLYWOOD'!V119=0,"",'SIMPL PLYWOOD'!V119)</f>
      </c>
      <c r="N102" t="s" s="482">
        <f>IF('SIMPL PLYWOOD'!W119=0,"",'SIMPL PLYWOOD'!W119)</f>
      </c>
      <c r="O102" t="s" s="482">
        <f>IF('SIMPL PLYWOOD'!X119=0,"",'SIMPL PLYWOOD'!X119)</f>
      </c>
      <c r="P102" t="s" s="482">
        <f>IF('SIMPL PLYWOOD'!Y119=0,"",'SIMPL PLYWOOD'!Y119)</f>
      </c>
      <c r="Q102" t="s" s="482">
        <f>IF('SIMPL PLYWOOD'!Z119=0,"",'SIMPL PLYWOOD'!Z119)</f>
      </c>
      <c r="R102" s="483">
        <f>'PRODUCTION LIST VOLUMES'!P105</f>
        <v>0</v>
      </c>
      <c r="S102" s="480"/>
    </row>
    <row r="103" ht="23.25" customHeight="1">
      <c r="A103" s="463">
        <f>B103*'SIMPL PLYWOOD'!I122</f>
        <v>0</v>
      </c>
      <c r="B103" s="481">
        <f>SUM(C103:O103)</f>
        <v>0</v>
      </c>
      <c r="C103" t="s" s="476">
        <f>'SIMPL PLYWOOD'!D120</f>
        <v>718</v>
      </c>
      <c r="D103" t="s" s="482">
        <f>IF('SIMPL PLYWOOD'!M120=0,"",'SIMPL PLYWOOD'!M120)</f>
      </c>
      <c r="E103" t="s" s="482">
        <f>IF('SIMPL PLYWOOD'!N120=0,"",'SIMPL PLYWOOD'!N120)</f>
      </c>
      <c r="F103" t="s" s="482">
        <f>IF('SIMPL PLYWOOD'!O120=0,"",'SIMPL PLYWOOD'!O120)</f>
      </c>
      <c r="G103" t="s" s="482">
        <f>IF('SIMPL PLYWOOD'!P120=0,"",'SIMPL PLYWOOD'!P120)</f>
      </c>
      <c r="H103" t="s" s="482">
        <f>IF('SIMPL PLYWOOD'!Q120=0,"",'SIMPL PLYWOOD'!Q120)</f>
      </c>
      <c r="I103" t="s" s="482">
        <f>IF('SIMPL PLYWOOD'!R120=0,"",'SIMPL PLYWOOD'!R120)</f>
      </c>
      <c r="J103" t="s" s="482">
        <f>IF('SIMPL PLYWOOD'!S120=0,"",'SIMPL PLYWOOD'!S120)</f>
      </c>
      <c r="K103" t="s" s="482">
        <f>IF('SIMPL PLYWOOD'!T120=0,"",'SIMPL PLYWOOD'!T120)</f>
      </c>
      <c r="L103" t="s" s="482">
        <f>IF('SIMPL PLYWOOD'!U120=0,"",'SIMPL PLYWOOD'!U120)</f>
      </c>
      <c r="M103" t="s" s="482">
        <f>IF('SIMPL PLYWOOD'!V120=0,"",'SIMPL PLYWOOD'!V120)</f>
      </c>
      <c r="N103" t="s" s="482">
        <f>IF('SIMPL PLYWOOD'!W120=0,"",'SIMPL PLYWOOD'!W120)</f>
      </c>
      <c r="O103" t="s" s="482">
        <f>IF('SIMPL PLYWOOD'!X120=0,"",'SIMPL PLYWOOD'!X120)</f>
      </c>
      <c r="P103" t="s" s="482">
        <f>IF('SIMPL PLYWOOD'!Y120=0,"",'SIMPL PLYWOOD'!Y120)</f>
      </c>
      <c r="Q103" t="s" s="482">
        <f>IF('SIMPL PLYWOOD'!Z120=0,"",'SIMPL PLYWOOD'!Z120)</f>
      </c>
      <c r="R103" s="483">
        <f>'PRODUCTION LIST VOLUMES'!P106</f>
        <v>0</v>
      </c>
      <c r="S103" s="480"/>
    </row>
    <row r="104" ht="23.25" customHeight="1">
      <c r="A104" s="463">
        <f>B104*'SIMPL PLYWOOD'!I123</f>
        <v>0</v>
      </c>
      <c r="B104" s="481">
        <f>SUM(C104:O104)</f>
        <v>0</v>
      </c>
      <c r="C104" t="s" s="476">
        <f>'SIMPL PLYWOOD'!D121</f>
        <v>719</v>
      </c>
      <c r="D104" t="s" s="482">
        <f>IF('SIMPL PLYWOOD'!M121=0,"",'SIMPL PLYWOOD'!M121)</f>
      </c>
      <c r="E104" t="s" s="482">
        <f>IF('SIMPL PLYWOOD'!N121=0,"",'SIMPL PLYWOOD'!N121)</f>
      </c>
      <c r="F104" t="s" s="482">
        <f>IF('SIMPL PLYWOOD'!O121=0,"",'SIMPL PLYWOOD'!O121)</f>
      </c>
      <c r="G104" t="s" s="482">
        <f>IF('SIMPL PLYWOOD'!P121=0,"",'SIMPL PLYWOOD'!P121)</f>
      </c>
      <c r="H104" t="s" s="482">
        <f>IF('SIMPL PLYWOOD'!Q121=0,"",'SIMPL PLYWOOD'!Q121)</f>
      </c>
      <c r="I104" t="s" s="482">
        <f>IF('SIMPL PLYWOOD'!R121=0,"",'SIMPL PLYWOOD'!R121)</f>
      </c>
      <c r="J104" t="s" s="482">
        <f>IF('SIMPL PLYWOOD'!S121=0,"",'SIMPL PLYWOOD'!S121)</f>
      </c>
      <c r="K104" t="s" s="482">
        <f>IF('SIMPL PLYWOOD'!T121=0,"",'SIMPL PLYWOOD'!T121)</f>
      </c>
      <c r="L104" t="s" s="482">
        <f>IF('SIMPL PLYWOOD'!U121=0,"",'SIMPL PLYWOOD'!U121)</f>
      </c>
      <c r="M104" t="s" s="482">
        <f>IF('SIMPL PLYWOOD'!V121=0,"",'SIMPL PLYWOOD'!V121)</f>
      </c>
      <c r="N104" t="s" s="482">
        <f>IF('SIMPL PLYWOOD'!W121=0,"",'SIMPL PLYWOOD'!W121)</f>
      </c>
      <c r="O104" t="s" s="482">
        <f>IF('SIMPL PLYWOOD'!X121=0,"",'SIMPL PLYWOOD'!X121)</f>
      </c>
      <c r="P104" t="s" s="482">
        <f>IF('SIMPL PLYWOOD'!Y121=0,"",'SIMPL PLYWOOD'!Y121)</f>
      </c>
      <c r="Q104" t="s" s="482">
        <f>IF('SIMPL PLYWOOD'!Z121=0,"",'SIMPL PLYWOOD'!Z121)</f>
      </c>
      <c r="R104" s="483">
        <f>'PRODUCTION LIST VOLUMES'!P107</f>
        <v>0</v>
      </c>
      <c r="S104" s="480"/>
    </row>
    <row r="105" ht="23.25" customHeight="1">
      <c r="A105" s="487"/>
      <c r="B105" s="481">
        <f>SUM(C105:O105)</f>
        <v>0</v>
      </c>
      <c r="C105" t="s" s="476">
        <f>'SIMPL PLYWOOD'!D122</f>
        <v>720</v>
      </c>
      <c r="D105" t="s" s="482">
        <f>IF('SIMPL PLYWOOD'!M122=0,"",'SIMPL PLYWOOD'!M122)</f>
      </c>
      <c r="E105" t="s" s="482">
        <f>IF('SIMPL PLYWOOD'!N122=0,"",'SIMPL PLYWOOD'!N122)</f>
      </c>
      <c r="F105" t="s" s="482">
        <f>IF('SIMPL PLYWOOD'!O122=0,"",'SIMPL PLYWOOD'!O122)</f>
      </c>
      <c r="G105" t="s" s="482">
        <f>IF('SIMPL PLYWOOD'!P122=0,"",'SIMPL PLYWOOD'!P122)</f>
      </c>
      <c r="H105" t="s" s="482">
        <f>IF('SIMPL PLYWOOD'!Q122=0,"",'SIMPL PLYWOOD'!Q122)</f>
      </c>
      <c r="I105" t="s" s="482">
        <f>IF('SIMPL PLYWOOD'!R122=0,"",'SIMPL PLYWOOD'!R122)</f>
      </c>
      <c r="J105" t="s" s="482">
        <f>IF('SIMPL PLYWOOD'!S122=0,"",'SIMPL PLYWOOD'!S122)</f>
      </c>
      <c r="K105" t="s" s="482">
        <f>IF('SIMPL PLYWOOD'!T122=0,"",'SIMPL PLYWOOD'!T122)</f>
      </c>
      <c r="L105" t="s" s="482">
        <f>IF('SIMPL PLYWOOD'!U122=0,"",'SIMPL PLYWOOD'!U122)</f>
      </c>
      <c r="M105" t="s" s="482">
        <f>IF('SIMPL PLYWOOD'!V122=0,"",'SIMPL PLYWOOD'!V122)</f>
      </c>
      <c r="N105" t="s" s="482">
        <f>IF('SIMPL PLYWOOD'!W122=0,"",'SIMPL PLYWOOD'!W122)</f>
      </c>
      <c r="O105" t="s" s="482">
        <f>IF('SIMPL PLYWOOD'!X122=0,"",'SIMPL PLYWOOD'!X122)</f>
      </c>
      <c r="P105" t="s" s="482">
        <f>IF('SIMPL PLYWOOD'!Y122=0,"",'SIMPL PLYWOOD'!Y122)</f>
      </c>
      <c r="Q105" t="s" s="482">
        <f>IF('SIMPL PLYWOOD'!Z122=0,"",'SIMPL PLYWOOD'!Z122)</f>
      </c>
      <c r="R105" s="483">
        <f>'PRODUCTION LIST VOLUMES'!P108</f>
        <v>0</v>
      </c>
      <c r="S105" s="480"/>
    </row>
    <row r="106" ht="23.25" customHeight="1">
      <c r="A106" s="487"/>
      <c r="B106" s="481">
        <f>SUM(C106:O106)</f>
        <v>0</v>
      </c>
      <c r="C106" t="s" s="476">
        <f>'SIMPL PLYWOOD'!D123</f>
        <v>721</v>
      </c>
      <c r="D106" t="s" s="482">
        <f>IF('SIMPL PLYWOOD'!M123=0,"",'SIMPL PLYWOOD'!M123)</f>
      </c>
      <c r="E106" t="s" s="482">
        <f>IF('SIMPL PLYWOOD'!N123=0,"",'SIMPL PLYWOOD'!N123)</f>
      </c>
      <c r="F106" t="s" s="482">
        <f>IF('SIMPL PLYWOOD'!O123=0,"",'SIMPL PLYWOOD'!O123)</f>
      </c>
      <c r="G106" t="s" s="482">
        <f>IF('SIMPL PLYWOOD'!P123=0,"",'SIMPL PLYWOOD'!P123)</f>
      </c>
      <c r="H106" t="s" s="482">
        <f>IF('SIMPL PLYWOOD'!Q123=0,"",'SIMPL PLYWOOD'!Q123)</f>
      </c>
      <c r="I106" t="s" s="482">
        <f>IF('SIMPL PLYWOOD'!R123=0,"",'SIMPL PLYWOOD'!R123)</f>
      </c>
      <c r="J106" t="s" s="482">
        <f>IF('SIMPL PLYWOOD'!S123=0,"",'SIMPL PLYWOOD'!S123)</f>
      </c>
      <c r="K106" t="s" s="482">
        <f>IF('SIMPL PLYWOOD'!T123=0,"",'SIMPL PLYWOOD'!T123)</f>
      </c>
      <c r="L106" t="s" s="482">
        <f>IF('SIMPL PLYWOOD'!U123=0,"",'SIMPL PLYWOOD'!U123)</f>
      </c>
      <c r="M106" t="s" s="482">
        <f>IF('SIMPL PLYWOOD'!V123=0,"",'SIMPL PLYWOOD'!V123)</f>
      </c>
      <c r="N106" t="s" s="482">
        <f>IF('SIMPL PLYWOOD'!W123=0,"",'SIMPL PLYWOOD'!W123)</f>
      </c>
      <c r="O106" t="s" s="482">
        <f>IF('SIMPL PLYWOOD'!X123=0,"",'SIMPL PLYWOOD'!X123)</f>
      </c>
      <c r="P106" t="s" s="482">
        <f>IF('SIMPL PLYWOOD'!Y123=0,"",'SIMPL PLYWOOD'!Y123)</f>
      </c>
      <c r="Q106" t="s" s="482">
        <f>IF('SIMPL PLYWOOD'!Z123=0,"",'SIMPL PLYWOOD'!Z123)</f>
      </c>
      <c r="R106" s="483">
        <f>'PRODUCTION LIST VOLUMES'!P109</f>
        <v>0</v>
      </c>
      <c r="S106" s="480"/>
    </row>
    <row r="107" ht="23.25" customHeight="1">
      <c r="A107" s="487"/>
      <c r="B107" s="481">
        <f>SUM(C107:O107)</f>
        <v>0</v>
      </c>
      <c r="C107" t="s" s="476">
        <f>'SIMPL PLYWOOD'!D124</f>
        <v>722</v>
      </c>
      <c r="D107" t="s" s="482">
        <f>IF('SIMPL PLYWOOD'!M124=0,"",'SIMPL PLYWOOD'!M124)</f>
      </c>
      <c r="E107" t="s" s="482">
        <f>IF('SIMPL PLYWOOD'!N124=0,"",'SIMPL PLYWOOD'!N124)</f>
      </c>
      <c r="F107" t="s" s="482">
        <f>IF('SIMPL PLYWOOD'!O124=0,"",'SIMPL PLYWOOD'!O124)</f>
      </c>
      <c r="G107" t="s" s="482">
        <f>IF('SIMPL PLYWOOD'!P124=0,"",'SIMPL PLYWOOD'!P124)</f>
      </c>
      <c r="H107" t="s" s="482">
        <f>IF('SIMPL PLYWOOD'!Q124=0,"",'SIMPL PLYWOOD'!Q124)</f>
      </c>
      <c r="I107" t="s" s="482">
        <f>IF('SIMPL PLYWOOD'!R124=0,"",'SIMPL PLYWOOD'!R124)</f>
      </c>
      <c r="J107" t="s" s="482">
        <f>IF('SIMPL PLYWOOD'!S124=0,"",'SIMPL PLYWOOD'!S124)</f>
      </c>
      <c r="K107" t="s" s="482">
        <f>IF('SIMPL PLYWOOD'!T124=0,"",'SIMPL PLYWOOD'!T124)</f>
      </c>
      <c r="L107" t="s" s="482">
        <f>IF('SIMPL PLYWOOD'!U124=0,"",'SIMPL PLYWOOD'!U124)</f>
      </c>
      <c r="M107" t="s" s="482">
        <f>IF('SIMPL PLYWOOD'!V124=0,"",'SIMPL PLYWOOD'!V124)</f>
      </c>
      <c r="N107" t="s" s="482">
        <f>IF('SIMPL PLYWOOD'!W124=0,"",'SIMPL PLYWOOD'!W124)</f>
      </c>
      <c r="O107" t="s" s="482">
        <f>IF('SIMPL PLYWOOD'!X124=0,"",'SIMPL PLYWOOD'!X124)</f>
      </c>
      <c r="P107" t="s" s="482">
        <f>IF('SIMPL PLYWOOD'!Y124=0,"",'SIMPL PLYWOOD'!Y124)</f>
      </c>
      <c r="Q107" t="s" s="482">
        <f>IF('SIMPL PLYWOOD'!Z124=0,"",'SIMPL PLYWOOD'!Z124)</f>
      </c>
      <c r="R107" s="483">
        <f>'PRODUCTION LIST VOLUMES'!P110</f>
        <v>0</v>
      </c>
      <c r="S107" s="480"/>
    </row>
    <row r="108" ht="23.25" customHeight="1">
      <c r="A108" s="487"/>
      <c r="B108" s="481">
        <f>SUM(C108:O108)</f>
        <v>0</v>
      </c>
      <c r="C108" t="s" s="476">
        <f>'SIMPL PLYWOOD'!D125</f>
        <v>723</v>
      </c>
      <c r="D108" t="s" s="482">
        <f>IF('SIMPL PLYWOOD'!M125=0,"",'SIMPL PLYWOOD'!M125)</f>
      </c>
      <c r="E108" t="s" s="482">
        <f>IF('SIMPL PLYWOOD'!N125=0,"",'SIMPL PLYWOOD'!N125)</f>
      </c>
      <c r="F108" t="s" s="482">
        <f>IF('SIMPL PLYWOOD'!O125=0,"",'SIMPL PLYWOOD'!O125)</f>
      </c>
      <c r="G108" t="s" s="482">
        <f>IF('SIMPL PLYWOOD'!P125=0,"",'SIMPL PLYWOOD'!P125)</f>
      </c>
      <c r="H108" t="s" s="482">
        <f>IF('SIMPL PLYWOOD'!Q125=0,"",'SIMPL PLYWOOD'!Q125)</f>
      </c>
      <c r="I108" t="s" s="482">
        <f>IF('SIMPL PLYWOOD'!R125=0,"",'SIMPL PLYWOOD'!R125)</f>
      </c>
      <c r="J108" t="s" s="482">
        <f>IF('SIMPL PLYWOOD'!S125=0,"",'SIMPL PLYWOOD'!S125)</f>
      </c>
      <c r="K108" t="s" s="482">
        <f>IF('SIMPL PLYWOOD'!T125=0,"",'SIMPL PLYWOOD'!T125)</f>
      </c>
      <c r="L108" t="s" s="482">
        <f>IF('SIMPL PLYWOOD'!U125=0,"",'SIMPL PLYWOOD'!U125)</f>
      </c>
      <c r="M108" t="s" s="482">
        <f>IF('SIMPL PLYWOOD'!V125=0,"",'SIMPL PLYWOOD'!V125)</f>
      </c>
      <c r="N108" t="s" s="482">
        <f>IF('SIMPL PLYWOOD'!W125=0,"",'SIMPL PLYWOOD'!W125)</f>
      </c>
      <c r="O108" t="s" s="482">
        <f>IF('SIMPL PLYWOOD'!X125=0,"",'SIMPL PLYWOOD'!X125)</f>
      </c>
      <c r="P108" t="s" s="482">
        <f>IF('SIMPL PLYWOOD'!Y125=0,"",'SIMPL PLYWOOD'!Y125)</f>
      </c>
      <c r="Q108" t="s" s="482">
        <f>IF('SIMPL PLYWOOD'!Z125=0,"",'SIMPL PLYWOOD'!Z125)</f>
      </c>
      <c r="R108" s="483">
        <f>'PRODUCTION LIST VOLUMES'!P111</f>
        <v>0</v>
      </c>
      <c r="S108" s="480"/>
    </row>
    <row r="109" ht="23.25" customHeight="1">
      <c r="A109" s="487"/>
      <c r="B109" s="481">
        <f>SUM(C109:O109)</f>
        <v>0</v>
      </c>
      <c r="C109" t="s" s="476">
        <f>'SIMPL PLYWOOD'!D126</f>
        <v>724</v>
      </c>
      <c r="D109" t="s" s="482">
        <f>IF('SIMPL PLYWOOD'!M126=0,"",'SIMPL PLYWOOD'!M126)</f>
      </c>
      <c r="E109" t="s" s="482">
        <f>IF('SIMPL PLYWOOD'!N126=0,"",'SIMPL PLYWOOD'!N126)</f>
      </c>
      <c r="F109" t="s" s="482">
        <f>IF('SIMPL PLYWOOD'!O126=0,"",'SIMPL PLYWOOD'!O126)</f>
      </c>
      <c r="G109" t="s" s="482">
        <f>IF('SIMPL PLYWOOD'!P126=0,"",'SIMPL PLYWOOD'!P126)</f>
      </c>
      <c r="H109" t="s" s="482">
        <f>IF('SIMPL PLYWOOD'!Q126=0,"",'SIMPL PLYWOOD'!Q126)</f>
      </c>
      <c r="I109" t="s" s="482">
        <f>IF('SIMPL PLYWOOD'!R126=0,"",'SIMPL PLYWOOD'!R126)</f>
      </c>
      <c r="J109" t="s" s="482">
        <f>IF('SIMPL PLYWOOD'!S126=0,"",'SIMPL PLYWOOD'!S126)</f>
      </c>
      <c r="K109" t="s" s="482">
        <f>IF('SIMPL PLYWOOD'!T126=0,"",'SIMPL PLYWOOD'!T126)</f>
      </c>
      <c r="L109" t="s" s="482">
        <f>IF('SIMPL PLYWOOD'!U126=0,"",'SIMPL PLYWOOD'!U126)</f>
      </c>
      <c r="M109" t="s" s="482">
        <f>IF('SIMPL PLYWOOD'!V126=0,"",'SIMPL PLYWOOD'!V126)</f>
      </c>
      <c r="N109" t="s" s="482">
        <f>IF('SIMPL PLYWOOD'!W126=0,"",'SIMPL PLYWOOD'!W126)</f>
      </c>
      <c r="O109" t="s" s="482">
        <f>IF('SIMPL PLYWOOD'!X126=0,"",'SIMPL PLYWOOD'!X126)</f>
      </c>
      <c r="P109" t="s" s="482">
        <f>IF('SIMPL PLYWOOD'!Y126=0,"",'SIMPL PLYWOOD'!Y126)</f>
      </c>
      <c r="Q109" t="s" s="482">
        <f>IF('SIMPL PLYWOOD'!Z126=0,"",'SIMPL PLYWOOD'!Z126)</f>
      </c>
      <c r="R109" s="483">
        <f>'PRODUCTION LIST VOLUMES'!P112</f>
        <v>0</v>
      </c>
      <c r="S109" s="480"/>
    </row>
    <row r="110" ht="23.25" customHeight="1">
      <c r="A110" s="484"/>
      <c r="B110" s="485"/>
      <c r="C110" t="s" s="476">
        <f>'SIMPL PLYWOOD'!D127</f>
        <v>725</v>
      </c>
      <c r="D110" t="s" s="482">
        <f>IF('SIMPL PLYWOOD'!M127=0,"",'SIMPL PLYWOOD'!M127)</f>
      </c>
      <c r="E110" t="s" s="482">
        <f>IF('SIMPL PLYWOOD'!N127=0,"",'SIMPL PLYWOOD'!N127)</f>
      </c>
      <c r="F110" t="s" s="482">
        <f>IF('SIMPL PLYWOOD'!O127=0,"",'SIMPL PLYWOOD'!O127)</f>
      </c>
      <c r="G110" t="s" s="482">
        <f>IF('SIMPL PLYWOOD'!P127=0,"",'SIMPL PLYWOOD'!P127)</f>
      </c>
      <c r="H110" t="s" s="482">
        <f>IF('SIMPL PLYWOOD'!Q127=0,"",'SIMPL PLYWOOD'!Q127)</f>
      </c>
      <c r="I110" t="s" s="482">
        <f>IF('SIMPL PLYWOOD'!R127=0,"",'SIMPL PLYWOOD'!R127)</f>
      </c>
      <c r="J110" t="s" s="482">
        <f>IF('SIMPL PLYWOOD'!S127=0,"",'SIMPL PLYWOOD'!S127)</f>
      </c>
      <c r="K110" t="s" s="482">
        <f>IF('SIMPL PLYWOOD'!T127=0,"",'SIMPL PLYWOOD'!T127)</f>
      </c>
      <c r="L110" t="s" s="482">
        <f>IF('SIMPL PLYWOOD'!U127=0,"",'SIMPL PLYWOOD'!U127)</f>
      </c>
      <c r="M110" t="s" s="482">
        <f>IF('SIMPL PLYWOOD'!V127=0,"",'SIMPL PLYWOOD'!V127)</f>
      </c>
      <c r="N110" t="s" s="482">
        <f>IF('SIMPL PLYWOOD'!W127=0,"",'SIMPL PLYWOOD'!W127)</f>
      </c>
      <c r="O110" t="s" s="482">
        <f>IF('SIMPL PLYWOOD'!X127=0,"",'SIMPL PLYWOOD'!X127)</f>
      </c>
      <c r="P110" t="s" s="482">
        <f>IF('SIMPL PLYWOOD'!Y127=0,"",'SIMPL PLYWOOD'!Y127)</f>
      </c>
      <c r="Q110" t="s" s="482">
        <f>IF('SIMPL PLYWOOD'!Z127=0,"",'SIMPL PLYWOOD'!Z127)</f>
      </c>
      <c r="R110" s="483">
        <f>'PRODUCTION LIST VOLUMES'!P113</f>
        <v>0</v>
      </c>
      <c r="S110" s="480"/>
    </row>
    <row r="111" ht="23.25" customHeight="1">
      <c r="A111" s="487"/>
      <c r="B111" s="481">
        <f>SUM(C111:O111)</f>
        <v>0</v>
      </c>
      <c r="C111" t="s" s="476">
        <f>'SIMPL PLYWOOD'!D128</f>
        <v>726</v>
      </c>
      <c r="D111" t="s" s="482">
        <f>IF('SIMPL PLYWOOD'!M128=0,"",'SIMPL PLYWOOD'!M128)</f>
      </c>
      <c r="E111" t="s" s="482">
        <f>IF('SIMPL PLYWOOD'!N128=0,"",'SIMPL PLYWOOD'!N128)</f>
      </c>
      <c r="F111" t="s" s="482">
        <f>IF('SIMPL PLYWOOD'!O128=0,"",'SIMPL PLYWOOD'!O128)</f>
      </c>
      <c r="G111" t="s" s="482">
        <f>IF('SIMPL PLYWOOD'!P128=0,"",'SIMPL PLYWOOD'!P128)</f>
      </c>
      <c r="H111" t="s" s="482">
        <f>IF('SIMPL PLYWOOD'!Q128=0,"",'SIMPL PLYWOOD'!Q128)</f>
      </c>
      <c r="I111" t="s" s="482">
        <f>IF('SIMPL PLYWOOD'!R128=0,"",'SIMPL PLYWOOD'!R128)</f>
      </c>
      <c r="J111" t="s" s="482">
        <f>IF('SIMPL PLYWOOD'!S128=0,"",'SIMPL PLYWOOD'!S128)</f>
      </c>
      <c r="K111" t="s" s="482">
        <f>IF('SIMPL PLYWOOD'!T128=0,"",'SIMPL PLYWOOD'!T128)</f>
      </c>
      <c r="L111" t="s" s="482">
        <f>IF('SIMPL PLYWOOD'!U128=0,"",'SIMPL PLYWOOD'!U128)</f>
      </c>
      <c r="M111" t="s" s="482">
        <f>IF('SIMPL PLYWOOD'!V128=0,"",'SIMPL PLYWOOD'!V128)</f>
      </c>
      <c r="N111" t="s" s="482">
        <f>IF('SIMPL PLYWOOD'!W128=0,"",'SIMPL PLYWOOD'!W128)</f>
      </c>
      <c r="O111" t="s" s="482">
        <f>IF('SIMPL PLYWOOD'!X128=0,"",'SIMPL PLYWOOD'!X128)</f>
      </c>
      <c r="P111" t="s" s="482">
        <f>IF('SIMPL PLYWOOD'!Y128=0,"",'SIMPL PLYWOOD'!Y128)</f>
      </c>
      <c r="Q111" t="s" s="482">
        <f>IF('SIMPL PLYWOOD'!Z128=0,"",'SIMPL PLYWOOD'!Z128)</f>
      </c>
      <c r="R111" s="483">
        <f>'PRODUCTION LIST VOLUMES'!P114</f>
        <v>0</v>
      </c>
      <c r="S111" s="480"/>
    </row>
    <row r="112" ht="23.25" customHeight="1">
      <c r="A112" s="463">
        <f>B112*'SIMPL PLYWOOD'!I132</f>
        <v>0</v>
      </c>
      <c r="B112" s="481">
        <f>SUM(C112:O112)</f>
        <v>0</v>
      </c>
      <c r="C112" t="s" s="476">
        <f>'SIMPL PLYWOOD'!D129</f>
        <v>727</v>
      </c>
      <c r="D112" t="s" s="482">
        <f>IF('SIMPL PLYWOOD'!M129=0,"",'SIMPL PLYWOOD'!M129)</f>
      </c>
      <c r="E112" t="s" s="482">
        <f>IF('SIMPL PLYWOOD'!N129=0,"",'SIMPL PLYWOOD'!N129)</f>
      </c>
      <c r="F112" t="s" s="482">
        <f>IF('SIMPL PLYWOOD'!O129=0,"",'SIMPL PLYWOOD'!O129)</f>
      </c>
      <c r="G112" t="s" s="482">
        <f>IF('SIMPL PLYWOOD'!P129=0,"",'SIMPL PLYWOOD'!P129)</f>
      </c>
      <c r="H112" t="s" s="482">
        <f>IF('SIMPL PLYWOOD'!Q129=0,"",'SIMPL PLYWOOD'!Q129)</f>
      </c>
      <c r="I112" t="s" s="482">
        <f>IF('SIMPL PLYWOOD'!R129=0,"",'SIMPL PLYWOOD'!R129)</f>
      </c>
      <c r="J112" t="s" s="482">
        <f>IF('SIMPL PLYWOOD'!S129=0,"",'SIMPL PLYWOOD'!S129)</f>
      </c>
      <c r="K112" t="s" s="482">
        <f>IF('SIMPL PLYWOOD'!T129=0,"",'SIMPL PLYWOOD'!T129)</f>
      </c>
      <c r="L112" t="s" s="482">
        <f>IF('SIMPL PLYWOOD'!U129=0,"",'SIMPL PLYWOOD'!U129)</f>
      </c>
      <c r="M112" t="s" s="482">
        <f>IF('SIMPL PLYWOOD'!V129=0,"",'SIMPL PLYWOOD'!V129)</f>
      </c>
      <c r="N112" t="s" s="482">
        <f>IF('SIMPL PLYWOOD'!W129=0,"",'SIMPL PLYWOOD'!W129)</f>
      </c>
      <c r="O112" t="s" s="482">
        <f>IF('SIMPL PLYWOOD'!X129=0,"",'SIMPL PLYWOOD'!X129)</f>
      </c>
      <c r="P112" t="s" s="482">
        <f>IF('SIMPL PLYWOOD'!Y129=0,"",'SIMPL PLYWOOD'!Y129)</f>
      </c>
      <c r="Q112" t="s" s="482">
        <f>IF('SIMPL PLYWOOD'!Z129=0,"",'SIMPL PLYWOOD'!Z129)</f>
      </c>
      <c r="R112" s="483">
        <f>'PRODUCTION LIST VOLUMES'!P115</f>
        <v>0</v>
      </c>
      <c r="S112" s="480"/>
    </row>
    <row r="113" ht="23.25" customHeight="1">
      <c r="A113" s="463">
        <f>B113*'SIMPL PLYWOOD'!I133</f>
        <v>0</v>
      </c>
      <c r="B113" s="481">
        <f>SUM(C113:O113)</f>
        <v>0</v>
      </c>
      <c r="C113" t="s" s="476">
        <f>'SIMPL PLYWOOD'!D130</f>
        <v>728</v>
      </c>
      <c r="D113" t="s" s="482">
        <f>IF('SIMPL PLYWOOD'!M130=0,"",'SIMPL PLYWOOD'!M130)</f>
      </c>
      <c r="E113" t="s" s="482">
        <f>IF('SIMPL PLYWOOD'!N130=0,"",'SIMPL PLYWOOD'!N130)</f>
      </c>
      <c r="F113" t="s" s="482">
        <f>IF('SIMPL PLYWOOD'!O130=0,"",'SIMPL PLYWOOD'!O130)</f>
      </c>
      <c r="G113" t="s" s="482">
        <f>IF('SIMPL PLYWOOD'!P130=0,"",'SIMPL PLYWOOD'!P130)</f>
      </c>
      <c r="H113" t="s" s="482">
        <f>IF('SIMPL PLYWOOD'!Q130=0,"",'SIMPL PLYWOOD'!Q130)</f>
      </c>
      <c r="I113" t="s" s="482">
        <f>IF('SIMPL PLYWOOD'!R130=0,"",'SIMPL PLYWOOD'!R130)</f>
      </c>
      <c r="J113" t="s" s="482">
        <f>IF('SIMPL PLYWOOD'!S130=0,"",'SIMPL PLYWOOD'!S130)</f>
      </c>
      <c r="K113" t="s" s="482">
        <f>IF('SIMPL PLYWOOD'!T130=0,"",'SIMPL PLYWOOD'!T130)</f>
      </c>
      <c r="L113" t="s" s="482">
        <f>IF('SIMPL PLYWOOD'!U130=0,"",'SIMPL PLYWOOD'!U130)</f>
      </c>
      <c r="M113" t="s" s="482">
        <f>IF('SIMPL PLYWOOD'!V130=0,"",'SIMPL PLYWOOD'!V130)</f>
      </c>
      <c r="N113" t="s" s="482">
        <f>IF('SIMPL PLYWOOD'!W130=0,"",'SIMPL PLYWOOD'!W130)</f>
      </c>
      <c r="O113" t="s" s="482">
        <f>IF('SIMPL PLYWOOD'!X130=0,"",'SIMPL PLYWOOD'!X130)</f>
      </c>
      <c r="P113" t="s" s="482">
        <f>IF('SIMPL PLYWOOD'!Y130=0,"",'SIMPL PLYWOOD'!Y130)</f>
      </c>
      <c r="Q113" t="s" s="482">
        <f>IF('SIMPL PLYWOOD'!Z130=0,"",'SIMPL PLYWOOD'!Z130)</f>
      </c>
      <c r="R113" s="483">
        <f>'PRODUCTION LIST VOLUMES'!P116</f>
        <v>0</v>
      </c>
      <c r="S113" s="480"/>
    </row>
    <row r="114" ht="23.25" customHeight="1">
      <c r="A114" s="484"/>
      <c r="B114" s="485"/>
      <c r="C114" t="s" s="476">
        <f>'SIMPL PLYWOOD'!D131</f>
        <v>729</v>
      </c>
      <c r="D114" t="s" s="482">
        <f>IF('SIMPL PLYWOOD'!M131=0,"",'SIMPL PLYWOOD'!M131)</f>
      </c>
      <c r="E114" t="s" s="482">
        <f>IF('SIMPL PLYWOOD'!N131=0,"",'SIMPL PLYWOOD'!N131)</f>
      </c>
      <c r="F114" t="s" s="482">
        <f>IF('SIMPL PLYWOOD'!O131=0,"",'SIMPL PLYWOOD'!O131)</f>
      </c>
      <c r="G114" t="s" s="482">
        <f>IF('SIMPL PLYWOOD'!P131=0,"",'SIMPL PLYWOOD'!P131)</f>
      </c>
      <c r="H114" t="s" s="482">
        <f>IF('SIMPL PLYWOOD'!Q131=0,"",'SIMPL PLYWOOD'!Q131)</f>
      </c>
      <c r="I114" t="s" s="482">
        <f>IF('SIMPL PLYWOOD'!R131=0,"",'SIMPL PLYWOOD'!R131)</f>
      </c>
      <c r="J114" t="s" s="482">
        <f>IF('SIMPL PLYWOOD'!S131=0,"",'SIMPL PLYWOOD'!S131)</f>
      </c>
      <c r="K114" t="s" s="482">
        <f>IF('SIMPL PLYWOOD'!T131=0,"",'SIMPL PLYWOOD'!T131)</f>
      </c>
      <c r="L114" t="s" s="482">
        <f>IF('SIMPL PLYWOOD'!U131=0,"",'SIMPL PLYWOOD'!U131)</f>
      </c>
      <c r="M114" t="s" s="482">
        <f>IF('SIMPL PLYWOOD'!V131=0,"",'SIMPL PLYWOOD'!V131)</f>
      </c>
      <c r="N114" t="s" s="482">
        <f>IF('SIMPL PLYWOOD'!W131=0,"",'SIMPL PLYWOOD'!W131)</f>
      </c>
      <c r="O114" t="s" s="482">
        <f>IF('SIMPL PLYWOOD'!X131=0,"",'SIMPL PLYWOOD'!X131)</f>
      </c>
      <c r="P114" t="s" s="482">
        <f>IF('SIMPL PLYWOOD'!Y131=0,"",'SIMPL PLYWOOD'!Y131)</f>
      </c>
      <c r="Q114" t="s" s="482">
        <f>IF('SIMPL PLYWOOD'!Z131=0,"",'SIMPL PLYWOOD'!Z131)</f>
      </c>
      <c r="R114" s="483">
        <f>'PRODUCTION LIST VOLUMES'!P117</f>
        <v>0</v>
      </c>
      <c r="S114" s="480"/>
    </row>
    <row r="115" ht="23.25" customHeight="1">
      <c r="A115" s="463">
        <f>B115*'SIMPL PLYWOOD'!I135</f>
        <v>0</v>
      </c>
      <c r="B115" s="481">
        <f>SUM(C115:O115)</f>
        <v>0</v>
      </c>
      <c r="C115" s="486">
        <f>'SIMPL PLYWOOD'!D132</f>
        <v>0</v>
      </c>
      <c r="D115" t="s" s="482">
        <f>IF('SIMPL PLYWOOD'!M132=0,"",'SIMPL PLYWOOD'!M132)</f>
      </c>
      <c r="E115" t="s" s="482">
        <f>IF('SIMPL PLYWOOD'!N132=0,"",'SIMPL PLYWOOD'!N132)</f>
      </c>
      <c r="F115" t="s" s="482">
        <f>IF('SIMPL PLYWOOD'!O132=0,"",'SIMPL PLYWOOD'!O132)</f>
      </c>
      <c r="G115" t="s" s="482">
        <f>IF('SIMPL PLYWOOD'!P132=0,"",'SIMPL PLYWOOD'!P132)</f>
      </c>
      <c r="H115" t="s" s="482">
        <f>IF('SIMPL PLYWOOD'!Q132=0,"",'SIMPL PLYWOOD'!Q132)</f>
      </c>
      <c r="I115" t="s" s="482">
        <f>IF('SIMPL PLYWOOD'!R132=0,"",'SIMPL PLYWOOD'!R132)</f>
      </c>
      <c r="J115" t="s" s="482">
        <f>IF('SIMPL PLYWOOD'!S132=0,"",'SIMPL PLYWOOD'!S132)</f>
      </c>
      <c r="K115" t="s" s="482">
        <f>IF('SIMPL PLYWOOD'!T132=0,"",'SIMPL PLYWOOD'!T132)</f>
      </c>
      <c r="L115" t="s" s="482">
        <f>IF('SIMPL PLYWOOD'!U132=0,"",'SIMPL PLYWOOD'!U132)</f>
      </c>
      <c r="M115" t="s" s="482">
        <f>IF('SIMPL PLYWOOD'!V132=0,"",'SIMPL PLYWOOD'!V132)</f>
      </c>
      <c r="N115" t="s" s="482">
        <f>IF('SIMPL PLYWOOD'!W132=0,"",'SIMPL PLYWOOD'!W132)</f>
      </c>
      <c r="O115" t="s" s="482">
        <f>IF('SIMPL PLYWOOD'!X132=0,"",'SIMPL PLYWOOD'!X132)</f>
      </c>
      <c r="P115" t="s" s="482">
        <f>IF('SIMPL PLYWOOD'!Y132=0,"",'SIMPL PLYWOOD'!Y132)</f>
      </c>
      <c r="Q115" t="s" s="482">
        <f>IF('SIMPL PLYWOOD'!Z132=0,"",'SIMPL PLYWOOD'!Z132)</f>
      </c>
      <c r="R115" s="483">
        <f>'PRODUCTION LIST VOLUMES'!P118</f>
        <v>0</v>
      </c>
      <c r="S115" s="480"/>
    </row>
    <row r="116" ht="23.25" customHeight="1">
      <c r="A116" s="463">
        <f>B116*'SIMPL PLYWOOD'!I136</f>
        <v>0</v>
      </c>
      <c r="B116" s="481">
        <f>SUM(C116:O116)</f>
        <v>0</v>
      </c>
      <c r="C116" t="s" s="476">
        <f>'SIMPL PLYWOOD'!D133</f>
        <v>730</v>
      </c>
      <c r="D116" t="s" s="482">
        <f>IF('SIMPL PLYWOOD'!M133=0,"",'SIMPL PLYWOOD'!M133)</f>
      </c>
      <c r="E116" t="s" s="482">
        <f>IF('SIMPL PLYWOOD'!N133=0,"",'SIMPL PLYWOOD'!N133)</f>
      </c>
      <c r="F116" t="s" s="482">
        <f>IF('SIMPL PLYWOOD'!O133=0,"",'SIMPL PLYWOOD'!O133)</f>
      </c>
      <c r="G116" t="s" s="482">
        <f>IF('SIMPL PLYWOOD'!P133=0,"",'SIMPL PLYWOOD'!P133)</f>
      </c>
      <c r="H116" t="s" s="482">
        <f>IF('SIMPL PLYWOOD'!Q133=0,"",'SIMPL PLYWOOD'!Q133)</f>
      </c>
      <c r="I116" t="s" s="482">
        <f>IF('SIMPL PLYWOOD'!R133=0,"",'SIMPL PLYWOOD'!R133)</f>
      </c>
      <c r="J116" t="s" s="482">
        <f>IF('SIMPL PLYWOOD'!S133=0,"",'SIMPL PLYWOOD'!S133)</f>
      </c>
      <c r="K116" t="s" s="482">
        <f>IF('SIMPL PLYWOOD'!T133=0,"",'SIMPL PLYWOOD'!T133)</f>
      </c>
      <c r="L116" t="s" s="482">
        <f>IF('SIMPL PLYWOOD'!U133=0,"",'SIMPL PLYWOOD'!U133)</f>
      </c>
      <c r="M116" t="s" s="482">
        <f>IF('SIMPL PLYWOOD'!V133=0,"",'SIMPL PLYWOOD'!V133)</f>
      </c>
      <c r="N116" t="s" s="482">
        <f>IF('SIMPL PLYWOOD'!W133=0,"",'SIMPL PLYWOOD'!W133)</f>
      </c>
      <c r="O116" t="s" s="482">
        <f>IF('SIMPL PLYWOOD'!X133=0,"",'SIMPL PLYWOOD'!X133)</f>
      </c>
      <c r="P116" t="s" s="482">
        <f>IF('SIMPL PLYWOOD'!Y133=0,"",'SIMPL PLYWOOD'!Y133)</f>
      </c>
      <c r="Q116" t="s" s="482">
        <f>IF('SIMPL PLYWOOD'!Z133=0,"",'SIMPL PLYWOOD'!Z133)</f>
      </c>
      <c r="R116" s="483">
        <f>'PRODUCTION LIST VOLUMES'!P119</f>
        <v>0</v>
      </c>
      <c r="S116" s="480"/>
    </row>
    <row r="117" ht="23.25" customHeight="1">
      <c r="A117" s="463">
        <f>B117*'SIMPL PLYWOOD'!I137</f>
        <v>0</v>
      </c>
      <c r="B117" s="481">
        <f>SUM(C117:O117)</f>
        <v>0</v>
      </c>
      <c r="C117" t="s" s="476">
        <f>'SIMPL PLYWOOD'!D134</f>
        <v>731</v>
      </c>
      <c r="D117" t="s" s="482">
        <f>IF('SIMPL PLYWOOD'!M134=0,"",'SIMPL PLYWOOD'!M134)</f>
      </c>
      <c r="E117" t="s" s="482">
        <f>IF('SIMPL PLYWOOD'!N134=0,"",'SIMPL PLYWOOD'!N134)</f>
      </c>
      <c r="F117" t="s" s="482">
        <f>IF('SIMPL PLYWOOD'!O134=0,"",'SIMPL PLYWOOD'!O134)</f>
      </c>
      <c r="G117" t="s" s="482">
        <f>IF('SIMPL PLYWOOD'!P134=0,"",'SIMPL PLYWOOD'!P134)</f>
      </c>
      <c r="H117" t="s" s="482">
        <f>IF('SIMPL PLYWOOD'!Q134=0,"",'SIMPL PLYWOOD'!Q134)</f>
      </c>
      <c r="I117" t="s" s="482">
        <f>IF('SIMPL PLYWOOD'!R134=0,"",'SIMPL PLYWOOD'!R134)</f>
      </c>
      <c r="J117" t="s" s="482">
        <f>IF('SIMPL PLYWOOD'!S134=0,"",'SIMPL PLYWOOD'!S134)</f>
      </c>
      <c r="K117" t="s" s="482">
        <f>IF('SIMPL PLYWOOD'!T134=0,"",'SIMPL PLYWOOD'!T134)</f>
      </c>
      <c r="L117" t="s" s="482">
        <f>IF('SIMPL PLYWOOD'!U134=0,"",'SIMPL PLYWOOD'!U134)</f>
      </c>
      <c r="M117" t="s" s="482">
        <f>IF('SIMPL PLYWOOD'!V134=0,"",'SIMPL PLYWOOD'!V134)</f>
      </c>
      <c r="N117" t="s" s="482">
        <f>IF('SIMPL PLYWOOD'!W134=0,"",'SIMPL PLYWOOD'!W134)</f>
      </c>
      <c r="O117" t="s" s="482">
        <f>IF('SIMPL PLYWOOD'!X134=0,"",'SIMPL PLYWOOD'!X134)</f>
      </c>
      <c r="P117" t="s" s="482">
        <f>IF('SIMPL PLYWOOD'!Y134=0,"",'SIMPL PLYWOOD'!Y134)</f>
      </c>
      <c r="Q117" t="s" s="482">
        <f>IF('SIMPL PLYWOOD'!Z134=0,"",'SIMPL PLYWOOD'!Z134)</f>
      </c>
      <c r="R117" s="483">
        <f>'PRODUCTION LIST VOLUMES'!P120</f>
        <v>0</v>
      </c>
      <c r="S117" s="480"/>
    </row>
    <row r="118" ht="23.25" customHeight="1">
      <c r="A118" s="463">
        <f>B118*'SIMPL PLYWOOD'!I138</f>
        <v>0</v>
      </c>
      <c r="B118" s="481">
        <f>SUM(C118:O118)</f>
        <v>0</v>
      </c>
      <c r="C118" t="s" s="476">
        <f>'SIMPL PLYWOOD'!D135</f>
        <v>732</v>
      </c>
      <c r="D118" t="s" s="482">
        <f>IF('SIMPL PLYWOOD'!M135=0,"",'SIMPL PLYWOOD'!M135)</f>
      </c>
      <c r="E118" t="s" s="482">
        <f>IF('SIMPL PLYWOOD'!N135=0,"",'SIMPL PLYWOOD'!N135)</f>
      </c>
      <c r="F118" t="s" s="482">
        <f>IF('SIMPL PLYWOOD'!O135=0,"",'SIMPL PLYWOOD'!O135)</f>
      </c>
      <c r="G118" t="s" s="482">
        <f>IF('SIMPL PLYWOOD'!P135=0,"",'SIMPL PLYWOOD'!P135)</f>
      </c>
      <c r="H118" t="s" s="482">
        <f>IF('SIMPL PLYWOOD'!Q135=0,"",'SIMPL PLYWOOD'!Q135)</f>
      </c>
      <c r="I118" t="s" s="482">
        <f>IF('SIMPL PLYWOOD'!R135=0,"",'SIMPL PLYWOOD'!R135)</f>
      </c>
      <c r="J118" t="s" s="482">
        <f>IF('SIMPL PLYWOOD'!S135=0,"",'SIMPL PLYWOOD'!S135)</f>
      </c>
      <c r="K118" t="s" s="482">
        <f>IF('SIMPL PLYWOOD'!T135=0,"",'SIMPL PLYWOOD'!T135)</f>
      </c>
      <c r="L118" t="s" s="482">
        <f>IF('SIMPL PLYWOOD'!U135=0,"",'SIMPL PLYWOOD'!U135)</f>
      </c>
      <c r="M118" t="s" s="482">
        <f>IF('SIMPL PLYWOOD'!V135=0,"",'SIMPL PLYWOOD'!V135)</f>
      </c>
      <c r="N118" t="s" s="482">
        <f>IF('SIMPL PLYWOOD'!W135=0,"",'SIMPL PLYWOOD'!W135)</f>
      </c>
      <c r="O118" t="s" s="482">
        <f>IF('SIMPL PLYWOOD'!X135=0,"",'SIMPL PLYWOOD'!X135)</f>
      </c>
      <c r="P118" t="s" s="482">
        <f>IF('SIMPL PLYWOOD'!Y135=0,"",'SIMPL PLYWOOD'!Y135)</f>
      </c>
      <c r="Q118" t="s" s="482">
        <f>IF('SIMPL PLYWOOD'!Z135=0,"",'SIMPL PLYWOOD'!Z135)</f>
      </c>
      <c r="R118" s="483">
        <f>'PRODUCTION LIST VOLUMES'!P121</f>
        <v>0</v>
      </c>
      <c r="S118" s="480"/>
    </row>
    <row r="119" ht="23.25" customHeight="1">
      <c r="A119" s="463">
        <f>B119*'SIMPL PLYWOOD'!I139</f>
        <v>0</v>
      </c>
      <c r="B119" s="481">
        <f>SUM(C119:O119)</f>
        <v>0</v>
      </c>
      <c r="C119" t="s" s="476">
        <f>'SIMPL PLYWOOD'!D136</f>
        <v>733</v>
      </c>
      <c r="D119" t="s" s="482">
        <f>IF('SIMPL PLYWOOD'!M136=0,"",'SIMPL PLYWOOD'!M136)</f>
      </c>
      <c r="E119" t="s" s="482">
        <f>IF('SIMPL PLYWOOD'!N136=0,"",'SIMPL PLYWOOD'!N136)</f>
      </c>
      <c r="F119" t="s" s="482">
        <f>IF('SIMPL PLYWOOD'!O136=0,"",'SIMPL PLYWOOD'!O136)</f>
      </c>
      <c r="G119" t="s" s="482">
        <f>IF('SIMPL PLYWOOD'!P136=0,"",'SIMPL PLYWOOD'!P136)</f>
      </c>
      <c r="H119" t="s" s="482">
        <f>IF('SIMPL PLYWOOD'!Q136=0,"",'SIMPL PLYWOOD'!Q136)</f>
      </c>
      <c r="I119" t="s" s="482">
        <f>IF('SIMPL PLYWOOD'!R136=0,"",'SIMPL PLYWOOD'!R136)</f>
      </c>
      <c r="J119" t="s" s="482">
        <f>IF('SIMPL PLYWOOD'!S136=0,"",'SIMPL PLYWOOD'!S136)</f>
      </c>
      <c r="K119" t="s" s="482">
        <f>IF('SIMPL PLYWOOD'!T136=0,"",'SIMPL PLYWOOD'!T136)</f>
      </c>
      <c r="L119" t="s" s="482">
        <f>IF('SIMPL PLYWOOD'!U136=0,"",'SIMPL PLYWOOD'!U136)</f>
      </c>
      <c r="M119" t="s" s="482">
        <f>IF('SIMPL PLYWOOD'!V136=0,"",'SIMPL PLYWOOD'!V136)</f>
      </c>
      <c r="N119" t="s" s="482">
        <f>IF('SIMPL PLYWOOD'!W136=0,"",'SIMPL PLYWOOD'!W136)</f>
      </c>
      <c r="O119" t="s" s="482">
        <f>IF('SIMPL PLYWOOD'!X136=0,"",'SIMPL PLYWOOD'!X136)</f>
      </c>
      <c r="P119" t="s" s="482">
        <f>IF('SIMPL PLYWOOD'!Y136=0,"",'SIMPL PLYWOOD'!Y136)</f>
      </c>
      <c r="Q119" t="s" s="482">
        <f>IF('SIMPL PLYWOOD'!Z136=0,"",'SIMPL PLYWOOD'!Z136)</f>
      </c>
      <c r="R119" s="483">
        <f>'PRODUCTION LIST VOLUMES'!P122</f>
        <v>0</v>
      </c>
      <c r="S119" s="480"/>
    </row>
    <row r="120" ht="23.25" customHeight="1">
      <c r="A120" s="463">
        <f>B120*'SIMPL PLYWOOD'!I140</f>
        <v>0</v>
      </c>
      <c r="B120" s="481">
        <f>SUM(C120:O120)</f>
        <v>0</v>
      </c>
      <c r="C120" t="s" s="476">
        <f>'SIMPL PLYWOOD'!D137</f>
        <v>734</v>
      </c>
      <c r="D120" t="s" s="482">
        <f>IF('SIMPL PLYWOOD'!M137=0,"",'SIMPL PLYWOOD'!M137)</f>
      </c>
      <c r="E120" t="s" s="482">
        <f>IF('SIMPL PLYWOOD'!N137=0,"",'SIMPL PLYWOOD'!N137)</f>
      </c>
      <c r="F120" t="s" s="482">
        <f>IF('SIMPL PLYWOOD'!O137=0,"",'SIMPL PLYWOOD'!O137)</f>
      </c>
      <c r="G120" t="s" s="482">
        <f>IF('SIMPL PLYWOOD'!P137=0,"",'SIMPL PLYWOOD'!P137)</f>
      </c>
      <c r="H120" t="s" s="482">
        <f>IF('SIMPL PLYWOOD'!Q137=0,"",'SIMPL PLYWOOD'!Q137)</f>
      </c>
      <c r="I120" t="s" s="482">
        <f>IF('SIMPL PLYWOOD'!R137=0,"",'SIMPL PLYWOOD'!R137)</f>
      </c>
      <c r="J120" t="s" s="482">
        <f>IF('SIMPL PLYWOOD'!S137=0,"",'SIMPL PLYWOOD'!S137)</f>
      </c>
      <c r="K120" t="s" s="482">
        <f>IF('SIMPL PLYWOOD'!T137=0,"",'SIMPL PLYWOOD'!T137)</f>
      </c>
      <c r="L120" t="s" s="482">
        <f>IF('SIMPL PLYWOOD'!U137=0,"",'SIMPL PLYWOOD'!U137)</f>
      </c>
      <c r="M120" t="s" s="482">
        <f>IF('SIMPL PLYWOOD'!V137=0,"",'SIMPL PLYWOOD'!V137)</f>
      </c>
      <c r="N120" t="s" s="482">
        <f>IF('SIMPL PLYWOOD'!W137=0,"",'SIMPL PLYWOOD'!W137)</f>
      </c>
      <c r="O120" t="s" s="482">
        <f>IF('SIMPL PLYWOOD'!X137=0,"",'SIMPL PLYWOOD'!X137)</f>
      </c>
      <c r="P120" t="s" s="482">
        <f>IF('SIMPL PLYWOOD'!Y137=0,"",'SIMPL PLYWOOD'!Y137)</f>
      </c>
      <c r="Q120" t="s" s="482">
        <f>IF('SIMPL PLYWOOD'!Z137=0,"",'SIMPL PLYWOOD'!Z137)</f>
      </c>
      <c r="R120" s="483">
        <f>'PRODUCTION LIST VOLUMES'!P123</f>
        <v>0</v>
      </c>
      <c r="S120" s="480"/>
    </row>
    <row r="121" ht="23.25" customHeight="1">
      <c r="A121" s="463">
        <f>B121*'SIMPL PLYWOOD'!I141</f>
        <v>0</v>
      </c>
      <c r="B121" s="481">
        <f>SUM(C121:O121)</f>
        <v>0</v>
      </c>
      <c r="C121" t="s" s="476">
        <f>'SIMPL PLYWOOD'!D138</f>
        <v>735</v>
      </c>
      <c r="D121" t="s" s="482">
        <f>IF('SIMPL PLYWOOD'!M138=0,"",'SIMPL PLYWOOD'!M138)</f>
      </c>
      <c r="E121" t="s" s="482">
        <f>IF('SIMPL PLYWOOD'!N138=0,"",'SIMPL PLYWOOD'!N138)</f>
      </c>
      <c r="F121" t="s" s="482">
        <f>IF('SIMPL PLYWOOD'!O138=0,"",'SIMPL PLYWOOD'!O138)</f>
      </c>
      <c r="G121" t="s" s="482">
        <f>IF('SIMPL PLYWOOD'!P138=0,"",'SIMPL PLYWOOD'!P138)</f>
      </c>
      <c r="H121" t="s" s="482">
        <f>IF('SIMPL PLYWOOD'!Q138=0,"",'SIMPL PLYWOOD'!Q138)</f>
      </c>
      <c r="I121" t="s" s="482">
        <f>IF('SIMPL PLYWOOD'!R138=0,"",'SIMPL PLYWOOD'!R138)</f>
      </c>
      <c r="J121" t="s" s="482">
        <f>IF('SIMPL PLYWOOD'!S138=0,"",'SIMPL PLYWOOD'!S138)</f>
      </c>
      <c r="K121" t="s" s="482">
        <f>IF('SIMPL PLYWOOD'!T138=0,"",'SIMPL PLYWOOD'!T138)</f>
      </c>
      <c r="L121" t="s" s="482">
        <f>IF('SIMPL PLYWOOD'!U138=0,"",'SIMPL PLYWOOD'!U138)</f>
      </c>
      <c r="M121" t="s" s="482">
        <f>IF('SIMPL PLYWOOD'!V138=0,"",'SIMPL PLYWOOD'!V138)</f>
      </c>
      <c r="N121" t="s" s="482">
        <f>IF('SIMPL PLYWOOD'!W138=0,"",'SIMPL PLYWOOD'!W138)</f>
      </c>
      <c r="O121" t="s" s="482">
        <f>IF('SIMPL PLYWOOD'!X138=0,"",'SIMPL PLYWOOD'!X138)</f>
      </c>
      <c r="P121" t="s" s="482">
        <f>IF('SIMPL PLYWOOD'!Y138=0,"",'SIMPL PLYWOOD'!Y138)</f>
      </c>
      <c r="Q121" t="s" s="482">
        <f>IF('SIMPL PLYWOOD'!Z138=0,"",'SIMPL PLYWOOD'!Z138)</f>
      </c>
      <c r="R121" s="483">
        <f>'PRODUCTION LIST VOLUMES'!P124</f>
        <v>0</v>
      </c>
      <c r="S121" s="480"/>
    </row>
    <row r="122" ht="23.25" customHeight="1">
      <c r="A122" s="463">
        <f>B122*'SIMPL PLYWOOD'!I142</f>
        <v>0</v>
      </c>
      <c r="B122" s="481">
        <f>SUM(C122:O122)</f>
        <v>0</v>
      </c>
      <c r="C122" t="s" s="476">
        <f>'SIMPL PLYWOOD'!D139</f>
        <v>736</v>
      </c>
      <c r="D122" t="s" s="482">
        <f>IF('SIMPL PLYWOOD'!M139=0,"",'SIMPL PLYWOOD'!M139)</f>
      </c>
      <c r="E122" t="s" s="482">
        <f>IF('SIMPL PLYWOOD'!N139=0,"",'SIMPL PLYWOOD'!N139)</f>
      </c>
      <c r="F122" t="s" s="482">
        <f>IF('SIMPL PLYWOOD'!O139=0,"",'SIMPL PLYWOOD'!O139)</f>
      </c>
      <c r="G122" t="s" s="482">
        <f>IF('SIMPL PLYWOOD'!P139=0,"",'SIMPL PLYWOOD'!P139)</f>
      </c>
      <c r="H122" t="s" s="482">
        <f>IF('SIMPL PLYWOOD'!Q139=0,"",'SIMPL PLYWOOD'!Q139)</f>
      </c>
      <c r="I122" t="s" s="482">
        <f>IF('SIMPL PLYWOOD'!R139=0,"",'SIMPL PLYWOOD'!R139)</f>
      </c>
      <c r="J122" t="s" s="482">
        <f>IF('SIMPL PLYWOOD'!S139=0,"",'SIMPL PLYWOOD'!S139)</f>
      </c>
      <c r="K122" t="s" s="482">
        <f>IF('SIMPL PLYWOOD'!T139=0,"",'SIMPL PLYWOOD'!T139)</f>
      </c>
      <c r="L122" t="s" s="482">
        <f>IF('SIMPL PLYWOOD'!U139=0,"",'SIMPL PLYWOOD'!U139)</f>
      </c>
      <c r="M122" t="s" s="482">
        <f>IF('SIMPL PLYWOOD'!V139=0,"",'SIMPL PLYWOOD'!V139)</f>
      </c>
      <c r="N122" t="s" s="482">
        <f>IF('SIMPL PLYWOOD'!W139=0,"",'SIMPL PLYWOOD'!W139)</f>
      </c>
      <c r="O122" t="s" s="482">
        <f>IF('SIMPL PLYWOOD'!X139=0,"",'SIMPL PLYWOOD'!X139)</f>
      </c>
      <c r="P122" t="s" s="482">
        <f>IF('SIMPL PLYWOOD'!Y139=0,"",'SIMPL PLYWOOD'!Y139)</f>
      </c>
      <c r="Q122" t="s" s="482">
        <f>IF('SIMPL PLYWOOD'!Z139=0,"",'SIMPL PLYWOOD'!Z139)</f>
      </c>
      <c r="R122" s="483">
        <f>'PRODUCTION LIST VOLUMES'!P125</f>
        <v>0</v>
      </c>
      <c r="S122" s="480"/>
    </row>
    <row r="123" ht="23.25" customHeight="1">
      <c r="A123" s="484"/>
      <c r="B123" s="485"/>
      <c r="C123" t="s" s="476">
        <f>'SIMPL PLYWOOD'!D140</f>
        <v>737</v>
      </c>
      <c r="D123" t="s" s="482">
        <f>IF('SIMPL PLYWOOD'!M140=0,"",'SIMPL PLYWOOD'!M140)</f>
      </c>
      <c r="E123" t="s" s="482">
        <f>IF('SIMPL PLYWOOD'!N140=0,"",'SIMPL PLYWOOD'!N140)</f>
      </c>
      <c r="F123" t="s" s="482">
        <f>IF('SIMPL PLYWOOD'!O140=0,"",'SIMPL PLYWOOD'!O140)</f>
      </c>
      <c r="G123" t="s" s="482">
        <f>IF('SIMPL PLYWOOD'!P140=0,"",'SIMPL PLYWOOD'!P140)</f>
      </c>
      <c r="H123" t="s" s="482">
        <f>IF('SIMPL PLYWOOD'!Q140=0,"",'SIMPL PLYWOOD'!Q140)</f>
      </c>
      <c r="I123" t="s" s="482">
        <f>IF('SIMPL PLYWOOD'!R140=0,"",'SIMPL PLYWOOD'!R140)</f>
      </c>
      <c r="J123" t="s" s="482">
        <f>IF('SIMPL PLYWOOD'!S140=0,"",'SIMPL PLYWOOD'!S140)</f>
      </c>
      <c r="K123" t="s" s="482">
        <f>IF('SIMPL PLYWOOD'!T140=0,"",'SIMPL PLYWOOD'!T140)</f>
      </c>
      <c r="L123" t="s" s="482">
        <f>IF('SIMPL PLYWOOD'!U140=0,"",'SIMPL PLYWOOD'!U140)</f>
      </c>
      <c r="M123" t="s" s="482">
        <f>IF('SIMPL PLYWOOD'!V140=0,"",'SIMPL PLYWOOD'!V140)</f>
      </c>
      <c r="N123" t="s" s="482">
        <f>IF('SIMPL PLYWOOD'!W140=0,"",'SIMPL PLYWOOD'!W140)</f>
      </c>
      <c r="O123" t="s" s="482">
        <f>IF('SIMPL PLYWOOD'!X140=0,"",'SIMPL PLYWOOD'!X140)</f>
      </c>
      <c r="P123" t="s" s="482">
        <f>IF('SIMPL PLYWOOD'!Y140=0,"",'SIMPL PLYWOOD'!Y140)</f>
      </c>
      <c r="Q123" t="s" s="482">
        <f>IF('SIMPL PLYWOOD'!Z140=0,"",'SIMPL PLYWOOD'!Z140)</f>
      </c>
      <c r="R123" s="483">
        <f>'PRODUCTION LIST VOLUMES'!P126</f>
        <v>0</v>
      </c>
      <c r="S123" s="480"/>
    </row>
    <row r="124" ht="23.25" customHeight="1">
      <c r="A124" s="463">
        <f>B124*'SIMPL PLYWOOD'!I143</f>
        <v>0</v>
      </c>
      <c r="B124" s="481">
        <f>SUM(C124:O124)</f>
        <v>0</v>
      </c>
      <c r="C124" t="s" s="476">
        <f>'SIMPL PLYWOOD'!D141</f>
        <v>738</v>
      </c>
      <c r="D124" t="s" s="482">
        <f>IF('SIMPL PLYWOOD'!M141=0,"",'SIMPL PLYWOOD'!M141)</f>
      </c>
      <c r="E124" t="s" s="482">
        <f>IF('SIMPL PLYWOOD'!N141=0,"",'SIMPL PLYWOOD'!N141)</f>
      </c>
      <c r="F124" t="s" s="482">
        <f>IF('SIMPL PLYWOOD'!O141=0,"",'SIMPL PLYWOOD'!O141)</f>
      </c>
      <c r="G124" t="s" s="482">
        <f>IF('SIMPL PLYWOOD'!P141=0,"",'SIMPL PLYWOOD'!P141)</f>
      </c>
      <c r="H124" t="s" s="482">
        <f>IF('SIMPL PLYWOOD'!Q141=0,"",'SIMPL PLYWOOD'!Q141)</f>
      </c>
      <c r="I124" t="s" s="482">
        <f>IF('SIMPL PLYWOOD'!R141=0,"",'SIMPL PLYWOOD'!R141)</f>
      </c>
      <c r="J124" t="s" s="482">
        <f>IF('SIMPL PLYWOOD'!S141=0,"",'SIMPL PLYWOOD'!S141)</f>
      </c>
      <c r="K124" t="s" s="482">
        <f>IF('SIMPL PLYWOOD'!T141=0,"",'SIMPL PLYWOOD'!T141)</f>
      </c>
      <c r="L124" t="s" s="482">
        <f>IF('SIMPL PLYWOOD'!U141=0,"",'SIMPL PLYWOOD'!U141)</f>
      </c>
      <c r="M124" t="s" s="482">
        <f>IF('SIMPL PLYWOOD'!V141=0,"",'SIMPL PLYWOOD'!V141)</f>
      </c>
      <c r="N124" t="s" s="482">
        <f>IF('SIMPL PLYWOOD'!W141=0,"",'SIMPL PLYWOOD'!W141)</f>
      </c>
      <c r="O124" t="s" s="482">
        <f>IF('SIMPL PLYWOOD'!X141=0,"",'SIMPL PLYWOOD'!X141)</f>
      </c>
      <c r="P124" t="s" s="482">
        <f>IF('SIMPL PLYWOOD'!Y141=0,"",'SIMPL PLYWOOD'!Y141)</f>
      </c>
      <c r="Q124" t="s" s="482">
        <f>IF('SIMPL PLYWOOD'!Z141=0,"",'SIMPL PLYWOOD'!Z141)</f>
      </c>
      <c r="R124" s="483">
        <f>'PRODUCTION LIST VOLUMES'!P127</f>
        <v>0</v>
      </c>
      <c r="S124" s="480"/>
    </row>
    <row r="125" ht="23.25" customHeight="1">
      <c r="A125" s="463">
        <f>B125*'SIMPL PLYWOOD'!I144</f>
        <v>0</v>
      </c>
      <c r="B125" s="481">
        <f>SUM(C125:O125)</f>
        <v>0</v>
      </c>
      <c r="C125" t="s" s="476">
        <f>'SIMPL PLYWOOD'!D142</f>
        <v>739</v>
      </c>
      <c r="D125" t="s" s="482">
        <f>IF('SIMPL PLYWOOD'!M142=0,"",'SIMPL PLYWOOD'!M142)</f>
      </c>
      <c r="E125" t="s" s="482">
        <f>IF('SIMPL PLYWOOD'!N142=0,"",'SIMPL PLYWOOD'!N142)</f>
      </c>
      <c r="F125" t="s" s="482">
        <f>IF('SIMPL PLYWOOD'!O142=0,"",'SIMPL PLYWOOD'!O142)</f>
      </c>
      <c r="G125" t="s" s="482">
        <f>IF('SIMPL PLYWOOD'!P142=0,"",'SIMPL PLYWOOD'!P142)</f>
      </c>
      <c r="H125" t="s" s="482">
        <f>IF('SIMPL PLYWOOD'!Q142=0,"",'SIMPL PLYWOOD'!Q142)</f>
      </c>
      <c r="I125" t="s" s="482">
        <f>IF('SIMPL PLYWOOD'!R142=0,"",'SIMPL PLYWOOD'!R142)</f>
      </c>
      <c r="J125" t="s" s="482">
        <f>IF('SIMPL PLYWOOD'!S142=0,"",'SIMPL PLYWOOD'!S142)</f>
      </c>
      <c r="K125" t="s" s="482">
        <f>IF('SIMPL PLYWOOD'!T142=0,"",'SIMPL PLYWOOD'!T142)</f>
      </c>
      <c r="L125" t="s" s="482">
        <f>IF('SIMPL PLYWOOD'!U142=0,"",'SIMPL PLYWOOD'!U142)</f>
      </c>
      <c r="M125" t="s" s="482">
        <f>IF('SIMPL PLYWOOD'!V142=0,"",'SIMPL PLYWOOD'!V142)</f>
      </c>
      <c r="N125" t="s" s="482">
        <f>IF('SIMPL PLYWOOD'!W142=0,"",'SIMPL PLYWOOD'!W142)</f>
      </c>
      <c r="O125" t="s" s="482">
        <f>IF('SIMPL PLYWOOD'!X142=0,"",'SIMPL PLYWOOD'!X142)</f>
      </c>
      <c r="P125" t="s" s="482">
        <f>IF('SIMPL PLYWOOD'!Y142=0,"",'SIMPL PLYWOOD'!Y142)</f>
      </c>
      <c r="Q125" t="s" s="482">
        <f>IF('SIMPL PLYWOOD'!Z142=0,"",'SIMPL PLYWOOD'!Z142)</f>
      </c>
      <c r="R125" s="483">
        <f>'PRODUCTION LIST VOLUMES'!P128</f>
        <v>0</v>
      </c>
      <c r="S125" s="480"/>
    </row>
    <row r="126" ht="23.25" customHeight="1">
      <c r="A126" s="463">
        <f>B126*'SIMPL PLYWOOD'!I145</f>
        <v>0</v>
      </c>
      <c r="B126" s="481">
        <f>SUM(C126:O126)</f>
        <v>0</v>
      </c>
      <c r="C126" t="s" s="476">
        <f>'SIMPL PLYWOOD'!D143</f>
        <v>740</v>
      </c>
      <c r="D126" t="s" s="482">
        <f>IF('SIMPL PLYWOOD'!M143=0,"",'SIMPL PLYWOOD'!M143)</f>
      </c>
      <c r="E126" t="s" s="482">
        <f>IF('SIMPL PLYWOOD'!N143=0,"",'SIMPL PLYWOOD'!N143)</f>
      </c>
      <c r="F126" t="s" s="482">
        <f>IF('SIMPL PLYWOOD'!O143=0,"",'SIMPL PLYWOOD'!O143)</f>
      </c>
      <c r="G126" t="s" s="482">
        <f>IF('SIMPL PLYWOOD'!P143=0,"",'SIMPL PLYWOOD'!P143)</f>
      </c>
      <c r="H126" t="s" s="482">
        <f>IF('SIMPL PLYWOOD'!Q143=0,"",'SIMPL PLYWOOD'!Q143)</f>
      </c>
      <c r="I126" t="s" s="482">
        <f>IF('SIMPL PLYWOOD'!R143=0,"",'SIMPL PLYWOOD'!R143)</f>
      </c>
      <c r="J126" t="s" s="482">
        <f>IF('SIMPL PLYWOOD'!S143=0,"",'SIMPL PLYWOOD'!S143)</f>
      </c>
      <c r="K126" t="s" s="482">
        <f>IF('SIMPL PLYWOOD'!T143=0,"",'SIMPL PLYWOOD'!T143)</f>
      </c>
      <c r="L126" t="s" s="482">
        <f>IF('SIMPL PLYWOOD'!U143=0,"",'SIMPL PLYWOOD'!U143)</f>
      </c>
      <c r="M126" t="s" s="482">
        <f>IF('SIMPL PLYWOOD'!V143=0,"",'SIMPL PLYWOOD'!V143)</f>
      </c>
      <c r="N126" t="s" s="482">
        <f>IF('SIMPL PLYWOOD'!W143=0,"",'SIMPL PLYWOOD'!W143)</f>
      </c>
      <c r="O126" t="s" s="482">
        <f>IF('SIMPL PLYWOOD'!X143=0,"",'SIMPL PLYWOOD'!X143)</f>
      </c>
      <c r="P126" t="s" s="482">
        <f>IF('SIMPL PLYWOOD'!Y143=0,"",'SIMPL PLYWOOD'!Y143)</f>
      </c>
      <c r="Q126" t="s" s="482">
        <f>IF('SIMPL PLYWOOD'!Z143=0,"",'SIMPL PLYWOOD'!Z143)</f>
      </c>
      <c r="R126" s="483">
        <f>'PRODUCTION LIST VOLUMES'!P129</f>
        <v>0</v>
      </c>
      <c r="S126" s="480"/>
    </row>
    <row r="127" ht="23.25" customHeight="1">
      <c r="A127" s="463">
        <f>B127*'SIMPL PLYWOOD'!I146</f>
        <v>0</v>
      </c>
      <c r="B127" s="481">
        <f>SUM(C127:O127)</f>
        <v>0</v>
      </c>
      <c r="C127" t="s" s="476">
        <f>'SIMPL PLYWOOD'!D144</f>
        <v>741</v>
      </c>
      <c r="D127" t="s" s="482">
        <f>IF('SIMPL PLYWOOD'!M144=0,"",'SIMPL PLYWOOD'!M144)</f>
      </c>
      <c r="E127" t="s" s="482">
        <f>IF('SIMPL PLYWOOD'!N144=0,"",'SIMPL PLYWOOD'!N144)</f>
      </c>
      <c r="F127" t="s" s="482">
        <f>IF('SIMPL PLYWOOD'!O144=0,"",'SIMPL PLYWOOD'!O144)</f>
      </c>
      <c r="G127" t="s" s="482">
        <f>IF('SIMPL PLYWOOD'!P144=0,"",'SIMPL PLYWOOD'!P144)</f>
      </c>
      <c r="H127" t="s" s="482">
        <f>IF('SIMPL PLYWOOD'!Q144=0,"",'SIMPL PLYWOOD'!Q144)</f>
      </c>
      <c r="I127" t="s" s="482">
        <f>IF('SIMPL PLYWOOD'!R144=0,"",'SIMPL PLYWOOD'!R144)</f>
      </c>
      <c r="J127" t="s" s="482">
        <f>IF('SIMPL PLYWOOD'!S144=0,"",'SIMPL PLYWOOD'!S144)</f>
      </c>
      <c r="K127" t="s" s="482">
        <f>IF('SIMPL PLYWOOD'!T144=0,"",'SIMPL PLYWOOD'!T144)</f>
      </c>
      <c r="L127" t="s" s="482">
        <f>IF('SIMPL PLYWOOD'!U144=0,"",'SIMPL PLYWOOD'!U144)</f>
      </c>
      <c r="M127" t="s" s="482">
        <f>IF('SIMPL PLYWOOD'!V144=0,"",'SIMPL PLYWOOD'!V144)</f>
      </c>
      <c r="N127" t="s" s="482">
        <f>IF('SIMPL PLYWOOD'!W144=0,"",'SIMPL PLYWOOD'!W144)</f>
      </c>
      <c r="O127" t="s" s="482">
        <f>IF('SIMPL PLYWOOD'!X144=0,"",'SIMPL PLYWOOD'!X144)</f>
      </c>
      <c r="P127" t="s" s="482">
        <f>IF('SIMPL PLYWOOD'!Y144=0,"",'SIMPL PLYWOOD'!Y144)</f>
      </c>
      <c r="Q127" t="s" s="482">
        <f>IF('SIMPL PLYWOOD'!Z144=0,"",'SIMPL PLYWOOD'!Z144)</f>
      </c>
      <c r="R127" s="483">
        <f>'PRODUCTION LIST VOLUMES'!P130</f>
        <v>0</v>
      </c>
      <c r="S127" s="480"/>
    </row>
    <row r="128" ht="23.25" customHeight="1">
      <c r="A128" s="463">
        <f>B128*'SIMPL PLYWOOD'!I148</f>
        <v>0</v>
      </c>
      <c r="B128" s="481">
        <f>SUM(C128:O128)</f>
        <v>0</v>
      </c>
      <c r="C128" t="s" s="476">
        <f>'SIMPL PLYWOOD'!D145</f>
        <v>742</v>
      </c>
      <c r="D128" t="s" s="482">
        <f>IF('SIMPL PLYWOOD'!M145=0,"",'SIMPL PLYWOOD'!M145)</f>
      </c>
      <c r="E128" t="s" s="482">
        <f>IF('SIMPL PLYWOOD'!N145=0,"",'SIMPL PLYWOOD'!N145)</f>
      </c>
      <c r="F128" t="s" s="482">
        <f>IF('SIMPL PLYWOOD'!O145=0,"",'SIMPL PLYWOOD'!O145)</f>
      </c>
      <c r="G128" t="s" s="482">
        <f>IF('SIMPL PLYWOOD'!P145=0,"",'SIMPL PLYWOOD'!P145)</f>
      </c>
      <c r="H128" t="s" s="482">
        <f>IF('SIMPL PLYWOOD'!Q145=0,"",'SIMPL PLYWOOD'!Q145)</f>
      </c>
      <c r="I128" t="s" s="482">
        <f>IF('SIMPL PLYWOOD'!R145=0,"",'SIMPL PLYWOOD'!R145)</f>
      </c>
      <c r="J128" t="s" s="482">
        <f>IF('SIMPL PLYWOOD'!S145=0,"",'SIMPL PLYWOOD'!S145)</f>
      </c>
      <c r="K128" t="s" s="482">
        <f>IF('SIMPL PLYWOOD'!T145=0,"",'SIMPL PLYWOOD'!T145)</f>
      </c>
      <c r="L128" t="s" s="482">
        <f>IF('SIMPL PLYWOOD'!U145=0,"",'SIMPL PLYWOOD'!U145)</f>
      </c>
      <c r="M128" t="s" s="482">
        <f>IF('SIMPL PLYWOOD'!V145=0,"",'SIMPL PLYWOOD'!V145)</f>
      </c>
      <c r="N128" t="s" s="482">
        <f>IF('SIMPL PLYWOOD'!W145=0,"",'SIMPL PLYWOOD'!W145)</f>
      </c>
      <c r="O128" t="s" s="482">
        <f>IF('SIMPL PLYWOOD'!X145=0,"",'SIMPL PLYWOOD'!X145)</f>
      </c>
      <c r="P128" t="s" s="482">
        <f>IF('SIMPL PLYWOOD'!Y145=0,"",'SIMPL PLYWOOD'!Y145)</f>
      </c>
      <c r="Q128" t="s" s="482">
        <f>IF('SIMPL PLYWOOD'!Z145=0,"",'SIMPL PLYWOOD'!Z145)</f>
      </c>
      <c r="R128" s="483">
        <f>'PRODUCTION LIST VOLUMES'!P131</f>
        <v>0</v>
      </c>
      <c r="S128" s="480"/>
    </row>
    <row r="129" ht="23.25" customHeight="1">
      <c r="A129" s="463">
        <f>B129*'SIMPL PLYWOOD'!I149</f>
        <v>0</v>
      </c>
      <c r="B129" s="481">
        <f>SUM(C129:O129)</f>
        <v>0</v>
      </c>
      <c r="C129" t="s" s="476">
        <f>'SIMPL PLYWOOD'!D146</f>
        <v>743</v>
      </c>
      <c r="D129" t="s" s="482">
        <f>IF('SIMPL PLYWOOD'!M146=0,"",'SIMPL PLYWOOD'!M146)</f>
      </c>
      <c r="E129" t="s" s="482">
        <f>IF('SIMPL PLYWOOD'!N146=0,"",'SIMPL PLYWOOD'!N146)</f>
      </c>
      <c r="F129" t="s" s="482">
        <f>IF('SIMPL PLYWOOD'!O146=0,"",'SIMPL PLYWOOD'!O146)</f>
      </c>
      <c r="G129" t="s" s="482">
        <f>IF('SIMPL PLYWOOD'!P146=0,"",'SIMPL PLYWOOD'!P146)</f>
      </c>
      <c r="H129" t="s" s="482">
        <f>IF('SIMPL PLYWOOD'!Q146=0,"",'SIMPL PLYWOOD'!Q146)</f>
      </c>
      <c r="I129" t="s" s="482">
        <f>IF('SIMPL PLYWOOD'!R146=0,"",'SIMPL PLYWOOD'!R146)</f>
      </c>
      <c r="J129" t="s" s="482">
        <f>IF('SIMPL PLYWOOD'!S146=0,"",'SIMPL PLYWOOD'!S146)</f>
      </c>
      <c r="K129" t="s" s="482">
        <f>IF('SIMPL PLYWOOD'!T146=0,"",'SIMPL PLYWOOD'!T146)</f>
      </c>
      <c r="L129" t="s" s="482">
        <f>IF('SIMPL PLYWOOD'!U146=0,"",'SIMPL PLYWOOD'!U146)</f>
      </c>
      <c r="M129" t="s" s="482">
        <f>IF('SIMPL PLYWOOD'!V146=0,"",'SIMPL PLYWOOD'!V146)</f>
      </c>
      <c r="N129" t="s" s="482">
        <f>IF('SIMPL PLYWOOD'!W146=0,"",'SIMPL PLYWOOD'!W146)</f>
      </c>
      <c r="O129" t="s" s="482">
        <f>IF('SIMPL PLYWOOD'!X146=0,"",'SIMPL PLYWOOD'!X146)</f>
      </c>
      <c r="P129" t="s" s="482">
        <f>IF('SIMPL PLYWOOD'!Y146=0,"",'SIMPL PLYWOOD'!Y146)</f>
      </c>
      <c r="Q129" t="s" s="482">
        <f>IF('SIMPL PLYWOOD'!Z146=0,"",'SIMPL PLYWOOD'!Z146)</f>
      </c>
      <c r="R129" s="483">
        <f>'PRODUCTION LIST VOLUMES'!P132</f>
        <v>0</v>
      </c>
      <c r="S129" s="480"/>
    </row>
    <row r="130" ht="23.25" customHeight="1">
      <c r="A130" s="463">
        <f>B130*'SIMPL PLYWOOD'!I150</f>
        <v>0</v>
      </c>
      <c r="B130" s="481">
        <f>SUM(C130:O130)</f>
        <v>0</v>
      </c>
      <c r="C130" t="s" s="476">
        <f>'SIMPL PLYWOOD'!D147</f>
        <v>744</v>
      </c>
      <c r="D130" t="s" s="482">
        <f>IF('SIMPL PLYWOOD'!M147=0,"",'SIMPL PLYWOOD'!M147)</f>
      </c>
      <c r="E130" t="s" s="482">
        <f>IF('SIMPL PLYWOOD'!N147=0,"",'SIMPL PLYWOOD'!N147)</f>
      </c>
      <c r="F130" t="s" s="482">
        <f>IF('SIMPL PLYWOOD'!O147=0,"",'SIMPL PLYWOOD'!O147)</f>
      </c>
      <c r="G130" t="s" s="482">
        <f>IF('SIMPL PLYWOOD'!P147=0,"",'SIMPL PLYWOOD'!P147)</f>
      </c>
      <c r="H130" t="s" s="482">
        <f>IF('SIMPL PLYWOOD'!Q147=0,"",'SIMPL PLYWOOD'!Q147)</f>
      </c>
      <c r="I130" t="s" s="482">
        <f>IF('SIMPL PLYWOOD'!R147=0,"",'SIMPL PLYWOOD'!R147)</f>
      </c>
      <c r="J130" t="s" s="482">
        <f>IF('SIMPL PLYWOOD'!S147=0,"",'SIMPL PLYWOOD'!S147)</f>
      </c>
      <c r="K130" t="s" s="482">
        <f>IF('SIMPL PLYWOOD'!T147=0,"",'SIMPL PLYWOOD'!T147)</f>
      </c>
      <c r="L130" t="s" s="482">
        <f>IF('SIMPL PLYWOOD'!U147=0,"",'SIMPL PLYWOOD'!U147)</f>
      </c>
      <c r="M130" t="s" s="482">
        <f>IF('SIMPL PLYWOOD'!V147=0,"",'SIMPL PLYWOOD'!V147)</f>
      </c>
      <c r="N130" t="s" s="482">
        <f>IF('SIMPL PLYWOOD'!W147=0,"",'SIMPL PLYWOOD'!W147)</f>
      </c>
      <c r="O130" t="s" s="482">
        <f>IF('SIMPL PLYWOOD'!X147=0,"",'SIMPL PLYWOOD'!X147)</f>
      </c>
      <c r="P130" t="s" s="482">
        <f>IF('SIMPL PLYWOOD'!Y147=0,"",'SIMPL PLYWOOD'!Y147)</f>
      </c>
      <c r="Q130" t="s" s="482">
        <f>IF('SIMPL PLYWOOD'!Z147=0,"",'SIMPL PLYWOOD'!Z147)</f>
      </c>
      <c r="R130" s="483">
        <f>'PRODUCTION LIST VOLUMES'!P133</f>
        <v>0</v>
      </c>
      <c r="S130" s="480"/>
    </row>
    <row r="131" ht="23.25" customHeight="1">
      <c r="A131" s="463">
        <f>B131*'SIMPL PLYWOOD'!I151</f>
        <v>0</v>
      </c>
      <c r="B131" s="481">
        <f>SUM(C131:O131)</f>
        <v>0</v>
      </c>
      <c r="C131" s="486">
        <f>'SIMPL PLYWOOD'!D148</f>
        <v>0</v>
      </c>
      <c r="D131" t="s" s="482">
        <f>IF('SIMPL PLYWOOD'!M148=0,"",'SIMPL PLYWOOD'!M148)</f>
      </c>
      <c r="E131" t="s" s="482">
        <f>IF('SIMPL PLYWOOD'!N148=0,"",'SIMPL PLYWOOD'!N148)</f>
      </c>
      <c r="F131" t="s" s="482">
        <f>IF('SIMPL PLYWOOD'!O148=0,"",'SIMPL PLYWOOD'!O148)</f>
      </c>
      <c r="G131" t="s" s="482">
        <f>IF('SIMPL PLYWOOD'!P148=0,"",'SIMPL PLYWOOD'!P148)</f>
      </c>
      <c r="H131" t="s" s="482">
        <f>IF('SIMPL PLYWOOD'!Q148=0,"",'SIMPL PLYWOOD'!Q148)</f>
      </c>
      <c r="I131" t="s" s="482">
        <f>IF('SIMPL PLYWOOD'!R148=0,"",'SIMPL PLYWOOD'!R148)</f>
      </c>
      <c r="J131" t="s" s="482">
        <f>IF('SIMPL PLYWOOD'!S148=0,"",'SIMPL PLYWOOD'!S148)</f>
      </c>
      <c r="K131" t="s" s="482">
        <f>IF('SIMPL PLYWOOD'!T148=0,"",'SIMPL PLYWOOD'!T148)</f>
      </c>
      <c r="L131" t="s" s="482">
        <f>IF('SIMPL PLYWOOD'!U148=0,"",'SIMPL PLYWOOD'!U148)</f>
      </c>
      <c r="M131" t="s" s="482">
        <f>IF('SIMPL PLYWOOD'!V148=0,"",'SIMPL PLYWOOD'!V148)</f>
      </c>
      <c r="N131" t="s" s="482">
        <f>IF('SIMPL PLYWOOD'!W148=0,"",'SIMPL PLYWOOD'!W148)</f>
      </c>
      <c r="O131" t="s" s="482">
        <f>IF('SIMPL PLYWOOD'!X148=0,"",'SIMPL PLYWOOD'!X148)</f>
      </c>
      <c r="P131" t="s" s="482">
        <f>IF('SIMPL PLYWOOD'!Y148=0,"",'SIMPL PLYWOOD'!Y148)</f>
      </c>
      <c r="Q131" t="s" s="482">
        <f>IF('SIMPL PLYWOOD'!Z148=0,"",'SIMPL PLYWOOD'!Z148)</f>
      </c>
      <c r="R131" s="483">
        <f>'PRODUCTION LIST VOLUMES'!P134</f>
        <v>0</v>
      </c>
      <c r="S131" s="480"/>
    </row>
    <row r="132" ht="23.25" customHeight="1">
      <c r="A132" s="463">
        <f>B132*'SIMPL PLYWOOD'!I152</f>
        <v>0</v>
      </c>
      <c r="B132" s="481">
        <f>SUM(C132:O132)</f>
        <v>0</v>
      </c>
      <c r="C132" t="s" s="476">
        <f>'SIMPL PLYWOOD'!D149</f>
        <v>745</v>
      </c>
      <c r="D132" t="s" s="482">
        <f>IF('SIMPL PLYWOOD'!M149=0,"",'SIMPL PLYWOOD'!M149)</f>
      </c>
      <c r="E132" t="s" s="482">
        <f>IF('SIMPL PLYWOOD'!N149=0,"",'SIMPL PLYWOOD'!N149)</f>
      </c>
      <c r="F132" t="s" s="482">
        <f>IF('SIMPL PLYWOOD'!O149=0,"",'SIMPL PLYWOOD'!O149)</f>
      </c>
      <c r="G132" t="s" s="482">
        <f>IF('SIMPL PLYWOOD'!P149=0,"",'SIMPL PLYWOOD'!P149)</f>
      </c>
      <c r="H132" t="s" s="482">
        <f>IF('SIMPL PLYWOOD'!Q149=0,"",'SIMPL PLYWOOD'!Q149)</f>
      </c>
      <c r="I132" t="s" s="482">
        <f>IF('SIMPL PLYWOOD'!R149=0,"",'SIMPL PLYWOOD'!R149)</f>
      </c>
      <c r="J132" t="s" s="482">
        <f>IF('SIMPL PLYWOOD'!S149=0,"",'SIMPL PLYWOOD'!S149)</f>
      </c>
      <c r="K132" t="s" s="482">
        <f>IF('SIMPL PLYWOOD'!T149=0,"",'SIMPL PLYWOOD'!T149)</f>
      </c>
      <c r="L132" t="s" s="482">
        <f>IF('SIMPL PLYWOOD'!U149=0,"",'SIMPL PLYWOOD'!U149)</f>
      </c>
      <c r="M132" t="s" s="482">
        <f>IF('SIMPL PLYWOOD'!V149=0,"",'SIMPL PLYWOOD'!V149)</f>
      </c>
      <c r="N132" t="s" s="482">
        <f>IF('SIMPL PLYWOOD'!W149=0,"",'SIMPL PLYWOOD'!W149)</f>
      </c>
      <c r="O132" t="s" s="482">
        <f>IF('SIMPL PLYWOOD'!X149=0,"",'SIMPL PLYWOOD'!X149)</f>
      </c>
      <c r="P132" t="s" s="482">
        <f>IF('SIMPL PLYWOOD'!Y149=0,"",'SIMPL PLYWOOD'!Y149)</f>
      </c>
      <c r="Q132" t="s" s="482">
        <f>IF('SIMPL PLYWOOD'!Z149=0,"",'SIMPL PLYWOOD'!Z149)</f>
      </c>
      <c r="R132" s="483">
        <f>'PRODUCTION LIST VOLUMES'!P135</f>
        <v>0</v>
      </c>
      <c r="S132" s="480"/>
    </row>
    <row r="133" ht="23.25" customHeight="1">
      <c r="A133" s="463">
        <f>B133*'SIMPL PLYWOOD'!I153</f>
        <v>0</v>
      </c>
      <c r="B133" s="481">
        <f>SUM(C133:O133)</f>
        <v>0</v>
      </c>
      <c r="C133" t="s" s="476">
        <f>'SIMPL PLYWOOD'!D150</f>
        <v>746</v>
      </c>
      <c r="D133" t="s" s="482">
        <f>IF('SIMPL PLYWOOD'!M150=0,"",'SIMPL PLYWOOD'!M150)</f>
      </c>
      <c r="E133" t="s" s="482">
        <f>IF('SIMPL PLYWOOD'!N150=0,"",'SIMPL PLYWOOD'!N150)</f>
      </c>
      <c r="F133" t="s" s="482">
        <f>IF('SIMPL PLYWOOD'!O150=0,"",'SIMPL PLYWOOD'!O150)</f>
      </c>
      <c r="G133" t="s" s="482">
        <f>IF('SIMPL PLYWOOD'!P150=0,"",'SIMPL PLYWOOD'!P150)</f>
      </c>
      <c r="H133" t="s" s="482">
        <f>IF('SIMPL PLYWOOD'!Q150=0,"",'SIMPL PLYWOOD'!Q150)</f>
      </c>
      <c r="I133" t="s" s="482">
        <f>IF('SIMPL PLYWOOD'!R150=0,"",'SIMPL PLYWOOD'!R150)</f>
      </c>
      <c r="J133" t="s" s="482">
        <f>IF('SIMPL PLYWOOD'!S150=0,"",'SIMPL PLYWOOD'!S150)</f>
      </c>
      <c r="K133" t="s" s="482">
        <f>IF('SIMPL PLYWOOD'!T150=0,"",'SIMPL PLYWOOD'!T150)</f>
      </c>
      <c r="L133" t="s" s="482">
        <f>IF('SIMPL PLYWOOD'!U150=0,"",'SIMPL PLYWOOD'!U150)</f>
      </c>
      <c r="M133" t="s" s="482">
        <f>IF('SIMPL PLYWOOD'!V150=0,"",'SIMPL PLYWOOD'!V150)</f>
      </c>
      <c r="N133" t="s" s="482">
        <f>IF('SIMPL PLYWOOD'!W150=0,"",'SIMPL PLYWOOD'!W150)</f>
      </c>
      <c r="O133" t="s" s="482">
        <f>IF('SIMPL PLYWOOD'!X150=0,"",'SIMPL PLYWOOD'!X150)</f>
      </c>
      <c r="P133" t="s" s="482">
        <f>IF('SIMPL PLYWOOD'!Y150=0,"",'SIMPL PLYWOOD'!Y150)</f>
      </c>
      <c r="Q133" t="s" s="482">
        <f>IF('SIMPL PLYWOOD'!Z150=0,"",'SIMPL PLYWOOD'!Z150)</f>
      </c>
      <c r="R133" s="483">
        <f>'PRODUCTION LIST VOLUMES'!P136</f>
        <v>0</v>
      </c>
      <c r="S133" s="480"/>
    </row>
    <row r="134" ht="23.25" customHeight="1">
      <c r="A134" s="487"/>
      <c r="B134" s="481">
        <f>SUM(C134:O134)</f>
        <v>0</v>
      </c>
      <c r="C134" t="s" s="476">
        <f>'SIMPL PLYWOOD'!D151</f>
        <v>747</v>
      </c>
      <c r="D134" t="s" s="482">
        <f>IF('SIMPL PLYWOOD'!M151=0,"",'SIMPL PLYWOOD'!M151)</f>
      </c>
      <c r="E134" t="s" s="482">
        <f>IF('SIMPL PLYWOOD'!N151=0,"",'SIMPL PLYWOOD'!N151)</f>
      </c>
      <c r="F134" t="s" s="482">
        <f>IF('SIMPL PLYWOOD'!O151=0,"",'SIMPL PLYWOOD'!O151)</f>
      </c>
      <c r="G134" t="s" s="482">
        <f>IF('SIMPL PLYWOOD'!P151=0,"",'SIMPL PLYWOOD'!P151)</f>
      </c>
      <c r="H134" t="s" s="482">
        <f>IF('SIMPL PLYWOOD'!Q151=0,"",'SIMPL PLYWOOD'!Q151)</f>
      </c>
      <c r="I134" t="s" s="482">
        <f>IF('SIMPL PLYWOOD'!R151=0,"",'SIMPL PLYWOOD'!R151)</f>
      </c>
      <c r="J134" t="s" s="482">
        <f>IF('SIMPL PLYWOOD'!S151=0,"",'SIMPL PLYWOOD'!S151)</f>
      </c>
      <c r="K134" t="s" s="482">
        <f>IF('SIMPL PLYWOOD'!T151=0,"",'SIMPL PLYWOOD'!T151)</f>
      </c>
      <c r="L134" t="s" s="482">
        <f>IF('SIMPL PLYWOOD'!U151=0,"",'SIMPL PLYWOOD'!U151)</f>
      </c>
      <c r="M134" t="s" s="482">
        <f>IF('SIMPL PLYWOOD'!V151=0,"",'SIMPL PLYWOOD'!V151)</f>
      </c>
      <c r="N134" t="s" s="482">
        <f>IF('SIMPL PLYWOOD'!W151=0,"",'SIMPL PLYWOOD'!W151)</f>
      </c>
      <c r="O134" t="s" s="482">
        <f>IF('SIMPL PLYWOOD'!X151=0,"",'SIMPL PLYWOOD'!X151)</f>
      </c>
      <c r="P134" t="s" s="482">
        <f>IF('SIMPL PLYWOOD'!Y151=0,"",'SIMPL PLYWOOD'!Y151)</f>
      </c>
      <c r="Q134" t="s" s="482">
        <f>IF('SIMPL PLYWOOD'!Z151=0,"",'SIMPL PLYWOOD'!Z151)</f>
      </c>
      <c r="R134" s="483">
        <f>'PRODUCTION LIST VOLUMES'!P137</f>
        <v>0</v>
      </c>
      <c r="S134" s="480"/>
    </row>
    <row r="135" ht="23.25" customHeight="1">
      <c r="A135" s="487"/>
      <c r="B135" s="481">
        <f>SUM(C135:O135)</f>
        <v>0</v>
      </c>
      <c r="C135" t="s" s="476">
        <f>'SIMPL PLYWOOD'!D152</f>
        <v>748</v>
      </c>
      <c r="D135" t="s" s="482">
        <f>IF('SIMPL PLYWOOD'!M152=0,"",'SIMPL PLYWOOD'!M152)</f>
      </c>
      <c r="E135" t="s" s="482">
        <f>IF('SIMPL PLYWOOD'!N152=0,"",'SIMPL PLYWOOD'!N152)</f>
      </c>
      <c r="F135" t="s" s="482">
        <f>IF('SIMPL PLYWOOD'!O152=0,"",'SIMPL PLYWOOD'!O152)</f>
      </c>
      <c r="G135" t="s" s="482">
        <f>IF('SIMPL PLYWOOD'!P152=0,"",'SIMPL PLYWOOD'!P152)</f>
      </c>
      <c r="H135" t="s" s="482">
        <f>IF('SIMPL PLYWOOD'!Q152=0,"",'SIMPL PLYWOOD'!Q152)</f>
      </c>
      <c r="I135" t="s" s="482">
        <f>IF('SIMPL PLYWOOD'!R152=0,"",'SIMPL PLYWOOD'!R152)</f>
      </c>
      <c r="J135" t="s" s="482">
        <f>IF('SIMPL PLYWOOD'!S152=0,"",'SIMPL PLYWOOD'!S152)</f>
      </c>
      <c r="K135" t="s" s="482">
        <f>IF('SIMPL PLYWOOD'!T152=0,"",'SIMPL PLYWOOD'!T152)</f>
      </c>
      <c r="L135" t="s" s="482">
        <f>IF('SIMPL PLYWOOD'!U152=0,"",'SIMPL PLYWOOD'!U152)</f>
      </c>
      <c r="M135" t="s" s="482">
        <f>IF('SIMPL PLYWOOD'!V152=0,"",'SIMPL PLYWOOD'!V152)</f>
      </c>
      <c r="N135" t="s" s="482">
        <f>IF('SIMPL PLYWOOD'!W152=0,"",'SIMPL PLYWOOD'!W152)</f>
      </c>
      <c r="O135" t="s" s="482">
        <f>IF('SIMPL PLYWOOD'!X152=0,"",'SIMPL PLYWOOD'!X152)</f>
      </c>
      <c r="P135" t="s" s="482">
        <f>IF('SIMPL PLYWOOD'!Y152=0,"",'SIMPL PLYWOOD'!Y152)</f>
      </c>
      <c r="Q135" t="s" s="482">
        <f>IF('SIMPL PLYWOOD'!Z152=0,"",'SIMPL PLYWOOD'!Z152)</f>
      </c>
      <c r="R135" s="483">
        <f>'PRODUCTION LIST VOLUMES'!P138</f>
        <v>0</v>
      </c>
      <c r="S135" s="480"/>
    </row>
    <row r="136" ht="23.25" customHeight="1">
      <c r="A136" s="487"/>
      <c r="B136" s="481">
        <f>SUM(C136:O136)</f>
        <v>0</v>
      </c>
      <c r="C136" t="s" s="476">
        <f>'SIMPL PLYWOOD'!D153</f>
        <v>749</v>
      </c>
      <c r="D136" t="s" s="482">
        <f>IF('SIMPL PLYWOOD'!M153=0,"",'SIMPL PLYWOOD'!M153)</f>
      </c>
      <c r="E136" t="s" s="482">
        <f>IF('SIMPL PLYWOOD'!N153=0,"",'SIMPL PLYWOOD'!N153)</f>
      </c>
      <c r="F136" t="s" s="482">
        <f>IF('SIMPL PLYWOOD'!O153=0,"",'SIMPL PLYWOOD'!O153)</f>
      </c>
      <c r="G136" t="s" s="482">
        <f>IF('SIMPL PLYWOOD'!P153=0,"",'SIMPL PLYWOOD'!P153)</f>
      </c>
      <c r="H136" t="s" s="482">
        <f>IF('SIMPL PLYWOOD'!Q153=0,"",'SIMPL PLYWOOD'!Q153)</f>
      </c>
      <c r="I136" t="s" s="482">
        <f>IF('SIMPL PLYWOOD'!R153=0,"",'SIMPL PLYWOOD'!R153)</f>
      </c>
      <c r="J136" t="s" s="482">
        <f>IF('SIMPL PLYWOOD'!S153=0,"",'SIMPL PLYWOOD'!S153)</f>
      </c>
      <c r="K136" t="s" s="482">
        <f>IF('SIMPL PLYWOOD'!T153=0,"",'SIMPL PLYWOOD'!T153)</f>
      </c>
      <c r="L136" t="s" s="482">
        <f>IF('SIMPL PLYWOOD'!U153=0,"",'SIMPL PLYWOOD'!U153)</f>
      </c>
      <c r="M136" t="s" s="482">
        <f>IF('SIMPL PLYWOOD'!V153=0,"",'SIMPL PLYWOOD'!V153)</f>
      </c>
      <c r="N136" t="s" s="482">
        <f>IF('SIMPL PLYWOOD'!W153=0,"",'SIMPL PLYWOOD'!W153)</f>
      </c>
      <c r="O136" t="s" s="482">
        <f>IF('SIMPL PLYWOOD'!X153=0,"",'SIMPL PLYWOOD'!X153)</f>
      </c>
      <c r="P136" t="s" s="482">
        <f>IF('SIMPL PLYWOOD'!Y153=0,"",'SIMPL PLYWOOD'!Y153)</f>
      </c>
      <c r="Q136" t="s" s="482">
        <f>IF('SIMPL PLYWOOD'!Z153=0,"",'SIMPL PLYWOOD'!Z153)</f>
      </c>
      <c r="R136" s="483">
        <f>'PRODUCTION LIST VOLUMES'!P139</f>
        <v>0</v>
      </c>
      <c r="S136" s="480"/>
    </row>
    <row r="137" ht="23.25" customHeight="1">
      <c r="A137" s="487"/>
      <c r="B137" s="481">
        <f>SUM(C137:O137)</f>
        <v>0</v>
      </c>
      <c r="C137" t="s" s="476">
        <f>'SIMPL PLYWOOD'!D154</f>
        <v>750</v>
      </c>
      <c r="D137" t="s" s="482">
        <f>IF('SIMPL PLYWOOD'!M154=0,"",'SIMPL PLYWOOD'!M154)</f>
      </c>
      <c r="E137" t="s" s="482">
        <f>IF('SIMPL PLYWOOD'!N154=0,"",'SIMPL PLYWOOD'!N154)</f>
      </c>
      <c r="F137" t="s" s="482">
        <f>IF('SIMPL PLYWOOD'!O154=0,"",'SIMPL PLYWOOD'!O154)</f>
      </c>
      <c r="G137" t="s" s="482">
        <f>IF('SIMPL PLYWOOD'!P154=0,"",'SIMPL PLYWOOD'!P154)</f>
      </c>
      <c r="H137" t="s" s="482">
        <f>IF('SIMPL PLYWOOD'!Q154=0,"",'SIMPL PLYWOOD'!Q154)</f>
      </c>
      <c r="I137" t="s" s="482">
        <f>IF('SIMPL PLYWOOD'!R154=0,"",'SIMPL PLYWOOD'!R154)</f>
      </c>
      <c r="J137" t="s" s="482">
        <f>IF('SIMPL PLYWOOD'!S154=0,"",'SIMPL PLYWOOD'!S154)</f>
      </c>
      <c r="K137" t="s" s="482">
        <f>IF('SIMPL PLYWOOD'!T154=0,"",'SIMPL PLYWOOD'!T154)</f>
      </c>
      <c r="L137" t="s" s="482">
        <f>IF('SIMPL PLYWOOD'!U154=0,"",'SIMPL PLYWOOD'!U154)</f>
      </c>
      <c r="M137" t="s" s="482">
        <f>IF('SIMPL PLYWOOD'!V154=0,"",'SIMPL PLYWOOD'!V154)</f>
      </c>
      <c r="N137" t="s" s="482">
        <f>IF('SIMPL PLYWOOD'!W154=0,"",'SIMPL PLYWOOD'!W154)</f>
      </c>
      <c r="O137" t="s" s="482">
        <f>IF('SIMPL PLYWOOD'!X154=0,"",'SIMPL PLYWOOD'!X154)</f>
      </c>
      <c r="P137" t="s" s="482">
        <f>IF('SIMPL PLYWOOD'!Y154=0,"",'SIMPL PLYWOOD'!Y154)</f>
      </c>
      <c r="Q137" t="s" s="482">
        <f>IF('SIMPL PLYWOOD'!Z154=0,"",'SIMPL PLYWOOD'!Z154)</f>
      </c>
      <c r="R137" s="483">
        <f>'PRODUCTION LIST VOLUMES'!P140</f>
        <v>0</v>
      </c>
      <c r="S137" s="480"/>
    </row>
    <row r="138" ht="23.25" customHeight="1">
      <c r="A138" s="487"/>
      <c r="B138" s="481">
        <f>SUM(C138:O138)</f>
        <v>0</v>
      </c>
      <c r="C138" t="s" s="476">
        <f>'SIMPL PLYWOOD'!D155</f>
        <v>751</v>
      </c>
      <c r="D138" t="s" s="482">
        <f>IF('SIMPL PLYWOOD'!M155=0,"",'SIMPL PLYWOOD'!M155)</f>
      </c>
      <c r="E138" t="s" s="482">
        <f>IF('SIMPL PLYWOOD'!N155=0,"",'SIMPL PLYWOOD'!N155)</f>
      </c>
      <c r="F138" t="s" s="482">
        <f>IF('SIMPL PLYWOOD'!O155=0,"",'SIMPL PLYWOOD'!O155)</f>
      </c>
      <c r="G138" t="s" s="482">
        <f>IF('SIMPL PLYWOOD'!P155=0,"",'SIMPL PLYWOOD'!P155)</f>
      </c>
      <c r="H138" t="s" s="482">
        <f>IF('SIMPL PLYWOOD'!Q155=0,"",'SIMPL PLYWOOD'!Q155)</f>
      </c>
      <c r="I138" t="s" s="482">
        <f>IF('SIMPL PLYWOOD'!R155=0,"",'SIMPL PLYWOOD'!R155)</f>
      </c>
      <c r="J138" t="s" s="482">
        <f>IF('SIMPL PLYWOOD'!S155=0,"",'SIMPL PLYWOOD'!S155)</f>
      </c>
      <c r="K138" t="s" s="482">
        <f>IF('SIMPL PLYWOOD'!T155=0,"",'SIMPL PLYWOOD'!T155)</f>
      </c>
      <c r="L138" t="s" s="482">
        <f>IF('SIMPL PLYWOOD'!U155=0,"",'SIMPL PLYWOOD'!U155)</f>
      </c>
      <c r="M138" t="s" s="482">
        <f>IF('SIMPL PLYWOOD'!V155=0,"",'SIMPL PLYWOOD'!V155)</f>
      </c>
      <c r="N138" t="s" s="482">
        <f>IF('SIMPL PLYWOOD'!W155=0,"",'SIMPL PLYWOOD'!W155)</f>
      </c>
      <c r="O138" t="s" s="482">
        <f>IF('SIMPL PLYWOOD'!X155=0,"",'SIMPL PLYWOOD'!X155)</f>
      </c>
      <c r="P138" t="s" s="482">
        <f>IF('SIMPL PLYWOOD'!Y155=0,"",'SIMPL PLYWOOD'!Y155)</f>
      </c>
      <c r="Q138" t="s" s="482">
        <f>IF('SIMPL PLYWOOD'!Z155=0,"",'SIMPL PLYWOOD'!Z155)</f>
      </c>
      <c r="R138" s="483">
        <f>'PRODUCTION LIST VOLUMES'!P141</f>
        <v>0</v>
      </c>
      <c r="S138" s="480"/>
    </row>
    <row r="139" ht="23.25" customHeight="1">
      <c r="A139" s="484"/>
      <c r="B139" s="485"/>
      <c r="C139" s="486">
        <f>'SIMPL PLYWOOD'!D156</f>
        <v>0</v>
      </c>
      <c r="D139" t="s" s="482">
        <f>IF('SIMPL PLYWOOD'!M156=0,"",'SIMPL PLYWOOD'!M156)</f>
      </c>
      <c r="E139" t="s" s="482">
        <f>IF('SIMPL PLYWOOD'!N156=0,"",'SIMPL PLYWOOD'!N156)</f>
      </c>
      <c r="F139" t="s" s="482">
        <f>IF('SIMPL PLYWOOD'!O156=0,"",'SIMPL PLYWOOD'!O156)</f>
      </c>
      <c r="G139" t="s" s="482">
        <f>IF('SIMPL PLYWOOD'!P156=0,"",'SIMPL PLYWOOD'!P156)</f>
      </c>
      <c r="H139" t="s" s="482">
        <f>IF('SIMPL PLYWOOD'!Q156=0,"",'SIMPL PLYWOOD'!Q156)</f>
      </c>
      <c r="I139" t="s" s="482">
        <f>IF('SIMPL PLYWOOD'!R156=0,"",'SIMPL PLYWOOD'!R156)</f>
      </c>
      <c r="J139" t="s" s="482">
        <f>IF('SIMPL PLYWOOD'!S156=0,"",'SIMPL PLYWOOD'!S156)</f>
      </c>
      <c r="K139" t="s" s="482">
        <f>IF('SIMPL PLYWOOD'!T156=0,"",'SIMPL PLYWOOD'!T156)</f>
      </c>
      <c r="L139" t="s" s="482">
        <f>IF('SIMPL PLYWOOD'!U156=0,"",'SIMPL PLYWOOD'!U156)</f>
      </c>
      <c r="M139" t="s" s="482">
        <f>IF('SIMPL PLYWOOD'!V156=0,"",'SIMPL PLYWOOD'!V156)</f>
      </c>
      <c r="N139" t="s" s="482">
        <f>IF('SIMPL PLYWOOD'!W156=0,"",'SIMPL PLYWOOD'!W156)</f>
      </c>
      <c r="O139" t="s" s="482">
        <f>IF('SIMPL PLYWOOD'!X156=0,"",'SIMPL PLYWOOD'!X156)</f>
      </c>
      <c r="P139" t="s" s="482">
        <f>IF('SIMPL PLYWOOD'!Y156=0,"",'SIMPL PLYWOOD'!Y156)</f>
      </c>
      <c r="Q139" t="s" s="482">
        <f>IF('SIMPL PLYWOOD'!Z156=0,"",'SIMPL PLYWOOD'!Z156)</f>
      </c>
      <c r="R139" s="483">
        <f>'PRODUCTION LIST VOLUMES'!P142</f>
        <v>0</v>
      </c>
      <c r="S139" s="480"/>
    </row>
    <row r="140" ht="23.25" customHeight="1">
      <c r="A140" s="487"/>
      <c r="B140" s="481">
        <f>SUM(C140:O140)</f>
        <v>0</v>
      </c>
      <c r="C140" t="s" s="476">
        <f>'SIMPL PLYWOOD'!D157</f>
        <v>752</v>
      </c>
      <c r="D140" t="s" s="482">
        <f>IF('SIMPL PLYWOOD'!M157=0,"",'SIMPL PLYWOOD'!M157)</f>
      </c>
      <c r="E140" t="s" s="482">
        <f>IF('SIMPL PLYWOOD'!N157=0,"",'SIMPL PLYWOOD'!N157)</f>
      </c>
      <c r="F140" t="s" s="482">
        <f>IF('SIMPL PLYWOOD'!O157=0,"",'SIMPL PLYWOOD'!O157)</f>
      </c>
      <c r="G140" t="s" s="482">
        <f>IF('SIMPL PLYWOOD'!P157=0,"",'SIMPL PLYWOOD'!P157)</f>
      </c>
      <c r="H140" t="s" s="482">
        <f>IF('SIMPL PLYWOOD'!Q157=0,"",'SIMPL PLYWOOD'!Q157)</f>
      </c>
      <c r="I140" t="s" s="482">
        <f>IF('SIMPL PLYWOOD'!R157=0,"",'SIMPL PLYWOOD'!R157)</f>
      </c>
      <c r="J140" t="s" s="482">
        <f>IF('SIMPL PLYWOOD'!S157=0,"",'SIMPL PLYWOOD'!S157)</f>
      </c>
      <c r="K140" t="s" s="482">
        <f>IF('SIMPL PLYWOOD'!T157=0,"",'SIMPL PLYWOOD'!T157)</f>
      </c>
      <c r="L140" t="s" s="482">
        <f>IF('SIMPL PLYWOOD'!U157=0,"",'SIMPL PLYWOOD'!U157)</f>
      </c>
      <c r="M140" t="s" s="482">
        <f>IF('SIMPL PLYWOOD'!V157=0,"",'SIMPL PLYWOOD'!V157)</f>
      </c>
      <c r="N140" t="s" s="482">
        <f>IF('SIMPL PLYWOOD'!W157=0,"",'SIMPL PLYWOOD'!W157)</f>
      </c>
      <c r="O140" t="s" s="482">
        <f>IF('SIMPL PLYWOOD'!X157=0,"",'SIMPL PLYWOOD'!X157)</f>
      </c>
      <c r="P140" t="s" s="482">
        <f>IF('SIMPL PLYWOOD'!Y157=0,"",'SIMPL PLYWOOD'!Y157)</f>
      </c>
      <c r="Q140" t="s" s="482">
        <f>IF('SIMPL PLYWOOD'!Z157=0,"",'SIMPL PLYWOOD'!Z157)</f>
      </c>
      <c r="R140" s="483">
        <f>'PRODUCTION LIST VOLUMES'!P143</f>
        <v>0</v>
      </c>
      <c r="S140" s="480"/>
    </row>
    <row r="141" ht="23.25" customHeight="1">
      <c r="A141" s="487"/>
      <c r="B141" s="481">
        <f>SUM(C141:O141)</f>
        <v>0</v>
      </c>
      <c r="C141" t="s" s="476">
        <f>'SIMPL PLYWOOD'!D158</f>
        <v>753</v>
      </c>
      <c r="D141" t="s" s="482">
        <f>IF('SIMPL PLYWOOD'!M158=0,"",'SIMPL PLYWOOD'!M158)</f>
      </c>
      <c r="E141" t="s" s="482">
        <f>IF('SIMPL PLYWOOD'!N158=0,"",'SIMPL PLYWOOD'!N158)</f>
      </c>
      <c r="F141" t="s" s="482">
        <f>IF('SIMPL PLYWOOD'!O158=0,"",'SIMPL PLYWOOD'!O158)</f>
      </c>
      <c r="G141" t="s" s="482">
        <f>IF('SIMPL PLYWOOD'!P158=0,"",'SIMPL PLYWOOD'!P158)</f>
      </c>
      <c r="H141" t="s" s="482">
        <f>IF('SIMPL PLYWOOD'!Q158=0,"",'SIMPL PLYWOOD'!Q158)</f>
      </c>
      <c r="I141" t="s" s="482">
        <f>IF('SIMPL PLYWOOD'!R158=0,"",'SIMPL PLYWOOD'!R158)</f>
      </c>
      <c r="J141" t="s" s="482">
        <f>IF('SIMPL PLYWOOD'!S158=0,"",'SIMPL PLYWOOD'!S158)</f>
      </c>
      <c r="K141" t="s" s="482">
        <f>IF('SIMPL PLYWOOD'!T158=0,"",'SIMPL PLYWOOD'!T158)</f>
      </c>
      <c r="L141" t="s" s="482">
        <f>IF('SIMPL PLYWOOD'!U158=0,"",'SIMPL PLYWOOD'!U158)</f>
      </c>
      <c r="M141" t="s" s="482">
        <f>IF('SIMPL PLYWOOD'!V158=0,"",'SIMPL PLYWOOD'!V158)</f>
      </c>
      <c r="N141" t="s" s="482">
        <f>IF('SIMPL PLYWOOD'!W158=0,"",'SIMPL PLYWOOD'!W158)</f>
      </c>
      <c r="O141" t="s" s="482">
        <f>IF('SIMPL PLYWOOD'!X158=0,"",'SIMPL PLYWOOD'!X158)</f>
      </c>
      <c r="P141" t="s" s="482">
        <f>IF('SIMPL PLYWOOD'!Y158=0,"",'SIMPL PLYWOOD'!Y158)</f>
      </c>
      <c r="Q141" t="s" s="482">
        <f>IF('SIMPL PLYWOOD'!Z158=0,"",'SIMPL PLYWOOD'!Z158)</f>
      </c>
      <c r="R141" s="483">
        <f>'PRODUCTION LIST VOLUMES'!P144</f>
        <v>0</v>
      </c>
      <c r="S141" s="480"/>
    </row>
    <row r="142" ht="23.25" customHeight="1">
      <c r="A142" s="487"/>
      <c r="B142" s="481">
        <f>SUM(C142:O142)</f>
        <v>0</v>
      </c>
      <c r="C142" t="s" s="476">
        <f>'SIMPL PLYWOOD'!D159</f>
        <v>754</v>
      </c>
      <c r="D142" t="s" s="482">
        <f>IF('SIMPL PLYWOOD'!M159=0,"",'SIMPL PLYWOOD'!M159)</f>
      </c>
      <c r="E142" t="s" s="482">
        <f>IF('SIMPL PLYWOOD'!N159=0,"",'SIMPL PLYWOOD'!N159)</f>
      </c>
      <c r="F142" t="s" s="482">
        <f>IF('SIMPL PLYWOOD'!O159=0,"",'SIMPL PLYWOOD'!O159)</f>
      </c>
      <c r="G142" t="s" s="482">
        <f>IF('SIMPL PLYWOOD'!P159=0,"",'SIMPL PLYWOOD'!P159)</f>
      </c>
      <c r="H142" t="s" s="482">
        <f>IF('SIMPL PLYWOOD'!Q159=0,"",'SIMPL PLYWOOD'!Q159)</f>
      </c>
      <c r="I142" t="s" s="482">
        <f>IF('SIMPL PLYWOOD'!R159=0,"",'SIMPL PLYWOOD'!R159)</f>
      </c>
      <c r="J142" t="s" s="482">
        <f>IF('SIMPL PLYWOOD'!S159=0,"",'SIMPL PLYWOOD'!S159)</f>
      </c>
      <c r="K142" t="s" s="482">
        <f>IF('SIMPL PLYWOOD'!T159=0,"",'SIMPL PLYWOOD'!T159)</f>
      </c>
      <c r="L142" t="s" s="482">
        <f>IF('SIMPL PLYWOOD'!U159=0,"",'SIMPL PLYWOOD'!U159)</f>
      </c>
      <c r="M142" t="s" s="482">
        <f>IF('SIMPL PLYWOOD'!V159=0,"",'SIMPL PLYWOOD'!V159)</f>
      </c>
      <c r="N142" t="s" s="482">
        <f>IF('SIMPL PLYWOOD'!W159=0,"",'SIMPL PLYWOOD'!W159)</f>
      </c>
      <c r="O142" t="s" s="482">
        <f>IF('SIMPL PLYWOOD'!X159=0,"",'SIMPL PLYWOOD'!X159)</f>
      </c>
      <c r="P142" t="s" s="482">
        <f>IF('SIMPL PLYWOOD'!Y159=0,"",'SIMPL PLYWOOD'!Y159)</f>
      </c>
      <c r="Q142" t="s" s="482">
        <f>IF('SIMPL PLYWOOD'!Z159=0,"",'SIMPL PLYWOOD'!Z159)</f>
      </c>
      <c r="R142" s="483">
        <f>'PRODUCTION LIST VOLUMES'!P145</f>
        <v>0</v>
      </c>
      <c r="S142" s="480"/>
    </row>
    <row r="143" ht="23.25" customHeight="1">
      <c r="A143" s="487"/>
      <c r="B143" s="481">
        <f>SUM(C143:O143)</f>
        <v>0</v>
      </c>
      <c r="C143" t="s" s="476">
        <f>'SIMPL PLYWOOD'!D160</f>
        <v>755</v>
      </c>
      <c r="D143" t="s" s="482">
        <f>IF('SIMPL PLYWOOD'!M160=0,"",'SIMPL PLYWOOD'!M160)</f>
      </c>
      <c r="E143" t="s" s="482">
        <f>IF('SIMPL PLYWOOD'!N160=0,"",'SIMPL PLYWOOD'!N160)</f>
      </c>
      <c r="F143" t="s" s="482">
        <f>IF('SIMPL PLYWOOD'!O160=0,"",'SIMPL PLYWOOD'!O160)</f>
      </c>
      <c r="G143" t="s" s="482">
        <f>IF('SIMPL PLYWOOD'!P160=0,"",'SIMPL PLYWOOD'!P160)</f>
      </c>
      <c r="H143" t="s" s="482">
        <f>IF('SIMPL PLYWOOD'!Q160=0,"",'SIMPL PLYWOOD'!Q160)</f>
      </c>
      <c r="I143" t="s" s="482">
        <f>IF('SIMPL PLYWOOD'!R160=0,"",'SIMPL PLYWOOD'!R160)</f>
      </c>
      <c r="J143" t="s" s="482">
        <f>IF('SIMPL PLYWOOD'!S160=0,"",'SIMPL PLYWOOD'!S160)</f>
      </c>
      <c r="K143" t="s" s="482">
        <f>IF('SIMPL PLYWOOD'!T160=0,"",'SIMPL PLYWOOD'!T160)</f>
      </c>
      <c r="L143" t="s" s="482">
        <f>IF('SIMPL PLYWOOD'!U160=0,"",'SIMPL PLYWOOD'!U160)</f>
      </c>
      <c r="M143" t="s" s="482">
        <f>IF('SIMPL PLYWOOD'!V160=0,"",'SIMPL PLYWOOD'!V160)</f>
      </c>
      <c r="N143" t="s" s="482">
        <f>IF('SIMPL PLYWOOD'!W160=0,"",'SIMPL PLYWOOD'!W160)</f>
      </c>
      <c r="O143" t="s" s="482">
        <f>IF('SIMPL PLYWOOD'!X160=0,"",'SIMPL PLYWOOD'!X160)</f>
      </c>
      <c r="P143" t="s" s="482">
        <f>IF('SIMPL PLYWOOD'!Y160=0,"",'SIMPL PLYWOOD'!Y160)</f>
      </c>
      <c r="Q143" t="s" s="482">
        <f>IF('SIMPL PLYWOOD'!Z160=0,"",'SIMPL PLYWOOD'!Z160)</f>
      </c>
      <c r="R143" s="483">
        <f>'PRODUCTION LIST VOLUMES'!P146</f>
        <v>0</v>
      </c>
      <c r="S143" s="480"/>
    </row>
    <row r="144" ht="23.25" customHeight="1">
      <c r="A144" s="489"/>
      <c r="B144" s="490"/>
      <c r="C144" t="s" s="476">
        <f>'SIMPL PLYWOOD'!D161</f>
        <v>756</v>
      </c>
      <c r="D144" t="s" s="482">
        <f>IF('SIMPL PLYWOOD'!M161=0,"",'SIMPL PLYWOOD'!M161)</f>
      </c>
      <c r="E144" t="s" s="482">
        <f>IF('SIMPL PLYWOOD'!N161=0,"",'SIMPL PLYWOOD'!N161)</f>
      </c>
      <c r="F144" t="s" s="482">
        <f>IF('SIMPL PLYWOOD'!O161=0,"",'SIMPL PLYWOOD'!O161)</f>
      </c>
      <c r="G144" t="s" s="482">
        <f>IF('SIMPL PLYWOOD'!P161=0,"",'SIMPL PLYWOOD'!P161)</f>
      </c>
      <c r="H144" t="s" s="482">
        <f>IF('SIMPL PLYWOOD'!Q161=0,"",'SIMPL PLYWOOD'!Q161)</f>
      </c>
      <c r="I144" t="s" s="482">
        <f>IF('SIMPL PLYWOOD'!R161=0,"",'SIMPL PLYWOOD'!R161)</f>
      </c>
      <c r="J144" t="s" s="482">
        <f>IF('SIMPL PLYWOOD'!S161=0,"",'SIMPL PLYWOOD'!S161)</f>
      </c>
      <c r="K144" t="s" s="482">
        <f>IF('SIMPL PLYWOOD'!T161=0,"",'SIMPL PLYWOOD'!T161)</f>
      </c>
      <c r="L144" t="s" s="482">
        <f>IF('SIMPL PLYWOOD'!U161=0,"",'SIMPL PLYWOOD'!U161)</f>
      </c>
      <c r="M144" t="s" s="482">
        <f>IF('SIMPL PLYWOOD'!V161=0,"",'SIMPL PLYWOOD'!V161)</f>
      </c>
      <c r="N144" t="s" s="482">
        <f>IF('SIMPL PLYWOOD'!W161=0,"",'SIMPL PLYWOOD'!W161)</f>
      </c>
      <c r="O144" t="s" s="482">
        <f>IF('SIMPL PLYWOOD'!X161=0,"",'SIMPL PLYWOOD'!X161)</f>
      </c>
      <c r="P144" t="s" s="482">
        <f>IF('SIMPL PLYWOOD'!Y161=0,"",'SIMPL PLYWOOD'!Y161)</f>
      </c>
      <c r="Q144" t="s" s="482">
        <f>IF('SIMPL PLYWOOD'!Z161=0,"",'SIMPL PLYWOOD'!Z161)</f>
      </c>
      <c r="R144" s="483">
        <f>'PRODUCTION LIST VOLUMES'!P147</f>
        <v>0</v>
      </c>
      <c r="S144" s="480"/>
    </row>
    <row r="145" ht="23.25" customHeight="1">
      <c r="A145" s="491"/>
      <c r="B145" s="492"/>
      <c r="C145" t="s" s="476">
        <f>'SIMPL PLYWOOD'!D162</f>
        <v>757</v>
      </c>
      <c r="D145" t="s" s="482">
        <f>IF('SIMPL PLYWOOD'!M162=0,"",'SIMPL PLYWOOD'!M162)</f>
      </c>
      <c r="E145" t="s" s="482">
        <f>IF('SIMPL PLYWOOD'!N162=0,"",'SIMPL PLYWOOD'!N162)</f>
      </c>
      <c r="F145" t="s" s="482">
        <f>IF('SIMPL PLYWOOD'!O162=0,"",'SIMPL PLYWOOD'!O162)</f>
      </c>
      <c r="G145" t="s" s="482">
        <f>IF('SIMPL PLYWOOD'!P162=0,"",'SIMPL PLYWOOD'!P162)</f>
      </c>
      <c r="H145" t="s" s="482">
        <f>IF('SIMPL PLYWOOD'!Q162=0,"",'SIMPL PLYWOOD'!Q162)</f>
      </c>
      <c r="I145" t="s" s="482">
        <f>IF('SIMPL PLYWOOD'!R162=0,"",'SIMPL PLYWOOD'!R162)</f>
      </c>
      <c r="J145" t="s" s="482">
        <f>IF('SIMPL PLYWOOD'!S162=0,"",'SIMPL PLYWOOD'!S162)</f>
      </c>
      <c r="K145" t="s" s="482">
        <f>IF('SIMPL PLYWOOD'!T162=0,"",'SIMPL PLYWOOD'!T162)</f>
      </c>
      <c r="L145" t="s" s="482">
        <f>IF('SIMPL PLYWOOD'!U162=0,"",'SIMPL PLYWOOD'!U162)</f>
      </c>
      <c r="M145" t="s" s="482">
        <f>IF('SIMPL PLYWOOD'!V162=0,"",'SIMPL PLYWOOD'!V162)</f>
      </c>
      <c r="N145" t="s" s="482">
        <f>IF('SIMPL PLYWOOD'!W162=0,"",'SIMPL PLYWOOD'!W162)</f>
      </c>
      <c r="O145" t="s" s="482">
        <f>IF('SIMPL PLYWOOD'!X162=0,"",'SIMPL PLYWOOD'!X162)</f>
      </c>
      <c r="P145" t="s" s="482">
        <f>IF('SIMPL PLYWOOD'!Y162=0,"",'SIMPL PLYWOOD'!Y162)</f>
      </c>
      <c r="Q145" t="s" s="482">
        <f>IF('SIMPL PLYWOOD'!Z162=0,"",'SIMPL PLYWOOD'!Z162)</f>
      </c>
      <c r="R145" s="483">
        <f>'PRODUCTION LIST VOLUMES'!P148</f>
        <v>0</v>
      </c>
      <c r="S145" s="480"/>
    </row>
    <row r="146" ht="23.25" customHeight="1">
      <c r="A146" s="491"/>
      <c r="B146" s="492"/>
      <c r="C146" t="s" s="476">
        <f>'SIMPL PLYWOOD'!D163</f>
        <v>758</v>
      </c>
      <c r="D146" t="s" s="482">
        <f>IF('SIMPL PLYWOOD'!M163=0,"",'SIMPL PLYWOOD'!M163)</f>
      </c>
      <c r="E146" t="s" s="482">
        <f>IF('SIMPL PLYWOOD'!N163=0,"",'SIMPL PLYWOOD'!N163)</f>
      </c>
      <c r="F146" t="s" s="482">
        <f>IF('SIMPL PLYWOOD'!O163=0,"",'SIMPL PLYWOOD'!O163)</f>
      </c>
      <c r="G146" t="s" s="482">
        <f>IF('SIMPL PLYWOOD'!P163=0,"",'SIMPL PLYWOOD'!P163)</f>
      </c>
      <c r="H146" t="s" s="482">
        <f>IF('SIMPL PLYWOOD'!Q163=0,"",'SIMPL PLYWOOD'!Q163)</f>
      </c>
      <c r="I146" t="s" s="482">
        <f>IF('SIMPL PLYWOOD'!R163=0,"",'SIMPL PLYWOOD'!R163)</f>
      </c>
      <c r="J146" t="s" s="482">
        <f>IF('SIMPL PLYWOOD'!S163=0,"",'SIMPL PLYWOOD'!S163)</f>
      </c>
      <c r="K146" t="s" s="482">
        <f>IF('SIMPL PLYWOOD'!T163=0,"",'SIMPL PLYWOOD'!T163)</f>
      </c>
      <c r="L146" t="s" s="482">
        <f>IF('SIMPL PLYWOOD'!U163=0,"",'SIMPL PLYWOOD'!U163)</f>
      </c>
      <c r="M146" t="s" s="482">
        <f>IF('SIMPL PLYWOOD'!V163=0,"",'SIMPL PLYWOOD'!V163)</f>
      </c>
      <c r="N146" t="s" s="482">
        <f>IF('SIMPL PLYWOOD'!W163=0,"",'SIMPL PLYWOOD'!W163)</f>
      </c>
      <c r="O146" t="s" s="482">
        <f>IF('SIMPL PLYWOOD'!X163=0,"",'SIMPL PLYWOOD'!X163)</f>
      </c>
      <c r="P146" t="s" s="482">
        <f>IF('SIMPL PLYWOOD'!Y163=0,"",'SIMPL PLYWOOD'!Y163)</f>
      </c>
      <c r="Q146" t="s" s="482">
        <f>IF('SIMPL PLYWOOD'!Z163=0,"",'SIMPL PLYWOOD'!Z163)</f>
      </c>
      <c r="R146" s="483">
        <f>'PRODUCTION LIST VOLUMES'!P149</f>
        <v>0</v>
      </c>
      <c r="S146" s="480"/>
    </row>
    <row r="147" ht="23.25" customHeight="1">
      <c r="A147" s="491"/>
      <c r="B147" s="492"/>
      <c r="C147" t="s" s="476">
        <f>'SIMPL PLYWOOD'!D164</f>
        <v>759</v>
      </c>
      <c r="D147" t="s" s="482">
        <f>IF('SIMPL PLYWOOD'!M164=0,"",'SIMPL PLYWOOD'!M164)</f>
      </c>
      <c r="E147" t="s" s="482">
        <f>IF('SIMPL PLYWOOD'!N164=0,"",'SIMPL PLYWOOD'!N164)</f>
      </c>
      <c r="F147" t="s" s="482">
        <f>IF('SIMPL PLYWOOD'!O164=0,"",'SIMPL PLYWOOD'!O164)</f>
      </c>
      <c r="G147" t="s" s="482">
        <f>IF('SIMPL PLYWOOD'!P164=0,"",'SIMPL PLYWOOD'!P164)</f>
      </c>
      <c r="H147" t="s" s="482">
        <f>IF('SIMPL PLYWOOD'!Q164=0,"",'SIMPL PLYWOOD'!Q164)</f>
      </c>
      <c r="I147" t="s" s="482">
        <f>IF('SIMPL PLYWOOD'!R164=0,"",'SIMPL PLYWOOD'!R164)</f>
      </c>
      <c r="J147" t="s" s="482">
        <f>IF('SIMPL PLYWOOD'!S164=0,"",'SIMPL PLYWOOD'!S164)</f>
      </c>
      <c r="K147" t="s" s="482">
        <f>IF('SIMPL PLYWOOD'!T164=0,"",'SIMPL PLYWOOD'!T164)</f>
      </c>
      <c r="L147" t="s" s="482">
        <f>IF('SIMPL PLYWOOD'!U164=0,"",'SIMPL PLYWOOD'!U164)</f>
      </c>
      <c r="M147" t="s" s="482">
        <f>IF('SIMPL PLYWOOD'!V164=0,"",'SIMPL PLYWOOD'!V164)</f>
      </c>
      <c r="N147" t="s" s="482">
        <f>IF('SIMPL PLYWOOD'!W164=0,"",'SIMPL PLYWOOD'!W164)</f>
      </c>
      <c r="O147" t="s" s="482">
        <f>IF('SIMPL PLYWOOD'!X164=0,"",'SIMPL PLYWOOD'!X164)</f>
      </c>
      <c r="P147" t="s" s="482">
        <f>IF('SIMPL PLYWOOD'!Y164=0,"",'SIMPL PLYWOOD'!Y164)</f>
      </c>
      <c r="Q147" t="s" s="482">
        <f>IF('SIMPL PLYWOOD'!Z164=0,"",'SIMPL PLYWOOD'!Z164)</f>
      </c>
      <c r="R147" s="483">
        <f>'PRODUCTION LIST VOLUMES'!P150</f>
        <v>0</v>
      </c>
      <c r="S147" s="480"/>
    </row>
    <row r="148" ht="23.25" customHeight="1">
      <c r="A148" s="491"/>
      <c r="B148" s="492"/>
      <c r="C148" t="s" s="476">
        <f>'SIMPL PLYWOOD'!D165</f>
        <v>760</v>
      </c>
      <c r="D148" t="s" s="482">
        <f>IF('SIMPL PLYWOOD'!M165=0,"",'SIMPL PLYWOOD'!M165)</f>
      </c>
      <c r="E148" t="s" s="482">
        <f>IF('SIMPL PLYWOOD'!N165=0,"",'SIMPL PLYWOOD'!N165)</f>
      </c>
      <c r="F148" t="s" s="482">
        <f>IF('SIMPL PLYWOOD'!O165=0,"",'SIMPL PLYWOOD'!O165)</f>
      </c>
      <c r="G148" t="s" s="482">
        <f>IF('SIMPL PLYWOOD'!P165=0,"",'SIMPL PLYWOOD'!P165)</f>
      </c>
      <c r="H148" t="s" s="482">
        <f>IF('SIMPL PLYWOOD'!Q165=0,"",'SIMPL PLYWOOD'!Q165)</f>
      </c>
      <c r="I148" t="s" s="482">
        <f>IF('SIMPL PLYWOOD'!R165=0,"",'SIMPL PLYWOOD'!R165)</f>
      </c>
      <c r="J148" t="s" s="482">
        <f>IF('SIMPL PLYWOOD'!S165=0,"",'SIMPL PLYWOOD'!S165)</f>
      </c>
      <c r="K148" t="s" s="482">
        <f>IF('SIMPL PLYWOOD'!T165=0,"",'SIMPL PLYWOOD'!T165)</f>
      </c>
      <c r="L148" t="s" s="482">
        <f>IF('SIMPL PLYWOOD'!U165=0,"",'SIMPL PLYWOOD'!U165)</f>
      </c>
      <c r="M148" t="s" s="482">
        <f>IF('SIMPL PLYWOOD'!V165=0,"",'SIMPL PLYWOOD'!V165)</f>
      </c>
      <c r="N148" t="s" s="482">
        <f>IF('SIMPL PLYWOOD'!W165=0,"",'SIMPL PLYWOOD'!W165)</f>
      </c>
      <c r="O148" t="s" s="482">
        <f>IF('SIMPL PLYWOOD'!X165=0,"",'SIMPL PLYWOOD'!X165)</f>
      </c>
      <c r="P148" t="s" s="482">
        <f>IF('SIMPL PLYWOOD'!Y165=0,"",'SIMPL PLYWOOD'!Y165)</f>
      </c>
      <c r="Q148" t="s" s="482">
        <f>IF('SIMPL PLYWOOD'!Z165=0,"",'SIMPL PLYWOOD'!Z165)</f>
      </c>
      <c r="R148" s="483">
        <f>'PRODUCTION LIST VOLUMES'!P151</f>
        <v>0</v>
      </c>
      <c r="S148" s="480"/>
    </row>
    <row r="149" ht="23.25" customHeight="1">
      <c r="A149" s="491"/>
      <c r="B149" s="492"/>
      <c r="C149" s="486">
        <f>'SIMPL PLYWOOD'!D166</f>
        <v>0</v>
      </c>
      <c r="D149" t="s" s="482">
        <f>IF('SIMPL PLYWOOD'!M166=0,"",'SIMPL PLYWOOD'!M166)</f>
      </c>
      <c r="E149" t="s" s="482">
        <f>IF('SIMPL PLYWOOD'!N166=0,"",'SIMPL PLYWOOD'!N166)</f>
      </c>
      <c r="F149" t="s" s="482">
        <f>IF('SIMPL PLYWOOD'!O166=0,"",'SIMPL PLYWOOD'!O166)</f>
      </c>
      <c r="G149" t="s" s="482">
        <f>IF('SIMPL PLYWOOD'!P166=0,"",'SIMPL PLYWOOD'!P166)</f>
      </c>
      <c r="H149" t="s" s="482">
        <f>IF('SIMPL PLYWOOD'!Q166=0,"",'SIMPL PLYWOOD'!Q166)</f>
      </c>
      <c r="I149" t="s" s="482">
        <f>IF('SIMPL PLYWOOD'!R166=0,"",'SIMPL PLYWOOD'!R166)</f>
      </c>
      <c r="J149" t="s" s="482">
        <f>IF('SIMPL PLYWOOD'!S166=0,"",'SIMPL PLYWOOD'!S166)</f>
      </c>
      <c r="K149" t="s" s="482">
        <f>IF('SIMPL PLYWOOD'!T166=0,"",'SIMPL PLYWOOD'!T166)</f>
      </c>
      <c r="L149" t="s" s="482">
        <f>IF('SIMPL PLYWOOD'!U166=0,"",'SIMPL PLYWOOD'!U166)</f>
      </c>
      <c r="M149" t="s" s="482">
        <f>IF('SIMPL PLYWOOD'!V166=0,"",'SIMPL PLYWOOD'!V166)</f>
      </c>
      <c r="N149" t="s" s="482">
        <f>IF('SIMPL PLYWOOD'!W166=0,"",'SIMPL PLYWOOD'!W166)</f>
      </c>
      <c r="O149" t="s" s="482">
        <f>IF('SIMPL PLYWOOD'!X166=0,"",'SIMPL PLYWOOD'!X166)</f>
      </c>
      <c r="P149" t="s" s="482">
        <f>IF('SIMPL PLYWOOD'!Y166=0,"",'SIMPL PLYWOOD'!Y166)</f>
      </c>
      <c r="Q149" t="s" s="482">
        <f>IF('SIMPL PLYWOOD'!Z166=0,"",'SIMPL PLYWOOD'!Z166)</f>
      </c>
      <c r="R149" s="483">
        <f>'PRODUCTION LIST VOLUMES'!P152</f>
        <v>0</v>
      </c>
      <c r="S149" s="480"/>
    </row>
    <row r="150" ht="23.25" customHeight="1">
      <c r="A150" s="491"/>
      <c r="B150" s="492"/>
      <c r="C150" t="s" s="476">
        <f>'SIMPL PLYWOOD'!D167</f>
        <v>761</v>
      </c>
      <c r="D150" t="s" s="482">
        <f>IF('SIMPL PLYWOOD'!M167=0,"",'SIMPL PLYWOOD'!M167)</f>
      </c>
      <c r="E150" t="s" s="482">
        <f>IF('SIMPL PLYWOOD'!N167=0,"",'SIMPL PLYWOOD'!N167)</f>
      </c>
      <c r="F150" t="s" s="482">
        <f>IF('SIMPL PLYWOOD'!O167=0,"",'SIMPL PLYWOOD'!O167)</f>
      </c>
      <c r="G150" t="s" s="482">
        <f>IF('SIMPL PLYWOOD'!P167=0,"",'SIMPL PLYWOOD'!P167)</f>
      </c>
      <c r="H150" t="s" s="482">
        <f>IF('SIMPL PLYWOOD'!Q167=0,"",'SIMPL PLYWOOD'!Q167)</f>
      </c>
      <c r="I150" t="s" s="482">
        <f>IF('SIMPL PLYWOOD'!R167=0,"",'SIMPL PLYWOOD'!R167)</f>
      </c>
      <c r="J150" t="s" s="482">
        <f>IF('SIMPL PLYWOOD'!S167=0,"",'SIMPL PLYWOOD'!S167)</f>
      </c>
      <c r="K150" t="s" s="482">
        <f>IF('SIMPL PLYWOOD'!T167=0,"",'SIMPL PLYWOOD'!T167)</f>
      </c>
      <c r="L150" t="s" s="482">
        <f>IF('SIMPL PLYWOOD'!U167=0,"",'SIMPL PLYWOOD'!U167)</f>
      </c>
      <c r="M150" t="s" s="482">
        <f>IF('SIMPL PLYWOOD'!V167=0,"",'SIMPL PLYWOOD'!V167)</f>
      </c>
      <c r="N150" t="s" s="482">
        <f>IF('SIMPL PLYWOOD'!W167=0,"",'SIMPL PLYWOOD'!W167)</f>
      </c>
      <c r="O150" t="s" s="482">
        <f>IF('SIMPL PLYWOOD'!X167=0,"",'SIMPL PLYWOOD'!X167)</f>
      </c>
      <c r="P150" t="s" s="482">
        <f>IF('SIMPL PLYWOOD'!Y167=0,"",'SIMPL PLYWOOD'!Y167)</f>
      </c>
      <c r="Q150" t="s" s="482">
        <f>IF('SIMPL PLYWOOD'!Z167=0,"",'SIMPL PLYWOOD'!Z167)</f>
      </c>
      <c r="R150" s="483">
        <f>'PRODUCTION LIST VOLUMES'!P153</f>
        <v>0</v>
      </c>
      <c r="S150" s="480"/>
    </row>
    <row r="151" ht="23.25" customHeight="1">
      <c r="A151" s="491"/>
      <c r="B151" s="492"/>
      <c r="C151" t="s" s="476">
        <f>'SIMPL PLYWOOD'!D168</f>
        <v>762</v>
      </c>
      <c r="D151" t="s" s="482">
        <f>IF('SIMPL PLYWOOD'!M168=0,"",'SIMPL PLYWOOD'!M168)</f>
      </c>
      <c r="E151" t="s" s="482">
        <f>IF('SIMPL PLYWOOD'!N168=0,"",'SIMPL PLYWOOD'!N168)</f>
      </c>
      <c r="F151" t="s" s="482">
        <f>IF('SIMPL PLYWOOD'!O168=0,"",'SIMPL PLYWOOD'!O168)</f>
      </c>
      <c r="G151" t="s" s="482">
        <f>IF('SIMPL PLYWOOD'!P168=0,"",'SIMPL PLYWOOD'!P168)</f>
      </c>
      <c r="H151" t="s" s="482">
        <f>IF('SIMPL PLYWOOD'!Q168=0,"",'SIMPL PLYWOOD'!Q168)</f>
      </c>
      <c r="I151" t="s" s="482">
        <f>IF('SIMPL PLYWOOD'!R168=0,"",'SIMPL PLYWOOD'!R168)</f>
      </c>
      <c r="J151" t="s" s="482">
        <f>IF('SIMPL PLYWOOD'!S168=0,"",'SIMPL PLYWOOD'!S168)</f>
      </c>
      <c r="K151" t="s" s="482">
        <f>IF('SIMPL PLYWOOD'!T168=0,"",'SIMPL PLYWOOD'!T168)</f>
      </c>
      <c r="L151" t="s" s="482">
        <f>IF('SIMPL PLYWOOD'!U168=0,"",'SIMPL PLYWOOD'!U168)</f>
      </c>
      <c r="M151" t="s" s="482">
        <f>IF('SIMPL PLYWOOD'!V168=0,"",'SIMPL PLYWOOD'!V168)</f>
      </c>
      <c r="N151" t="s" s="482">
        <f>IF('SIMPL PLYWOOD'!W168=0,"",'SIMPL PLYWOOD'!W168)</f>
      </c>
      <c r="O151" t="s" s="482">
        <f>IF('SIMPL PLYWOOD'!X168=0,"",'SIMPL PLYWOOD'!X168)</f>
      </c>
      <c r="P151" t="s" s="482">
        <f>IF('SIMPL PLYWOOD'!Y168=0,"",'SIMPL PLYWOOD'!Y168)</f>
      </c>
      <c r="Q151" t="s" s="482">
        <f>IF('SIMPL PLYWOOD'!Z168=0,"",'SIMPL PLYWOOD'!Z168)</f>
      </c>
      <c r="R151" s="483">
        <f>'PRODUCTION LIST VOLUMES'!P154</f>
        <v>0</v>
      </c>
      <c r="S151" s="480"/>
    </row>
    <row r="152" ht="23.25" customHeight="1">
      <c r="A152" s="491"/>
      <c r="B152" s="492"/>
      <c r="C152" t="s" s="476">
        <f>'SIMPL PLYWOOD'!D169</f>
        <v>763</v>
      </c>
      <c r="D152" t="s" s="482">
        <f>IF('SIMPL PLYWOOD'!M169=0,"",'SIMPL PLYWOOD'!M169)</f>
      </c>
      <c r="E152" t="s" s="482">
        <f>IF('SIMPL PLYWOOD'!N169=0,"",'SIMPL PLYWOOD'!N169)</f>
      </c>
      <c r="F152" t="s" s="482">
        <f>IF('SIMPL PLYWOOD'!O169=0,"",'SIMPL PLYWOOD'!O169)</f>
      </c>
      <c r="G152" t="s" s="482">
        <f>IF('SIMPL PLYWOOD'!P169=0,"",'SIMPL PLYWOOD'!P169)</f>
      </c>
      <c r="H152" t="s" s="482">
        <f>IF('SIMPL PLYWOOD'!Q169=0,"",'SIMPL PLYWOOD'!Q169)</f>
      </c>
      <c r="I152" t="s" s="482">
        <f>IF('SIMPL PLYWOOD'!R169=0,"",'SIMPL PLYWOOD'!R169)</f>
      </c>
      <c r="J152" t="s" s="482">
        <f>IF('SIMPL PLYWOOD'!S169=0,"",'SIMPL PLYWOOD'!S169)</f>
      </c>
      <c r="K152" t="s" s="482">
        <f>IF('SIMPL PLYWOOD'!T169=0,"",'SIMPL PLYWOOD'!T169)</f>
      </c>
      <c r="L152" t="s" s="482">
        <f>IF('SIMPL PLYWOOD'!U169=0,"",'SIMPL PLYWOOD'!U169)</f>
      </c>
      <c r="M152" t="s" s="482">
        <f>IF('SIMPL PLYWOOD'!V169=0,"",'SIMPL PLYWOOD'!V169)</f>
      </c>
      <c r="N152" t="s" s="482">
        <f>IF('SIMPL PLYWOOD'!W169=0,"",'SIMPL PLYWOOD'!W169)</f>
      </c>
      <c r="O152" t="s" s="482">
        <f>IF('SIMPL PLYWOOD'!X169=0,"",'SIMPL PLYWOOD'!X169)</f>
      </c>
      <c r="P152" t="s" s="482">
        <f>IF('SIMPL PLYWOOD'!Y169=0,"",'SIMPL PLYWOOD'!Y169)</f>
      </c>
      <c r="Q152" t="s" s="482">
        <f>IF('SIMPL PLYWOOD'!Z169=0,"",'SIMPL PLYWOOD'!Z169)</f>
      </c>
      <c r="R152" s="483">
        <f>'PRODUCTION LIST VOLUMES'!P155</f>
        <v>0</v>
      </c>
      <c r="S152" s="480"/>
    </row>
    <row r="153" ht="23.25" customHeight="1">
      <c r="A153" s="467"/>
      <c r="B153" s="493"/>
      <c r="C153" t="s" s="476">
        <f>'SIMPL PLYWOOD'!D170</f>
        <v>764</v>
      </c>
      <c r="D153" t="s" s="482">
        <f>IF('SIMPL PLYWOOD'!M170=0,"",'SIMPL PLYWOOD'!M170)</f>
      </c>
      <c r="E153" t="s" s="482">
        <f>IF('SIMPL PLYWOOD'!N170=0,"",'SIMPL PLYWOOD'!N170)</f>
      </c>
      <c r="F153" t="s" s="482">
        <f>IF('SIMPL PLYWOOD'!O170=0,"",'SIMPL PLYWOOD'!O170)</f>
      </c>
      <c r="G153" t="s" s="482">
        <f>IF('SIMPL PLYWOOD'!P170=0,"",'SIMPL PLYWOOD'!P170)</f>
      </c>
      <c r="H153" t="s" s="482">
        <f>IF('SIMPL PLYWOOD'!Q170=0,"",'SIMPL PLYWOOD'!Q170)</f>
      </c>
      <c r="I153" t="s" s="482">
        <f>IF('SIMPL PLYWOOD'!R170=0,"",'SIMPL PLYWOOD'!R170)</f>
      </c>
      <c r="J153" t="s" s="482">
        <f>IF('SIMPL PLYWOOD'!S170=0,"",'SIMPL PLYWOOD'!S170)</f>
      </c>
      <c r="K153" t="s" s="482">
        <f>IF('SIMPL PLYWOOD'!T170=0,"",'SIMPL PLYWOOD'!T170)</f>
      </c>
      <c r="L153" t="s" s="482">
        <f>IF('SIMPL PLYWOOD'!U170=0,"",'SIMPL PLYWOOD'!U170)</f>
      </c>
      <c r="M153" t="s" s="482">
        <f>IF('SIMPL PLYWOOD'!V170=0,"",'SIMPL PLYWOOD'!V170)</f>
      </c>
      <c r="N153" t="s" s="482">
        <f>IF('SIMPL PLYWOOD'!W170=0,"",'SIMPL PLYWOOD'!W170)</f>
      </c>
      <c r="O153" t="s" s="482">
        <f>IF('SIMPL PLYWOOD'!X170=0,"",'SIMPL PLYWOOD'!X170)</f>
      </c>
      <c r="P153" t="s" s="482">
        <f>IF('SIMPL PLYWOOD'!Y170=0,"",'SIMPL PLYWOOD'!Y170)</f>
      </c>
      <c r="Q153" t="s" s="482">
        <f>IF('SIMPL PLYWOOD'!Z170=0,"",'SIMPL PLYWOOD'!Z170)</f>
      </c>
      <c r="R153" s="483">
        <f>'PRODUCTION LIST VOLUMES'!P156</f>
        <v>0</v>
      </c>
      <c r="S153" s="480"/>
    </row>
    <row r="154" ht="23.25" customHeight="1">
      <c r="A154" s="467"/>
      <c r="B154" s="493"/>
      <c r="C154" t="s" s="476">
        <f>'SIMPL PLYWOOD'!D171</f>
        <v>765</v>
      </c>
      <c r="D154" t="s" s="482">
        <f>IF('SIMPL PLYWOOD'!M171=0,"",'SIMPL PLYWOOD'!M171)</f>
      </c>
      <c r="E154" t="s" s="482">
        <f>IF('SIMPL PLYWOOD'!N171=0,"",'SIMPL PLYWOOD'!N171)</f>
      </c>
      <c r="F154" t="s" s="482">
        <f>IF('SIMPL PLYWOOD'!O171=0,"",'SIMPL PLYWOOD'!O171)</f>
      </c>
      <c r="G154" t="s" s="482">
        <f>IF('SIMPL PLYWOOD'!P171=0,"",'SIMPL PLYWOOD'!P171)</f>
      </c>
      <c r="H154" t="s" s="482">
        <f>IF('SIMPL PLYWOOD'!Q171=0,"",'SIMPL PLYWOOD'!Q171)</f>
      </c>
      <c r="I154" t="s" s="482">
        <f>IF('SIMPL PLYWOOD'!R171=0,"",'SIMPL PLYWOOD'!R171)</f>
      </c>
      <c r="J154" t="s" s="482">
        <f>IF('SIMPL PLYWOOD'!S171=0,"",'SIMPL PLYWOOD'!S171)</f>
      </c>
      <c r="K154" t="s" s="482">
        <f>IF('SIMPL PLYWOOD'!T171=0,"",'SIMPL PLYWOOD'!T171)</f>
      </c>
      <c r="L154" t="s" s="482">
        <f>IF('SIMPL PLYWOOD'!U171=0,"",'SIMPL PLYWOOD'!U171)</f>
      </c>
      <c r="M154" t="s" s="482">
        <f>IF('SIMPL PLYWOOD'!V171=0,"",'SIMPL PLYWOOD'!V171)</f>
      </c>
      <c r="N154" t="s" s="482">
        <f>IF('SIMPL PLYWOOD'!W171=0,"",'SIMPL PLYWOOD'!W171)</f>
      </c>
      <c r="O154" t="s" s="482">
        <f>IF('SIMPL PLYWOOD'!X171=0,"",'SIMPL PLYWOOD'!X171)</f>
      </c>
      <c r="P154" t="s" s="482">
        <f>IF('SIMPL PLYWOOD'!Y171=0,"",'SIMPL PLYWOOD'!Y171)</f>
      </c>
      <c r="Q154" t="s" s="482">
        <f>IF('SIMPL PLYWOOD'!Z171=0,"",'SIMPL PLYWOOD'!Z171)</f>
      </c>
      <c r="R154" s="483">
        <f>'PRODUCTION LIST VOLUMES'!P157</f>
        <v>0</v>
      </c>
      <c r="S154" s="480"/>
    </row>
    <row r="155" ht="23.25" customHeight="1">
      <c r="A155" s="467"/>
      <c r="B155" s="493"/>
      <c r="C155" t="s" s="476">
        <f>'SIMPL PLYWOOD'!D172</f>
        <v>766</v>
      </c>
      <c r="D155" t="s" s="482">
        <f>IF('SIMPL PLYWOOD'!M172=0,"",'SIMPL PLYWOOD'!M172)</f>
      </c>
      <c r="E155" t="s" s="482">
        <f>IF('SIMPL PLYWOOD'!N172=0,"",'SIMPL PLYWOOD'!N172)</f>
      </c>
      <c r="F155" t="s" s="482">
        <f>IF('SIMPL PLYWOOD'!O172=0,"",'SIMPL PLYWOOD'!O172)</f>
      </c>
      <c r="G155" t="s" s="482">
        <f>IF('SIMPL PLYWOOD'!P172=0,"",'SIMPL PLYWOOD'!P172)</f>
      </c>
      <c r="H155" t="s" s="482">
        <f>IF('SIMPL PLYWOOD'!Q172=0,"",'SIMPL PLYWOOD'!Q172)</f>
      </c>
      <c r="I155" t="s" s="482">
        <f>IF('SIMPL PLYWOOD'!R172=0,"",'SIMPL PLYWOOD'!R172)</f>
      </c>
      <c r="J155" t="s" s="482">
        <f>IF('SIMPL PLYWOOD'!S172=0,"",'SIMPL PLYWOOD'!S172)</f>
      </c>
      <c r="K155" t="s" s="482">
        <f>IF('SIMPL PLYWOOD'!T172=0,"",'SIMPL PLYWOOD'!T172)</f>
      </c>
      <c r="L155" t="s" s="482">
        <f>IF('SIMPL PLYWOOD'!U172=0,"",'SIMPL PLYWOOD'!U172)</f>
      </c>
      <c r="M155" t="s" s="482">
        <f>IF('SIMPL PLYWOOD'!V172=0,"",'SIMPL PLYWOOD'!V172)</f>
      </c>
      <c r="N155" t="s" s="482">
        <f>IF('SIMPL PLYWOOD'!W172=0,"",'SIMPL PLYWOOD'!W172)</f>
      </c>
      <c r="O155" t="s" s="482">
        <f>IF('SIMPL PLYWOOD'!X172=0,"",'SIMPL PLYWOOD'!X172)</f>
      </c>
      <c r="P155" t="s" s="482">
        <f>IF('SIMPL PLYWOOD'!Y172=0,"",'SIMPL PLYWOOD'!Y172)</f>
      </c>
      <c r="Q155" t="s" s="482">
        <f>IF('SIMPL PLYWOOD'!Z172=0,"",'SIMPL PLYWOOD'!Z172)</f>
      </c>
      <c r="R155" s="483">
        <f>'PRODUCTION LIST VOLUMES'!P158</f>
        <v>0</v>
      </c>
      <c r="S155" s="480"/>
    </row>
    <row r="156" ht="23.25" customHeight="1">
      <c r="A156" s="467"/>
      <c r="B156" s="493"/>
      <c r="C156" t="s" s="476">
        <f>'SIMPL PLYWOOD'!D173</f>
        <v>767</v>
      </c>
      <c r="D156" t="s" s="482">
        <f>IF('SIMPL PLYWOOD'!M173=0,"",'SIMPL PLYWOOD'!M173)</f>
      </c>
      <c r="E156" t="s" s="482">
        <f>IF('SIMPL PLYWOOD'!N173=0,"",'SIMPL PLYWOOD'!N173)</f>
      </c>
      <c r="F156" t="s" s="482">
        <f>IF('SIMPL PLYWOOD'!O173=0,"",'SIMPL PLYWOOD'!O173)</f>
      </c>
      <c r="G156" t="s" s="482">
        <f>IF('SIMPL PLYWOOD'!P173=0,"",'SIMPL PLYWOOD'!P173)</f>
      </c>
      <c r="H156" t="s" s="482">
        <f>IF('SIMPL PLYWOOD'!Q173=0,"",'SIMPL PLYWOOD'!Q173)</f>
      </c>
      <c r="I156" t="s" s="482">
        <f>IF('SIMPL PLYWOOD'!R173=0,"",'SIMPL PLYWOOD'!R173)</f>
      </c>
      <c r="J156" t="s" s="482">
        <f>IF('SIMPL PLYWOOD'!S173=0,"",'SIMPL PLYWOOD'!S173)</f>
      </c>
      <c r="K156" t="s" s="482">
        <f>IF('SIMPL PLYWOOD'!T173=0,"",'SIMPL PLYWOOD'!T173)</f>
      </c>
      <c r="L156" t="s" s="482">
        <f>IF('SIMPL PLYWOOD'!U173=0,"",'SIMPL PLYWOOD'!U173)</f>
      </c>
      <c r="M156" t="s" s="482">
        <f>IF('SIMPL PLYWOOD'!V173=0,"",'SIMPL PLYWOOD'!V173)</f>
      </c>
      <c r="N156" t="s" s="482">
        <f>IF('SIMPL PLYWOOD'!W173=0,"",'SIMPL PLYWOOD'!W173)</f>
      </c>
      <c r="O156" t="s" s="482">
        <f>IF('SIMPL PLYWOOD'!X173=0,"",'SIMPL PLYWOOD'!X173)</f>
      </c>
      <c r="P156" t="s" s="482">
        <f>IF('SIMPL PLYWOOD'!Y173=0,"",'SIMPL PLYWOOD'!Y173)</f>
      </c>
      <c r="Q156" t="s" s="482">
        <f>IF('SIMPL PLYWOOD'!Z173=0,"",'SIMPL PLYWOOD'!Z173)</f>
      </c>
      <c r="R156" s="483">
        <f>'PRODUCTION LIST VOLUMES'!P159</f>
        <v>0</v>
      </c>
      <c r="S156" s="480"/>
    </row>
    <row r="157" ht="23.25" customHeight="1">
      <c r="A157" s="491"/>
      <c r="B157" s="492"/>
      <c r="C157" s="486">
        <f>'SIMPL PLYWOOD'!D174</f>
        <v>0</v>
      </c>
      <c r="D157" s="483"/>
      <c r="E157" t="s" s="482">
        <f>IF('SIMPL PLYWOOD'!N174=0,"",'SIMPL PLYWOOD'!N174)</f>
      </c>
      <c r="F157" t="s" s="482">
        <f>IF('SIMPL PLYWOOD'!O174=0,"",'SIMPL PLYWOOD'!O174)</f>
      </c>
      <c r="G157" t="s" s="482">
        <f>IF('SIMPL PLYWOOD'!P174=0,"",'SIMPL PLYWOOD'!P174)</f>
      </c>
      <c r="H157" t="s" s="482">
        <f>IF('SIMPL PLYWOOD'!Q174=0,"",'SIMPL PLYWOOD'!Q174)</f>
      </c>
      <c r="I157" t="s" s="482">
        <f>IF('SIMPL PLYWOOD'!R174=0,"",'SIMPL PLYWOOD'!R174)</f>
      </c>
      <c r="J157" t="s" s="482">
        <f>IF('SIMPL PLYWOOD'!S185=0,"",'SIMPL PLYWOOD'!S185)</f>
      </c>
      <c r="K157" t="s" s="482">
        <f>IF('SIMPL PLYWOOD'!T174=0,"",'SIMPL PLYWOOD'!T174)</f>
      </c>
      <c r="L157" t="s" s="482">
        <f>IF('SIMPL PLYWOOD'!U174=0,"",'SIMPL PLYWOOD'!U174)</f>
      </c>
      <c r="M157" t="s" s="482">
        <f>IF('SIMPL PLYWOOD'!V174=0,"",'SIMPL PLYWOOD'!V174)</f>
      </c>
      <c r="N157" t="s" s="482">
        <f>IF('SIMPL PLYWOOD'!W174=0,"",'SIMPL PLYWOOD'!W174)</f>
      </c>
      <c r="O157" t="s" s="482">
        <f>IF('SIMPL PLYWOOD'!X174=0,"",'SIMPL PLYWOOD'!X174)</f>
      </c>
      <c r="P157" t="s" s="482">
        <f>IF('SIMPL PLYWOOD'!Y174=0,"",'SIMPL PLYWOOD'!Y174)</f>
      </c>
      <c r="Q157" t="s" s="482">
        <f>IF('SIMPL PLYWOOD'!Z174=0,"",'SIMPL PLYWOOD'!Z174)</f>
      </c>
      <c r="R157" s="483">
        <f>'PRODUCTION LIST VOLUMES'!P160</f>
        <v>0</v>
      </c>
      <c r="S157" s="480"/>
    </row>
    <row r="158" ht="23.25" customHeight="1">
      <c r="A158" s="491"/>
      <c r="B158" s="492"/>
      <c r="C158" t="s" s="476">
        <f>'SIMPL PLYWOOD'!D9</f>
        <v>768</v>
      </c>
      <c r="D158" t="s" s="482">
        <f>IF('SIMPL PLYWOOD'!M9=0,"",'SIMPL PLYWOOD'!M9)</f>
      </c>
      <c r="E158" t="s" s="482">
        <f>IF('SIMPL PLYWOOD'!N9=0,"",'SIMPL PLYWOOD'!N9)</f>
      </c>
      <c r="F158" t="s" s="482">
        <f>IF('SIMPL PLYWOOD'!O9=0,"",'SIMPL PLYWOOD'!O9)</f>
      </c>
      <c r="G158" t="s" s="482">
        <f>IF('SIMPL PLYWOOD'!P9=0,"",'SIMPL PLYWOOD'!P9)</f>
      </c>
      <c r="H158" t="s" s="482">
        <f>IF('SIMPL PLYWOOD'!Q9=0,"",'SIMPL PLYWOOD'!Q9)</f>
      </c>
      <c r="I158" t="s" s="482">
        <f>IF('SIMPL PLYWOOD'!R9=0,"",'SIMPL PLYWOOD'!R9)</f>
      </c>
      <c r="J158" t="s" s="482">
        <f>IF('SIMPL PLYWOOD'!S9=0,"",'SIMPL PLYWOOD'!S9)</f>
      </c>
      <c r="K158" t="s" s="482">
        <f>IF('SIMPL PLYWOOD'!T9=0,"",'SIMPL PLYWOOD'!T9)</f>
      </c>
      <c r="L158" t="s" s="482">
        <f>IF('SIMPL PLYWOOD'!U9=0,"",'SIMPL PLYWOOD'!U9)</f>
      </c>
      <c r="M158" t="s" s="482">
        <f>IF('SIMPL PLYWOOD'!V9=0,"",'SIMPL PLYWOOD'!V9)</f>
      </c>
      <c r="N158" t="s" s="482">
        <f>IF('SIMPL PLYWOOD'!W9=0,"",'SIMPL PLYWOOD'!W9)</f>
      </c>
      <c r="O158" t="s" s="482">
        <f>IF('SIMPL PLYWOOD'!X9=0,"",'SIMPL PLYWOOD'!X9)</f>
      </c>
      <c r="P158" t="s" s="482">
        <f>IF('SIMPL PLYWOOD'!Y9=0,"",'SIMPL PLYWOOD'!Y9)</f>
      </c>
      <c r="Q158" t="s" s="482">
        <f>IF('SIMPL PLYWOOD'!Z9=0,"",'SIMPL PLYWOOD'!Z9)</f>
      </c>
      <c r="R158" s="483">
        <f>'PRODUCTION LIST VOLUMES'!P161</f>
        <v>0</v>
      </c>
      <c r="S158" s="480"/>
    </row>
    <row r="159" ht="23.25" customHeight="1">
      <c r="A159" s="491"/>
      <c r="B159" s="492"/>
      <c r="C159" t="s" s="476">
        <f>'SIMPL PLYWOOD'!D10</f>
        <v>769</v>
      </c>
      <c r="D159" t="s" s="482">
        <f>IF('SIMPL PLYWOOD'!M10=0,"",'SIMPL PLYWOOD'!M10)</f>
      </c>
      <c r="E159" t="s" s="482">
        <f>IF('SIMPL PLYWOOD'!N10=0,"",'SIMPL PLYWOOD'!N10)</f>
      </c>
      <c r="F159" t="s" s="482">
        <f>IF('SIMPL PLYWOOD'!O10=0,"",'SIMPL PLYWOOD'!O10)</f>
      </c>
      <c r="G159" t="s" s="482">
        <f>IF('SIMPL PLYWOOD'!P10=0,"",'SIMPL PLYWOOD'!P10)</f>
      </c>
      <c r="H159" t="s" s="482">
        <f>IF('SIMPL PLYWOOD'!Q10=0,"",'SIMPL PLYWOOD'!Q10)</f>
      </c>
      <c r="I159" t="s" s="482">
        <f>IF('SIMPL PLYWOOD'!R10=0,"",'SIMPL PLYWOOD'!R10)</f>
      </c>
      <c r="J159" t="s" s="482">
        <f>IF('SIMPL PLYWOOD'!S10=0,"",'SIMPL PLYWOOD'!S10)</f>
      </c>
      <c r="K159" t="s" s="482">
        <f>IF('SIMPL PLYWOOD'!T10=0,"",'SIMPL PLYWOOD'!T10)</f>
      </c>
      <c r="L159" t="s" s="482">
        <f>IF('SIMPL PLYWOOD'!U10=0,"",'SIMPL PLYWOOD'!U10)</f>
      </c>
      <c r="M159" t="s" s="482">
        <f>IF('SIMPL PLYWOOD'!V10=0,"",'SIMPL PLYWOOD'!V10)</f>
      </c>
      <c r="N159" t="s" s="482">
        <f>IF('SIMPL PLYWOOD'!W10=0,"",'SIMPL PLYWOOD'!W10)</f>
      </c>
      <c r="O159" t="s" s="482">
        <f>IF('SIMPL PLYWOOD'!X10=0,"",'SIMPL PLYWOOD'!X10)</f>
      </c>
      <c r="P159" t="s" s="482">
        <f>IF('SIMPL PLYWOOD'!Y10=0,"",'SIMPL PLYWOOD'!Y10)</f>
      </c>
      <c r="Q159" t="s" s="482">
        <f>IF('SIMPL PLYWOOD'!Z10=0,"",'SIMPL PLYWOOD'!Z10)</f>
      </c>
      <c r="R159" s="483">
        <f>'PRODUCTION LIST VOLUMES'!P162</f>
        <v>0</v>
      </c>
      <c r="S159" s="480"/>
    </row>
    <row r="160" ht="23.25" customHeight="1">
      <c r="A160" s="491"/>
      <c r="B160" s="492"/>
      <c r="C160" t="s" s="476">
        <f>'SIMPL PLYWOOD'!D11</f>
        <v>770</v>
      </c>
      <c r="D160" t="s" s="482">
        <f>IF('SIMPL PLYWOOD'!M11=0,"",'SIMPL PLYWOOD'!M11)</f>
      </c>
      <c r="E160" t="s" s="482">
        <f>IF('SIMPL PLYWOOD'!N11=0,"",'SIMPL PLYWOOD'!N11)</f>
      </c>
      <c r="F160" t="s" s="482">
        <f>IF('SIMPL PLYWOOD'!O11=0,"",'SIMPL PLYWOOD'!O11)</f>
      </c>
      <c r="G160" t="s" s="482">
        <f>IF('SIMPL PLYWOOD'!P11=0,"",'SIMPL PLYWOOD'!P11)</f>
      </c>
      <c r="H160" t="s" s="482">
        <f>IF('SIMPL PLYWOOD'!Q11=0,"",'SIMPL PLYWOOD'!Q11)</f>
      </c>
      <c r="I160" t="s" s="482">
        <f>IF('SIMPL PLYWOOD'!R11=0,"",'SIMPL PLYWOOD'!R11)</f>
      </c>
      <c r="J160" t="s" s="482">
        <f>IF('SIMPL PLYWOOD'!S11=0,"",'SIMPL PLYWOOD'!S11)</f>
      </c>
      <c r="K160" t="s" s="482">
        <f>IF('SIMPL PLYWOOD'!T11=0,"",'SIMPL PLYWOOD'!T11)</f>
      </c>
      <c r="L160" t="s" s="482">
        <f>IF('SIMPL PLYWOOD'!U11=0,"",'SIMPL PLYWOOD'!U11)</f>
      </c>
      <c r="M160" t="s" s="482">
        <f>IF('SIMPL PLYWOOD'!V11=0,"",'SIMPL PLYWOOD'!V11)</f>
      </c>
      <c r="N160" t="s" s="482">
        <f>IF('SIMPL PLYWOOD'!W11=0,"",'SIMPL PLYWOOD'!W11)</f>
      </c>
      <c r="O160" t="s" s="482">
        <f>IF('SIMPL PLYWOOD'!X11=0,"",'SIMPL PLYWOOD'!X11)</f>
      </c>
      <c r="P160" t="s" s="482">
        <f>IF('SIMPL PLYWOOD'!Y11=0,"",'SIMPL PLYWOOD'!Y11)</f>
      </c>
      <c r="Q160" t="s" s="482">
        <f>IF('SIMPL PLYWOOD'!Z11=0,"",'SIMPL PLYWOOD'!Z11)</f>
      </c>
      <c r="R160" s="483">
        <f>'PRODUCTION LIST VOLUMES'!P163</f>
        <v>0</v>
      </c>
      <c r="S160" s="480"/>
    </row>
    <row r="161" ht="23.25" customHeight="1">
      <c r="A161" s="491"/>
      <c r="B161" s="492"/>
      <c r="C161" t="s" s="476">
        <f>'SIMPL PLYWOOD'!D12</f>
        <v>771</v>
      </c>
      <c r="D161" t="s" s="482">
        <f>IF('SIMPL PLYWOOD'!M12=0,"",'SIMPL PLYWOOD'!M12)</f>
      </c>
      <c r="E161" t="s" s="482">
        <f>IF('SIMPL PLYWOOD'!N12=0,"",'SIMPL PLYWOOD'!N12)</f>
      </c>
      <c r="F161" t="s" s="482">
        <f>IF('SIMPL PLYWOOD'!O12=0,"",'SIMPL PLYWOOD'!O12)</f>
      </c>
      <c r="G161" t="s" s="482">
        <f>IF('SIMPL PLYWOOD'!P12=0,"",'SIMPL PLYWOOD'!P12)</f>
      </c>
      <c r="H161" t="s" s="482">
        <f>IF('SIMPL PLYWOOD'!Q12=0,"",'SIMPL PLYWOOD'!Q12)</f>
      </c>
      <c r="I161" t="s" s="482">
        <f>IF('SIMPL PLYWOOD'!R12=0,"",'SIMPL PLYWOOD'!R12)</f>
      </c>
      <c r="J161" t="s" s="482">
        <f>IF('SIMPL PLYWOOD'!S12=0,"",'SIMPL PLYWOOD'!S12)</f>
      </c>
      <c r="K161" t="s" s="482">
        <f>IF('SIMPL PLYWOOD'!T12=0,"",'SIMPL PLYWOOD'!T12)</f>
      </c>
      <c r="L161" t="s" s="482">
        <f>IF('SIMPL PLYWOOD'!U12=0,"",'SIMPL PLYWOOD'!U12)</f>
      </c>
      <c r="M161" t="s" s="482">
        <f>IF('SIMPL PLYWOOD'!V12=0,"",'SIMPL PLYWOOD'!V12)</f>
      </c>
      <c r="N161" t="s" s="482">
        <f>IF('SIMPL PLYWOOD'!W12=0,"",'SIMPL PLYWOOD'!W12)</f>
      </c>
      <c r="O161" t="s" s="482">
        <f>IF('SIMPL PLYWOOD'!X12=0,"",'SIMPL PLYWOOD'!X12)</f>
      </c>
      <c r="P161" t="s" s="482">
        <f>IF('SIMPL PLYWOOD'!Y12=0,"",'SIMPL PLYWOOD'!Y12)</f>
      </c>
      <c r="Q161" t="s" s="482">
        <f>IF('SIMPL PLYWOOD'!Z12=0,"",'SIMPL PLYWOOD'!Z12)</f>
      </c>
      <c r="R161" s="483">
        <f>'PRODUCTION LIST VOLUMES'!P164</f>
        <v>0</v>
      </c>
      <c r="S161" s="480"/>
    </row>
    <row r="162" ht="23.25" customHeight="1">
      <c r="A162" s="491"/>
      <c r="B162" s="492"/>
      <c r="C162" t="s" s="476">
        <f>'SIMPL PLYWOOD'!D13</f>
        <v>772</v>
      </c>
      <c r="D162" t="s" s="482">
        <f>IF('SIMPL PLYWOOD'!M13=0,"",'SIMPL PLYWOOD'!M13)</f>
      </c>
      <c r="E162" t="s" s="482">
        <f>IF('SIMPL PLYWOOD'!N13=0,"",'SIMPL PLYWOOD'!N13)</f>
      </c>
      <c r="F162" t="s" s="482">
        <f>IF('SIMPL PLYWOOD'!O13=0,"",'SIMPL PLYWOOD'!O13)</f>
      </c>
      <c r="G162" t="s" s="482">
        <f>IF('SIMPL PLYWOOD'!P13=0,"",'SIMPL PLYWOOD'!P13)</f>
      </c>
      <c r="H162" t="s" s="482">
        <f>IF('SIMPL PLYWOOD'!Q13=0,"",'SIMPL PLYWOOD'!Q13)</f>
      </c>
      <c r="I162" t="s" s="482">
        <f>IF('SIMPL PLYWOOD'!R13=0,"",'SIMPL PLYWOOD'!R13)</f>
      </c>
      <c r="J162" t="s" s="482">
        <f>IF('SIMPL PLYWOOD'!S13=0,"",'SIMPL PLYWOOD'!S13)</f>
      </c>
      <c r="K162" t="s" s="482">
        <f>IF('SIMPL PLYWOOD'!T13=0,"",'SIMPL PLYWOOD'!T13)</f>
      </c>
      <c r="L162" t="s" s="482">
        <f>IF('SIMPL PLYWOOD'!U13=0,"",'SIMPL PLYWOOD'!U13)</f>
      </c>
      <c r="M162" t="s" s="482">
        <f>IF('SIMPL PLYWOOD'!V13=0,"",'SIMPL PLYWOOD'!V13)</f>
      </c>
      <c r="N162" t="s" s="482">
        <f>IF('SIMPL PLYWOOD'!W13=0,"",'SIMPL PLYWOOD'!W13)</f>
      </c>
      <c r="O162" t="s" s="482">
        <f>IF('SIMPL PLYWOOD'!X13=0,"",'SIMPL PLYWOOD'!X13)</f>
      </c>
      <c r="P162" t="s" s="482">
        <f>IF('SIMPL PLYWOOD'!Y13=0,"",'SIMPL PLYWOOD'!Y13)</f>
      </c>
      <c r="Q162" t="s" s="482">
        <f>IF('SIMPL PLYWOOD'!Z13=0,"",'SIMPL PLYWOOD'!Z13)</f>
      </c>
      <c r="R162" s="483">
        <f>'PRODUCTION LIST VOLUMES'!P165</f>
        <v>0</v>
      </c>
      <c r="S162" s="480"/>
    </row>
    <row r="163" ht="23.25" customHeight="1">
      <c r="A163" s="491"/>
      <c r="B163" s="492"/>
      <c r="C163" t="s" s="476">
        <f>'SIMPL PLYWOOD'!D14</f>
        <v>773</v>
      </c>
      <c r="D163" t="s" s="482">
        <f>IF('SIMPL PLYWOOD'!M14=0,"",'SIMPL PLYWOOD'!M14)</f>
      </c>
      <c r="E163" t="s" s="482">
        <f>IF('SIMPL PLYWOOD'!N14=0,"",'SIMPL PLYWOOD'!N14)</f>
      </c>
      <c r="F163" t="s" s="482">
        <f>IF('SIMPL PLYWOOD'!O14=0,"",'SIMPL PLYWOOD'!O14)</f>
      </c>
      <c r="G163" t="s" s="482">
        <f>IF('SIMPL PLYWOOD'!P14=0,"",'SIMPL PLYWOOD'!P14)</f>
      </c>
      <c r="H163" t="s" s="482">
        <f>IF('SIMPL PLYWOOD'!Q14=0,"",'SIMPL PLYWOOD'!Q14)</f>
      </c>
      <c r="I163" t="s" s="482">
        <f>IF('SIMPL PLYWOOD'!R14=0,"",'SIMPL PLYWOOD'!R14)</f>
      </c>
      <c r="J163" t="s" s="482">
        <f>IF('SIMPL PLYWOOD'!S14=0,"",'SIMPL PLYWOOD'!S14)</f>
      </c>
      <c r="K163" t="s" s="482">
        <f>IF('SIMPL PLYWOOD'!T14=0,"",'SIMPL PLYWOOD'!T14)</f>
      </c>
      <c r="L163" t="s" s="482">
        <f>IF('SIMPL PLYWOOD'!U14=0,"",'SIMPL PLYWOOD'!U14)</f>
      </c>
      <c r="M163" t="s" s="482">
        <f>IF('SIMPL PLYWOOD'!V14=0,"",'SIMPL PLYWOOD'!V14)</f>
      </c>
      <c r="N163" t="s" s="482">
        <f>IF('SIMPL PLYWOOD'!W14=0,"",'SIMPL PLYWOOD'!W14)</f>
      </c>
      <c r="O163" t="s" s="482">
        <f>IF('SIMPL PLYWOOD'!X14=0,"",'SIMPL PLYWOOD'!X14)</f>
      </c>
      <c r="P163" t="s" s="482">
        <f>IF('SIMPL PLYWOOD'!Y14=0,"",'SIMPL PLYWOOD'!Y14)</f>
      </c>
      <c r="Q163" t="s" s="482">
        <f>IF('SIMPL PLYWOOD'!Z14=0,"",'SIMPL PLYWOOD'!Z14)</f>
      </c>
      <c r="R163" s="483">
        <f>'PRODUCTION LIST VOLUMES'!P166</f>
        <v>0</v>
      </c>
      <c r="S163" s="480"/>
    </row>
    <row r="164" ht="23.25" customHeight="1">
      <c r="A164" s="491"/>
      <c r="B164" s="492"/>
      <c r="C164" t="s" s="476">
        <f>'SIMPL PLYWOOD'!D15</f>
        <v>774</v>
      </c>
      <c r="D164" t="s" s="482">
        <f>IF('SIMPL PLYWOOD'!M15=0,"",'SIMPL PLYWOOD'!M15)</f>
      </c>
      <c r="E164" t="s" s="482">
        <f>IF('SIMPL PLYWOOD'!N15=0,"",'SIMPL PLYWOOD'!N15)</f>
      </c>
      <c r="F164" t="s" s="482">
        <f>IF('SIMPL PLYWOOD'!O15=0,"",'SIMPL PLYWOOD'!O15)</f>
      </c>
      <c r="G164" t="s" s="482">
        <f>IF('SIMPL PLYWOOD'!P15=0,"",'SIMPL PLYWOOD'!P15)</f>
      </c>
      <c r="H164" t="s" s="482">
        <f>IF('SIMPL PLYWOOD'!Q15=0,"",'SIMPL PLYWOOD'!Q15)</f>
      </c>
      <c r="I164" t="s" s="482">
        <f>IF('SIMPL PLYWOOD'!R15=0,"",'SIMPL PLYWOOD'!R15)</f>
      </c>
      <c r="J164" t="s" s="482">
        <f>IF('SIMPL PLYWOOD'!S15=0,"",'SIMPL PLYWOOD'!S15)</f>
      </c>
      <c r="K164" t="s" s="482">
        <f>IF('SIMPL PLYWOOD'!T15=0,"",'SIMPL PLYWOOD'!T15)</f>
      </c>
      <c r="L164" t="s" s="482">
        <f>IF('SIMPL PLYWOOD'!U15=0,"",'SIMPL PLYWOOD'!U15)</f>
      </c>
      <c r="M164" t="s" s="482">
        <f>IF('SIMPL PLYWOOD'!V15=0,"",'SIMPL PLYWOOD'!V15)</f>
      </c>
      <c r="N164" t="s" s="482">
        <f>IF('SIMPL PLYWOOD'!W15=0,"",'SIMPL PLYWOOD'!W15)</f>
      </c>
      <c r="O164" t="s" s="482">
        <f>IF('SIMPL PLYWOOD'!X15=0,"",'SIMPL PLYWOOD'!X15)</f>
      </c>
      <c r="P164" t="s" s="482">
        <f>IF('SIMPL PLYWOOD'!Y15=0,"",'SIMPL PLYWOOD'!Y15)</f>
      </c>
      <c r="Q164" t="s" s="482">
        <f>IF('SIMPL PLYWOOD'!Z15=0,"",'SIMPL PLYWOOD'!Z15)</f>
      </c>
      <c r="R164" s="483">
        <f>'PRODUCTION LIST VOLUMES'!P167</f>
        <v>0</v>
      </c>
      <c r="S164" s="480"/>
    </row>
    <row r="165" ht="23.25" customHeight="1">
      <c r="A165" s="491"/>
      <c r="B165" s="492"/>
      <c r="C165" t="s" s="476">
        <f>'SIMPL PLYWOOD'!D16</f>
        <v>775</v>
      </c>
      <c r="D165" t="s" s="482">
        <f>IF('SIMPL PLYWOOD'!M16=0,"",'SIMPL PLYWOOD'!M16)</f>
      </c>
      <c r="E165" t="s" s="482">
        <f>IF('SIMPL PLYWOOD'!N16=0,"",'SIMPL PLYWOOD'!N16)</f>
      </c>
      <c r="F165" t="s" s="482">
        <f>IF('SIMPL PLYWOOD'!O16=0,"",'SIMPL PLYWOOD'!O16)</f>
      </c>
      <c r="G165" t="s" s="482">
        <f>IF('SIMPL PLYWOOD'!P16=0,"",'SIMPL PLYWOOD'!P16)</f>
      </c>
      <c r="H165" t="s" s="482">
        <f>IF('SIMPL PLYWOOD'!Q16=0,"",'SIMPL PLYWOOD'!Q16)</f>
      </c>
      <c r="I165" t="s" s="482">
        <f>IF('SIMPL PLYWOOD'!R16=0,"",'SIMPL PLYWOOD'!R16)</f>
      </c>
      <c r="J165" t="s" s="482">
        <f>IF('SIMPL PLYWOOD'!S16=0,"",'SIMPL PLYWOOD'!S16)</f>
      </c>
      <c r="K165" t="s" s="482">
        <f>IF('SIMPL PLYWOOD'!T16=0,"",'SIMPL PLYWOOD'!T16)</f>
      </c>
      <c r="L165" t="s" s="482">
        <f>IF('SIMPL PLYWOOD'!U16=0,"",'SIMPL PLYWOOD'!U16)</f>
      </c>
      <c r="M165" t="s" s="482">
        <f>IF('SIMPL PLYWOOD'!V16=0,"",'SIMPL PLYWOOD'!V16)</f>
      </c>
      <c r="N165" t="s" s="482">
        <f>IF('SIMPL PLYWOOD'!W16=0,"",'SIMPL PLYWOOD'!W16)</f>
      </c>
      <c r="O165" t="s" s="482">
        <f>IF('SIMPL PLYWOOD'!X16=0,"",'SIMPL PLYWOOD'!X16)</f>
      </c>
      <c r="P165" t="s" s="482">
        <f>IF('SIMPL PLYWOOD'!Y16=0,"",'SIMPL PLYWOOD'!Y16)</f>
      </c>
      <c r="Q165" t="s" s="482">
        <f>IF('SIMPL PLYWOOD'!Z16=0,"",'SIMPL PLYWOOD'!Z16)</f>
      </c>
      <c r="R165" s="483">
        <f>'PRODUCTION LIST VOLUMES'!P168</f>
        <v>0</v>
      </c>
      <c r="S165" s="480"/>
    </row>
    <row r="166" ht="23.25" customHeight="1">
      <c r="A166" s="491"/>
      <c r="B166" s="492"/>
      <c r="C166" t="s" s="476">
        <f>'SIMPL PLYWOOD'!D17</f>
        <v>776</v>
      </c>
      <c r="D166" t="s" s="482">
        <f>IF('SIMPL PLYWOOD'!M17=0,"",'SIMPL PLYWOOD'!M17)</f>
      </c>
      <c r="E166" t="s" s="482">
        <f>IF('SIMPL PLYWOOD'!N17=0,"",'SIMPL PLYWOOD'!N17)</f>
      </c>
      <c r="F166" t="s" s="482">
        <f>IF('SIMPL PLYWOOD'!O17=0,"",'SIMPL PLYWOOD'!O17)</f>
      </c>
      <c r="G166" t="s" s="482">
        <f>IF('SIMPL PLYWOOD'!P17=0,"",'SIMPL PLYWOOD'!P17)</f>
      </c>
      <c r="H166" t="s" s="482">
        <f>IF('SIMPL PLYWOOD'!Q17=0,"",'SIMPL PLYWOOD'!Q17)</f>
      </c>
      <c r="I166" t="s" s="482">
        <f>IF('SIMPL PLYWOOD'!R17=0,"",'SIMPL PLYWOOD'!R17)</f>
      </c>
      <c r="J166" t="s" s="482">
        <f>IF('SIMPL PLYWOOD'!S17=0,"",'SIMPL PLYWOOD'!S17)</f>
      </c>
      <c r="K166" t="s" s="482">
        <f>IF('SIMPL PLYWOOD'!T17=0,"",'SIMPL PLYWOOD'!T17)</f>
      </c>
      <c r="L166" t="s" s="482">
        <f>IF('SIMPL PLYWOOD'!U17=0,"",'SIMPL PLYWOOD'!U17)</f>
      </c>
      <c r="M166" t="s" s="482">
        <f>IF('SIMPL PLYWOOD'!V17=0,"",'SIMPL PLYWOOD'!V17)</f>
      </c>
      <c r="N166" t="s" s="482">
        <f>IF('SIMPL PLYWOOD'!W17=0,"",'SIMPL PLYWOOD'!W17)</f>
      </c>
      <c r="O166" t="s" s="482">
        <f>IF('SIMPL PLYWOOD'!X17=0,"",'SIMPL PLYWOOD'!X17)</f>
      </c>
      <c r="P166" t="s" s="482">
        <f>IF('SIMPL PLYWOOD'!Y17=0,"",'SIMPL PLYWOOD'!Y17)</f>
      </c>
      <c r="Q166" t="s" s="482">
        <f>IF('SIMPL PLYWOOD'!Z17=0,"",'SIMPL PLYWOOD'!Z17)</f>
      </c>
      <c r="R166" s="483">
        <f>'PRODUCTION LIST VOLUMES'!P169</f>
        <v>0</v>
      </c>
      <c r="S166" s="480"/>
    </row>
    <row r="167" ht="23.25" customHeight="1">
      <c r="A167" s="491"/>
      <c r="B167" s="492"/>
      <c r="C167" t="s" s="476">
        <f>'SIMPL PLYWOOD'!D18</f>
        <v>777</v>
      </c>
      <c r="D167" t="s" s="482">
        <f>IF('SIMPL PLYWOOD'!M18=0,"",'SIMPL PLYWOOD'!M18)</f>
      </c>
      <c r="E167" t="s" s="482">
        <f>IF('SIMPL PLYWOOD'!N18=0,"",'SIMPL PLYWOOD'!N18)</f>
      </c>
      <c r="F167" t="s" s="482">
        <f>IF('SIMPL PLYWOOD'!O18=0,"",'SIMPL PLYWOOD'!O18)</f>
      </c>
      <c r="G167" t="s" s="482">
        <f>IF('SIMPL PLYWOOD'!P18=0,"",'SIMPL PLYWOOD'!P18)</f>
      </c>
      <c r="H167" t="s" s="482">
        <f>IF('SIMPL PLYWOOD'!Q18=0,"",'SIMPL PLYWOOD'!Q18)</f>
      </c>
      <c r="I167" t="s" s="482">
        <f>IF('SIMPL PLYWOOD'!R18=0,"",'SIMPL PLYWOOD'!R18)</f>
      </c>
      <c r="J167" t="s" s="482">
        <f>IF('SIMPL PLYWOOD'!S18=0,"",'SIMPL PLYWOOD'!S18)</f>
      </c>
      <c r="K167" t="s" s="482">
        <f>IF('SIMPL PLYWOOD'!T18=0,"",'SIMPL PLYWOOD'!T18)</f>
      </c>
      <c r="L167" t="s" s="482">
        <f>IF('SIMPL PLYWOOD'!U18=0,"",'SIMPL PLYWOOD'!U18)</f>
      </c>
      <c r="M167" t="s" s="482">
        <f>IF('SIMPL PLYWOOD'!V18=0,"",'SIMPL PLYWOOD'!V18)</f>
      </c>
      <c r="N167" t="s" s="482">
        <f>IF('SIMPL PLYWOOD'!W18=0,"",'SIMPL PLYWOOD'!W18)</f>
      </c>
      <c r="O167" t="s" s="482">
        <f>IF('SIMPL PLYWOOD'!X18=0,"",'SIMPL PLYWOOD'!X18)</f>
      </c>
      <c r="P167" t="s" s="482">
        <f>IF('SIMPL PLYWOOD'!Y18=0,"",'SIMPL PLYWOOD'!Y18)</f>
      </c>
      <c r="Q167" t="s" s="482">
        <f>IF('SIMPL PLYWOOD'!Z18=0,"",'SIMPL PLYWOOD'!Z18)</f>
      </c>
      <c r="R167" s="483">
        <f>'PRODUCTION LIST VOLUMES'!P170</f>
        <v>0</v>
      </c>
      <c r="S167" s="480"/>
    </row>
    <row r="168" ht="23.25" customHeight="1">
      <c r="A168" s="491"/>
      <c r="B168" s="492"/>
      <c r="C168" s="486">
        <f>'SIMPL PLYWOOD'!D19</f>
        <v>0</v>
      </c>
      <c r="D168" s="483"/>
      <c r="E168" s="483"/>
      <c r="F168" s="483"/>
      <c r="G168" s="483"/>
      <c r="H168" s="483"/>
      <c r="I168" s="483"/>
      <c r="J168" s="483"/>
      <c r="K168" s="483"/>
      <c r="L168" s="483"/>
      <c r="M168" s="483"/>
      <c r="N168" s="483"/>
      <c r="O168" s="483"/>
      <c r="P168" s="483"/>
      <c r="Q168" s="483"/>
      <c r="R168" s="483">
        <f>'PRODUCTION LIST VOLUMES'!P171</f>
        <v>0</v>
      </c>
      <c r="S168" s="480"/>
    </row>
    <row r="169" ht="23.25" customHeight="1">
      <c r="A169" s="491"/>
      <c r="B169" s="492"/>
      <c r="C169" t="s" s="476">
        <f>'SIMPL PLYWOOD'!D175</f>
        <v>778</v>
      </c>
      <c r="D169" t="s" s="482">
        <f>IF('SIMPL PLYWOOD'!M175=0,"",'SIMPL PLYWOOD'!M175)</f>
      </c>
      <c r="E169" t="s" s="482">
        <f>IF('SIMPL PLYWOOD'!N175=0,"",'SIMPL PLYWOOD'!N175)</f>
      </c>
      <c r="F169" t="s" s="482">
        <f>IF('SIMPL PLYWOOD'!O175=0,"",'SIMPL PLYWOOD'!O175)</f>
      </c>
      <c r="G169" t="s" s="482">
        <f>IF('SIMPL PLYWOOD'!P175=0,"",'SIMPL PLYWOOD'!P175)</f>
      </c>
      <c r="H169" t="s" s="482">
        <f>IF('SIMPL PLYWOOD'!Q175=0,"",'SIMPL PLYWOOD'!Q175)</f>
      </c>
      <c r="I169" t="s" s="482">
        <f>IF('SIMPL PLYWOOD'!R175=0,"",'SIMPL PLYWOOD'!R175)</f>
      </c>
      <c r="J169" t="s" s="482">
        <f>IF('SIMPL PLYWOOD'!S186=0,"",'SIMPL PLYWOOD'!S186)</f>
      </c>
      <c r="K169" t="s" s="482">
        <f>IF('SIMPL PLYWOOD'!T175=0,"",'SIMPL PLYWOOD'!T175)</f>
      </c>
      <c r="L169" t="s" s="482">
        <f>IF('SIMPL PLYWOOD'!U175=0,"",'SIMPL PLYWOOD'!U175)</f>
      </c>
      <c r="M169" t="s" s="482">
        <f>IF('SIMPL PLYWOOD'!V175=0,"",'SIMPL PLYWOOD'!V175)</f>
      </c>
      <c r="N169" t="s" s="482">
        <f>IF('SIMPL PLYWOOD'!W175=0,"",'SIMPL PLYWOOD'!W175)</f>
      </c>
      <c r="O169" t="s" s="482">
        <f>IF('SIMPL PLYWOOD'!X175=0,"",'SIMPL PLYWOOD'!X175)</f>
      </c>
      <c r="P169" t="s" s="482">
        <f>IF('SIMPL PLYWOOD'!Y175=0,"",'SIMPL PLYWOOD'!Y175)</f>
      </c>
      <c r="Q169" t="s" s="482">
        <f>IF('SIMPL PLYWOOD'!Z175=0,"",'SIMPL PLYWOOD'!Z175)</f>
      </c>
      <c r="R169" s="483">
        <f>'PRODUCTION LIST VOLUMES'!P172</f>
        <v>0</v>
      </c>
      <c r="S169" s="480"/>
    </row>
    <row r="170" ht="23.25" customHeight="1">
      <c r="A170" s="491"/>
      <c r="B170" s="492"/>
      <c r="C170" t="s" s="476">
        <f>'SIMPL PLYWOOD'!D176</f>
        <v>779</v>
      </c>
      <c r="D170" t="s" s="482">
        <f>IF('SIMPL PLYWOOD'!M176=0,"",'SIMPL PLYWOOD'!M176)</f>
      </c>
      <c r="E170" t="s" s="482">
        <f>IF('SIMPL PLYWOOD'!N176=0,"",'SIMPL PLYWOOD'!N176)</f>
      </c>
      <c r="F170" t="s" s="482">
        <f>IF('SIMPL PLYWOOD'!O176=0,"",'SIMPL PLYWOOD'!O176)</f>
      </c>
      <c r="G170" t="s" s="482">
        <f>IF('SIMPL PLYWOOD'!P176=0,"",'SIMPL PLYWOOD'!P176)</f>
      </c>
      <c r="H170" t="s" s="482">
        <f>IF('SIMPL PLYWOOD'!Q176=0,"",'SIMPL PLYWOOD'!Q176)</f>
      </c>
      <c r="I170" t="s" s="482">
        <f>IF('SIMPL PLYWOOD'!R176=0,"",'SIMPL PLYWOOD'!R176)</f>
      </c>
      <c r="J170" t="s" s="482">
        <f>IF('SIMPL PLYWOOD'!S187=0,"",'SIMPL PLYWOOD'!S187)</f>
      </c>
      <c r="K170" t="s" s="482">
        <f>IF('SIMPL PLYWOOD'!T176=0,"",'SIMPL PLYWOOD'!T176)</f>
      </c>
      <c r="L170" t="s" s="482">
        <f>IF('SIMPL PLYWOOD'!U176=0,"",'SIMPL PLYWOOD'!U176)</f>
      </c>
      <c r="M170" t="s" s="482">
        <f>IF('SIMPL PLYWOOD'!V176=0,"",'SIMPL PLYWOOD'!V176)</f>
      </c>
      <c r="N170" t="s" s="482">
        <f>IF('SIMPL PLYWOOD'!W176=0,"",'SIMPL PLYWOOD'!W176)</f>
      </c>
      <c r="O170" t="s" s="482">
        <f>IF('SIMPL PLYWOOD'!X176=0,"",'SIMPL PLYWOOD'!X176)</f>
      </c>
      <c r="P170" t="s" s="482">
        <f>IF('SIMPL PLYWOOD'!Y176=0,"",'SIMPL PLYWOOD'!Y176)</f>
      </c>
      <c r="Q170" t="s" s="482">
        <f>IF('SIMPL PLYWOOD'!Z176=0,"",'SIMPL PLYWOOD'!Z176)</f>
      </c>
      <c r="R170" s="483">
        <f>'PRODUCTION LIST VOLUMES'!P173</f>
        <v>0</v>
      </c>
      <c r="S170" s="480"/>
    </row>
    <row r="171" ht="23.25" customHeight="1">
      <c r="A171" s="491"/>
      <c r="B171" s="492"/>
      <c r="C171" t="s" s="476">
        <f>'SIMPL PLYWOOD'!D177</f>
        <v>780</v>
      </c>
      <c r="D171" t="s" s="482">
        <f>IF('SIMPL PLYWOOD'!M177=0,"",'SIMPL PLYWOOD'!M177)</f>
      </c>
      <c r="E171" t="s" s="482">
        <f>IF('SIMPL PLYWOOD'!N177=0,"",'SIMPL PLYWOOD'!N177)</f>
      </c>
      <c r="F171" t="s" s="482">
        <f>IF('SIMPL PLYWOOD'!O177=0,"",'SIMPL PLYWOOD'!O177)</f>
      </c>
      <c r="G171" t="s" s="482">
        <f>IF('SIMPL PLYWOOD'!P177=0,"",'SIMPL PLYWOOD'!P177)</f>
      </c>
      <c r="H171" t="s" s="482">
        <f>IF('SIMPL PLYWOOD'!Q177=0,"",'SIMPL PLYWOOD'!Q177)</f>
      </c>
      <c r="I171" t="s" s="482">
        <f>IF('SIMPL PLYWOOD'!R177=0,"",'SIMPL PLYWOOD'!R177)</f>
      </c>
      <c r="J171" t="s" s="482">
        <f>IF('SIMPL PLYWOOD'!S188=0,"",'SIMPL PLYWOOD'!S188)</f>
      </c>
      <c r="K171" t="s" s="482">
        <f>IF('SIMPL PLYWOOD'!T177=0,"",'SIMPL PLYWOOD'!T177)</f>
      </c>
      <c r="L171" t="s" s="482">
        <f>IF('SIMPL PLYWOOD'!U177=0,"",'SIMPL PLYWOOD'!U177)</f>
      </c>
      <c r="M171" t="s" s="482">
        <f>IF('SIMPL PLYWOOD'!V177=0,"",'SIMPL PLYWOOD'!V177)</f>
      </c>
      <c r="N171" t="s" s="482">
        <f>IF('SIMPL PLYWOOD'!W177=0,"",'SIMPL PLYWOOD'!W177)</f>
      </c>
      <c r="O171" t="s" s="482">
        <f>IF('SIMPL PLYWOOD'!X177=0,"",'SIMPL PLYWOOD'!X177)</f>
      </c>
      <c r="P171" t="s" s="482">
        <f>IF('SIMPL PLYWOOD'!Y177=0,"",'SIMPL PLYWOOD'!Y177)</f>
      </c>
      <c r="Q171" t="s" s="482">
        <f>IF('SIMPL PLYWOOD'!Z177=0,"",'SIMPL PLYWOOD'!Z177)</f>
      </c>
      <c r="R171" s="483">
        <f>'PRODUCTION LIST VOLUMES'!P174</f>
        <v>0</v>
      </c>
      <c r="S171" s="480"/>
    </row>
    <row r="172" ht="23.25" customHeight="1">
      <c r="A172" s="491"/>
      <c r="B172" s="492"/>
      <c r="C172" t="s" s="476">
        <f>'SIMPL PLYWOOD'!D178</f>
        <v>781</v>
      </c>
      <c r="D172" t="s" s="482">
        <f>IF('SIMPL PLYWOOD'!M178=0,"",'SIMPL PLYWOOD'!M178)</f>
      </c>
      <c r="E172" t="s" s="482">
        <f>IF('SIMPL PLYWOOD'!N178=0,"",'SIMPL PLYWOOD'!N178)</f>
      </c>
      <c r="F172" t="s" s="482">
        <f>IF('SIMPL PLYWOOD'!O178=0,"",'SIMPL PLYWOOD'!O178)</f>
      </c>
      <c r="G172" t="s" s="482">
        <f>IF('SIMPL PLYWOOD'!P178=0,"",'SIMPL PLYWOOD'!P178)</f>
      </c>
      <c r="H172" t="s" s="482">
        <f>IF('SIMPL PLYWOOD'!Q178=0,"",'SIMPL PLYWOOD'!Q178)</f>
      </c>
      <c r="I172" t="s" s="482">
        <f>IF('SIMPL PLYWOOD'!R178=0,"",'SIMPL PLYWOOD'!R178)</f>
      </c>
      <c r="J172" t="s" s="482">
        <f>IF('SIMPL PLYWOOD'!S189=0,"",'SIMPL PLYWOOD'!S189)</f>
      </c>
      <c r="K172" t="s" s="482">
        <f>IF('SIMPL PLYWOOD'!T178=0,"",'SIMPL PLYWOOD'!T178)</f>
      </c>
      <c r="L172" t="s" s="482">
        <f>IF('SIMPL PLYWOOD'!U178=0,"",'SIMPL PLYWOOD'!U178)</f>
      </c>
      <c r="M172" t="s" s="482">
        <f>IF('SIMPL PLYWOOD'!V178=0,"",'SIMPL PLYWOOD'!V178)</f>
      </c>
      <c r="N172" t="s" s="482">
        <f>IF('SIMPL PLYWOOD'!W178=0,"",'SIMPL PLYWOOD'!W178)</f>
      </c>
      <c r="O172" t="s" s="482">
        <f>IF('SIMPL PLYWOOD'!X178=0,"",'SIMPL PLYWOOD'!X178)</f>
      </c>
      <c r="P172" t="s" s="482">
        <f>IF('SIMPL PLYWOOD'!Y178=0,"",'SIMPL PLYWOOD'!Y178)</f>
      </c>
      <c r="Q172" t="s" s="482">
        <f>IF('SIMPL PLYWOOD'!Z178=0,"",'SIMPL PLYWOOD'!Z178)</f>
      </c>
      <c r="R172" s="483">
        <f>'PRODUCTION LIST VOLUMES'!P175</f>
        <v>0</v>
      </c>
      <c r="S172" s="480"/>
    </row>
    <row r="173" ht="23.25" customHeight="1">
      <c r="A173" s="491"/>
      <c r="B173" s="492"/>
      <c r="C173" t="s" s="476">
        <f>'SIMPL PLYWOOD'!D179</f>
        <v>782</v>
      </c>
      <c r="D173" t="s" s="482">
        <f>IF('SIMPL PLYWOOD'!M179=0,"",'SIMPL PLYWOOD'!M179)</f>
      </c>
      <c r="E173" t="s" s="482">
        <f>IF('SIMPL PLYWOOD'!N179=0,"",'SIMPL PLYWOOD'!N179)</f>
      </c>
      <c r="F173" t="s" s="482">
        <f>IF('SIMPL PLYWOOD'!O179=0,"",'SIMPL PLYWOOD'!O179)</f>
      </c>
      <c r="G173" t="s" s="482">
        <f>IF('SIMPL PLYWOOD'!P179=0,"",'SIMPL PLYWOOD'!P179)</f>
      </c>
      <c r="H173" t="s" s="482">
        <f>IF('SIMPL PLYWOOD'!Q179=0,"",'SIMPL PLYWOOD'!Q179)</f>
      </c>
      <c r="I173" t="s" s="482">
        <f>IF('SIMPL PLYWOOD'!R179=0,"",'SIMPL PLYWOOD'!R179)</f>
      </c>
      <c r="J173" t="s" s="482">
        <f>IF('SIMPL PLYWOOD'!S190=0,"",'SIMPL PLYWOOD'!S190)</f>
      </c>
      <c r="K173" t="s" s="482">
        <f>IF('SIMPL PLYWOOD'!T179=0,"",'SIMPL PLYWOOD'!T179)</f>
      </c>
      <c r="L173" t="s" s="482">
        <f>IF('SIMPL PLYWOOD'!U179=0,"",'SIMPL PLYWOOD'!U179)</f>
      </c>
      <c r="M173" t="s" s="482">
        <f>IF('SIMPL PLYWOOD'!V179=0,"",'SIMPL PLYWOOD'!V179)</f>
      </c>
      <c r="N173" t="s" s="482">
        <f>IF('SIMPL PLYWOOD'!W179=0,"",'SIMPL PLYWOOD'!W179)</f>
      </c>
      <c r="O173" t="s" s="482">
        <f>IF('SIMPL PLYWOOD'!X179=0,"",'SIMPL PLYWOOD'!X179)</f>
      </c>
      <c r="P173" t="s" s="482">
        <f>IF('SIMPL PLYWOOD'!Y179=0,"",'SIMPL PLYWOOD'!Y179)</f>
      </c>
      <c r="Q173" t="s" s="482">
        <f>IF('SIMPL PLYWOOD'!Z179=0,"",'SIMPL PLYWOOD'!Z179)</f>
      </c>
      <c r="R173" s="483">
        <f>'PRODUCTION LIST VOLUMES'!P176</f>
        <v>0</v>
      </c>
      <c r="S173" s="480"/>
    </row>
    <row r="174" ht="23.25" customHeight="1">
      <c r="A174" s="491"/>
      <c r="B174" s="492"/>
      <c r="C174" t="s" s="476">
        <f>'SIMPL PLYWOOD'!D180</f>
        <v>783</v>
      </c>
      <c r="D174" t="s" s="482">
        <f>IF('SIMPL PLYWOOD'!M180=0,"",'SIMPL PLYWOOD'!M180)</f>
      </c>
      <c r="E174" t="s" s="482">
        <f>IF('SIMPL PLYWOOD'!N180=0,"",'SIMPL PLYWOOD'!N180)</f>
      </c>
      <c r="F174" t="s" s="482">
        <f>IF('SIMPL PLYWOOD'!O180=0,"",'SIMPL PLYWOOD'!O180)</f>
      </c>
      <c r="G174" t="s" s="482">
        <f>IF('SIMPL PLYWOOD'!P180=0,"",'SIMPL PLYWOOD'!P180)</f>
      </c>
      <c r="H174" t="s" s="482">
        <f>IF('SIMPL PLYWOOD'!Q180=0,"",'SIMPL PLYWOOD'!Q180)</f>
      </c>
      <c r="I174" t="s" s="482">
        <f>IF('SIMPL PLYWOOD'!R180=0,"",'SIMPL PLYWOOD'!R180)</f>
      </c>
      <c r="J174" t="s" s="482">
        <f>IF('SIMPL PLYWOOD'!S191=0,"",'SIMPL PLYWOOD'!S191)</f>
      </c>
      <c r="K174" t="s" s="482">
        <f>IF('SIMPL PLYWOOD'!T180=0,"",'SIMPL PLYWOOD'!T180)</f>
      </c>
      <c r="L174" t="s" s="482">
        <f>IF('SIMPL PLYWOOD'!U180=0,"",'SIMPL PLYWOOD'!U180)</f>
      </c>
      <c r="M174" t="s" s="482">
        <f>IF('SIMPL PLYWOOD'!V180=0,"",'SIMPL PLYWOOD'!V180)</f>
      </c>
      <c r="N174" t="s" s="482">
        <f>IF('SIMPL PLYWOOD'!W180=0,"",'SIMPL PLYWOOD'!W180)</f>
      </c>
      <c r="O174" t="s" s="482">
        <f>IF('SIMPL PLYWOOD'!X180=0,"",'SIMPL PLYWOOD'!X180)</f>
      </c>
      <c r="P174" t="s" s="482">
        <f>IF('SIMPL PLYWOOD'!Y180=0,"",'SIMPL PLYWOOD'!Y180)</f>
      </c>
      <c r="Q174" t="s" s="482">
        <f>IF('SIMPL PLYWOOD'!Z180=0,"",'SIMPL PLYWOOD'!Z180)</f>
      </c>
      <c r="R174" s="483">
        <f>'PRODUCTION LIST VOLUMES'!P177</f>
        <v>0</v>
      </c>
      <c r="S174" s="480"/>
    </row>
    <row r="175" ht="23.25" customHeight="1">
      <c r="A175" s="491"/>
      <c r="B175" s="492"/>
      <c r="C175" t="s" s="476">
        <f>'SIMPL PLYWOOD'!D181</f>
        <v>784</v>
      </c>
      <c r="D175" t="s" s="482">
        <f>IF('SIMPL PLYWOOD'!M181=0,"",'SIMPL PLYWOOD'!M181)</f>
      </c>
      <c r="E175" t="s" s="482">
        <f>IF('SIMPL PLYWOOD'!N181=0,"",'SIMPL PLYWOOD'!N181)</f>
      </c>
      <c r="F175" t="s" s="482">
        <f>IF('SIMPL PLYWOOD'!O181=0,"",'SIMPL PLYWOOD'!O181)</f>
      </c>
      <c r="G175" t="s" s="482">
        <f>IF('SIMPL PLYWOOD'!P181=0,"",'SIMPL PLYWOOD'!P181)</f>
      </c>
      <c r="H175" t="s" s="482">
        <f>IF('SIMPL PLYWOOD'!Q181=0,"",'SIMPL PLYWOOD'!Q181)</f>
      </c>
      <c r="I175" t="s" s="482">
        <f>IF('SIMPL PLYWOOD'!R181=0,"",'SIMPL PLYWOOD'!R181)</f>
      </c>
      <c r="J175" t="s" s="482">
        <f>IF('SIMPL PLYWOOD'!S192=0,"",'SIMPL PLYWOOD'!S192)</f>
      </c>
      <c r="K175" t="s" s="482">
        <f>IF('SIMPL PLYWOOD'!T181=0,"",'SIMPL PLYWOOD'!T181)</f>
      </c>
      <c r="L175" t="s" s="482">
        <f>IF('SIMPL PLYWOOD'!U181=0,"",'SIMPL PLYWOOD'!U181)</f>
      </c>
      <c r="M175" t="s" s="482">
        <f>IF('SIMPL PLYWOOD'!V181=0,"",'SIMPL PLYWOOD'!V181)</f>
      </c>
      <c r="N175" t="s" s="482">
        <f>IF('SIMPL PLYWOOD'!W181=0,"",'SIMPL PLYWOOD'!W181)</f>
      </c>
      <c r="O175" t="s" s="482">
        <f>IF('SIMPL PLYWOOD'!X181=0,"",'SIMPL PLYWOOD'!X181)</f>
      </c>
      <c r="P175" t="s" s="482">
        <f>IF('SIMPL PLYWOOD'!Y181=0,"",'SIMPL PLYWOOD'!Y181)</f>
      </c>
      <c r="Q175" t="s" s="482">
        <f>IF('SIMPL PLYWOOD'!Z181=0,"",'SIMPL PLYWOOD'!Z181)</f>
      </c>
      <c r="R175" s="483">
        <f>'PRODUCTION LIST VOLUMES'!P178</f>
        <v>0</v>
      </c>
      <c r="S175" s="480"/>
    </row>
    <row r="176" ht="23.25" customHeight="1">
      <c r="A176" s="467"/>
      <c r="B176" s="130"/>
      <c r="C176" s="411"/>
      <c r="D176" s="409"/>
      <c r="E176" s="409"/>
      <c r="F176" s="411"/>
      <c r="G176" s="411"/>
      <c r="H176" s="411"/>
      <c r="I176" s="494"/>
      <c r="J176" s="494"/>
      <c r="K176" s="494"/>
      <c r="L176" s="494"/>
      <c r="M176" s="409"/>
      <c r="N176" s="411"/>
      <c r="O176" t="s" s="495">
        <v>785</v>
      </c>
      <c r="P176" s="496"/>
      <c r="Q176" s="496"/>
      <c r="R176" s="411"/>
      <c r="S176" s="441"/>
    </row>
    <row r="177" ht="23.25" customHeight="1">
      <c r="A177" s="467"/>
      <c r="B177" s="130"/>
      <c r="C177" s="130"/>
      <c r="D177" t="s" s="497">
        <v>786</v>
      </c>
      <c r="E177" s="498"/>
      <c r="F177" s="152"/>
      <c r="G177" s="130"/>
      <c r="H177" s="130"/>
      <c r="I177" t="s" s="497">
        <v>787</v>
      </c>
      <c r="J177" s="499"/>
      <c r="K177" s="500"/>
      <c r="L177" s="500"/>
      <c r="M177" s="500"/>
      <c r="N177" s="152"/>
      <c r="O177" s="152"/>
      <c r="P177" s="152"/>
      <c r="Q177" s="152"/>
      <c r="R177" s="152"/>
      <c r="S177" s="441"/>
    </row>
    <row r="178" ht="23.25" customHeight="1">
      <c r="A178" s="467"/>
      <c r="B178" s="130"/>
      <c r="C178" s="130"/>
      <c r="D178" t="s" s="497">
        <v>788</v>
      </c>
      <c r="E178" s="501"/>
      <c r="F178" s="241"/>
      <c r="G178" s="130"/>
      <c r="H178" s="130"/>
      <c r="I178" t="s" s="497">
        <v>789</v>
      </c>
      <c r="J178" s="502"/>
      <c r="K178" s="227"/>
      <c r="L178" s="227"/>
      <c r="M178" s="227"/>
      <c r="N178" s="241"/>
      <c r="O178" s="241"/>
      <c r="P178" s="241"/>
      <c r="Q178" s="241"/>
      <c r="R178" s="241"/>
      <c r="S178" s="441"/>
    </row>
    <row r="179" ht="23.25" customHeight="1">
      <c r="A179" s="468"/>
      <c r="B179" s="421"/>
      <c r="C179" s="421"/>
      <c r="D179" s="419"/>
      <c r="E179" s="503"/>
      <c r="F179" s="504"/>
      <c r="G179" s="421"/>
      <c r="H179" s="421"/>
      <c r="I179" t="s" s="505">
        <v>790</v>
      </c>
      <c r="J179" s="502"/>
      <c r="K179" s="227"/>
      <c r="L179" s="227"/>
      <c r="M179" s="227"/>
      <c r="N179" s="241"/>
      <c r="O179" s="241"/>
      <c r="P179" s="241"/>
      <c r="Q179" s="241"/>
      <c r="R179" s="241"/>
      <c r="S179" s="469"/>
    </row>
  </sheetData>
  <mergeCells count="3">
    <mergeCell ref="A1:G1"/>
    <mergeCell ref="I1:K1"/>
    <mergeCell ref="O1:P1"/>
  </mergeCells>
  <pageMargins left="0.25" right="0.25" top="0.75" bottom="0.75" header="0.3" footer="0.3"/>
  <pageSetup firstPageNumber="1" fitToHeight="1" fitToWidth="1" scale="100" useFirstPageNumber="0" orientation="portrait" pageOrder="downThenOver"/>
  <headerFooter>
    <oddHeader>&amp;L&amp;"Calibri,Regular"&amp;14&amp;K000000simpl volumes - packing list</oddHead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T37"/>
  <sheetViews>
    <sheetView workbookViewId="0" showGridLines="0" defaultGridColor="1"/>
  </sheetViews>
  <sheetFormatPr defaultColWidth="11" defaultRowHeight="15.6" customHeight="1" outlineLevelRow="0" outlineLevelCol="0"/>
  <cols>
    <col min="1" max="1" width="11" style="506" customWidth="1"/>
    <col min="2" max="2" width="8.85156" style="506" customWidth="1"/>
    <col min="3" max="4" width="8.5" style="506" customWidth="1"/>
    <col min="5" max="5" width="10.8516" style="506" customWidth="1"/>
    <col min="6" max="6" width="11.1719" style="506" customWidth="1"/>
    <col min="7" max="7" width="9" style="506" customWidth="1"/>
    <col min="8" max="8" width="9.67188" style="506" customWidth="1"/>
    <col min="9" max="10" width="11" style="506" customWidth="1"/>
    <col min="11" max="11" width="8.35156" style="506" customWidth="1"/>
    <col min="12" max="20" width="11" style="506" customWidth="1"/>
    <col min="21" max="16384" width="11" style="506" customWidth="1"/>
  </cols>
  <sheetData>
    <row r="1" ht="27" customHeight="1">
      <c r="A1" t="s" s="507">
        <v>791</v>
      </c>
      <c r="B1" s="508"/>
      <c r="C1" s="508"/>
      <c r="D1" s="508"/>
      <c r="E1" s="508"/>
      <c r="F1" s="508"/>
      <c r="G1" s="508"/>
      <c r="H1" s="508"/>
      <c r="I1" s="115"/>
      <c r="J1" s="508"/>
      <c r="K1" s="508"/>
      <c r="L1" s="3"/>
      <c r="M1" s="3"/>
      <c r="N1" s="3"/>
      <c r="O1" s="3"/>
      <c r="P1" s="3"/>
      <c r="Q1" s="3"/>
      <c r="R1" s="3"/>
      <c r="S1" s="3"/>
      <c r="T1" s="509"/>
    </row>
    <row r="2" ht="15.35" customHeight="1">
      <c r="A2" t="s" s="510">
        <v>792</v>
      </c>
      <c r="B2" s="511"/>
      <c r="C2" s="511"/>
      <c r="D2" s="511"/>
      <c r="E2" s="511"/>
      <c r="F2" s="511"/>
      <c r="G2" s="12"/>
      <c r="H2" s="511"/>
      <c r="I2" t="s" s="440">
        <v>793</v>
      </c>
      <c r="J2" s="12"/>
      <c r="K2" s="12"/>
      <c r="L2" s="6"/>
      <c r="M2" s="96"/>
      <c r="N2" s="6"/>
      <c r="O2" s="6"/>
      <c r="P2" s="6"/>
      <c r="Q2" s="6"/>
      <c r="R2" s="6"/>
      <c r="S2" s="6"/>
      <c r="T2" s="512"/>
    </row>
    <row r="3" ht="46.2" customHeight="1">
      <c r="A3" s="513">
        <f>'PRODUCTION LIST VOLUMES'!A3</f>
        <v>0</v>
      </c>
      <c r="B3" s="514"/>
      <c r="C3" s="514"/>
      <c r="D3" s="514"/>
      <c r="E3" s="514"/>
      <c r="F3" s="514"/>
      <c r="G3" s="514"/>
      <c r="H3" s="515"/>
      <c r="I3" s="516">
        <f>'PRODUCTION LIST VOLUMES'!L3</f>
        <v>0</v>
      </c>
      <c r="J3" s="517"/>
      <c r="K3" s="518"/>
      <c r="L3" s="16"/>
      <c r="M3" s="6"/>
      <c r="N3" s="519"/>
      <c r="O3" s="519"/>
      <c r="P3" s="519"/>
      <c r="Q3" s="519"/>
      <c r="R3" s="519"/>
      <c r="S3" s="6"/>
      <c r="T3" s="9"/>
    </row>
    <row r="4" ht="23.25" customHeight="1">
      <c r="A4" s="520"/>
      <c r="B4" s="521"/>
      <c r="C4" t="s" s="522">
        <v>794</v>
      </c>
      <c r="D4" s="523"/>
      <c r="E4" s="524"/>
      <c r="F4" s="324"/>
      <c r="G4" t="s" s="522">
        <v>794</v>
      </c>
      <c r="H4" s="523"/>
      <c r="I4" s="525"/>
      <c r="J4" s="521"/>
      <c r="K4" t="s" s="522">
        <v>794</v>
      </c>
      <c r="L4" s="526"/>
      <c r="M4" s="6"/>
      <c r="N4" s="6"/>
      <c r="O4" s="6"/>
      <c r="P4" s="527"/>
      <c r="Q4" s="527"/>
      <c r="R4" s="80"/>
      <c r="S4" s="528"/>
      <c r="T4" s="512"/>
    </row>
    <row r="5" ht="11.55" customHeight="1">
      <c r="A5" t="s" s="529">
        <v>795</v>
      </c>
      <c r="B5" s="530"/>
      <c r="C5" s="531"/>
      <c r="D5" s="532"/>
      <c r="E5" t="s" s="529">
        <v>796</v>
      </c>
      <c r="F5" s="530"/>
      <c r="G5" s="533"/>
      <c r="H5" s="134"/>
      <c r="I5" t="s" s="529">
        <v>797</v>
      </c>
      <c r="J5" s="530"/>
      <c r="K5" s="533"/>
      <c r="L5" s="16"/>
      <c r="M5" s="6"/>
      <c r="N5" s="6"/>
      <c r="O5" s="6"/>
      <c r="P5" s="80"/>
      <c r="Q5" s="80"/>
      <c r="R5" s="80"/>
      <c r="S5" s="80"/>
      <c r="T5" s="512"/>
    </row>
    <row r="6" ht="11.55" customHeight="1">
      <c r="A6" s="534"/>
      <c r="B6" s="535"/>
      <c r="C6" s="536"/>
      <c r="D6" s="532"/>
      <c r="E6" s="534"/>
      <c r="F6" s="535"/>
      <c r="G6" s="157"/>
      <c r="H6" s="134"/>
      <c r="I6" s="534"/>
      <c r="J6" s="535"/>
      <c r="K6" s="157"/>
      <c r="L6" s="16"/>
      <c r="M6" s="6"/>
      <c r="N6" s="6"/>
      <c r="O6" s="6"/>
      <c r="P6" s="80"/>
      <c r="Q6" s="80"/>
      <c r="R6" s="80"/>
      <c r="S6" s="80"/>
      <c r="T6" s="512"/>
    </row>
    <row r="7" ht="11.55" customHeight="1">
      <c r="A7" t="s" s="529">
        <v>798</v>
      </c>
      <c r="B7" s="530"/>
      <c r="C7" s="537"/>
      <c r="D7" s="538"/>
      <c r="E7" t="s" s="529">
        <v>799</v>
      </c>
      <c r="F7" s="530"/>
      <c r="G7" s="533"/>
      <c r="H7" s="134"/>
      <c r="I7" t="s" s="529">
        <v>800</v>
      </c>
      <c r="J7" s="530"/>
      <c r="K7" s="533"/>
      <c r="L7" s="16"/>
      <c r="M7" s="6"/>
      <c r="N7" s="6"/>
      <c r="O7" s="6"/>
      <c r="P7" s="81"/>
      <c r="Q7" s="81"/>
      <c r="R7" s="81"/>
      <c r="S7" s="81"/>
      <c r="T7" s="512"/>
    </row>
    <row r="8" ht="11.55" customHeight="1">
      <c r="A8" s="534"/>
      <c r="B8" s="535"/>
      <c r="C8" s="539"/>
      <c r="D8" s="538"/>
      <c r="E8" s="534"/>
      <c r="F8" s="535"/>
      <c r="G8" s="157"/>
      <c r="H8" s="134"/>
      <c r="I8" s="534"/>
      <c r="J8" s="535"/>
      <c r="K8" s="157"/>
      <c r="L8" s="16"/>
      <c r="M8" s="6"/>
      <c r="N8" s="6"/>
      <c r="O8" s="6"/>
      <c r="P8" s="80"/>
      <c r="Q8" s="80"/>
      <c r="R8" s="80"/>
      <c r="S8" s="80"/>
      <c r="T8" s="512"/>
    </row>
    <row r="9" ht="11.55" customHeight="1">
      <c r="A9" t="s" s="529">
        <v>801</v>
      </c>
      <c r="B9" s="530"/>
      <c r="C9" s="531"/>
      <c r="D9" s="532"/>
      <c r="E9" t="s" s="529">
        <v>802</v>
      </c>
      <c r="F9" s="530"/>
      <c r="G9" s="540"/>
      <c r="H9" s="134"/>
      <c r="I9" t="s" s="529">
        <v>803</v>
      </c>
      <c r="J9" s="530"/>
      <c r="K9" s="533"/>
      <c r="L9" s="16"/>
      <c r="M9" s="6"/>
      <c r="N9" s="6"/>
      <c r="O9" s="6"/>
      <c r="P9" s="80"/>
      <c r="Q9" s="80"/>
      <c r="R9" s="80"/>
      <c r="S9" s="80"/>
      <c r="T9" s="512"/>
    </row>
    <row r="10" ht="11.55" customHeight="1">
      <c r="A10" s="534"/>
      <c r="B10" s="535"/>
      <c r="C10" s="536"/>
      <c r="D10" s="532"/>
      <c r="E10" s="534"/>
      <c r="F10" s="535"/>
      <c r="G10" s="541"/>
      <c r="H10" s="134"/>
      <c r="I10" s="534"/>
      <c r="J10" s="535"/>
      <c r="K10" s="157"/>
      <c r="L10" s="16"/>
      <c r="M10" s="6"/>
      <c r="N10" s="6"/>
      <c r="O10" s="6"/>
      <c r="P10" s="80"/>
      <c r="Q10" s="80"/>
      <c r="R10" s="80"/>
      <c r="S10" s="80"/>
      <c r="T10" s="512"/>
    </row>
    <row r="11" ht="11.55" customHeight="1">
      <c r="A11" t="s" s="529">
        <v>804</v>
      </c>
      <c r="B11" s="530"/>
      <c r="C11" s="537"/>
      <c r="D11" s="538"/>
      <c r="E11" t="s" s="529">
        <v>805</v>
      </c>
      <c r="F11" s="530"/>
      <c r="G11" s="540"/>
      <c r="H11" s="134"/>
      <c r="I11" t="s" s="529">
        <v>806</v>
      </c>
      <c r="J11" s="530"/>
      <c r="K11" s="533"/>
      <c r="L11" s="16"/>
      <c r="M11" s="6"/>
      <c r="N11" s="6"/>
      <c r="O11" s="6"/>
      <c r="P11" s="80"/>
      <c r="Q11" s="80"/>
      <c r="R11" s="80"/>
      <c r="S11" s="80"/>
      <c r="T11" s="512"/>
    </row>
    <row r="12" ht="11.55" customHeight="1">
      <c r="A12" s="534"/>
      <c r="B12" s="535"/>
      <c r="C12" s="539"/>
      <c r="D12" s="538"/>
      <c r="E12" s="534"/>
      <c r="F12" s="535"/>
      <c r="G12" s="541"/>
      <c r="H12" s="134"/>
      <c r="I12" s="534"/>
      <c r="J12" s="535"/>
      <c r="K12" s="157"/>
      <c r="L12" s="16"/>
      <c r="M12" s="6"/>
      <c r="N12" s="6"/>
      <c r="O12" s="6"/>
      <c r="P12" s="80"/>
      <c r="Q12" s="80"/>
      <c r="R12" s="80"/>
      <c r="S12" s="80"/>
      <c r="T12" s="512"/>
    </row>
    <row r="13" ht="11.55" customHeight="1">
      <c r="A13" t="s" s="529">
        <v>807</v>
      </c>
      <c r="B13" s="530"/>
      <c r="C13" s="533"/>
      <c r="D13" s="134"/>
      <c r="E13" t="s" s="529">
        <v>808</v>
      </c>
      <c r="F13" s="530"/>
      <c r="G13" s="540"/>
      <c r="H13" s="134"/>
      <c r="I13" t="s" s="529">
        <v>809</v>
      </c>
      <c r="J13" s="530"/>
      <c r="K13" s="533"/>
      <c r="L13" s="16"/>
      <c r="M13" s="6"/>
      <c r="N13" s="6"/>
      <c r="O13" s="6"/>
      <c r="P13" s="6"/>
      <c r="Q13" s="6"/>
      <c r="R13" s="6"/>
      <c r="S13" s="6"/>
      <c r="T13" s="9"/>
    </row>
    <row r="14" ht="11.55" customHeight="1">
      <c r="A14" s="534"/>
      <c r="B14" s="535"/>
      <c r="C14" s="157"/>
      <c r="D14" s="134"/>
      <c r="E14" s="534"/>
      <c r="F14" s="535"/>
      <c r="G14" s="541"/>
      <c r="H14" s="134"/>
      <c r="I14" s="534"/>
      <c r="J14" s="535"/>
      <c r="K14" s="157"/>
      <c r="L14" s="16"/>
      <c r="M14" s="6"/>
      <c r="N14" s="6"/>
      <c r="O14" s="6"/>
      <c r="P14" s="6"/>
      <c r="Q14" s="6"/>
      <c r="R14" s="6"/>
      <c r="S14" s="6"/>
      <c r="T14" s="9"/>
    </row>
    <row r="15" ht="11.55" customHeight="1">
      <c r="A15" t="s" s="542">
        <v>810</v>
      </c>
      <c r="B15" s="543"/>
      <c r="C15" s="533"/>
      <c r="D15" s="134"/>
      <c r="E15" t="s" s="529">
        <v>811</v>
      </c>
      <c r="F15" s="530"/>
      <c r="G15" s="540"/>
      <c r="H15" s="134"/>
      <c r="I15" t="s" s="529">
        <v>812</v>
      </c>
      <c r="J15" s="530"/>
      <c r="K15" s="533"/>
      <c r="L15" s="16"/>
      <c r="M15" s="6"/>
      <c r="N15" s="6"/>
      <c r="O15" s="6"/>
      <c r="P15" s="6"/>
      <c r="Q15" s="6"/>
      <c r="R15" s="6"/>
      <c r="S15" s="6"/>
      <c r="T15" s="9"/>
    </row>
    <row r="16" ht="11.55" customHeight="1">
      <c r="A16" s="544"/>
      <c r="B16" s="545"/>
      <c r="C16" s="157"/>
      <c r="D16" s="134"/>
      <c r="E16" s="534"/>
      <c r="F16" s="535"/>
      <c r="G16" s="541"/>
      <c r="H16" s="134"/>
      <c r="I16" s="534"/>
      <c r="J16" s="535"/>
      <c r="K16" s="157"/>
      <c r="L16" s="16"/>
      <c r="M16" s="6"/>
      <c r="N16" s="6"/>
      <c r="O16" s="6"/>
      <c r="P16" s="6"/>
      <c r="Q16" s="6"/>
      <c r="R16" s="6"/>
      <c r="S16" s="6"/>
      <c r="T16" s="9"/>
    </row>
    <row r="17" ht="11.55" customHeight="1">
      <c r="A17" t="s" s="529">
        <v>813</v>
      </c>
      <c r="B17" s="530"/>
      <c r="C17" s="533"/>
      <c r="D17" s="134"/>
      <c r="E17" t="s" s="529">
        <v>814</v>
      </c>
      <c r="F17" s="530"/>
      <c r="G17" s="533"/>
      <c r="H17" s="134"/>
      <c r="I17" t="s" s="529">
        <v>815</v>
      </c>
      <c r="J17" s="530"/>
      <c r="K17" s="533"/>
      <c r="L17" s="546"/>
      <c r="M17" s="81"/>
      <c r="N17" s="6"/>
      <c r="O17" s="6"/>
      <c r="P17" s="6"/>
      <c r="Q17" s="6"/>
      <c r="R17" s="6"/>
      <c r="S17" s="6"/>
      <c r="T17" s="9"/>
    </row>
    <row r="18" ht="11.55" customHeight="1">
      <c r="A18" s="534"/>
      <c r="B18" s="535"/>
      <c r="C18" s="157"/>
      <c r="D18" s="134"/>
      <c r="E18" s="534"/>
      <c r="F18" s="535"/>
      <c r="G18" s="157"/>
      <c r="H18" s="547"/>
      <c r="I18" s="534"/>
      <c r="J18" s="535"/>
      <c r="K18" s="157"/>
      <c r="L18" s="546"/>
      <c r="M18" s="81"/>
      <c r="N18" s="6"/>
      <c r="O18" s="6"/>
      <c r="P18" s="6"/>
      <c r="Q18" s="6"/>
      <c r="R18" s="6"/>
      <c r="S18" s="6"/>
      <c r="T18" s="9"/>
    </row>
    <row r="19" ht="11.55" customHeight="1">
      <c r="A19" t="s" s="529">
        <v>816</v>
      </c>
      <c r="B19" s="530"/>
      <c r="C19" s="533"/>
      <c r="D19" s="134"/>
      <c r="E19" t="s" s="529">
        <v>817</v>
      </c>
      <c r="F19" s="530"/>
      <c r="G19" s="533"/>
      <c r="H19" s="134"/>
      <c r="I19" t="s" s="529">
        <v>818</v>
      </c>
      <c r="J19" s="530"/>
      <c r="K19" s="533"/>
      <c r="L19" s="16"/>
      <c r="M19" s="6"/>
      <c r="N19" s="6"/>
      <c r="O19" s="6"/>
      <c r="P19" s="6"/>
      <c r="Q19" s="6"/>
      <c r="R19" s="6"/>
      <c r="S19" s="6"/>
      <c r="T19" s="512"/>
    </row>
    <row r="20" ht="11.55" customHeight="1">
      <c r="A20" s="534"/>
      <c r="B20" s="535"/>
      <c r="C20" s="157"/>
      <c r="D20" s="134"/>
      <c r="E20" s="534"/>
      <c r="F20" s="535"/>
      <c r="G20" s="157"/>
      <c r="H20" s="134"/>
      <c r="I20" s="534"/>
      <c r="J20" s="535"/>
      <c r="K20" s="157"/>
      <c r="L20" s="16"/>
      <c r="M20" s="6"/>
      <c r="N20" s="6"/>
      <c r="O20" s="6"/>
      <c r="P20" s="6"/>
      <c r="Q20" s="6"/>
      <c r="R20" s="6"/>
      <c r="S20" s="6"/>
      <c r="T20" s="512"/>
    </row>
    <row r="21" ht="11.55" customHeight="1">
      <c r="A21" t="s" s="548">
        <v>819</v>
      </c>
      <c r="B21" s="549"/>
      <c r="C21" s="533"/>
      <c r="D21" s="134"/>
      <c r="E21" t="s" s="529">
        <v>820</v>
      </c>
      <c r="F21" s="530"/>
      <c r="G21" s="533"/>
      <c r="H21" s="134"/>
      <c r="I21" t="s" s="529">
        <v>821</v>
      </c>
      <c r="J21" s="530"/>
      <c r="K21" s="533"/>
      <c r="L21" s="16"/>
      <c r="M21" s="6"/>
      <c r="N21" s="6"/>
      <c r="O21" s="6"/>
      <c r="P21" s="6"/>
      <c r="Q21" s="6"/>
      <c r="R21" s="6"/>
      <c r="S21" s="6"/>
      <c r="T21" s="512"/>
    </row>
    <row r="22" ht="11.55" customHeight="1">
      <c r="A22" s="550"/>
      <c r="B22" s="551"/>
      <c r="C22" s="552"/>
      <c r="D22" s="135"/>
      <c r="E22" s="553"/>
      <c r="F22" s="554"/>
      <c r="G22" s="552"/>
      <c r="H22" s="135"/>
      <c r="I22" s="534"/>
      <c r="J22" s="554"/>
      <c r="K22" s="552"/>
      <c r="L22" s="555"/>
      <c r="M22" s="556"/>
      <c r="N22" s="6"/>
      <c r="O22" s="6"/>
      <c r="P22" s="6"/>
      <c r="Q22" s="6"/>
      <c r="R22" s="6"/>
      <c r="S22" s="6"/>
      <c r="T22" s="9"/>
    </row>
    <row r="23" ht="11.55" customHeight="1">
      <c r="A23" t="s" s="529">
        <v>822</v>
      </c>
      <c r="B23" s="530"/>
      <c r="C23" s="533"/>
      <c r="D23" s="134"/>
      <c r="E23" t="s" s="529">
        <v>823</v>
      </c>
      <c r="F23" s="530"/>
      <c r="G23" s="533"/>
      <c r="H23" s="134"/>
      <c r="I23" t="s" s="529">
        <v>824</v>
      </c>
      <c r="J23" s="530"/>
      <c r="K23" s="533"/>
      <c r="L23" s="557"/>
      <c r="M23" s="558"/>
      <c r="N23" s="6"/>
      <c r="O23" s="6"/>
      <c r="P23" s="6"/>
      <c r="Q23" s="6"/>
      <c r="R23" s="6"/>
      <c r="S23" s="6"/>
      <c r="T23" s="9"/>
    </row>
    <row r="24" ht="11.55" customHeight="1">
      <c r="A24" s="534"/>
      <c r="B24" s="535"/>
      <c r="C24" s="157"/>
      <c r="D24" s="134"/>
      <c r="E24" s="534"/>
      <c r="F24" s="535"/>
      <c r="G24" s="157"/>
      <c r="H24" s="134"/>
      <c r="I24" s="534"/>
      <c r="J24" s="535"/>
      <c r="K24" s="157"/>
      <c r="L24" s="557"/>
      <c r="M24" s="558"/>
      <c r="N24" s="6"/>
      <c r="O24" s="6"/>
      <c r="P24" s="6"/>
      <c r="Q24" s="6"/>
      <c r="R24" s="6"/>
      <c r="S24" s="6"/>
      <c r="T24" s="9"/>
    </row>
    <row r="25" ht="11.55" customHeight="1">
      <c r="A25" t="s" s="529">
        <v>825</v>
      </c>
      <c r="B25" s="530"/>
      <c r="C25" s="533"/>
      <c r="D25" s="134"/>
      <c r="E25" t="s" s="529">
        <v>826</v>
      </c>
      <c r="F25" s="530"/>
      <c r="G25" s="533"/>
      <c r="H25" s="134"/>
      <c r="I25" t="s" s="529">
        <v>827</v>
      </c>
      <c r="J25" s="530"/>
      <c r="K25" s="533"/>
      <c r="L25" s="557"/>
      <c r="M25" s="558"/>
      <c r="N25" s="6"/>
      <c r="O25" s="6"/>
      <c r="P25" s="6"/>
      <c r="Q25" s="6"/>
      <c r="R25" s="6"/>
      <c r="S25" s="6"/>
      <c r="T25" s="9"/>
    </row>
    <row r="26" ht="11.55" customHeight="1">
      <c r="A26" s="534"/>
      <c r="B26" s="535"/>
      <c r="C26" s="157"/>
      <c r="D26" s="134"/>
      <c r="E26" s="534"/>
      <c r="F26" s="535"/>
      <c r="G26" s="157"/>
      <c r="H26" s="134"/>
      <c r="I26" s="534"/>
      <c r="J26" s="535"/>
      <c r="K26" s="157"/>
      <c r="L26" s="557"/>
      <c r="M26" s="558"/>
      <c r="N26" s="6"/>
      <c r="O26" s="6"/>
      <c r="P26" s="6"/>
      <c r="Q26" s="6"/>
      <c r="R26" s="6"/>
      <c r="S26" s="6"/>
      <c r="T26" s="9"/>
    </row>
    <row r="27" ht="27.6" customHeight="1">
      <c r="A27" s="559"/>
      <c r="B27" s="560"/>
      <c r="C27" s="560"/>
      <c r="D27" s="558"/>
      <c r="E27" s="560"/>
      <c r="F27" s="560"/>
      <c r="G27" s="561"/>
      <c r="H27" s="562"/>
      <c r="I27" s="563"/>
      <c r="J27" s="561"/>
      <c r="K27" s="561"/>
      <c r="L27" s="558"/>
      <c r="M27" s="558"/>
      <c r="N27" s="6"/>
      <c r="O27" s="6"/>
      <c r="P27" s="6"/>
      <c r="Q27" s="6"/>
      <c r="R27" s="6"/>
      <c r="S27" s="6"/>
      <c r="T27" s="9"/>
    </row>
    <row r="28" ht="20.25" customHeight="1">
      <c r="A28" s="467"/>
      <c r="B28" t="s" s="564">
        <v>828</v>
      </c>
      <c r="C28" s="80"/>
      <c r="D28" s="80"/>
      <c r="E28" s="80"/>
      <c r="F28" s="493"/>
      <c r="G28" s="565"/>
      <c r="H28" s="22"/>
      <c r="I28" s="411"/>
      <c r="J28" s="18"/>
      <c r="K28" s="566"/>
      <c r="L28" s="557"/>
      <c r="M28" s="558"/>
      <c r="N28" s="6"/>
      <c r="O28" s="6"/>
      <c r="P28" s="6"/>
      <c r="Q28" s="6"/>
      <c r="R28" s="6"/>
      <c r="S28" s="6"/>
      <c r="T28" s="9"/>
    </row>
    <row r="29" ht="20.25" customHeight="1">
      <c r="A29" s="5"/>
      <c r="B29" t="s" s="8">
        <v>829</v>
      </c>
      <c r="C29" s="567"/>
      <c r="D29" s="12"/>
      <c r="E29" s="568"/>
      <c r="F29" s="14"/>
      <c r="G29" t="s" s="569">
        <v>830</v>
      </c>
      <c r="H29" s="570"/>
      <c r="I29" s="571"/>
      <c r="J29" s="572"/>
      <c r="K29" t="s" s="573">
        <v>831</v>
      </c>
      <c r="L29" s="557"/>
      <c r="M29" s="558"/>
      <c r="N29" s="6"/>
      <c r="O29" s="6"/>
      <c r="P29" s="6"/>
      <c r="Q29" s="6"/>
      <c r="R29" s="6"/>
      <c r="S29" s="6"/>
      <c r="T29" s="9"/>
    </row>
    <row r="30" ht="20.55" customHeight="1">
      <c r="A30" s="5"/>
      <c r="B30" t="s" s="8">
        <v>832</v>
      </c>
      <c r="C30" s="18"/>
      <c r="D30" s="18"/>
      <c r="E30" s="86"/>
      <c r="F30" s="14"/>
      <c r="G30" s="16"/>
      <c r="H30" s="558"/>
      <c r="I30" s="574"/>
      <c r="J30" s="575"/>
      <c r="K30" t="s" s="573">
        <v>833</v>
      </c>
      <c r="L30" s="557"/>
      <c r="M30" s="558"/>
      <c r="N30" s="6"/>
      <c r="O30" s="6"/>
      <c r="P30" s="6"/>
      <c r="Q30" s="6"/>
      <c r="R30" s="6"/>
      <c r="S30" s="6"/>
      <c r="T30" s="9"/>
    </row>
    <row r="31" ht="22.95" customHeight="1">
      <c r="A31" s="576"/>
      <c r="B31" t="s" s="8">
        <v>834</v>
      </c>
      <c r="C31" s="18"/>
      <c r="D31" s="18"/>
      <c r="E31" s="18"/>
      <c r="F31" s="577"/>
      <c r="G31" s="578"/>
      <c r="H31" s="562"/>
      <c r="I31" s="579"/>
      <c r="J31" s="561"/>
      <c r="K31" s="580"/>
      <c r="L31" s="557"/>
      <c r="M31" s="558"/>
      <c r="N31" s="6"/>
      <c r="O31" s="6"/>
      <c r="P31" s="6"/>
      <c r="Q31" s="6"/>
      <c r="R31" s="6"/>
      <c r="S31" s="6"/>
      <c r="T31" s="9"/>
    </row>
    <row r="32" ht="27.6" customHeight="1">
      <c r="A32" s="576"/>
      <c r="B32" s="558"/>
      <c r="C32" s="560"/>
      <c r="D32" s="560"/>
      <c r="E32" s="560"/>
      <c r="F32" s="558"/>
      <c r="G32" s="560"/>
      <c r="H32" s="560"/>
      <c r="I32" s="581"/>
      <c r="J32" s="560"/>
      <c r="K32" s="560"/>
      <c r="L32" s="558"/>
      <c r="M32" s="558"/>
      <c r="N32" s="6"/>
      <c r="O32" s="6"/>
      <c r="P32" s="6"/>
      <c r="Q32" s="6"/>
      <c r="R32" s="6"/>
      <c r="S32" s="6"/>
      <c r="T32" s="9"/>
    </row>
    <row r="33" ht="27.6" customHeight="1">
      <c r="A33" s="576"/>
      <c r="B33" s="558"/>
      <c r="C33" s="558"/>
      <c r="D33" s="558"/>
      <c r="E33" s="558"/>
      <c r="F33" s="558"/>
      <c r="G33" s="558"/>
      <c r="H33" s="558"/>
      <c r="I33" s="582"/>
      <c r="J33" s="558"/>
      <c r="K33" s="558"/>
      <c r="L33" s="558"/>
      <c r="M33" s="558"/>
      <c r="N33" s="6"/>
      <c r="O33" s="6"/>
      <c r="P33" s="6"/>
      <c r="Q33" s="6"/>
      <c r="R33" s="6"/>
      <c r="S33" s="6"/>
      <c r="T33" s="9"/>
    </row>
    <row r="34" ht="27.6" customHeight="1">
      <c r="A34" s="576"/>
      <c r="B34" s="558"/>
      <c r="C34" s="558"/>
      <c r="D34" s="558"/>
      <c r="E34" s="6"/>
      <c r="F34" s="6"/>
      <c r="G34" s="6"/>
      <c r="H34" s="6"/>
      <c r="I34" s="130"/>
      <c r="J34" s="6"/>
      <c r="K34" s="6"/>
      <c r="L34" s="6"/>
      <c r="M34" s="6"/>
      <c r="N34" s="6"/>
      <c r="O34" s="6"/>
      <c r="P34" s="6"/>
      <c r="Q34" s="6"/>
      <c r="R34" s="6"/>
      <c r="S34" s="6"/>
      <c r="T34" s="9"/>
    </row>
    <row r="35" ht="27.6" customHeight="1">
      <c r="A35" s="576"/>
      <c r="B35" s="558"/>
      <c r="C35" s="558"/>
      <c r="D35" s="558"/>
      <c r="E35" s="6"/>
      <c r="F35" s="6"/>
      <c r="G35" s="6"/>
      <c r="H35" s="6"/>
      <c r="I35" s="130"/>
      <c r="J35" s="6"/>
      <c r="K35" s="6"/>
      <c r="L35" s="6"/>
      <c r="M35" s="6"/>
      <c r="N35" s="6"/>
      <c r="O35" s="6"/>
      <c r="P35" s="6"/>
      <c r="Q35" s="6"/>
      <c r="R35" s="6"/>
      <c r="S35" s="6"/>
      <c r="T35" s="9"/>
    </row>
    <row r="36" ht="27.6" customHeight="1">
      <c r="A36" s="576"/>
      <c r="B36" s="558"/>
      <c r="C36" s="558"/>
      <c r="D36" s="558"/>
      <c r="E36" s="6"/>
      <c r="F36" s="6"/>
      <c r="G36" s="6"/>
      <c r="H36" s="6"/>
      <c r="I36" s="130"/>
      <c r="J36" s="6"/>
      <c r="K36" s="6"/>
      <c r="L36" s="6"/>
      <c r="M36" s="6"/>
      <c r="N36" s="6"/>
      <c r="O36" s="6"/>
      <c r="P36" s="6"/>
      <c r="Q36" s="6"/>
      <c r="R36" s="6"/>
      <c r="S36" s="6"/>
      <c r="T36" s="9"/>
    </row>
    <row r="37" ht="27.6" customHeight="1">
      <c r="A37" s="583"/>
      <c r="B37" s="584"/>
      <c r="C37" s="584"/>
      <c r="D37" s="584"/>
      <c r="E37" s="101"/>
      <c r="F37" s="101"/>
      <c r="G37" s="101"/>
      <c r="H37" s="101"/>
      <c r="I37" s="42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4"/>
    </row>
  </sheetData>
  <mergeCells count="35">
    <mergeCell ref="A7:B8"/>
    <mergeCell ref="E7:F8"/>
    <mergeCell ref="I7:J8"/>
    <mergeCell ref="A3:H3"/>
    <mergeCell ref="I3:K3"/>
    <mergeCell ref="A5:B6"/>
    <mergeCell ref="E5:F6"/>
    <mergeCell ref="I5:J6"/>
    <mergeCell ref="A9:B10"/>
    <mergeCell ref="E9:F10"/>
    <mergeCell ref="I9:J10"/>
    <mergeCell ref="A11:B12"/>
    <mergeCell ref="E11:F12"/>
    <mergeCell ref="I11:J12"/>
    <mergeCell ref="A13:B14"/>
    <mergeCell ref="E13:F14"/>
    <mergeCell ref="I13:J14"/>
    <mergeCell ref="A15:B16"/>
    <mergeCell ref="E15:F16"/>
    <mergeCell ref="I15:J16"/>
    <mergeCell ref="A17:B18"/>
    <mergeCell ref="E17:F18"/>
    <mergeCell ref="I17:J18"/>
    <mergeCell ref="A19:B20"/>
    <mergeCell ref="E19:F20"/>
    <mergeCell ref="I19:J20"/>
    <mergeCell ref="A25:B26"/>
    <mergeCell ref="E25:F26"/>
    <mergeCell ref="I25:J26"/>
    <mergeCell ref="A21:B22"/>
    <mergeCell ref="E21:F22"/>
    <mergeCell ref="I21:J22"/>
    <mergeCell ref="A23:B24"/>
    <mergeCell ref="E23:F24"/>
    <mergeCell ref="I23:J24"/>
  </mergeCells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J6063"/>
  <sheetViews>
    <sheetView workbookViewId="0" showGridLines="0" defaultGridColor="1"/>
  </sheetViews>
  <sheetFormatPr defaultColWidth="9.33333" defaultRowHeight="15.6" customHeight="1" outlineLevelRow="0" outlineLevelCol="0"/>
  <cols>
    <col min="1" max="1" width="29.3516" style="585" customWidth="1"/>
    <col min="2" max="2" width="9.35156" style="585" customWidth="1"/>
    <col min="3" max="3" width="18.1719" style="585" customWidth="1"/>
    <col min="4" max="4" width="16.1719" style="585" customWidth="1"/>
    <col min="5" max="5" width="18.3516" style="585" customWidth="1"/>
    <col min="6" max="6" width="16.5" style="585" customWidth="1"/>
    <col min="7" max="7" width="20.3516" style="585" customWidth="1"/>
    <col min="8" max="10" width="9.35156" style="585" customWidth="1"/>
    <col min="11" max="16384" width="9.35156" style="585" customWidth="1"/>
  </cols>
  <sheetData>
    <row r="1" ht="15.35" customHeight="1">
      <c r="A1" t="s" s="586">
        <v>835</v>
      </c>
      <c r="B1" t="s" s="587">
        <v>836</v>
      </c>
      <c r="C1" t="s" s="587">
        <v>837</v>
      </c>
      <c r="D1" s="588">
        <v>0</v>
      </c>
      <c r="E1" s="3"/>
      <c r="F1" t="s" s="587">
        <v>838</v>
      </c>
      <c r="G1" s="589">
        <f>SUMIF(B8:B6063,0,E8:E6063)</f>
        <v>0</v>
      </c>
      <c r="H1" s="3"/>
      <c r="I1" t="s" s="587">
        <v>839</v>
      </c>
      <c r="J1" s="590">
        <f>G1-D1</f>
        <v>0</v>
      </c>
    </row>
    <row r="2" ht="15.35" customHeight="1">
      <c r="A2" s="5"/>
      <c r="B2" s="6"/>
      <c r="C2" s="6"/>
      <c r="D2" s="591"/>
      <c r="E2" s="6"/>
      <c r="F2" s="6"/>
      <c r="G2" s="6"/>
      <c r="H2" s="6"/>
      <c r="I2" s="6"/>
      <c r="J2" s="592"/>
    </row>
    <row r="3" ht="15.35" customHeight="1">
      <c r="A3" s="5"/>
      <c r="B3" s="6"/>
      <c r="C3" s="6"/>
      <c r="D3" s="591"/>
      <c r="E3" s="6"/>
      <c r="F3" s="6"/>
      <c r="G3" s="6"/>
      <c r="H3" s="6"/>
      <c r="I3" s="6"/>
      <c r="J3" s="9"/>
    </row>
    <row r="4" ht="15.35" customHeight="1">
      <c r="A4" s="5"/>
      <c r="B4" s="6"/>
      <c r="C4" s="6"/>
      <c r="D4" s="6"/>
      <c r="E4" s="6"/>
      <c r="F4" s="6"/>
      <c r="G4" t="s" s="10">
        <v>835</v>
      </c>
      <c r="H4" t="s" s="593">
        <v>840</v>
      </c>
      <c r="I4" t="s" s="593">
        <v>841</v>
      </c>
      <c r="J4" s="9"/>
    </row>
    <row r="5" ht="15.35" customHeight="1">
      <c r="A5" s="5"/>
      <c r="B5" s="6"/>
      <c r="C5" s="6"/>
      <c r="D5" s="6"/>
      <c r="E5" s="6"/>
      <c r="F5" s="6"/>
      <c r="G5" s="6"/>
      <c r="H5" s="6"/>
      <c r="I5" s="6"/>
      <c r="J5" s="9"/>
    </row>
    <row r="6" ht="15.35" customHeight="1">
      <c r="A6" s="5"/>
      <c r="B6" s="6"/>
      <c r="C6" s="6"/>
      <c r="D6" s="6"/>
      <c r="E6" s="6"/>
      <c r="F6" s="6"/>
      <c r="G6" s="6"/>
      <c r="H6" s="6"/>
      <c r="I6" s="6"/>
      <c r="J6" s="9"/>
    </row>
    <row r="7" ht="15.35" customHeight="1">
      <c r="A7" t="s" s="594">
        <v>842</v>
      </c>
      <c r="B7" t="s" s="10">
        <v>843</v>
      </c>
      <c r="C7" t="s" s="10">
        <v>844</v>
      </c>
      <c r="D7" t="s" s="10">
        <v>845</v>
      </c>
      <c r="E7" t="s" s="10">
        <v>846</v>
      </c>
      <c r="F7" s="6"/>
      <c r="G7" s="6"/>
      <c r="H7" s="6"/>
      <c r="I7" s="6"/>
      <c r="J7" s="9"/>
    </row>
    <row r="8" ht="12" customHeight="1">
      <c r="A8" t="s" s="594">
        <f>MID(D8,LEN(C8)+2,LEN(D8)-LEN(C8))</f>
        <v>110</v>
      </c>
      <c r="B8" s="349">
        <f>IF(_xlfn.IFERROR(FIND("PU",D8,1),0)&lt;&gt;0,"PU",0)</f>
        <v>0</v>
      </c>
      <c r="C8" t="s" s="10">
        <v>395</v>
      </c>
      <c r="D8" t="s" s="595">
        <v>847</v>
      </c>
      <c r="E8" s="349">
        <v>0</v>
      </c>
      <c r="F8" s="6"/>
      <c r="G8" s="6"/>
      <c r="H8" s="6"/>
      <c r="I8" s="6"/>
      <c r="J8" s="9"/>
    </row>
    <row r="9" ht="12" customHeight="1">
      <c r="A9" t="s" s="594">
        <f>MID(D9,LEN(C9)+2,LEN(D9)-LEN(C9))</f>
        <v>111</v>
      </c>
      <c r="B9" s="349">
        <f>IF(_xlfn.IFERROR(FIND("PU",D9,1),0)&lt;&gt;0,"PU",0)</f>
        <v>0</v>
      </c>
      <c r="C9" t="s" s="10">
        <v>395</v>
      </c>
      <c r="D9" t="s" s="595">
        <v>848</v>
      </c>
      <c r="E9" s="349">
        <v>0</v>
      </c>
      <c r="F9" s="6"/>
      <c r="G9" s="6"/>
      <c r="H9" s="6"/>
      <c r="I9" s="6"/>
      <c r="J9" s="9"/>
    </row>
    <row r="10" ht="12" customHeight="1">
      <c r="A10" t="s" s="594">
        <f>MID(D10,LEN(C10)+2,LEN(D10)-LEN(C10))</f>
        <v>112</v>
      </c>
      <c r="B10" s="349">
        <f>IF(_xlfn.IFERROR(FIND("PU",D10,1),0)&lt;&gt;0,"PU",0)</f>
        <v>0</v>
      </c>
      <c r="C10" t="s" s="10">
        <v>395</v>
      </c>
      <c r="D10" t="s" s="595">
        <v>849</v>
      </c>
      <c r="E10" s="349">
        <v>0</v>
      </c>
      <c r="F10" s="6"/>
      <c r="G10" s="6"/>
      <c r="H10" s="6"/>
      <c r="I10" s="6"/>
      <c r="J10" s="9"/>
    </row>
    <row r="11" ht="12" customHeight="1">
      <c r="A11" t="s" s="594">
        <f>MID(D11,LEN(C11)+2,LEN(D11)-LEN(C11))</f>
        <v>113</v>
      </c>
      <c r="B11" s="349">
        <f>IF(_xlfn.IFERROR(FIND("PU",D11,1),0)&lt;&gt;0,"PU",0)</f>
        <v>0</v>
      </c>
      <c r="C11" t="s" s="10">
        <v>395</v>
      </c>
      <c r="D11" t="s" s="595">
        <v>850</v>
      </c>
      <c r="E11" s="349">
        <v>0</v>
      </c>
      <c r="F11" s="6"/>
      <c r="G11" s="6"/>
      <c r="H11" s="6"/>
      <c r="I11" s="6"/>
      <c r="J11" s="9"/>
    </row>
    <row r="12" ht="12" customHeight="1">
      <c r="A12" t="s" s="594">
        <f>MID(D12,LEN(C12)+2,LEN(D12)-LEN(C12))</f>
        <v>114</v>
      </c>
      <c r="B12" s="349">
        <f>IF(_xlfn.IFERROR(FIND("PU",D12,1),0)&lt;&gt;0,"PU",0)</f>
        <v>0</v>
      </c>
      <c r="C12" t="s" s="10">
        <v>395</v>
      </c>
      <c r="D12" t="s" s="595">
        <v>851</v>
      </c>
      <c r="E12" s="349">
        <v>0</v>
      </c>
      <c r="F12" s="6"/>
      <c r="G12" s="6"/>
      <c r="H12" s="6"/>
      <c r="I12" s="6"/>
      <c r="J12" s="9"/>
    </row>
    <row r="13" ht="12" customHeight="1">
      <c r="A13" t="s" s="594">
        <f>MID(D13,LEN(C13)+2,LEN(D13)-LEN(C13))</f>
        <v>115</v>
      </c>
      <c r="B13" s="349">
        <f>IF(_xlfn.IFERROR(FIND("PU",D13,1),0)&lt;&gt;0,"PU",0)</f>
        <v>0</v>
      </c>
      <c r="C13" t="s" s="10">
        <v>395</v>
      </c>
      <c r="D13" t="s" s="595">
        <v>852</v>
      </c>
      <c r="E13" s="349">
        <v>0</v>
      </c>
      <c r="F13" s="6"/>
      <c r="G13" s="6"/>
      <c r="H13" s="6"/>
      <c r="I13" s="6"/>
      <c r="J13" s="9"/>
    </row>
    <row r="14" ht="12" customHeight="1">
      <c r="A14" t="s" s="594">
        <f>MID(D14,LEN(C14)+2,LEN(D14)-LEN(C14))</f>
        <v>117</v>
      </c>
      <c r="B14" s="349">
        <f>IF(_xlfn.IFERROR(FIND("PU",D14,1),0)&lt;&gt;0,"PU",0)</f>
        <v>0</v>
      </c>
      <c r="C14" t="s" s="10">
        <v>395</v>
      </c>
      <c r="D14" t="s" s="595">
        <v>853</v>
      </c>
      <c r="E14" s="349">
        <v>0</v>
      </c>
      <c r="F14" s="6"/>
      <c r="G14" s="6"/>
      <c r="H14" s="6"/>
      <c r="I14" s="6"/>
      <c r="J14" s="9"/>
    </row>
    <row r="15" ht="12" customHeight="1">
      <c r="A15" t="s" s="594">
        <f>MID(D15,LEN(C15)+2,LEN(D15)-LEN(C15))</f>
        <v>118</v>
      </c>
      <c r="B15" s="349">
        <f>IF(_xlfn.IFERROR(FIND("PU",D15,1),0)&lt;&gt;0,"PU",0)</f>
        <v>0</v>
      </c>
      <c r="C15" t="s" s="10">
        <v>395</v>
      </c>
      <c r="D15" t="s" s="595">
        <v>854</v>
      </c>
      <c r="E15" s="349">
        <v>0</v>
      </c>
      <c r="F15" s="6"/>
      <c r="G15" s="6"/>
      <c r="H15" s="6"/>
      <c r="I15" s="6"/>
      <c r="J15" s="9"/>
    </row>
    <row r="16" ht="12" customHeight="1">
      <c r="A16" t="s" s="594">
        <f>MID(D16,LEN(C16)+2,LEN(D16)-LEN(C16))</f>
        <v>119</v>
      </c>
      <c r="B16" s="349">
        <f>IF(_xlfn.IFERROR(FIND("PU",D16,1),0)&lt;&gt;0,"PU",0)</f>
        <v>0</v>
      </c>
      <c r="C16" t="s" s="10">
        <v>395</v>
      </c>
      <c r="D16" t="s" s="595">
        <v>855</v>
      </c>
      <c r="E16" s="349">
        <v>0</v>
      </c>
      <c r="F16" s="6"/>
      <c r="G16" s="6"/>
      <c r="H16" s="6"/>
      <c r="I16" s="6"/>
      <c r="J16" s="9"/>
    </row>
    <row r="17" ht="12" customHeight="1">
      <c r="A17" t="s" s="594">
        <f>MID(D17,LEN(C17)+2,LEN(D17)-LEN(C17))</f>
        <v>120</v>
      </c>
      <c r="B17" s="349">
        <f>IF(_xlfn.IFERROR(FIND("PU",D17,1),0)&lt;&gt;0,"PU",0)</f>
        <v>0</v>
      </c>
      <c r="C17" t="s" s="10">
        <v>395</v>
      </c>
      <c r="D17" t="s" s="595">
        <v>856</v>
      </c>
      <c r="E17" s="349">
        <v>0</v>
      </c>
      <c r="F17" s="6"/>
      <c r="G17" s="6"/>
      <c r="H17" s="6"/>
      <c r="I17" s="6"/>
      <c r="J17" s="9"/>
    </row>
    <row r="18" ht="12" customHeight="1">
      <c r="A18" t="s" s="594">
        <f>MID(D18,LEN(C18)+2,LEN(D18)-LEN(C18))</f>
        <v>121</v>
      </c>
      <c r="B18" s="349">
        <f>IF(_xlfn.IFERROR(FIND("PU",D18,1),0)&lt;&gt;0,"PU",0)</f>
        <v>0</v>
      </c>
      <c r="C18" t="s" s="10">
        <v>395</v>
      </c>
      <c r="D18" t="s" s="595">
        <v>857</v>
      </c>
      <c r="E18" s="349">
        <v>0</v>
      </c>
      <c r="F18" s="6"/>
      <c r="G18" s="6"/>
      <c r="H18" s="6"/>
      <c r="I18" s="6"/>
      <c r="J18" s="9"/>
    </row>
    <row r="19" ht="12" customHeight="1">
      <c r="A19" t="s" s="594">
        <f>MID(D19,LEN(C19)+2,LEN(D19)-LEN(C19))</f>
        <v>122</v>
      </c>
      <c r="B19" s="349">
        <f>IF(_xlfn.IFERROR(FIND("PU",D19,1),0)&lt;&gt;0,"PU",0)</f>
        <v>0</v>
      </c>
      <c r="C19" t="s" s="10">
        <v>395</v>
      </c>
      <c r="D19" t="s" s="595">
        <v>858</v>
      </c>
      <c r="E19" s="349">
        <v>0</v>
      </c>
      <c r="F19" s="6"/>
      <c r="G19" s="6"/>
      <c r="H19" s="6"/>
      <c r="I19" s="6"/>
      <c r="J19" s="9"/>
    </row>
    <row r="20" ht="12" customHeight="1">
      <c r="A20" t="s" s="594">
        <f>MID(D20,LEN(C20)+2,LEN(D20)-LEN(C20))</f>
        <v>123</v>
      </c>
      <c r="B20" s="349">
        <f>IF(_xlfn.IFERROR(FIND("PU",D20,1),0)&lt;&gt;0,"PU",0)</f>
        <v>0</v>
      </c>
      <c r="C20" t="s" s="10">
        <v>395</v>
      </c>
      <c r="D20" t="s" s="595">
        <v>859</v>
      </c>
      <c r="E20" s="349">
        <v>0</v>
      </c>
      <c r="F20" s="6"/>
      <c r="G20" s="6"/>
      <c r="H20" s="6"/>
      <c r="I20" s="6"/>
      <c r="J20" s="9"/>
    </row>
    <row r="21" ht="12" customHeight="1">
      <c r="A21" t="s" s="594">
        <f>MID(D21,LEN(C21)+2,LEN(D21)-LEN(C21))</f>
        <v>860</v>
      </c>
      <c r="B21" s="349">
        <f>IF(_xlfn.IFERROR(FIND("PU",D21,1),0)&lt;&gt;0,"PU",0)</f>
        <v>0</v>
      </c>
      <c r="C21" t="s" s="10">
        <v>395</v>
      </c>
      <c r="D21" t="s" s="595">
        <v>861</v>
      </c>
      <c r="E21" s="349">
        <v>0</v>
      </c>
      <c r="F21" s="6"/>
      <c r="G21" s="6"/>
      <c r="H21" s="6"/>
      <c r="I21" s="6"/>
      <c r="J21" s="9"/>
    </row>
    <row r="22" ht="12" customHeight="1">
      <c r="A22" t="s" s="594">
        <f>MID(D22,LEN(C22)+2,LEN(D22)-LEN(C22))</f>
        <v>110</v>
      </c>
      <c r="B22" s="349">
        <f>IF(_xlfn.IFERROR(FIND("PU",D22,1),0)&lt;&gt;0,"PU",0)</f>
        <v>0</v>
      </c>
      <c r="C22" t="s" s="10">
        <v>397</v>
      </c>
      <c r="D22" t="s" s="595">
        <v>862</v>
      </c>
      <c r="E22" s="349">
        <v>0</v>
      </c>
      <c r="F22" s="6"/>
      <c r="G22" s="6"/>
      <c r="H22" s="6"/>
      <c r="I22" s="6"/>
      <c r="J22" s="9"/>
    </row>
    <row r="23" ht="15.35" customHeight="1">
      <c r="A23" t="s" s="594">
        <f>MID(D23,LEN(C23)+2,LEN(D23)-LEN(C23))</f>
        <v>111</v>
      </c>
      <c r="B23" s="349">
        <f>IF(_xlfn.IFERROR(FIND("PU",D23,1),0)&lt;&gt;0,"PU",0)</f>
        <v>0</v>
      </c>
      <c r="C23" t="s" s="10">
        <v>397</v>
      </c>
      <c r="D23" t="s" s="595">
        <v>863</v>
      </c>
      <c r="E23" s="349">
        <v>0</v>
      </c>
      <c r="F23" s="6"/>
      <c r="G23" s="6"/>
      <c r="H23" s="6"/>
      <c r="I23" s="6"/>
      <c r="J23" s="9"/>
    </row>
    <row r="24" ht="15.35" customHeight="1">
      <c r="A24" t="s" s="594">
        <f>MID(D24,LEN(C24)+2,LEN(D24)-LEN(C24))</f>
        <v>112</v>
      </c>
      <c r="B24" s="349">
        <f>IF(_xlfn.IFERROR(FIND("PU",D24,1),0)&lt;&gt;0,"PU",0)</f>
        <v>0</v>
      </c>
      <c r="C24" t="s" s="10">
        <v>397</v>
      </c>
      <c r="D24" t="s" s="595">
        <v>864</v>
      </c>
      <c r="E24" s="349">
        <v>0</v>
      </c>
      <c r="F24" s="6"/>
      <c r="G24" s="6"/>
      <c r="H24" s="6"/>
      <c r="I24" s="6"/>
      <c r="J24" s="9"/>
    </row>
    <row r="25" ht="15.35" customHeight="1">
      <c r="A25" t="s" s="594">
        <f>MID(D25,LEN(C25)+2,LEN(D25)-LEN(C25))</f>
        <v>113</v>
      </c>
      <c r="B25" s="349">
        <f>IF(_xlfn.IFERROR(FIND("PU",D25,1),0)&lt;&gt;0,"PU",0)</f>
        <v>0</v>
      </c>
      <c r="C25" t="s" s="10">
        <v>397</v>
      </c>
      <c r="D25" t="s" s="595">
        <v>865</v>
      </c>
      <c r="E25" s="349">
        <v>0</v>
      </c>
      <c r="F25" s="6"/>
      <c r="G25" s="6"/>
      <c r="H25" s="6"/>
      <c r="I25" s="6"/>
      <c r="J25" s="9"/>
    </row>
    <row r="26" ht="15.35" customHeight="1">
      <c r="A26" t="s" s="594">
        <f>MID(D26,LEN(C26)+2,LEN(D26)-LEN(C26))</f>
        <v>114</v>
      </c>
      <c r="B26" s="349">
        <f>IF(_xlfn.IFERROR(FIND("PU",D26,1),0)&lt;&gt;0,"PU",0)</f>
        <v>0</v>
      </c>
      <c r="C26" t="s" s="10">
        <v>397</v>
      </c>
      <c r="D26" t="s" s="595">
        <v>866</v>
      </c>
      <c r="E26" s="349">
        <v>0</v>
      </c>
      <c r="F26" s="6"/>
      <c r="G26" s="6"/>
      <c r="H26" s="6"/>
      <c r="I26" s="6"/>
      <c r="J26" s="9"/>
    </row>
    <row r="27" ht="15.35" customHeight="1">
      <c r="A27" t="s" s="594">
        <f>MID(D27,LEN(C27)+2,LEN(D27)-LEN(C27))</f>
        <v>115</v>
      </c>
      <c r="B27" s="349">
        <f>IF(_xlfn.IFERROR(FIND("PU",D27,1),0)&lt;&gt;0,"PU",0)</f>
        <v>0</v>
      </c>
      <c r="C27" t="s" s="10">
        <v>397</v>
      </c>
      <c r="D27" t="s" s="595">
        <v>867</v>
      </c>
      <c r="E27" s="349">
        <v>0</v>
      </c>
      <c r="F27" s="6"/>
      <c r="G27" s="6"/>
      <c r="H27" s="6"/>
      <c r="I27" s="6"/>
      <c r="J27" s="9"/>
    </row>
    <row r="28" ht="15.35" customHeight="1">
      <c r="A28" t="s" s="594">
        <f>MID(D28,LEN(C28)+2,LEN(D28)-LEN(C28))</f>
        <v>117</v>
      </c>
      <c r="B28" s="349">
        <f>IF(_xlfn.IFERROR(FIND("PU",D28,1),0)&lt;&gt;0,"PU",0)</f>
        <v>0</v>
      </c>
      <c r="C28" t="s" s="10">
        <v>397</v>
      </c>
      <c r="D28" t="s" s="595">
        <v>868</v>
      </c>
      <c r="E28" s="349">
        <v>0</v>
      </c>
      <c r="F28" s="6"/>
      <c r="G28" s="6"/>
      <c r="H28" s="6"/>
      <c r="I28" s="6"/>
      <c r="J28" s="9"/>
    </row>
    <row r="29" ht="15.35" customHeight="1">
      <c r="A29" t="s" s="594">
        <f>MID(D29,LEN(C29)+2,LEN(D29)-LEN(C29))</f>
        <v>118</v>
      </c>
      <c r="B29" s="349">
        <f>IF(_xlfn.IFERROR(FIND("PU",D29,1),0)&lt;&gt;0,"PU",0)</f>
        <v>0</v>
      </c>
      <c r="C29" t="s" s="10">
        <v>397</v>
      </c>
      <c r="D29" t="s" s="595">
        <v>869</v>
      </c>
      <c r="E29" s="349">
        <v>0</v>
      </c>
      <c r="F29" s="6"/>
      <c r="G29" s="6"/>
      <c r="H29" s="6"/>
      <c r="I29" s="6"/>
      <c r="J29" s="9"/>
    </row>
    <row r="30" ht="15.35" customHeight="1">
      <c r="A30" t="s" s="594">
        <f>MID(D30,LEN(C30)+2,LEN(D30)-LEN(C30))</f>
        <v>119</v>
      </c>
      <c r="B30" s="349">
        <f>IF(_xlfn.IFERROR(FIND("PU",D30,1),0)&lt;&gt;0,"PU",0)</f>
        <v>0</v>
      </c>
      <c r="C30" t="s" s="10">
        <v>397</v>
      </c>
      <c r="D30" t="s" s="595">
        <v>870</v>
      </c>
      <c r="E30" s="349">
        <v>0</v>
      </c>
      <c r="F30" s="6"/>
      <c r="G30" s="6"/>
      <c r="H30" s="6"/>
      <c r="I30" s="6"/>
      <c r="J30" s="9"/>
    </row>
    <row r="31" ht="15.35" customHeight="1">
      <c r="A31" t="s" s="594">
        <f>MID(D31,LEN(C31)+2,LEN(D31)-LEN(C31))</f>
        <v>120</v>
      </c>
      <c r="B31" s="349">
        <f>IF(_xlfn.IFERROR(FIND("PU",D31,1),0)&lt;&gt;0,"PU",0)</f>
        <v>0</v>
      </c>
      <c r="C31" t="s" s="10">
        <v>397</v>
      </c>
      <c r="D31" t="s" s="595">
        <v>871</v>
      </c>
      <c r="E31" s="349">
        <v>0</v>
      </c>
      <c r="F31" s="6"/>
      <c r="G31" s="6"/>
      <c r="H31" s="6"/>
      <c r="I31" s="6"/>
      <c r="J31" s="9"/>
    </row>
    <row r="32" ht="15.35" customHeight="1">
      <c r="A32" t="s" s="594">
        <f>MID(D32,LEN(C32)+2,LEN(D32)-LEN(C32))</f>
        <v>121</v>
      </c>
      <c r="B32" s="349">
        <f>IF(_xlfn.IFERROR(FIND("PU",D32,1),0)&lt;&gt;0,"PU",0)</f>
        <v>0</v>
      </c>
      <c r="C32" t="s" s="10">
        <v>397</v>
      </c>
      <c r="D32" t="s" s="595">
        <v>872</v>
      </c>
      <c r="E32" s="349">
        <v>0</v>
      </c>
      <c r="F32" s="6"/>
      <c r="G32" s="6"/>
      <c r="H32" s="6"/>
      <c r="I32" s="6"/>
      <c r="J32" s="9"/>
    </row>
    <row r="33" ht="15.35" customHeight="1">
      <c r="A33" t="s" s="594">
        <f>MID(D33,LEN(C33)+2,LEN(D33)-LEN(C33))</f>
        <v>122</v>
      </c>
      <c r="B33" s="349">
        <f>IF(_xlfn.IFERROR(FIND("PU",D33,1),0)&lt;&gt;0,"PU",0)</f>
        <v>0</v>
      </c>
      <c r="C33" t="s" s="10">
        <v>397</v>
      </c>
      <c r="D33" t="s" s="595">
        <v>873</v>
      </c>
      <c r="E33" s="349">
        <v>0</v>
      </c>
      <c r="F33" s="6"/>
      <c r="G33" s="6"/>
      <c r="H33" s="6"/>
      <c r="I33" s="6"/>
      <c r="J33" s="9"/>
    </row>
    <row r="34" ht="15.35" customHeight="1">
      <c r="A34" t="s" s="594">
        <f>MID(D34,LEN(C34)+2,LEN(D34)-LEN(C34))</f>
        <v>123</v>
      </c>
      <c r="B34" s="349">
        <f>IF(_xlfn.IFERROR(FIND("PU",D34,1),0)&lt;&gt;0,"PU",0)</f>
        <v>0</v>
      </c>
      <c r="C34" t="s" s="10">
        <v>397</v>
      </c>
      <c r="D34" t="s" s="595">
        <v>874</v>
      </c>
      <c r="E34" s="349">
        <v>0</v>
      </c>
      <c r="F34" s="6"/>
      <c r="G34" s="6"/>
      <c r="H34" s="6"/>
      <c r="I34" s="6"/>
      <c r="J34" s="9"/>
    </row>
    <row r="35" ht="15.35" customHeight="1">
      <c r="A35" t="s" s="594">
        <f>MID(D35,LEN(C35)+2,LEN(D35)-LEN(C35))</f>
        <v>860</v>
      </c>
      <c r="B35" s="349">
        <f>IF(_xlfn.IFERROR(FIND("PU",D35,1),0)&lt;&gt;0,"PU",0)</f>
        <v>0</v>
      </c>
      <c r="C35" t="s" s="10">
        <v>397</v>
      </c>
      <c r="D35" t="s" s="595">
        <v>875</v>
      </c>
      <c r="E35" s="349">
        <v>0</v>
      </c>
      <c r="F35" s="6"/>
      <c r="G35" s="6"/>
      <c r="H35" s="6"/>
      <c r="I35" s="6"/>
      <c r="J35" s="9"/>
    </row>
    <row r="36" ht="15.35" customHeight="1">
      <c r="A36" t="s" s="594">
        <f>MID(D36,LEN(C36)+2,LEN(D36)-LEN(C36))</f>
        <v>110</v>
      </c>
      <c r="B36" s="349">
        <f>IF(_xlfn.IFERROR(FIND("PU",D36,1),0)&lt;&gt;0,"PU",0)</f>
        <v>0</v>
      </c>
      <c r="C36" t="s" s="10">
        <v>399</v>
      </c>
      <c r="D36" t="s" s="595">
        <v>876</v>
      </c>
      <c r="E36" s="349">
        <v>0</v>
      </c>
      <c r="F36" s="6"/>
      <c r="G36" s="6"/>
      <c r="H36" s="6"/>
      <c r="I36" s="6"/>
      <c r="J36" s="9"/>
    </row>
    <row r="37" ht="15.35" customHeight="1">
      <c r="A37" t="s" s="594">
        <f>MID(D37,LEN(C37)+2,LEN(D37)-LEN(C37))</f>
        <v>111</v>
      </c>
      <c r="B37" s="349">
        <f>IF(_xlfn.IFERROR(FIND("PU",D37,1),0)&lt;&gt;0,"PU",0)</f>
        <v>0</v>
      </c>
      <c r="C37" t="s" s="10">
        <v>399</v>
      </c>
      <c r="D37" t="s" s="595">
        <v>877</v>
      </c>
      <c r="E37" s="349">
        <v>0</v>
      </c>
      <c r="F37" s="6"/>
      <c r="G37" s="6"/>
      <c r="H37" s="6"/>
      <c r="I37" s="6"/>
      <c r="J37" s="9"/>
    </row>
    <row r="38" ht="15.35" customHeight="1">
      <c r="A38" t="s" s="594">
        <f>MID(D38,LEN(C38)+2,LEN(D38)-LEN(C38))</f>
        <v>112</v>
      </c>
      <c r="B38" s="349">
        <f>IF(_xlfn.IFERROR(FIND("PU",D38,1),0)&lt;&gt;0,"PU",0)</f>
        <v>0</v>
      </c>
      <c r="C38" t="s" s="10">
        <v>399</v>
      </c>
      <c r="D38" t="s" s="595">
        <v>878</v>
      </c>
      <c r="E38" s="349">
        <v>0</v>
      </c>
      <c r="F38" s="6"/>
      <c r="G38" s="6"/>
      <c r="H38" s="6"/>
      <c r="I38" s="6"/>
      <c r="J38" s="9"/>
    </row>
    <row r="39" ht="15.35" customHeight="1">
      <c r="A39" t="s" s="594">
        <f>MID(D39,LEN(C39)+2,LEN(D39)-LEN(C39))</f>
        <v>113</v>
      </c>
      <c r="B39" s="349">
        <f>IF(_xlfn.IFERROR(FIND("PU",D39,1),0)&lt;&gt;0,"PU",0)</f>
        <v>0</v>
      </c>
      <c r="C39" t="s" s="10">
        <v>399</v>
      </c>
      <c r="D39" t="s" s="595">
        <v>879</v>
      </c>
      <c r="E39" s="349">
        <v>0</v>
      </c>
      <c r="F39" s="6"/>
      <c r="G39" s="6"/>
      <c r="H39" s="6"/>
      <c r="I39" s="6"/>
      <c r="J39" s="9"/>
    </row>
    <row r="40" ht="15.35" customHeight="1">
      <c r="A40" t="s" s="594">
        <f>MID(D40,LEN(C40)+2,LEN(D40)-LEN(C40))</f>
        <v>114</v>
      </c>
      <c r="B40" s="349">
        <f>IF(_xlfn.IFERROR(FIND("PU",D40,1),0)&lt;&gt;0,"PU",0)</f>
        <v>0</v>
      </c>
      <c r="C40" t="s" s="10">
        <v>399</v>
      </c>
      <c r="D40" t="s" s="595">
        <v>880</v>
      </c>
      <c r="E40" s="349">
        <v>0</v>
      </c>
      <c r="F40" s="6"/>
      <c r="G40" s="6"/>
      <c r="H40" s="6"/>
      <c r="I40" s="6"/>
      <c r="J40" s="9"/>
    </row>
    <row r="41" ht="15.35" customHeight="1">
      <c r="A41" t="s" s="594">
        <f>MID(D41,LEN(C41)+2,LEN(D41)-LEN(C41))</f>
        <v>115</v>
      </c>
      <c r="B41" s="349">
        <f>IF(_xlfn.IFERROR(FIND("PU",D41,1),0)&lt;&gt;0,"PU",0)</f>
        <v>0</v>
      </c>
      <c r="C41" t="s" s="10">
        <v>399</v>
      </c>
      <c r="D41" t="s" s="595">
        <v>881</v>
      </c>
      <c r="E41" s="349">
        <v>0</v>
      </c>
      <c r="F41" s="6"/>
      <c r="G41" s="6"/>
      <c r="H41" s="6"/>
      <c r="I41" s="6"/>
      <c r="J41" s="9"/>
    </row>
    <row r="42" ht="15.35" customHeight="1">
      <c r="A42" t="s" s="594">
        <f>MID(D42,LEN(C42)+2,LEN(D42)-LEN(C42))</f>
        <v>117</v>
      </c>
      <c r="B42" s="349">
        <f>IF(_xlfn.IFERROR(FIND("PU",D42,1),0)&lt;&gt;0,"PU",0)</f>
        <v>0</v>
      </c>
      <c r="C42" t="s" s="10">
        <v>399</v>
      </c>
      <c r="D42" t="s" s="595">
        <v>882</v>
      </c>
      <c r="E42" s="349">
        <v>0</v>
      </c>
      <c r="F42" s="6"/>
      <c r="G42" s="6"/>
      <c r="H42" s="6"/>
      <c r="I42" s="6"/>
      <c r="J42" s="9"/>
    </row>
    <row r="43" ht="15.35" customHeight="1">
      <c r="A43" t="s" s="594">
        <f>MID(D43,LEN(C43)+2,LEN(D43)-LEN(C43))</f>
        <v>118</v>
      </c>
      <c r="B43" s="349">
        <f>IF(_xlfn.IFERROR(FIND("PU",D43,1),0)&lt;&gt;0,"PU",0)</f>
        <v>0</v>
      </c>
      <c r="C43" t="s" s="10">
        <v>399</v>
      </c>
      <c r="D43" t="s" s="595">
        <v>883</v>
      </c>
      <c r="E43" s="349">
        <v>0</v>
      </c>
      <c r="F43" s="6"/>
      <c r="G43" s="6"/>
      <c r="H43" s="6"/>
      <c r="I43" s="6"/>
      <c r="J43" s="9"/>
    </row>
    <row r="44" ht="15.35" customHeight="1">
      <c r="A44" t="s" s="594">
        <f>MID(D44,LEN(C44)+2,LEN(D44)-LEN(C44))</f>
        <v>119</v>
      </c>
      <c r="B44" s="349">
        <f>IF(_xlfn.IFERROR(FIND("PU",D44,1),0)&lt;&gt;0,"PU",0)</f>
        <v>0</v>
      </c>
      <c r="C44" t="s" s="10">
        <v>399</v>
      </c>
      <c r="D44" t="s" s="595">
        <v>884</v>
      </c>
      <c r="E44" s="349">
        <v>0</v>
      </c>
      <c r="F44" s="6"/>
      <c r="G44" s="6"/>
      <c r="H44" s="6"/>
      <c r="I44" s="6"/>
      <c r="J44" s="9"/>
    </row>
    <row r="45" ht="15.35" customHeight="1">
      <c r="A45" t="s" s="594">
        <f>MID(D45,LEN(C45)+2,LEN(D45)-LEN(C45))</f>
        <v>120</v>
      </c>
      <c r="B45" s="349">
        <f>IF(_xlfn.IFERROR(FIND("PU",D45,1),0)&lt;&gt;0,"PU",0)</f>
        <v>0</v>
      </c>
      <c r="C45" t="s" s="10">
        <v>399</v>
      </c>
      <c r="D45" t="s" s="595">
        <v>885</v>
      </c>
      <c r="E45" s="349">
        <v>0</v>
      </c>
      <c r="F45" s="6"/>
      <c r="G45" s="6"/>
      <c r="H45" s="6"/>
      <c r="I45" s="6"/>
      <c r="J45" s="9"/>
    </row>
    <row r="46" ht="15.35" customHeight="1">
      <c r="A46" t="s" s="594">
        <f>MID(D46,LEN(C46)+2,LEN(D46)-LEN(C46))</f>
        <v>121</v>
      </c>
      <c r="B46" s="349">
        <f>IF(_xlfn.IFERROR(FIND("PU",D46,1),0)&lt;&gt;0,"PU",0)</f>
        <v>0</v>
      </c>
      <c r="C46" t="s" s="10">
        <v>399</v>
      </c>
      <c r="D46" t="s" s="595">
        <v>886</v>
      </c>
      <c r="E46" s="349">
        <v>0</v>
      </c>
      <c r="F46" s="6"/>
      <c r="G46" s="6"/>
      <c r="H46" s="6"/>
      <c r="I46" s="6"/>
      <c r="J46" s="9"/>
    </row>
    <row r="47" ht="15.35" customHeight="1">
      <c r="A47" t="s" s="594">
        <f>MID(D47,LEN(C47)+2,LEN(D47)-LEN(C47))</f>
        <v>122</v>
      </c>
      <c r="B47" s="349">
        <f>IF(_xlfn.IFERROR(FIND("PU",D47,1),0)&lt;&gt;0,"PU",0)</f>
        <v>0</v>
      </c>
      <c r="C47" t="s" s="10">
        <v>399</v>
      </c>
      <c r="D47" t="s" s="595">
        <v>887</v>
      </c>
      <c r="E47" s="349">
        <v>0</v>
      </c>
      <c r="F47" s="6"/>
      <c r="G47" s="6"/>
      <c r="H47" s="6"/>
      <c r="I47" s="6"/>
      <c r="J47" s="9"/>
    </row>
    <row r="48" ht="15.35" customHeight="1">
      <c r="A48" t="s" s="594">
        <f>MID(D48,LEN(C48)+2,LEN(D48)-LEN(C48))</f>
        <v>123</v>
      </c>
      <c r="B48" s="349">
        <f>IF(_xlfn.IFERROR(FIND("PU",D48,1),0)&lt;&gt;0,"PU",0)</f>
        <v>0</v>
      </c>
      <c r="C48" t="s" s="10">
        <v>399</v>
      </c>
      <c r="D48" t="s" s="595">
        <v>888</v>
      </c>
      <c r="E48" s="349">
        <v>0</v>
      </c>
      <c r="F48" s="6"/>
      <c r="G48" s="6"/>
      <c r="H48" s="6"/>
      <c r="I48" s="6"/>
      <c r="J48" s="9"/>
    </row>
    <row r="49" ht="15.35" customHeight="1">
      <c r="A49" t="s" s="594">
        <f>MID(D49,LEN(C49)+2,LEN(D49)-LEN(C49))</f>
        <v>860</v>
      </c>
      <c r="B49" s="349">
        <f>IF(_xlfn.IFERROR(FIND("PU",D49,1),0)&lt;&gt;0,"PU",0)</f>
        <v>0</v>
      </c>
      <c r="C49" t="s" s="10">
        <v>399</v>
      </c>
      <c r="D49" t="s" s="595">
        <v>889</v>
      </c>
      <c r="E49" s="349">
        <v>0</v>
      </c>
      <c r="F49" s="6"/>
      <c r="G49" s="6"/>
      <c r="H49" s="6"/>
      <c r="I49" s="6"/>
      <c r="J49" s="9"/>
    </row>
    <row r="50" ht="15.35" customHeight="1">
      <c r="A50" t="s" s="594">
        <f>MID(D50,LEN(C50)+2,LEN(D50)-LEN(C50))</f>
        <v>110</v>
      </c>
      <c r="B50" s="349">
        <f>IF(_xlfn.IFERROR(FIND("PU",D50,1),0)&lt;&gt;0,"PU",0)</f>
        <v>0</v>
      </c>
      <c r="C50" t="s" s="10">
        <v>401</v>
      </c>
      <c r="D50" t="s" s="595">
        <v>890</v>
      </c>
      <c r="E50" s="349">
        <v>0</v>
      </c>
      <c r="F50" s="6"/>
      <c r="G50" s="6"/>
      <c r="H50" s="6"/>
      <c r="I50" s="6"/>
      <c r="J50" s="9"/>
    </row>
    <row r="51" ht="15.35" customHeight="1">
      <c r="A51" t="s" s="594">
        <f>MID(D51,LEN(C51)+2,LEN(D51)-LEN(C51))</f>
        <v>111</v>
      </c>
      <c r="B51" s="349">
        <f>IF(_xlfn.IFERROR(FIND("PU",D51,1),0)&lt;&gt;0,"PU",0)</f>
        <v>0</v>
      </c>
      <c r="C51" t="s" s="10">
        <v>401</v>
      </c>
      <c r="D51" t="s" s="595">
        <v>891</v>
      </c>
      <c r="E51" s="349">
        <v>0</v>
      </c>
      <c r="F51" s="6"/>
      <c r="G51" s="6"/>
      <c r="H51" s="6"/>
      <c r="I51" s="6"/>
      <c r="J51" s="9"/>
    </row>
    <row r="52" ht="15.35" customHeight="1">
      <c r="A52" t="s" s="594">
        <f>MID(D52,LEN(C52)+2,LEN(D52)-LEN(C52))</f>
        <v>112</v>
      </c>
      <c r="B52" s="349">
        <f>IF(_xlfn.IFERROR(FIND("PU",D52,1),0)&lt;&gt;0,"PU",0)</f>
        <v>0</v>
      </c>
      <c r="C52" t="s" s="10">
        <v>401</v>
      </c>
      <c r="D52" t="s" s="595">
        <v>892</v>
      </c>
      <c r="E52" s="349">
        <v>0</v>
      </c>
      <c r="F52" s="6"/>
      <c r="G52" s="6"/>
      <c r="H52" s="6"/>
      <c r="I52" s="6"/>
      <c r="J52" s="9"/>
    </row>
    <row r="53" ht="15.35" customHeight="1">
      <c r="A53" t="s" s="594">
        <f>MID(D53,LEN(C53)+2,LEN(D53)-LEN(C53))</f>
        <v>113</v>
      </c>
      <c r="B53" s="349">
        <f>IF(_xlfn.IFERROR(FIND("PU",D53,1),0)&lt;&gt;0,"PU",0)</f>
        <v>0</v>
      </c>
      <c r="C53" t="s" s="10">
        <v>401</v>
      </c>
      <c r="D53" t="s" s="595">
        <v>893</v>
      </c>
      <c r="E53" s="349">
        <v>0</v>
      </c>
      <c r="F53" s="6"/>
      <c r="G53" s="6"/>
      <c r="H53" s="6"/>
      <c r="I53" s="6"/>
      <c r="J53" s="9"/>
    </row>
    <row r="54" ht="15.35" customHeight="1">
      <c r="A54" t="s" s="594">
        <f>MID(D54,LEN(C54)+2,LEN(D54)-LEN(C54))</f>
        <v>114</v>
      </c>
      <c r="B54" s="349">
        <f>IF(_xlfn.IFERROR(FIND("PU",D54,1),0)&lt;&gt;0,"PU",0)</f>
        <v>0</v>
      </c>
      <c r="C54" t="s" s="10">
        <v>401</v>
      </c>
      <c r="D54" t="s" s="595">
        <v>894</v>
      </c>
      <c r="E54" s="349">
        <v>0</v>
      </c>
      <c r="F54" s="6"/>
      <c r="G54" s="6"/>
      <c r="H54" s="6"/>
      <c r="I54" s="6"/>
      <c r="J54" s="9"/>
    </row>
    <row r="55" ht="15.35" customHeight="1">
      <c r="A55" t="s" s="594">
        <f>MID(D55,LEN(C55)+2,LEN(D55)-LEN(C55))</f>
        <v>115</v>
      </c>
      <c r="B55" s="349">
        <f>IF(_xlfn.IFERROR(FIND("PU",D55,1),0)&lt;&gt;0,"PU",0)</f>
        <v>0</v>
      </c>
      <c r="C55" t="s" s="10">
        <v>401</v>
      </c>
      <c r="D55" t="s" s="595">
        <v>895</v>
      </c>
      <c r="E55" s="349">
        <v>0</v>
      </c>
      <c r="F55" s="6"/>
      <c r="G55" s="6"/>
      <c r="H55" s="6"/>
      <c r="I55" s="6"/>
      <c r="J55" s="9"/>
    </row>
    <row r="56" ht="15.35" customHeight="1">
      <c r="A56" t="s" s="594">
        <f>MID(D56,LEN(C56)+2,LEN(D56)-LEN(C56))</f>
        <v>117</v>
      </c>
      <c r="B56" s="349">
        <f>IF(_xlfn.IFERROR(FIND("PU",D56,1),0)&lt;&gt;0,"PU",0)</f>
        <v>0</v>
      </c>
      <c r="C56" t="s" s="10">
        <v>401</v>
      </c>
      <c r="D56" t="s" s="595">
        <v>896</v>
      </c>
      <c r="E56" s="349">
        <v>0</v>
      </c>
      <c r="F56" s="6"/>
      <c r="G56" s="6"/>
      <c r="H56" s="6"/>
      <c r="I56" s="6"/>
      <c r="J56" s="9"/>
    </row>
    <row r="57" ht="15.35" customHeight="1">
      <c r="A57" t="s" s="594">
        <f>MID(D57,LEN(C57)+2,LEN(D57)-LEN(C57))</f>
        <v>118</v>
      </c>
      <c r="B57" s="349">
        <f>IF(_xlfn.IFERROR(FIND("PU",D57,1),0)&lt;&gt;0,"PU",0)</f>
        <v>0</v>
      </c>
      <c r="C57" t="s" s="10">
        <v>401</v>
      </c>
      <c r="D57" t="s" s="595">
        <v>897</v>
      </c>
      <c r="E57" s="349">
        <v>0</v>
      </c>
      <c r="F57" s="6"/>
      <c r="G57" s="6"/>
      <c r="H57" s="6"/>
      <c r="I57" s="6"/>
      <c r="J57" s="9"/>
    </row>
    <row r="58" ht="15.35" customHeight="1">
      <c r="A58" t="s" s="594">
        <f>MID(D58,LEN(C58)+2,LEN(D58)-LEN(C58))</f>
        <v>119</v>
      </c>
      <c r="B58" s="349">
        <f>IF(_xlfn.IFERROR(FIND("PU",D58,1),0)&lt;&gt;0,"PU",0)</f>
        <v>0</v>
      </c>
      <c r="C58" t="s" s="10">
        <v>401</v>
      </c>
      <c r="D58" t="s" s="595">
        <v>898</v>
      </c>
      <c r="E58" s="349">
        <v>0</v>
      </c>
      <c r="F58" s="6"/>
      <c r="G58" s="6"/>
      <c r="H58" s="6"/>
      <c r="I58" s="6"/>
      <c r="J58" s="9"/>
    </row>
    <row r="59" ht="15.35" customHeight="1">
      <c r="A59" t="s" s="594">
        <f>MID(D59,LEN(C59)+2,LEN(D59)-LEN(C59))</f>
        <v>120</v>
      </c>
      <c r="B59" s="349">
        <f>IF(_xlfn.IFERROR(FIND("PU",D59,1),0)&lt;&gt;0,"PU",0)</f>
        <v>0</v>
      </c>
      <c r="C59" t="s" s="10">
        <v>401</v>
      </c>
      <c r="D59" t="s" s="595">
        <v>899</v>
      </c>
      <c r="E59" s="349">
        <v>0</v>
      </c>
      <c r="F59" s="6"/>
      <c r="G59" s="6"/>
      <c r="H59" s="6"/>
      <c r="I59" s="6"/>
      <c r="J59" s="9"/>
    </row>
    <row r="60" ht="15.35" customHeight="1">
      <c r="A60" t="s" s="594">
        <f>MID(D60,LEN(C60)+2,LEN(D60)-LEN(C60))</f>
        <v>121</v>
      </c>
      <c r="B60" s="349">
        <f>IF(_xlfn.IFERROR(FIND("PU",D60,1),0)&lt;&gt;0,"PU",0)</f>
        <v>0</v>
      </c>
      <c r="C60" t="s" s="10">
        <v>401</v>
      </c>
      <c r="D60" t="s" s="595">
        <v>900</v>
      </c>
      <c r="E60" s="349">
        <v>0</v>
      </c>
      <c r="F60" s="6"/>
      <c r="G60" s="6"/>
      <c r="H60" s="6"/>
      <c r="I60" s="6"/>
      <c r="J60" s="9"/>
    </row>
    <row r="61" ht="15.35" customHeight="1">
      <c r="A61" t="s" s="594">
        <f>MID(D61,LEN(C61)+2,LEN(D61)-LEN(C61))</f>
        <v>122</v>
      </c>
      <c r="B61" s="349">
        <f>IF(_xlfn.IFERROR(FIND("PU",D61,1),0)&lt;&gt;0,"PU",0)</f>
        <v>0</v>
      </c>
      <c r="C61" t="s" s="10">
        <v>401</v>
      </c>
      <c r="D61" t="s" s="595">
        <v>901</v>
      </c>
      <c r="E61" s="349">
        <v>0</v>
      </c>
      <c r="F61" s="6"/>
      <c r="G61" s="6"/>
      <c r="H61" s="6"/>
      <c r="I61" s="6"/>
      <c r="J61" s="9"/>
    </row>
    <row r="62" ht="15.35" customHeight="1">
      <c r="A62" t="s" s="594">
        <f>MID(D62,LEN(C62)+2,LEN(D62)-LEN(C62))</f>
        <v>123</v>
      </c>
      <c r="B62" s="349">
        <f>IF(_xlfn.IFERROR(FIND("PU",D62,1),0)&lt;&gt;0,"PU",0)</f>
        <v>0</v>
      </c>
      <c r="C62" t="s" s="10">
        <v>401</v>
      </c>
      <c r="D62" t="s" s="595">
        <v>902</v>
      </c>
      <c r="E62" s="349">
        <v>0</v>
      </c>
      <c r="F62" s="6"/>
      <c r="G62" s="6"/>
      <c r="H62" s="6"/>
      <c r="I62" s="6"/>
      <c r="J62" s="9"/>
    </row>
    <row r="63" ht="15.35" customHeight="1">
      <c r="A63" t="s" s="594">
        <f>MID(D63,LEN(C63)+2,LEN(D63)-LEN(C63))</f>
        <v>860</v>
      </c>
      <c r="B63" s="349">
        <f>IF(_xlfn.IFERROR(FIND("PU",D63,1),0)&lt;&gt;0,"PU",0)</f>
        <v>0</v>
      </c>
      <c r="C63" t="s" s="10">
        <v>401</v>
      </c>
      <c r="D63" t="s" s="595">
        <v>903</v>
      </c>
      <c r="E63" s="349">
        <v>0</v>
      </c>
      <c r="F63" s="6"/>
      <c r="G63" s="6"/>
      <c r="H63" s="6"/>
      <c r="I63" s="6"/>
      <c r="J63" s="9"/>
    </row>
    <row r="64" ht="15.35" customHeight="1">
      <c r="A64" t="s" s="594">
        <f>MID(D64,LEN(C64)+2,LEN(D64)-LEN(C64))</f>
        <v>110</v>
      </c>
      <c r="B64" s="349">
        <f>IF(_xlfn.IFERROR(FIND("PU",D64,1),0)&lt;&gt;0,"PU",0)</f>
        <v>0</v>
      </c>
      <c r="C64" t="s" s="10">
        <v>403</v>
      </c>
      <c r="D64" t="s" s="595">
        <v>904</v>
      </c>
      <c r="E64" s="349">
        <v>0</v>
      </c>
      <c r="F64" s="6"/>
      <c r="G64" s="6"/>
      <c r="H64" s="6"/>
      <c r="I64" s="6"/>
      <c r="J64" s="9"/>
    </row>
    <row r="65" ht="15.35" customHeight="1">
      <c r="A65" t="s" s="594">
        <f>MID(D65,LEN(C65)+2,LEN(D65)-LEN(C65))</f>
        <v>111</v>
      </c>
      <c r="B65" s="349">
        <f>IF(_xlfn.IFERROR(FIND("PU",D65,1),0)&lt;&gt;0,"PU",0)</f>
        <v>0</v>
      </c>
      <c r="C65" t="s" s="10">
        <v>403</v>
      </c>
      <c r="D65" t="s" s="595">
        <v>905</v>
      </c>
      <c r="E65" s="349">
        <v>0</v>
      </c>
      <c r="F65" s="6"/>
      <c r="G65" s="6"/>
      <c r="H65" s="6"/>
      <c r="I65" s="6"/>
      <c r="J65" s="9"/>
    </row>
    <row r="66" ht="15.35" customHeight="1">
      <c r="A66" t="s" s="594">
        <f>MID(D66,LEN(C66)+2,LEN(D66)-LEN(C66))</f>
        <v>112</v>
      </c>
      <c r="B66" s="349">
        <f>IF(_xlfn.IFERROR(FIND("PU",D66,1),0)&lt;&gt;0,"PU",0)</f>
        <v>0</v>
      </c>
      <c r="C66" t="s" s="10">
        <v>403</v>
      </c>
      <c r="D66" t="s" s="595">
        <v>906</v>
      </c>
      <c r="E66" s="349">
        <v>0</v>
      </c>
      <c r="F66" s="6"/>
      <c r="G66" s="6"/>
      <c r="H66" s="6"/>
      <c r="I66" s="6"/>
      <c r="J66" s="9"/>
    </row>
    <row r="67" ht="15.35" customHeight="1">
      <c r="A67" t="s" s="594">
        <f>MID(D67,LEN(C67)+2,LEN(D67)-LEN(C67))</f>
        <v>113</v>
      </c>
      <c r="B67" s="349">
        <f>IF(_xlfn.IFERROR(FIND("PU",D67,1),0)&lt;&gt;0,"PU",0)</f>
        <v>0</v>
      </c>
      <c r="C67" t="s" s="10">
        <v>403</v>
      </c>
      <c r="D67" t="s" s="595">
        <v>907</v>
      </c>
      <c r="E67" s="349">
        <v>0</v>
      </c>
      <c r="F67" s="6"/>
      <c r="G67" s="6"/>
      <c r="H67" s="6"/>
      <c r="I67" s="6"/>
      <c r="J67" s="9"/>
    </row>
    <row r="68" ht="15.35" customHeight="1">
      <c r="A68" t="s" s="594">
        <f>MID(D68,LEN(C68)+2,LEN(D68)-LEN(C68))</f>
        <v>114</v>
      </c>
      <c r="B68" s="349">
        <f>IF(_xlfn.IFERROR(FIND("PU",D68,1),0)&lt;&gt;0,"PU",0)</f>
        <v>0</v>
      </c>
      <c r="C68" t="s" s="10">
        <v>403</v>
      </c>
      <c r="D68" t="s" s="595">
        <v>908</v>
      </c>
      <c r="E68" s="349">
        <v>0</v>
      </c>
      <c r="F68" s="6"/>
      <c r="G68" s="6"/>
      <c r="H68" s="6"/>
      <c r="I68" s="6"/>
      <c r="J68" s="9"/>
    </row>
    <row r="69" ht="15.35" customHeight="1">
      <c r="A69" t="s" s="594">
        <f>MID(D69,LEN(C69)+2,LEN(D69)-LEN(C69))</f>
        <v>115</v>
      </c>
      <c r="B69" s="349">
        <f>IF(_xlfn.IFERROR(FIND("PU",D69,1),0)&lt;&gt;0,"PU",0)</f>
        <v>0</v>
      </c>
      <c r="C69" t="s" s="10">
        <v>403</v>
      </c>
      <c r="D69" t="s" s="595">
        <v>909</v>
      </c>
      <c r="E69" s="349">
        <v>0</v>
      </c>
      <c r="F69" s="6"/>
      <c r="G69" s="6"/>
      <c r="H69" s="6"/>
      <c r="I69" s="6"/>
      <c r="J69" s="9"/>
    </row>
    <row r="70" ht="15.35" customHeight="1">
      <c r="A70" t="s" s="594">
        <f>MID(D70,LEN(C70)+2,LEN(D70)-LEN(C70))</f>
        <v>117</v>
      </c>
      <c r="B70" s="349">
        <f>IF(_xlfn.IFERROR(FIND("PU",D70,1),0)&lt;&gt;0,"PU",0)</f>
        <v>0</v>
      </c>
      <c r="C70" t="s" s="10">
        <v>403</v>
      </c>
      <c r="D70" t="s" s="595">
        <v>910</v>
      </c>
      <c r="E70" s="349">
        <v>0</v>
      </c>
      <c r="F70" s="6"/>
      <c r="G70" s="6"/>
      <c r="H70" s="6"/>
      <c r="I70" s="6"/>
      <c r="J70" s="9"/>
    </row>
    <row r="71" ht="15.35" customHeight="1">
      <c r="A71" t="s" s="594">
        <f>MID(D71,LEN(C71)+2,LEN(D71)-LEN(C71))</f>
        <v>118</v>
      </c>
      <c r="B71" s="349">
        <f>IF(_xlfn.IFERROR(FIND("PU",D71,1),0)&lt;&gt;0,"PU",0)</f>
        <v>0</v>
      </c>
      <c r="C71" t="s" s="10">
        <v>403</v>
      </c>
      <c r="D71" t="s" s="595">
        <v>911</v>
      </c>
      <c r="E71" s="349">
        <v>0</v>
      </c>
      <c r="F71" s="6"/>
      <c r="G71" s="6"/>
      <c r="H71" s="6"/>
      <c r="I71" s="6"/>
      <c r="J71" s="9"/>
    </row>
    <row r="72" ht="15.35" customHeight="1">
      <c r="A72" t="s" s="594">
        <f>MID(D72,LEN(C72)+2,LEN(D72)-LEN(C72))</f>
        <v>119</v>
      </c>
      <c r="B72" s="349">
        <f>IF(_xlfn.IFERROR(FIND("PU",D72,1),0)&lt;&gt;0,"PU",0)</f>
        <v>0</v>
      </c>
      <c r="C72" t="s" s="10">
        <v>403</v>
      </c>
      <c r="D72" t="s" s="595">
        <v>912</v>
      </c>
      <c r="E72" s="349">
        <v>0</v>
      </c>
      <c r="F72" s="6"/>
      <c r="G72" s="6"/>
      <c r="H72" s="6"/>
      <c r="I72" s="6"/>
      <c r="J72" s="9"/>
    </row>
    <row r="73" ht="15.35" customHeight="1">
      <c r="A73" t="s" s="594">
        <f>MID(D73,LEN(C73)+2,LEN(D73)-LEN(C73))</f>
        <v>120</v>
      </c>
      <c r="B73" s="349">
        <f>IF(_xlfn.IFERROR(FIND("PU",D73,1),0)&lt;&gt;0,"PU",0)</f>
        <v>0</v>
      </c>
      <c r="C73" t="s" s="10">
        <v>403</v>
      </c>
      <c r="D73" t="s" s="595">
        <v>913</v>
      </c>
      <c r="E73" s="349">
        <v>0</v>
      </c>
      <c r="F73" s="6"/>
      <c r="G73" s="6"/>
      <c r="H73" s="6"/>
      <c r="I73" s="6"/>
      <c r="J73" s="9"/>
    </row>
    <row r="74" ht="15.35" customHeight="1">
      <c r="A74" t="s" s="594">
        <f>MID(D74,LEN(C74)+2,LEN(D74)-LEN(C74))</f>
        <v>121</v>
      </c>
      <c r="B74" s="349">
        <f>IF(_xlfn.IFERROR(FIND("PU",D74,1),0)&lt;&gt;0,"PU",0)</f>
        <v>0</v>
      </c>
      <c r="C74" t="s" s="10">
        <v>403</v>
      </c>
      <c r="D74" t="s" s="595">
        <v>914</v>
      </c>
      <c r="E74" s="349">
        <v>0</v>
      </c>
      <c r="F74" s="6"/>
      <c r="G74" s="6"/>
      <c r="H74" s="6"/>
      <c r="I74" s="6"/>
      <c r="J74" s="9"/>
    </row>
    <row r="75" ht="15.35" customHeight="1">
      <c r="A75" t="s" s="594">
        <f>MID(D75,LEN(C75)+2,LEN(D75)-LEN(C75))</f>
        <v>122</v>
      </c>
      <c r="B75" s="349">
        <f>IF(_xlfn.IFERROR(FIND("PU",D75,1),0)&lt;&gt;0,"PU",0)</f>
        <v>0</v>
      </c>
      <c r="C75" t="s" s="10">
        <v>403</v>
      </c>
      <c r="D75" t="s" s="595">
        <v>915</v>
      </c>
      <c r="E75" s="349">
        <v>0</v>
      </c>
      <c r="F75" s="6"/>
      <c r="G75" s="6"/>
      <c r="H75" s="6"/>
      <c r="I75" s="6"/>
      <c r="J75" s="9"/>
    </row>
    <row r="76" ht="15.35" customHeight="1">
      <c r="A76" t="s" s="594">
        <f>MID(D76,LEN(C76)+2,LEN(D76)-LEN(C76))</f>
        <v>123</v>
      </c>
      <c r="B76" s="349">
        <f>IF(_xlfn.IFERROR(FIND("PU",D76,1),0)&lt;&gt;0,"PU",0)</f>
        <v>0</v>
      </c>
      <c r="C76" t="s" s="10">
        <v>403</v>
      </c>
      <c r="D76" t="s" s="595">
        <v>916</v>
      </c>
      <c r="E76" s="349">
        <v>0</v>
      </c>
      <c r="F76" s="6"/>
      <c r="G76" s="6"/>
      <c r="H76" s="6"/>
      <c r="I76" s="6"/>
      <c r="J76" s="9"/>
    </row>
    <row r="77" ht="15.35" customHeight="1">
      <c r="A77" t="s" s="594">
        <f>MID(D77,LEN(C77)+2,LEN(D77)-LEN(C77))</f>
        <v>860</v>
      </c>
      <c r="B77" s="349">
        <f>IF(_xlfn.IFERROR(FIND("PU",D77,1),0)&lt;&gt;0,"PU",0)</f>
        <v>0</v>
      </c>
      <c r="C77" t="s" s="10">
        <v>403</v>
      </c>
      <c r="D77" t="s" s="595">
        <v>917</v>
      </c>
      <c r="E77" s="349">
        <v>0</v>
      </c>
      <c r="F77" s="6"/>
      <c r="G77" s="6"/>
      <c r="H77" s="6"/>
      <c r="I77" s="6"/>
      <c r="J77" s="9"/>
    </row>
    <row r="78" ht="15.35" customHeight="1">
      <c r="A78" t="s" s="594">
        <f>MID(D78,LEN(C78)+2,LEN(D78)-LEN(C78))</f>
        <v>110</v>
      </c>
      <c r="B78" s="349">
        <f>IF(_xlfn.IFERROR(FIND("PU",D78,1),0)&lt;&gt;0,"PU",0)</f>
        <v>0</v>
      </c>
      <c r="C78" t="s" s="10">
        <v>405</v>
      </c>
      <c r="D78" t="s" s="595">
        <v>918</v>
      </c>
      <c r="E78" s="349">
        <v>0</v>
      </c>
      <c r="F78" s="6"/>
      <c r="G78" s="6"/>
      <c r="H78" s="6"/>
      <c r="I78" s="6"/>
      <c r="J78" s="9"/>
    </row>
    <row r="79" ht="15.35" customHeight="1">
      <c r="A79" t="s" s="594">
        <f>MID(D79,LEN(C79)+2,LEN(D79)-LEN(C79))</f>
        <v>111</v>
      </c>
      <c r="B79" s="349">
        <f>IF(_xlfn.IFERROR(FIND("PU",D79,1),0)&lt;&gt;0,"PU",0)</f>
        <v>0</v>
      </c>
      <c r="C79" t="s" s="10">
        <v>405</v>
      </c>
      <c r="D79" t="s" s="595">
        <v>919</v>
      </c>
      <c r="E79" s="349">
        <v>0</v>
      </c>
      <c r="F79" s="6"/>
      <c r="G79" s="6"/>
      <c r="H79" s="6"/>
      <c r="I79" s="6"/>
      <c r="J79" s="9"/>
    </row>
    <row r="80" ht="15.35" customHeight="1">
      <c r="A80" t="s" s="594">
        <f>MID(D80,LEN(C80)+2,LEN(D80)-LEN(C80))</f>
        <v>112</v>
      </c>
      <c r="B80" s="349">
        <f>IF(_xlfn.IFERROR(FIND("PU",D80,1),0)&lt;&gt;0,"PU",0)</f>
        <v>0</v>
      </c>
      <c r="C80" t="s" s="10">
        <v>405</v>
      </c>
      <c r="D80" t="s" s="595">
        <v>920</v>
      </c>
      <c r="E80" s="349">
        <v>0</v>
      </c>
      <c r="F80" s="6"/>
      <c r="G80" s="6"/>
      <c r="H80" s="6"/>
      <c r="I80" s="6"/>
      <c r="J80" s="9"/>
    </row>
    <row r="81" ht="15.35" customHeight="1">
      <c r="A81" t="s" s="594">
        <f>MID(D81,LEN(C81)+2,LEN(D81)-LEN(C81))</f>
        <v>113</v>
      </c>
      <c r="B81" s="349">
        <f>IF(_xlfn.IFERROR(FIND("PU",D81,1),0)&lt;&gt;0,"PU",0)</f>
        <v>0</v>
      </c>
      <c r="C81" t="s" s="10">
        <v>405</v>
      </c>
      <c r="D81" t="s" s="595">
        <v>921</v>
      </c>
      <c r="E81" s="349">
        <v>0</v>
      </c>
      <c r="F81" s="6"/>
      <c r="G81" s="6"/>
      <c r="H81" s="6"/>
      <c r="I81" s="6"/>
      <c r="J81" s="9"/>
    </row>
    <row r="82" ht="15.35" customHeight="1">
      <c r="A82" t="s" s="594">
        <f>MID(D82,LEN(C82)+2,LEN(D82)-LEN(C82))</f>
        <v>114</v>
      </c>
      <c r="B82" s="349">
        <f>IF(_xlfn.IFERROR(FIND("PU",D82,1),0)&lt;&gt;0,"PU",0)</f>
        <v>0</v>
      </c>
      <c r="C82" t="s" s="10">
        <v>405</v>
      </c>
      <c r="D82" t="s" s="595">
        <v>922</v>
      </c>
      <c r="E82" s="349">
        <v>0</v>
      </c>
      <c r="F82" s="6"/>
      <c r="G82" s="6"/>
      <c r="H82" s="6"/>
      <c r="I82" s="6"/>
      <c r="J82" s="9"/>
    </row>
    <row r="83" ht="15.35" customHeight="1">
      <c r="A83" t="s" s="594">
        <f>MID(D83,LEN(C83)+2,LEN(D83)-LEN(C83))</f>
        <v>115</v>
      </c>
      <c r="B83" s="349">
        <f>IF(_xlfn.IFERROR(FIND("PU",D83,1),0)&lt;&gt;0,"PU",0)</f>
        <v>0</v>
      </c>
      <c r="C83" t="s" s="10">
        <v>405</v>
      </c>
      <c r="D83" t="s" s="595">
        <v>923</v>
      </c>
      <c r="E83" s="349">
        <v>0</v>
      </c>
      <c r="F83" s="6"/>
      <c r="G83" s="6"/>
      <c r="H83" s="6"/>
      <c r="I83" s="6"/>
      <c r="J83" s="9"/>
    </row>
    <row r="84" ht="15.35" customHeight="1">
      <c r="A84" t="s" s="594">
        <f>MID(D84,LEN(C84)+2,LEN(D84)-LEN(C84))</f>
        <v>117</v>
      </c>
      <c r="B84" s="349">
        <f>IF(_xlfn.IFERROR(FIND("PU",D84,1),0)&lt;&gt;0,"PU",0)</f>
        <v>0</v>
      </c>
      <c r="C84" t="s" s="10">
        <v>405</v>
      </c>
      <c r="D84" t="s" s="595">
        <v>924</v>
      </c>
      <c r="E84" s="349">
        <v>0</v>
      </c>
      <c r="F84" s="6"/>
      <c r="G84" s="6"/>
      <c r="H84" s="6"/>
      <c r="I84" s="6"/>
      <c r="J84" s="9"/>
    </row>
    <row r="85" ht="15.35" customHeight="1">
      <c r="A85" t="s" s="594">
        <f>MID(D85,LEN(C85)+2,LEN(D85)-LEN(C85))</f>
        <v>118</v>
      </c>
      <c r="B85" s="349">
        <f>IF(_xlfn.IFERROR(FIND("PU",D85,1),0)&lt;&gt;0,"PU",0)</f>
        <v>0</v>
      </c>
      <c r="C85" t="s" s="10">
        <v>405</v>
      </c>
      <c r="D85" t="s" s="595">
        <v>925</v>
      </c>
      <c r="E85" s="349">
        <v>0</v>
      </c>
      <c r="F85" s="6"/>
      <c r="G85" s="6"/>
      <c r="H85" s="6"/>
      <c r="I85" s="6"/>
      <c r="J85" s="9"/>
    </row>
    <row r="86" ht="15.35" customHeight="1">
      <c r="A86" t="s" s="594">
        <f>MID(D86,LEN(C86)+2,LEN(D86)-LEN(C86))</f>
        <v>119</v>
      </c>
      <c r="B86" s="349">
        <f>IF(_xlfn.IFERROR(FIND("PU",D86,1),0)&lt;&gt;0,"PU",0)</f>
        <v>0</v>
      </c>
      <c r="C86" t="s" s="10">
        <v>405</v>
      </c>
      <c r="D86" t="s" s="595">
        <v>926</v>
      </c>
      <c r="E86" s="349">
        <v>0</v>
      </c>
      <c r="F86" s="6"/>
      <c r="G86" s="6"/>
      <c r="H86" s="6"/>
      <c r="I86" s="6"/>
      <c r="J86" s="9"/>
    </row>
    <row r="87" ht="15.35" customHeight="1">
      <c r="A87" t="s" s="594">
        <f>MID(D87,LEN(C87)+2,LEN(D87)-LEN(C87))</f>
        <v>120</v>
      </c>
      <c r="B87" s="349">
        <f>IF(_xlfn.IFERROR(FIND("PU",D87,1),0)&lt;&gt;0,"PU",0)</f>
        <v>0</v>
      </c>
      <c r="C87" t="s" s="10">
        <v>405</v>
      </c>
      <c r="D87" t="s" s="595">
        <v>927</v>
      </c>
      <c r="E87" s="349">
        <v>0</v>
      </c>
      <c r="F87" s="6"/>
      <c r="G87" s="6"/>
      <c r="H87" s="6"/>
      <c r="I87" s="6"/>
      <c r="J87" s="9"/>
    </row>
    <row r="88" ht="15.35" customHeight="1">
      <c r="A88" t="s" s="594">
        <f>MID(D88,LEN(C88)+2,LEN(D88)-LEN(C88))</f>
        <v>121</v>
      </c>
      <c r="B88" s="349">
        <f>IF(_xlfn.IFERROR(FIND("PU",D88,1),0)&lt;&gt;0,"PU",0)</f>
        <v>0</v>
      </c>
      <c r="C88" t="s" s="10">
        <v>405</v>
      </c>
      <c r="D88" t="s" s="595">
        <v>928</v>
      </c>
      <c r="E88" s="349">
        <v>0</v>
      </c>
      <c r="F88" s="6"/>
      <c r="G88" s="6"/>
      <c r="H88" s="6"/>
      <c r="I88" s="6"/>
      <c r="J88" s="9"/>
    </row>
    <row r="89" ht="15.35" customHeight="1">
      <c r="A89" t="s" s="594">
        <f>MID(D89,LEN(C89)+2,LEN(D89)-LEN(C89))</f>
        <v>122</v>
      </c>
      <c r="B89" s="349">
        <f>IF(_xlfn.IFERROR(FIND("PU",D89,1),0)&lt;&gt;0,"PU",0)</f>
        <v>0</v>
      </c>
      <c r="C89" t="s" s="10">
        <v>405</v>
      </c>
      <c r="D89" t="s" s="595">
        <v>929</v>
      </c>
      <c r="E89" s="349">
        <v>0</v>
      </c>
      <c r="F89" s="6"/>
      <c r="G89" s="6"/>
      <c r="H89" s="6"/>
      <c r="I89" s="6"/>
      <c r="J89" s="9"/>
    </row>
    <row r="90" ht="15.35" customHeight="1">
      <c r="A90" t="s" s="594">
        <f>MID(D90,LEN(C90)+2,LEN(D90)-LEN(C90))</f>
        <v>123</v>
      </c>
      <c r="B90" s="349">
        <f>IF(_xlfn.IFERROR(FIND("PU",D90,1),0)&lt;&gt;0,"PU",0)</f>
        <v>0</v>
      </c>
      <c r="C90" t="s" s="10">
        <v>405</v>
      </c>
      <c r="D90" t="s" s="595">
        <v>930</v>
      </c>
      <c r="E90" s="349">
        <v>0</v>
      </c>
      <c r="F90" s="6"/>
      <c r="G90" s="6"/>
      <c r="H90" s="6"/>
      <c r="I90" s="6"/>
      <c r="J90" s="9"/>
    </row>
    <row r="91" ht="15.35" customHeight="1">
      <c r="A91" t="s" s="594">
        <f>MID(D91,LEN(C91)+2,LEN(D91)-LEN(C91))</f>
        <v>860</v>
      </c>
      <c r="B91" s="349">
        <f>IF(_xlfn.IFERROR(FIND("PU",D91,1),0)&lt;&gt;0,"PU",0)</f>
        <v>0</v>
      </c>
      <c r="C91" t="s" s="10">
        <v>405</v>
      </c>
      <c r="D91" t="s" s="595">
        <v>931</v>
      </c>
      <c r="E91" s="349">
        <v>0</v>
      </c>
      <c r="F91" s="6"/>
      <c r="G91" s="6"/>
      <c r="H91" s="6"/>
      <c r="I91" s="6"/>
      <c r="J91" s="9"/>
    </row>
    <row r="92" ht="15.35" customHeight="1">
      <c r="A92" t="s" s="594">
        <f>MID(D92,LEN(C92)+2,LEN(D92)-LEN(C92))</f>
        <v>110</v>
      </c>
      <c r="B92" s="349">
        <f>IF(_xlfn.IFERROR(FIND("PU",D92,1),0)&lt;&gt;0,"PU",0)</f>
        <v>0</v>
      </c>
      <c r="C92" t="s" s="10">
        <v>407</v>
      </c>
      <c r="D92" t="s" s="595">
        <v>932</v>
      </c>
      <c r="E92" s="349">
        <v>0</v>
      </c>
      <c r="F92" s="6"/>
      <c r="G92" s="6"/>
      <c r="H92" s="6"/>
      <c r="I92" s="6"/>
      <c r="J92" s="9"/>
    </row>
    <row r="93" ht="15.35" customHeight="1">
      <c r="A93" t="s" s="594">
        <f>MID(D93,LEN(C93)+2,LEN(D93)-LEN(C93))</f>
        <v>111</v>
      </c>
      <c r="B93" s="349">
        <f>IF(_xlfn.IFERROR(FIND("PU",D93,1),0)&lt;&gt;0,"PU",0)</f>
        <v>0</v>
      </c>
      <c r="C93" t="s" s="10">
        <v>407</v>
      </c>
      <c r="D93" t="s" s="595">
        <v>933</v>
      </c>
      <c r="E93" s="349">
        <v>0</v>
      </c>
      <c r="F93" s="6"/>
      <c r="G93" s="6"/>
      <c r="H93" s="6"/>
      <c r="I93" s="6"/>
      <c r="J93" s="9"/>
    </row>
    <row r="94" ht="15.35" customHeight="1">
      <c r="A94" t="s" s="594">
        <f>MID(D94,LEN(C94)+2,LEN(D94)-LEN(C94))</f>
        <v>112</v>
      </c>
      <c r="B94" s="349">
        <f>IF(_xlfn.IFERROR(FIND("PU",D94,1),0)&lt;&gt;0,"PU",0)</f>
        <v>0</v>
      </c>
      <c r="C94" t="s" s="10">
        <v>407</v>
      </c>
      <c r="D94" t="s" s="595">
        <v>934</v>
      </c>
      <c r="E94" s="349">
        <v>0</v>
      </c>
      <c r="F94" s="6"/>
      <c r="G94" s="6"/>
      <c r="H94" s="6"/>
      <c r="I94" s="6"/>
      <c r="J94" s="9"/>
    </row>
    <row r="95" ht="15.35" customHeight="1">
      <c r="A95" t="s" s="594">
        <f>MID(D95,LEN(C95)+2,LEN(D95)-LEN(C95))</f>
        <v>113</v>
      </c>
      <c r="B95" s="349">
        <f>IF(_xlfn.IFERROR(FIND("PU",D95,1),0)&lt;&gt;0,"PU",0)</f>
        <v>0</v>
      </c>
      <c r="C95" t="s" s="10">
        <v>407</v>
      </c>
      <c r="D95" t="s" s="595">
        <v>935</v>
      </c>
      <c r="E95" s="349">
        <v>0</v>
      </c>
      <c r="F95" s="6"/>
      <c r="G95" s="6"/>
      <c r="H95" s="6"/>
      <c r="I95" s="6"/>
      <c r="J95" s="9"/>
    </row>
    <row r="96" ht="15.35" customHeight="1">
      <c r="A96" t="s" s="594">
        <f>MID(D96,LEN(C96)+2,LEN(D96)-LEN(C96))</f>
        <v>114</v>
      </c>
      <c r="B96" s="349">
        <f>IF(_xlfn.IFERROR(FIND("PU",D96,1),0)&lt;&gt;0,"PU",0)</f>
        <v>0</v>
      </c>
      <c r="C96" t="s" s="10">
        <v>407</v>
      </c>
      <c r="D96" t="s" s="595">
        <v>936</v>
      </c>
      <c r="E96" s="349">
        <v>0</v>
      </c>
      <c r="F96" s="6"/>
      <c r="G96" s="6"/>
      <c r="H96" s="6"/>
      <c r="I96" s="6"/>
      <c r="J96" s="9"/>
    </row>
    <row r="97" ht="15.35" customHeight="1">
      <c r="A97" t="s" s="594">
        <f>MID(D97,LEN(C97)+2,LEN(D97)-LEN(C97))</f>
        <v>115</v>
      </c>
      <c r="B97" s="349">
        <f>IF(_xlfn.IFERROR(FIND("PU",D97,1),0)&lt;&gt;0,"PU",0)</f>
        <v>0</v>
      </c>
      <c r="C97" t="s" s="10">
        <v>407</v>
      </c>
      <c r="D97" t="s" s="595">
        <v>937</v>
      </c>
      <c r="E97" s="349">
        <v>0</v>
      </c>
      <c r="F97" s="6"/>
      <c r="G97" s="6"/>
      <c r="H97" s="6"/>
      <c r="I97" s="6"/>
      <c r="J97" s="9"/>
    </row>
    <row r="98" ht="15.35" customHeight="1">
      <c r="A98" t="s" s="594">
        <f>MID(D98,LEN(C98)+2,LEN(D98)-LEN(C98))</f>
        <v>117</v>
      </c>
      <c r="B98" s="349">
        <f>IF(_xlfn.IFERROR(FIND("PU",D98,1),0)&lt;&gt;0,"PU",0)</f>
        <v>0</v>
      </c>
      <c r="C98" t="s" s="10">
        <v>407</v>
      </c>
      <c r="D98" t="s" s="595">
        <v>938</v>
      </c>
      <c r="E98" s="349">
        <v>0</v>
      </c>
      <c r="F98" s="6"/>
      <c r="G98" s="6"/>
      <c r="H98" s="6"/>
      <c r="I98" s="6"/>
      <c r="J98" s="9"/>
    </row>
    <row r="99" ht="15.35" customHeight="1">
      <c r="A99" t="s" s="594">
        <f>MID(D99,LEN(C99)+2,LEN(D99)-LEN(C99))</f>
        <v>118</v>
      </c>
      <c r="B99" s="349">
        <f>IF(_xlfn.IFERROR(FIND("PU",D99,1),0)&lt;&gt;0,"PU",0)</f>
        <v>0</v>
      </c>
      <c r="C99" t="s" s="10">
        <v>407</v>
      </c>
      <c r="D99" t="s" s="595">
        <v>939</v>
      </c>
      <c r="E99" s="349">
        <v>0</v>
      </c>
      <c r="F99" s="6"/>
      <c r="G99" s="6"/>
      <c r="H99" s="6"/>
      <c r="I99" s="6"/>
      <c r="J99" s="9"/>
    </row>
    <row r="100" ht="15.35" customHeight="1">
      <c r="A100" t="s" s="594">
        <f>MID(D100,LEN(C100)+2,LEN(D100)-LEN(C100))</f>
        <v>119</v>
      </c>
      <c r="B100" s="349">
        <f>IF(_xlfn.IFERROR(FIND("PU",D100,1),0)&lt;&gt;0,"PU",0)</f>
        <v>0</v>
      </c>
      <c r="C100" t="s" s="10">
        <v>407</v>
      </c>
      <c r="D100" t="s" s="595">
        <v>940</v>
      </c>
      <c r="E100" s="349">
        <v>0</v>
      </c>
      <c r="F100" s="6"/>
      <c r="G100" s="6"/>
      <c r="H100" s="6"/>
      <c r="I100" s="6"/>
      <c r="J100" s="9"/>
    </row>
    <row r="101" ht="15.35" customHeight="1">
      <c r="A101" t="s" s="594">
        <f>MID(D101,LEN(C101)+2,LEN(D101)-LEN(C101))</f>
        <v>120</v>
      </c>
      <c r="B101" s="349">
        <f>IF(_xlfn.IFERROR(FIND("PU",D101,1),0)&lt;&gt;0,"PU",0)</f>
        <v>0</v>
      </c>
      <c r="C101" t="s" s="10">
        <v>407</v>
      </c>
      <c r="D101" t="s" s="595">
        <v>941</v>
      </c>
      <c r="E101" s="349">
        <v>0</v>
      </c>
      <c r="F101" s="6"/>
      <c r="G101" s="6"/>
      <c r="H101" s="6"/>
      <c r="I101" s="6"/>
      <c r="J101" s="9"/>
    </row>
    <row r="102" ht="15.35" customHeight="1">
      <c r="A102" t="s" s="594">
        <f>MID(D102,LEN(C102)+2,LEN(D102)-LEN(C102))</f>
        <v>121</v>
      </c>
      <c r="B102" s="349">
        <f>IF(_xlfn.IFERROR(FIND("PU",D102,1),0)&lt;&gt;0,"PU",0)</f>
        <v>0</v>
      </c>
      <c r="C102" t="s" s="10">
        <v>407</v>
      </c>
      <c r="D102" t="s" s="595">
        <v>942</v>
      </c>
      <c r="E102" s="349">
        <v>0</v>
      </c>
      <c r="F102" s="6"/>
      <c r="G102" s="6"/>
      <c r="H102" s="6"/>
      <c r="I102" s="6"/>
      <c r="J102" s="9"/>
    </row>
    <row r="103" ht="15.35" customHeight="1">
      <c r="A103" t="s" s="594">
        <f>MID(D103,LEN(C103)+2,LEN(D103)-LEN(C103))</f>
        <v>122</v>
      </c>
      <c r="B103" s="349">
        <f>IF(_xlfn.IFERROR(FIND("PU",D103,1),0)&lt;&gt;0,"PU",0)</f>
        <v>0</v>
      </c>
      <c r="C103" t="s" s="10">
        <v>407</v>
      </c>
      <c r="D103" t="s" s="595">
        <v>943</v>
      </c>
      <c r="E103" s="349">
        <v>0</v>
      </c>
      <c r="F103" s="6"/>
      <c r="G103" s="6"/>
      <c r="H103" s="6"/>
      <c r="I103" s="6"/>
      <c r="J103" s="9"/>
    </row>
    <row r="104" ht="15.35" customHeight="1">
      <c r="A104" t="s" s="594">
        <f>MID(D104,LEN(C104)+2,LEN(D104)-LEN(C104))</f>
        <v>123</v>
      </c>
      <c r="B104" s="349">
        <f>IF(_xlfn.IFERROR(FIND("PU",D104,1),0)&lt;&gt;0,"PU",0)</f>
        <v>0</v>
      </c>
      <c r="C104" t="s" s="10">
        <v>407</v>
      </c>
      <c r="D104" t="s" s="595">
        <v>944</v>
      </c>
      <c r="E104" s="349">
        <v>0</v>
      </c>
      <c r="F104" s="6"/>
      <c r="G104" s="6"/>
      <c r="H104" s="6"/>
      <c r="I104" s="6"/>
      <c r="J104" s="9"/>
    </row>
    <row r="105" ht="15.35" customHeight="1">
      <c r="A105" t="s" s="594">
        <f>MID(D105,LEN(C105)+2,LEN(D105)-LEN(C105))</f>
        <v>860</v>
      </c>
      <c r="B105" s="349">
        <f>IF(_xlfn.IFERROR(FIND("PU",D105,1),0)&lt;&gt;0,"PU",0)</f>
        <v>0</v>
      </c>
      <c r="C105" t="s" s="10">
        <v>407</v>
      </c>
      <c r="D105" t="s" s="595">
        <v>945</v>
      </c>
      <c r="E105" s="349">
        <v>0</v>
      </c>
      <c r="F105" s="6"/>
      <c r="G105" s="6"/>
      <c r="H105" s="6"/>
      <c r="I105" s="6"/>
      <c r="J105" s="9"/>
    </row>
    <row r="106" ht="15.35" customHeight="1">
      <c r="A106" t="s" s="594">
        <f>MID(D106,LEN(C106)+2,LEN(D106)-LEN(C106))</f>
        <v>110</v>
      </c>
      <c r="B106" s="349">
        <f>IF(_xlfn.IFERROR(FIND("PU",D106,1),0)&lt;&gt;0,"PU",0)</f>
        <v>0</v>
      </c>
      <c r="C106" t="s" s="10">
        <v>409</v>
      </c>
      <c r="D106" t="s" s="595">
        <v>946</v>
      </c>
      <c r="E106" s="349">
        <v>0</v>
      </c>
      <c r="F106" s="6"/>
      <c r="G106" s="6"/>
      <c r="H106" s="6"/>
      <c r="I106" s="6"/>
      <c r="J106" s="9"/>
    </row>
    <row r="107" ht="15.35" customHeight="1">
      <c r="A107" t="s" s="594">
        <f>MID(D107,LEN(C107)+2,LEN(D107)-LEN(C107))</f>
        <v>111</v>
      </c>
      <c r="B107" s="349">
        <f>IF(_xlfn.IFERROR(FIND("PU",D107,1),0)&lt;&gt;0,"PU",0)</f>
        <v>0</v>
      </c>
      <c r="C107" t="s" s="10">
        <v>409</v>
      </c>
      <c r="D107" t="s" s="595">
        <v>947</v>
      </c>
      <c r="E107" s="349">
        <v>0</v>
      </c>
      <c r="F107" s="6"/>
      <c r="G107" s="6"/>
      <c r="H107" s="6"/>
      <c r="I107" s="6"/>
      <c r="J107" s="9"/>
    </row>
    <row r="108" ht="15.35" customHeight="1">
      <c r="A108" t="s" s="594">
        <f>MID(D108,LEN(C108)+2,LEN(D108)-LEN(C108))</f>
        <v>112</v>
      </c>
      <c r="B108" s="349">
        <f>IF(_xlfn.IFERROR(FIND("PU",D108,1),0)&lt;&gt;0,"PU",0)</f>
        <v>0</v>
      </c>
      <c r="C108" t="s" s="10">
        <v>409</v>
      </c>
      <c r="D108" t="s" s="595">
        <v>948</v>
      </c>
      <c r="E108" s="349">
        <v>0</v>
      </c>
      <c r="F108" s="6"/>
      <c r="G108" s="6"/>
      <c r="H108" s="6"/>
      <c r="I108" s="6"/>
      <c r="J108" s="9"/>
    </row>
    <row r="109" ht="15.35" customHeight="1">
      <c r="A109" t="s" s="594">
        <f>MID(D109,LEN(C109)+2,LEN(D109)-LEN(C109))</f>
        <v>113</v>
      </c>
      <c r="B109" s="349">
        <f>IF(_xlfn.IFERROR(FIND("PU",D109,1),0)&lt;&gt;0,"PU",0)</f>
        <v>0</v>
      </c>
      <c r="C109" t="s" s="10">
        <v>409</v>
      </c>
      <c r="D109" t="s" s="595">
        <v>949</v>
      </c>
      <c r="E109" s="349">
        <v>0</v>
      </c>
      <c r="F109" s="6"/>
      <c r="G109" s="6"/>
      <c r="H109" s="6"/>
      <c r="I109" s="6"/>
      <c r="J109" s="9"/>
    </row>
    <row r="110" ht="15.35" customHeight="1">
      <c r="A110" t="s" s="594">
        <f>MID(D110,LEN(C110)+2,LEN(D110)-LEN(C110))</f>
        <v>114</v>
      </c>
      <c r="B110" s="349">
        <f>IF(_xlfn.IFERROR(FIND("PU",D110,1),0)&lt;&gt;0,"PU",0)</f>
        <v>0</v>
      </c>
      <c r="C110" t="s" s="10">
        <v>409</v>
      </c>
      <c r="D110" t="s" s="595">
        <v>950</v>
      </c>
      <c r="E110" s="349">
        <v>0</v>
      </c>
      <c r="F110" s="6"/>
      <c r="G110" s="6"/>
      <c r="H110" s="6"/>
      <c r="I110" s="6"/>
      <c r="J110" s="9"/>
    </row>
    <row r="111" ht="15.35" customHeight="1">
      <c r="A111" t="s" s="594">
        <f>MID(D111,LEN(C111)+2,LEN(D111)-LEN(C111))</f>
        <v>115</v>
      </c>
      <c r="B111" s="349">
        <f>IF(_xlfn.IFERROR(FIND("PU",D111,1),0)&lt;&gt;0,"PU",0)</f>
        <v>0</v>
      </c>
      <c r="C111" t="s" s="10">
        <v>409</v>
      </c>
      <c r="D111" t="s" s="595">
        <v>951</v>
      </c>
      <c r="E111" s="349">
        <v>0</v>
      </c>
      <c r="F111" s="6"/>
      <c r="G111" s="6"/>
      <c r="H111" s="6"/>
      <c r="I111" s="6"/>
      <c r="J111" s="9"/>
    </row>
    <row r="112" ht="15.35" customHeight="1">
      <c r="A112" t="s" s="594">
        <f>MID(D112,LEN(C112)+2,LEN(D112)-LEN(C112))</f>
        <v>117</v>
      </c>
      <c r="B112" s="349">
        <f>IF(_xlfn.IFERROR(FIND("PU",D112,1),0)&lt;&gt;0,"PU",0)</f>
        <v>0</v>
      </c>
      <c r="C112" t="s" s="10">
        <v>409</v>
      </c>
      <c r="D112" t="s" s="595">
        <v>952</v>
      </c>
      <c r="E112" s="349">
        <v>0</v>
      </c>
      <c r="F112" s="6"/>
      <c r="G112" s="6"/>
      <c r="H112" s="6"/>
      <c r="I112" s="6"/>
      <c r="J112" s="9"/>
    </row>
    <row r="113" ht="15.35" customHeight="1">
      <c r="A113" t="s" s="594">
        <f>MID(D113,LEN(C113)+2,LEN(D113)-LEN(C113))</f>
        <v>118</v>
      </c>
      <c r="B113" s="349">
        <f>IF(_xlfn.IFERROR(FIND("PU",D113,1),0)&lt;&gt;0,"PU",0)</f>
        <v>0</v>
      </c>
      <c r="C113" t="s" s="10">
        <v>409</v>
      </c>
      <c r="D113" t="s" s="595">
        <v>953</v>
      </c>
      <c r="E113" s="349">
        <v>0</v>
      </c>
      <c r="F113" s="6"/>
      <c r="G113" s="6"/>
      <c r="H113" s="6"/>
      <c r="I113" s="6"/>
      <c r="J113" s="9"/>
    </row>
    <row r="114" ht="15.35" customHeight="1">
      <c r="A114" t="s" s="594">
        <f>MID(D114,LEN(C114)+2,LEN(D114)-LEN(C114))</f>
        <v>119</v>
      </c>
      <c r="B114" s="349">
        <f>IF(_xlfn.IFERROR(FIND("PU",D114,1),0)&lt;&gt;0,"PU",0)</f>
        <v>0</v>
      </c>
      <c r="C114" t="s" s="10">
        <v>409</v>
      </c>
      <c r="D114" t="s" s="595">
        <v>954</v>
      </c>
      <c r="E114" s="349">
        <v>0</v>
      </c>
      <c r="F114" s="6"/>
      <c r="G114" s="6"/>
      <c r="H114" s="6"/>
      <c r="I114" s="6"/>
      <c r="J114" s="9"/>
    </row>
    <row r="115" ht="15.35" customHeight="1">
      <c r="A115" t="s" s="594">
        <f>MID(D115,LEN(C115)+2,LEN(D115)-LEN(C115))</f>
        <v>120</v>
      </c>
      <c r="B115" s="349">
        <f>IF(_xlfn.IFERROR(FIND("PU",D115,1),0)&lt;&gt;0,"PU",0)</f>
        <v>0</v>
      </c>
      <c r="C115" t="s" s="10">
        <v>409</v>
      </c>
      <c r="D115" t="s" s="595">
        <v>955</v>
      </c>
      <c r="E115" s="349">
        <v>0</v>
      </c>
      <c r="F115" s="6"/>
      <c r="G115" s="6"/>
      <c r="H115" s="6"/>
      <c r="I115" s="6"/>
      <c r="J115" s="9"/>
    </row>
    <row r="116" ht="15.35" customHeight="1">
      <c r="A116" t="s" s="594">
        <f>MID(D116,LEN(C116)+2,LEN(D116)-LEN(C116))</f>
        <v>121</v>
      </c>
      <c r="B116" s="349">
        <f>IF(_xlfn.IFERROR(FIND("PU",D116,1),0)&lt;&gt;0,"PU",0)</f>
        <v>0</v>
      </c>
      <c r="C116" t="s" s="10">
        <v>409</v>
      </c>
      <c r="D116" t="s" s="595">
        <v>956</v>
      </c>
      <c r="E116" s="349">
        <v>0</v>
      </c>
      <c r="F116" s="6"/>
      <c r="G116" s="6"/>
      <c r="H116" s="6"/>
      <c r="I116" s="6"/>
      <c r="J116" s="9"/>
    </row>
    <row r="117" ht="15.35" customHeight="1">
      <c r="A117" t="s" s="594">
        <f>MID(D117,LEN(C117)+2,LEN(D117)-LEN(C117))</f>
        <v>122</v>
      </c>
      <c r="B117" s="349">
        <f>IF(_xlfn.IFERROR(FIND("PU",D117,1),0)&lt;&gt;0,"PU",0)</f>
        <v>0</v>
      </c>
      <c r="C117" t="s" s="10">
        <v>409</v>
      </c>
      <c r="D117" t="s" s="595">
        <v>957</v>
      </c>
      <c r="E117" s="349">
        <v>0</v>
      </c>
      <c r="F117" s="6"/>
      <c r="G117" s="6"/>
      <c r="H117" s="6"/>
      <c r="I117" s="6"/>
      <c r="J117" s="9"/>
    </row>
    <row r="118" ht="15.35" customHeight="1">
      <c r="A118" t="s" s="594">
        <f>MID(D118,LEN(C118)+2,LEN(D118)-LEN(C118))</f>
        <v>123</v>
      </c>
      <c r="B118" s="349">
        <f>IF(_xlfn.IFERROR(FIND("PU",D118,1),0)&lt;&gt;0,"PU",0)</f>
        <v>0</v>
      </c>
      <c r="C118" t="s" s="10">
        <v>409</v>
      </c>
      <c r="D118" t="s" s="595">
        <v>958</v>
      </c>
      <c r="E118" s="349">
        <v>0</v>
      </c>
      <c r="F118" s="6"/>
      <c r="G118" s="6"/>
      <c r="H118" s="6"/>
      <c r="I118" s="6"/>
      <c r="J118" s="9"/>
    </row>
    <row r="119" ht="15.35" customHeight="1">
      <c r="A119" t="s" s="594">
        <f>MID(D119,LEN(C119)+2,LEN(D119)-LEN(C119))</f>
        <v>860</v>
      </c>
      <c r="B119" s="349">
        <f>IF(_xlfn.IFERROR(FIND("PU",D119,1),0)&lt;&gt;0,"PU",0)</f>
        <v>0</v>
      </c>
      <c r="C119" t="s" s="10">
        <v>409</v>
      </c>
      <c r="D119" t="s" s="595">
        <v>959</v>
      </c>
      <c r="E119" s="349">
        <v>0</v>
      </c>
      <c r="F119" s="6"/>
      <c r="G119" s="6"/>
      <c r="H119" s="6"/>
      <c r="I119" s="6"/>
      <c r="J119" s="9"/>
    </row>
    <row r="120" ht="15.35" customHeight="1">
      <c r="A120" t="s" s="594">
        <f>MID(D120,LEN(C120)+2,LEN(D120)-LEN(C120))</f>
        <v>110</v>
      </c>
      <c r="B120" s="349">
        <f>IF(_xlfn.IFERROR(FIND("PU",D120,1),0)&lt;&gt;0,"PU",0)</f>
        <v>0</v>
      </c>
      <c r="C120" t="s" s="10">
        <v>411</v>
      </c>
      <c r="D120" t="s" s="595">
        <v>960</v>
      </c>
      <c r="E120" s="349">
        <v>0</v>
      </c>
      <c r="F120" s="6"/>
      <c r="G120" s="6"/>
      <c r="H120" s="6"/>
      <c r="I120" s="6"/>
      <c r="J120" s="9"/>
    </row>
    <row r="121" ht="15.35" customHeight="1">
      <c r="A121" t="s" s="594">
        <f>MID(D121,LEN(C121)+2,LEN(D121)-LEN(C121))</f>
        <v>111</v>
      </c>
      <c r="B121" s="349">
        <f>IF(_xlfn.IFERROR(FIND("PU",D121,1),0)&lt;&gt;0,"PU",0)</f>
        <v>0</v>
      </c>
      <c r="C121" t="s" s="10">
        <v>411</v>
      </c>
      <c r="D121" t="s" s="595">
        <v>961</v>
      </c>
      <c r="E121" s="349">
        <v>0</v>
      </c>
      <c r="F121" s="6"/>
      <c r="G121" s="6"/>
      <c r="H121" s="6"/>
      <c r="I121" s="6"/>
      <c r="J121" s="9"/>
    </row>
    <row r="122" ht="15.35" customHeight="1">
      <c r="A122" t="s" s="594">
        <f>MID(D122,LEN(C122)+2,LEN(D122)-LEN(C122))</f>
        <v>112</v>
      </c>
      <c r="B122" s="349">
        <f>IF(_xlfn.IFERROR(FIND("PU",D122,1),0)&lt;&gt;0,"PU",0)</f>
        <v>0</v>
      </c>
      <c r="C122" t="s" s="10">
        <v>411</v>
      </c>
      <c r="D122" t="s" s="595">
        <v>962</v>
      </c>
      <c r="E122" s="349">
        <v>0</v>
      </c>
      <c r="F122" s="6"/>
      <c r="G122" s="6"/>
      <c r="H122" s="6"/>
      <c r="I122" s="6"/>
      <c r="J122" s="9"/>
    </row>
    <row r="123" ht="15.35" customHeight="1">
      <c r="A123" t="s" s="594">
        <f>MID(D123,LEN(C123)+2,LEN(D123)-LEN(C123))</f>
        <v>113</v>
      </c>
      <c r="B123" s="349">
        <f>IF(_xlfn.IFERROR(FIND("PU",D123,1),0)&lt;&gt;0,"PU",0)</f>
        <v>0</v>
      </c>
      <c r="C123" t="s" s="10">
        <v>411</v>
      </c>
      <c r="D123" t="s" s="595">
        <v>963</v>
      </c>
      <c r="E123" s="349">
        <v>0</v>
      </c>
      <c r="F123" s="6"/>
      <c r="G123" s="6"/>
      <c r="H123" s="6"/>
      <c r="I123" s="6"/>
      <c r="J123" s="9"/>
    </row>
    <row r="124" ht="15.35" customHeight="1">
      <c r="A124" t="s" s="594">
        <f>MID(D124,LEN(C124)+2,LEN(D124)-LEN(C124))</f>
        <v>114</v>
      </c>
      <c r="B124" s="349">
        <f>IF(_xlfn.IFERROR(FIND("PU",D124,1),0)&lt;&gt;0,"PU",0)</f>
        <v>0</v>
      </c>
      <c r="C124" t="s" s="10">
        <v>411</v>
      </c>
      <c r="D124" t="s" s="595">
        <v>964</v>
      </c>
      <c r="E124" s="349">
        <v>0</v>
      </c>
      <c r="F124" s="6"/>
      <c r="G124" s="6"/>
      <c r="H124" s="6"/>
      <c r="I124" s="6"/>
      <c r="J124" s="9"/>
    </row>
    <row r="125" ht="15.35" customHeight="1">
      <c r="A125" t="s" s="594">
        <f>MID(D125,LEN(C125)+2,LEN(D125)-LEN(C125))</f>
        <v>115</v>
      </c>
      <c r="B125" s="349">
        <f>IF(_xlfn.IFERROR(FIND("PU",D125,1),0)&lt;&gt;0,"PU",0)</f>
        <v>0</v>
      </c>
      <c r="C125" t="s" s="10">
        <v>411</v>
      </c>
      <c r="D125" t="s" s="595">
        <v>965</v>
      </c>
      <c r="E125" s="349">
        <v>0</v>
      </c>
      <c r="F125" s="6"/>
      <c r="G125" s="6"/>
      <c r="H125" s="6"/>
      <c r="I125" s="6"/>
      <c r="J125" s="9"/>
    </row>
    <row r="126" ht="15.35" customHeight="1">
      <c r="A126" t="s" s="594">
        <f>MID(D126,LEN(C126)+2,LEN(D126)-LEN(C126))</f>
        <v>117</v>
      </c>
      <c r="B126" s="349">
        <f>IF(_xlfn.IFERROR(FIND("PU",D126,1),0)&lt;&gt;0,"PU",0)</f>
        <v>0</v>
      </c>
      <c r="C126" t="s" s="10">
        <v>411</v>
      </c>
      <c r="D126" t="s" s="595">
        <v>966</v>
      </c>
      <c r="E126" s="349">
        <v>0</v>
      </c>
      <c r="F126" s="6"/>
      <c r="G126" s="6"/>
      <c r="H126" s="6"/>
      <c r="I126" s="6"/>
      <c r="J126" s="9"/>
    </row>
    <row r="127" ht="15.35" customHeight="1">
      <c r="A127" t="s" s="594">
        <f>MID(D127,LEN(C127)+2,LEN(D127)-LEN(C127))</f>
        <v>118</v>
      </c>
      <c r="B127" s="349">
        <f>IF(_xlfn.IFERROR(FIND("PU",D127,1),0)&lt;&gt;0,"PU",0)</f>
        <v>0</v>
      </c>
      <c r="C127" t="s" s="10">
        <v>411</v>
      </c>
      <c r="D127" t="s" s="595">
        <v>967</v>
      </c>
      <c r="E127" s="349">
        <v>0</v>
      </c>
      <c r="F127" s="6"/>
      <c r="G127" s="6"/>
      <c r="H127" s="6"/>
      <c r="I127" s="6"/>
      <c r="J127" s="9"/>
    </row>
    <row r="128" ht="15.35" customHeight="1">
      <c r="A128" t="s" s="594">
        <f>MID(D128,LEN(C128)+2,LEN(D128)-LEN(C128))</f>
        <v>119</v>
      </c>
      <c r="B128" s="349">
        <f>IF(_xlfn.IFERROR(FIND("PU",D128,1),0)&lt;&gt;0,"PU",0)</f>
        <v>0</v>
      </c>
      <c r="C128" t="s" s="10">
        <v>411</v>
      </c>
      <c r="D128" t="s" s="595">
        <v>968</v>
      </c>
      <c r="E128" s="349">
        <v>0</v>
      </c>
      <c r="F128" s="6"/>
      <c r="G128" s="6"/>
      <c r="H128" s="6"/>
      <c r="I128" s="6"/>
      <c r="J128" s="9"/>
    </row>
    <row r="129" ht="15.35" customHeight="1">
      <c r="A129" t="s" s="594">
        <f>MID(D129,LEN(C129)+2,LEN(D129)-LEN(C129))</f>
        <v>120</v>
      </c>
      <c r="B129" s="349">
        <f>IF(_xlfn.IFERROR(FIND("PU",D129,1),0)&lt;&gt;0,"PU",0)</f>
        <v>0</v>
      </c>
      <c r="C129" t="s" s="10">
        <v>411</v>
      </c>
      <c r="D129" t="s" s="595">
        <v>969</v>
      </c>
      <c r="E129" s="349">
        <v>0</v>
      </c>
      <c r="F129" s="6"/>
      <c r="G129" s="6"/>
      <c r="H129" s="6"/>
      <c r="I129" s="6"/>
      <c r="J129" s="9"/>
    </row>
    <row r="130" ht="15.35" customHeight="1">
      <c r="A130" t="s" s="594">
        <f>MID(D130,LEN(C130)+2,LEN(D130)-LEN(C130))</f>
        <v>121</v>
      </c>
      <c r="B130" s="349">
        <f>IF(_xlfn.IFERROR(FIND("PU",D130,1),0)&lt;&gt;0,"PU",0)</f>
        <v>0</v>
      </c>
      <c r="C130" t="s" s="10">
        <v>411</v>
      </c>
      <c r="D130" t="s" s="595">
        <v>970</v>
      </c>
      <c r="E130" s="349">
        <v>0</v>
      </c>
      <c r="F130" s="6"/>
      <c r="G130" s="6"/>
      <c r="H130" s="6"/>
      <c r="I130" s="6"/>
      <c r="J130" s="9"/>
    </row>
    <row r="131" ht="15.35" customHeight="1">
      <c r="A131" t="s" s="594">
        <f>MID(D131,LEN(C131)+2,LEN(D131)-LEN(C131))</f>
        <v>122</v>
      </c>
      <c r="B131" s="349">
        <f>IF(_xlfn.IFERROR(FIND("PU",D131,1),0)&lt;&gt;0,"PU",0)</f>
        <v>0</v>
      </c>
      <c r="C131" t="s" s="10">
        <v>411</v>
      </c>
      <c r="D131" t="s" s="595">
        <v>971</v>
      </c>
      <c r="E131" s="349">
        <v>0</v>
      </c>
      <c r="F131" s="6"/>
      <c r="G131" s="6"/>
      <c r="H131" s="6"/>
      <c r="I131" s="6"/>
      <c r="J131" s="9"/>
    </row>
    <row r="132" ht="15.35" customHeight="1">
      <c r="A132" t="s" s="594">
        <f>MID(D132,LEN(C132)+2,LEN(D132)-LEN(C132))</f>
        <v>123</v>
      </c>
      <c r="B132" s="349">
        <f>IF(_xlfn.IFERROR(FIND("PU",D132,1),0)&lt;&gt;0,"PU",0)</f>
        <v>0</v>
      </c>
      <c r="C132" t="s" s="10">
        <v>411</v>
      </c>
      <c r="D132" t="s" s="595">
        <v>972</v>
      </c>
      <c r="E132" s="349">
        <v>0</v>
      </c>
      <c r="F132" s="6"/>
      <c r="G132" s="6"/>
      <c r="H132" s="6"/>
      <c r="I132" s="6"/>
      <c r="J132" s="9"/>
    </row>
    <row r="133" ht="15.35" customHeight="1">
      <c r="A133" t="s" s="594">
        <f>MID(D133,LEN(C133)+2,LEN(D133)-LEN(C133))</f>
        <v>860</v>
      </c>
      <c r="B133" s="349">
        <f>IF(_xlfn.IFERROR(FIND("PU",D133,1),0)&lt;&gt;0,"PU",0)</f>
        <v>0</v>
      </c>
      <c r="C133" t="s" s="10">
        <v>411</v>
      </c>
      <c r="D133" t="s" s="595">
        <v>973</v>
      </c>
      <c r="E133" s="349">
        <v>0</v>
      </c>
      <c r="F133" s="6"/>
      <c r="G133" s="6"/>
      <c r="H133" s="6"/>
      <c r="I133" s="6"/>
      <c r="J133" s="9"/>
    </row>
    <row r="134" ht="15.35" customHeight="1">
      <c r="A134" t="s" s="594">
        <f>MID(D134,LEN(C134)+2,LEN(D134)-LEN(C134))</f>
        <v>110</v>
      </c>
      <c r="B134" s="349">
        <f>IF(_xlfn.IFERROR(FIND("PU",D134,1),0)&lt;&gt;0,"PU",0)</f>
        <v>0</v>
      </c>
      <c r="C134" t="s" s="10">
        <v>413</v>
      </c>
      <c r="D134" t="s" s="595">
        <v>974</v>
      </c>
      <c r="E134" s="349">
        <v>0</v>
      </c>
      <c r="F134" s="6"/>
      <c r="G134" s="6"/>
      <c r="H134" s="6"/>
      <c r="I134" s="6"/>
      <c r="J134" s="9"/>
    </row>
    <row r="135" ht="15.35" customHeight="1">
      <c r="A135" t="s" s="594">
        <f>MID(D135,LEN(C135)+2,LEN(D135)-LEN(C135))</f>
        <v>111</v>
      </c>
      <c r="B135" s="349">
        <f>IF(_xlfn.IFERROR(FIND("PU",D135,1),0)&lt;&gt;0,"PU",0)</f>
        <v>0</v>
      </c>
      <c r="C135" t="s" s="10">
        <v>413</v>
      </c>
      <c r="D135" t="s" s="595">
        <v>975</v>
      </c>
      <c r="E135" s="349">
        <v>0</v>
      </c>
      <c r="F135" s="6"/>
      <c r="G135" s="6"/>
      <c r="H135" s="6"/>
      <c r="I135" s="6"/>
      <c r="J135" s="9"/>
    </row>
    <row r="136" ht="15.35" customHeight="1">
      <c r="A136" t="s" s="594">
        <f>MID(D136,LEN(C136)+2,LEN(D136)-LEN(C136))</f>
        <v>112</v>
      </c>
      <c r="B136" s="349">
        <f>IF(_xlfn.IFERROR(FIND("PU",D136,1),0)&lt;&gt;0,"PU",0)</f>
        <v>0</v>
      </c>
      <c r="C136" t="s" s="10">
        <v>413</v>
      </c>
      <c r="D136" t="s" s="595">
        <v>976</v>
      </c>
      <c r="E136" s="349">
        <v>0</v>
      </c>
      <c r="F136" s="6"/>
      <c r="G136" s="6"/>
      <c r="H136" s="6"/>
      <c r="I136" s="6"/>
      <c r="J136" s="9"/>
    </row>
    <row r="137" ht="15.35" customHeight="1">
      <c r="A137" t="s" s="594">
        <f>MID(D137,LEN(C137)+2,LEN(D137)-LEN(C137))</f>
        <v>113</v>
      </c>
      <c r="B137" s="349">
        <f>IF(_xlfn.IFERROR(FIND("PU",D137,1),0)&lt;&gt;0,"PU",0)</f>
        <v>0</v>
      </c>
      <c r="C137" t="s" s="10">
        <v>413</v>
      </c>
      <c r="D137" t="s" s="595">
        <v>977</v>
      </c>
      <c r="E137" s="349">
        <v>0</v>
      </c>
      <c r="F137" s="6"/>
      <c r="G137" s="6"/>
      <c r="H137" s="6"/>
      <c r="I137" s="6"/>
      <c r="J137" s="9"/>
    </row>
    <row r="138" ht="15.35" customHeight="1">
      <c r="A138" t="s" s="594">
        <f>MID(D138,LEN(C138)+2,LEN(D138)-LEN(C138))</f>
        <v>114</v>
      </c>
      <c r="B138" s="349">
        <f>IF(_xlfn.IFERROR(FIND("PU",D138,1),0)&lt;&gt;0,"PU",0)</f>
        <v>0</v>
      </c>
      <c r="C138" t="s" s="10">
        <v>413</v>
      </c>
      <c r="D138" t="s" s="595">
        <v>978</v>
      </c>
      <c r="E138" s="349">
        <v>0</v>
      </c>
      <c r="F138" s="6"/>
      <c r="G138" s="6"/>
      <c r="H138" s="6"/>
      <c r="I138" s="6"/>
      <c r="J138" s="9"/>
    </row>
    <row r="139" ht="15.35" customHeight="1">
      <c r="A139" t="s" s="594">
        <f>MID(D139,LEN(C139)+2,LEN(D139)-LEN(C139))</f>
        <v>115</v>
      </c>
      <c r="B139" s="349">
        <f>IF(_xlfn.IFERROR(FIND("PU",D139,1),0)&lt;&gt;0,"PU",0)</f>
        <v>0</v>
      </c>
      <c r="C139" t="s" s="10">
        <v>413</v>
      </c>
      <c r="D139" t="s" s="595">
        <v>979</v>
      </c>
      <c r="E139" s="349">
        <v>0</v>
      </c>
      <c r="F139" s="6"/>
      <c r="G139" s="6"/>
      <c r="H139" s="6"/>
      <c r="I139" s="6"/>
      <c r="J139" s="9"/>
    </row>
    <row r="140" ht="15.35" customHeight="1">
      <c r="A140" t="s" s="594">
        <f>MID(D140,LEN(C140)+2,LEN(D140)-LEN(C140))</f>
        <v>117</v>
      </c>
      <c r="B140" s="349">
        <f>IF(_xlfn.IFERROR(FIND("PU",D140,1),0)&lt;&gt;0,"PU",0)</f>
        <v>0</v>
      </c>
      <c r="C140" t="s" s="10">
        <v>413</v>
      </c>
      <c r="D140" t="s" s="595">
        <v>980</v>
      </c>
      <c r="E140" s="349">
        <v>0</v>
      </c>
      <c r="F140" s="6"/>
      <c r="G140" s="6"/>
      <c r="H140" s="6"/>
      <c r="I140" s="6"/>
      <c r="J140" s="9"/>
    </row>
    <row r="141" ht="15.35" customHeight="1">
      <c r="A141" t="s" s="594">
        <f>MID(D141,LEN(C141)+2,LEN(D141)-LEN(C141))</f>
        <v>118</v>
      </c>
      <c r="B141" s="349">
        <f>IF(_xlfn.IFERROR(FIND("PU",D141,1),0)&lt;&gt;0,"PU",0)</f>
        <v>0</v>
      </c>
      <c r="C141" t="s" s="10">
        <v>413</v>
      </c>
      <c r="D141" t="s" s="595">
        <v>981</v>
      </c>
      <c r="E141" s="349">
        <v>0</v>
      </c>
      <c r="F141" s="6"/>
      <c r="G141" s="6"/>
      <c r="H141" s="6"/>
      <c r="I141" s="6"/>
      <c r="J141" s="9"/>
    </row>
    <row r="142" ht="15.35" customHeight="1">
      <c r="A142" t="s" s="594">
        <f>MID(D142,LEN(C142)+2,LEN(D142)-LEN(C142))</f>
        <v>119</v>
      </c>
      <c r="B142" s="349">
        <f>IF(_xlfn.IFERROR(FIND("PU",D142,1),0)&lt;&gt;0,"PU",0)</f>
        <v>0</v>
      </c>
      <c r="C142" t="s" s="10">
        <v>413</v>
      </c>
      <c r="D142" t="s" s="595">
        <v>982</v>
      </c>
      <c r="E142" s="349">
        <v>0</v>
      </c>
      <c r="F142" s="6"/>
      <c r="G142" s="6"/>
      <c r="H142" s="6"/>
      <c r="I142" s="6"/>
      <c r="J142" s="9"/>
    </row>
    <row r="143" ht="15.35" customHeight="1">
      <c r="A143" t="s" s="594">
        <f>MID(D143,LEN(C143)+2,LEN(D143)-LEN(C143))</f>
        <v>120</v>
      </c>
      <c r="B143" s="349">
        <f>IF(_xlfn.IFERROR(FIND("PU",D143,1),0)&lt;&gt;0,"PU",0)</f>
        <v>0</v>
      </c>
      <c r="C143" t="s" s="10">
        <v>413</v>
      </c>
      <c r="D143" t="s" s="595">
        <v>983</v>
      </c>
      <c r="E143" s="349">
        <v>0</v>
      </c>
      <c r="F143" s="6"/>
      <c r="G143" s="6"/>
      <c r="H143" s="6"/>
      <c r="I143" s="6"/>
      <c r="J143" s="9"/>
    </row>
    <row r="144" ht="15.35" customHeight="1">
      <c r="A144" t="s" s="594">
        <f>MID(D144,LEN(C144)+2,LEN(D144)-LEN(C144))</f>
        <v>121</v>
      </c>
      <c r="B144" s="349">
        <f>IF(_xlfn.IFERROR(FIND("PU",D144,1),0)&lt;&gt;0,"PU",0)</f>
        <v>0</v>
      </c>
      <c r="C144" t="s" s="10">
        <v>413</v>
      </c>
      <c r="D144" t="s" s="595">
        <v>984</v>
      </c>
      <c r="E144" s="349">
        <v>0</v>
      </c>
      <c r="F144" s="6"/>
      <c r="G144" s="6"/>
      <c r="H144" s="6"/>
      <c r="I144" s="6"/>
      <c r="J144" s="9"/>
    </row>
    <row r="145" ht="15.35" customHeight="1">
      <c r="A145" t="s" s="594">
        <f>MID(D145,LEN(C145)+2,LEN(D145)-LEN(C145))</f>
        <v>122</v>
      </c>
      <c r="B145" s="349">
        <f>IF(_xlfn.IFERROR(FIND("PU",D145,1),0)&lt;&gt;0,"PU",0)</f>
        <v>0</v>
      </c>
      <c r="C145" t="s" s="10">
        <v>413</v>
      </c>
      <c r="D145" t="s" s="595">
        <v>985</v>
      </c>
      <c r="E145" s="349">
        <v>0</v>
      </c>
      <c r="F145" s="6"/>
      <c r="G145" s="6"/>
      <c r="H145" s="6"/>
      <c r="I145" s="6"/>
      <c r="J145" s="9"/>
    </row>
    <row r="146" ht="15.35" customHeight="1">
      <c r="A146" t="s" s="594">
        <f>MID(D146,LEN(C146)+2,LEN(D146)-LEN(C146))</f>
        <v>123</v>
      </c>
      <c r="B146" s="349">
        <f>IF(_xlfn.IFERROR(FIND("PU",D146,1),0)&lt;&gt;0,"PU",0)</f>
        <v>0</v>
      </c>
      <c r="C146" t="s" s="10">
        <v>413</v>
      </c>
      <c r="D146" t="s" s="595">
        <v>986</v>
      </c>
      <c r="E146" s="349">
        <v>0</v>
      </c>
      <c r="F146" s="6"/>
      <c r="G146" s="6"/>
      <c r="H146" s="6"/>
      <c r="I146" s="6"/>
      <c r="J146" s="9"/>
    </row>
    <row r="147" ht="15.35" customHeight="1">
      <c r="A147" t="s" s="594">
        <f>MID(D147,LEN(C147)+2,LEN(D147)-LEN(C147))</f>
        <v>860</v>
      </c>
      <c r="B147" s="349">
        <f>IF(_xlfn.IFERROR(FIND("PU",D147,1),0)&lt;&gt;0,"PU",0)</f>
        <v>0</v>
      </c>
      <c r="C147" t="s" s="10">
        <v>413</v>
      </c>
      <c r="D147" t="s" s="595">
        <v>987</v>
      </c>
      <c r="E147" s="349">
        <v>0</v>
      </c>
      <c r="F147" s="6"/>
      <c r="G147" s="6"/>
      <c r="H147" s="6"/>
      <c r="I147" s="6"/>
      <c r="J147" s="9"/>
    </row>
    <row r="148" ht="15.35" customHeight="1">
      <c r="A148" t="s" s="594">
        <f>MID(D148,LEN(C148)+2,LEN(D148)-LEN(C148))</f>
        <v>110</v>
      </c>
      <c r="B148" s="349">
        <f>IF(_xlfn.IFERROR(FIND("PU",D148,1),0)&lt;&gt;0,"PU",0)</f>
        <v>0</v>
      </c>
      <c r="C148" t="s" s="10">
        <v>415</v>
      </c>
      <c r="D148" t="s" s="595">
        <v>988</v>
      </c>
      <c r="E148" s="349">
        <v>0</v>
      </c>
      <c r="F148" s="6"/>
      <c r="G148" s="6"/>
      <c r="H148" s="6"/>
      <c r="I148" s="6"/>
      <c r="J148" s="9"/>
    </row>
    <row r="149" ht="15.35" customHeight="1">
      <c r="A149" t="s" s="594">
        <f>MID(D149,LEN(C149)+2,LEN(D149)-LEN(C149))</f>
        <v>111</v>
      </c>
      <c r="B149" s="349">
        <f>IF(_xlfn.IFERROR(FIND("PU",D149,1),0)&lt;&gt;0,"PU",0)</f>
        <v>0</v>
      </c>
      <c r="C149" t="s" s="10">
        <v>415</v>
      </c>
      <c r="D149" t="s" s="595">
        <v>989</v>
      </c>
      <c r="E149" s="349">
        <v>0</v>
      </c>
      <c r="F149" s="6"/>
      <c r="G149" s="6"/>
      <c r="H149" s="6"/>
      <c r="I149" s="6"/>
      <c r="J149" s="9"/>
    </row>
    <row r="150" ht="15.35" customHeight="1">
      <c r="A150" t="s" s="594">
        <f>MID(D150,LEN(C150)+2,LEN(D150)-LEN(C150))</f>
        <v>112</v>
      </c>
      <c r="B150" s="349">
        <f>IF(_xlfn.IFERROR(FIND("PU",D150,1),0)&lt;&gt;0,"PU",0)</f>
        <v>0</v>
      </c>
      <c r="C150" t="s" s="10">
        <v>415</v>
      </c>
      <c r="D150" t="s" s="595">
        <v>990</v>
      </c>
      <c r="E150" s="349">
        <v>0</v>
      </c>
      <c r="F150" s="6"/>
      <c r="G150" s="6"/>
      <c r="H150" s="6"/>
      <c r="I150" s="6"/>
      <c r="J150" s="9"/>
    </row>
    <row r="151" ht="15.35" customHeight="1">
      <c r="A151" t="s" s="594">
        <f>MID(D151,LEN(C151)+2,LEN(D151)-LEN(C151))</f>
        <v>113</v>
      </c>
      <c r="B151" s="349">
        <f>IF(_xlfn.IFERROR(FIND("PU",D151,1),0)&lt;&gt;0,"PU",0)</f>
        <v>0</v>
      </c>
      <c r="C151" t="s" s="10">
        <v>415</v>
      </c>
      <c r="D151" t="s" s="595">
        <v>991</v>
      </c>
      <c r="E151" s="349">
        <v>0</v>
      </c>
      <c r="F151" s="6"/>
      <c r="G151" s="6"/>
      <c r="H151" s="6"/>
      <c r="I151" s="6"/>
      <c r="J151" s="9"/>
    </row>
    <row r="152" ht="15.35" customHeight="1">
      <c r="A152" t="s" s="594">
        <f>MID(D152,LEN(C152)+2,LEN(D152)-LEN(C152))</f>
        <v>114</v>
      </c>
      <c r="B152" s="349">
        <f>IF(_xlfn.IFERROR(FIND("PU",D152,1),0)&lt;&gt;0,"PU",0)</f>
        <v>0</v>
      </c>
      <c r="C152" t="s" s="10">
        <v>415</v>
      </c>
      <c r="D152" t="s" s="595">
        <v>992</v>
      </c>
      <c r="E152" s="349">
        <v>0</v>
      </c>
      <c r="F152" s="6"/>
      <c r="G152" s="6"/>
      <c r="H152" s="6"/>
      <c r="I152" s="6"/>
      <c r="J152" s="9"/>
    </row>
    <row r="153" ht="15.35" customHeight="1">
      <c r="A153" t="s" s="594">
        <f>MID(D153,LEN(C153)+2,LEN(D153)-LEN(C153))</f>
        <v>115</v>
      </c>
      <c r="B153" s="349">
        <f>IF(_xlfn.IFERROR(FIND("PU",D153,1),0)&lt;&gt;0,"PU",0)</f>
        <v>0</v>
      </c>
      <c r="C153" t="s" s="10">
        <v>415</v>
      </c>
      <c r="D153" t="s" s="595">
        <v>993</v>
      </c>
      <c r="E153" s="349">
        <v>0</v>
      </c>
      <c r="F153" s="6"/>
      <c r="G153" s="6"/>
      <c r="H153" s="6"/>
      <c r="I153" s="6"/>
      <c r="J153" s="9"/>
    </row>
    <row r="154" ht="15.35" customHeight="1">
      <c r="A154" t="s" s="594">
        <f>MID(D154,LEN(C154)+2,LEN(D154)-LEN(C154))</f>
        <v>117</v>
      </c>
      <c r="B154" s="349">
        <f>IF(_xlfn.IFERROR(FIND("PU",D154,1),0)&lt;&gt;0,"PU",0)</f>
        <v>0</v>
      </c>
      <c r="C154" t="s" s="10">
        <v>415</v>
      </c>
      <c r="D154" t="s" s="595">
        <v>994</v>
      </c>
      <c r="E154" s="349">
        <v>0</v>
      </c>
      <c r="F154" s="6"/>
      <c r="G154" s="6"/>
      <c r="H154" s="6"/>
      <c r="I154" s="6"/>
      <c r="J154" s="9"/>
    </row>
    <row r="155" ht="15.35" customHeight="1">
      <c r="A155" t="s" s="594">
        <f>MID(D155,LEN(C155)+2,LEN(D155)-LEN(C155))</f>
        <v>118</v>
      </c>
      <c r="B155" s="349">
        <f>IF(_xlfn.IFERROR(FIND("PU",D155,1),0)&lt;&gt;0,"PU",0)</f>
        <v>0</v>
      </c>
      <c r="C155" t="s" s="10">
        <v>415</v>
      </c>
      <c r="D155" t="s" s="595">
        <v>995</v>
      </c>
      <c r="E155" s="349">
        <v>0</v>
      </c>
      <c r="F155" s="6"/>
      <c r="G155" s="6"/>
      <c r="H155" s="6"/>
      <c r="I155" s="6"/>
      <c r="J155" s="9"/>
    </row>
    <row r="156" ht="15.35" customHeight="1">
      <c r="A156" t="s" s="594">
        <f>MID(D156,LEN(C156)+2,LEN(D156)-LEN(C156))</f>
        <v>119</v>
      </c>
      <c r="B156" s="349">
        <f>IF(_xlfn.IFERROR(FIND("PU",D156,1),0)&lt;&gt;0,"PU",0)</f>
        <v>0</v>
      </c>
      <c r="C156" t="s" s="10">
        <v>415</v>
      </c>
      <c r="D156" t="s" s="595">
        <v>996</v>
      </c>
      <c r="E156" s="349">
        <v>0</v>
      </c>
      <c r="F156" s="6"/>
      <c r="G156" s="6"/>
      <c r="H156" s="6"/>
      <c r="I156" s="6"/>
      <c r="J156" s="9"/>
    </row>
    <row r="157" ht="15.35" customHeight="1">
      <c r="A157" t="s" s="594">
        <f>MID(D157,LEN(C157)+2,LEN(D157)-LEN(C157))</f>
        <v>120</v>
      </c>
      <c r="B157" s="349">
        <f>IF(_xlfn.IFERROR(FIND("PU",D157,1),0)&lt;&gt;0,"PU",0)</f>
        <v>0</v>
      </c>
      <c r="C157" t="s" s="10">
        <v>415</v>
      </c>
      <c r="D157" t="s" s="595">
        <v>997</v>
      </c>
      <c r="E157" s="349">
        <v>0</v>
      </c>
      <c r="F157" s="6"/>
      <c r="G157" s="6"/>
      <c r="H157" s="6"/>
      <c r="I157" s="6"/>
      <c r="J157" s="9"/>
    </row>
    <row r="158" ht="15.35" customHeight="1">
      <c r="A158" t="s" s="594">
        <f>MID(D158,LEN(C158)+2,LEN(D158)-LEN(C158))</f>
        <v>121</v>
      </c>
      <c r="B158" s="349">
        <f>IF(_xlfn.IFERROR(FIND("PU",D158,1),0)&lt;&gt;0,"PU",0)</f>
        <v>0</v>
      </c>
      <c r="C158" t="s" s="10">
        <v>415</v>
      </c>
      <c r="D158" t="s" s="595">
        <v>998</v>
      </c>
      <c r="E158" s="349">
        <v>0</v>
      </c>
      <c r="F158" s="6"/>
      <c r="G158" s="6"/>
      <c r="H158" s="6"/>
      <c r="I158" s="6"/>
      <c r="J158" s="9"/>
    </row>
    <row r="159" ht="15.35" customHeight="1">
      <c r="A159" t="s" s="594">
        <f>MID(D159,LEN(C159)+2,LEN(D159)-LEN(C159))</f>
        <v>122</v>
      </c>
      <c r="B159" s="349">
        <f>IF(_xlfn.IFERROR(FIND("PU",D159,1),0)&lt;&gt;0,"PU",0)</f>
        <v>0</v>
      </c>
      <c r="C159" t="s" s="10">
        <v>415</v>
      </c>
      <c r="D159" t="s" s="595">
        <v>999</v>
      </c>
      <c r="E159" s="349">
        <v>0</v>
      </c>
      <c r="F159" s="6"/>
      <c r="G159" s="6"/>
      <c r="H159" s="6"/>
      <c r="I159" s="6"/>
      <c r="J159" s="9"/>
    </row>
    <row r="160" ht="15.35" customHeight="1">
      <c r="A160" t="s" s="594">
        <f>MID(D160,LEN(C160)+2,LEN(D160)-LEN(C160))</f>
        <v>123</v>
      </c>
      <c r="B160" s="349">
        <f>IF(_xlfn.IFERROR(FIND("PU",D160,1),0)&lt;&gt;0,"PU",0)</f>
        <v>0</v>
      </c>
      <c r="C160" t="s" s="10">
        <v>415</v>
      </c>
      <c r="D160" t="s" s="595">
        <v>1000</v>
      </c>
      <c r="E160" s="349">
        <v>0</v>
      </c>
      <c r="F160" s="6"/>
      <c r="G160" s="6"/>
      <c r="H160" s="6"/>
      <c r="I160" s="6"/>
      <c r="J160" s="9"/>
    </row>
    <row r="161" ht="15.35" customHeight="1">
      <c r="A161" t="s" s="594">
        <f>MID(D161,LEN(C161)+2,LEN(D161)-LEN(C161))</f>
        <v>860</v>
      </c>
      <c r="B161" s="349">
        <f>IF(_xlfn.IFERROR(FIND("PU",D161,1),0)&lt;&gt;0,"PU",0)</f>
        <v>0</v>
      </c>
      <c r="C161" t="s" s="10">
        <v>415</v>
      </c>
      <c r="D161" t="s" s="595">
        <v>1001</v>
      </c>
      <c r="E161" s="349">
        <v>0</v>
      </c>
      <c r="F161" s="6"/>
      <c r="G161" s="6"/>
      <c r="H161" s="6"/>
      <c r="I161" s="6"/>
      <c r="J161" s="9"/>
    </row>
    <row r="162" ht="15.35" customHeight="1">
      <c r="A162" t="s" s="594">
        <f>MID(D162,LEN(C162)+2,LEN(D162)-LEN(C162))</f>
        <v>110</v>
      </c>
      <c r="B162" s="349">
        <f>IF(_xlfn.IFERROR(FIND("PU",D162,1),0)&lt;&gt;0,"PU",0)</f>
        <v>0</v>
      </c>
      <c r="C162" t="s" s="10">
        <v>417</v>
      </c>
      <c r="D162" t="s" s="595">
        <v>1002</v>
      </c>
      <c r="E162" s="349">
        <v>0</v>
      </c>
      <c r="F162" s="6"/>
      <c r="G162" s="6"/>
      <c r="H162" s="6"/>
      <c r="I162" s="6"/>
      <c r="J162" s="9"/>
    </row>
    <row r="163" ht="15.35" customHeight="1">
      <c r="A163" t="s" s="594">
        <f>MID(D163,LEN(C163)+2,LEN(D163)-LEN(C163))</f>
        <v>111</v>
      </c>
      <c r="B163" s="349">
        <f>IF(_xlfn.IFERROR(FIND("PU",D163,1),0)&lt;&gt;0,"PU",0)</f>
        <v>0</v>
      </c>
      <c r="C163" t="s" s="10">
        <v>417</v>
      </c>
      <c r="D163" t="s" s="595">
        <v>1003</v>
      </c>
      <c r="E163" s="349">
        <v>0</v>
      </c>
      <c r="F163" s="6"/>
      <c r="G163" s="6"/>
      <c r="H163" s="6"/>
      <c r="I163" s="6"/>
      <c r="J163" s="9"/>
    </row>
    <row r="164" ht="15.35" customHeight="1">
      <c r="A164" t="s" s="594">
        <f>MID(D164,LEN(C164)+2,LEN(D164)-LEN(C164))</f>
        <v>112</v>
      </c>
      <c r="B164" s="349">
        <f>IF(_xlfn.IFERROR(FIND("PU",D164,1),0)&lt;&gt;0,"PU",0)</f>
        <v>0</v>
      </c>
      <c r="C164" t="s" s="10">
        <v>417</v>
      </c>
      <c r="D164" t="s" s="595">
        <v>1004</v>
      </c>
      <c r="E164" s="349">
        <v>0</v>
      </c>
      <c r="F164" s="6"/>
      <c r="G164" s="6"/>
      <c r="H164" s="6"/>
      <c r="I164" s="6"/>
      <c r="J164" s="9"/>
    </row>
    <row r="165" ht="15.35" customHeight="1">
      <c r="A165" t="s" s="594">
        <f>MID(D165,LEN(C165)+2,LEN(D165)-LEN(C165))</f>
        <v>113</v>
      </c>
      <c r="B165" s="349">
        <f>IF(_xlfn.IFERROR(FIND("PU",D165,1),0)&lt;&gt;0,"PU",0)</f>
        <v>0</v>
      </c>
      <c r="C165" t="s" s="10">
        <v>417</v>
      </c>
      <c r="D165" t="s" s="595">
        <v>1005</v>
      </c>
      <c r="E165" s="349">
        <v>0</v>
      </c>
      <c r="F165" s="6"/>
      <c r="G165" s="6"/>
      <c r="H165" s="6"/>
      <c r="I165" s="6"/>
      <c r="J165" s="9"/>
    </row>
    <row r="166" ht="15.35" customHeight="1">
      <c r="A166" t="s" s="594">
        <f>MID(D166,LEN(C166)+2,LEN(D166)-LEN(C166))</f>
        <v>114</v>
      </c>
      <c r="B166" s="349">
        <f>IF(_xlfn.IFERROR(FIND("PU",D166,1),0)&lt;&gt;0,"PU",0)</f>
        <v>0</v>
      </c>
      <c r="C166" t="s" s="10">
        <v>417</v>
      </c>
      <c r="D166" t="s" s="595">
        <v>1006</v>
      </c>
      <c r="E166" s="349">
        <v>0</v>
      </c>
      <c r="F166" s="6"/>
      <c r="G166" s="6"/>
      <c r="H166" s="6"/>
      <c r="I166" s="6"/>
      <c r="J166" s="9"/>
    </row>
    <row r="167" ht="15.35" customHeight="1">
      <c r="A167" t="s" s="594">
        <f>MID(D167,LEN(C167)+2,LEN(D167)-LEN(C167))</f>
        <v>115</v>
      </c>
      <c r="B167" s="349">
        <f>IF(_xlfn.IFERROR(FIND("PU",D167,1),0)&lt;&gt;0,"PU",0)</f>
        <v>0</v>
      </c>
      <c r="C167" t="s" s="10">
        <v>417</v>
      </c>
      <c r="D167" t="s" s="595">
        <v>1007</v>
      </c>
      <c r="E167" s="349">
        <v>0</v>
      </c>
      <c r="F167" s="6"/>
      <c r="G167" s="6"/>
      <c r="H167" s="6"/>
      <c r="I167" s="6"/>
      <c r="J167" s="9"/>
    </row>
    <row r="168" ht="15.35" customHeight="1">
      <c r="A168" t="s" s="594">
        <f>MID(D168,LEN(C168)+2,LEN(D168)-LEN(C168))</f>
        <v>117</v>
      </c>
      <c r="B168" s="349">
        <f>IF(_xlfn.IFERROR(FIND("PU",D168,1),0)&lt;&gt;0,"PU",0)</f>
        <v>0</v>
      </c>
      <c r="C168" t="s" s="10">
        <v>417</v>
      </c>
      <c r="D168" t="s" s="595">
        <v>1008</v>
      </c>
      <c r="E168" s="349">
        <v>0</v>
      </c>
      <c r="F168" s="6"/>
      <c r="G168" s="6"/>
      <c r="H168" s="6"/>
      <c r="I168" s="6"/>
      <c r="J168" s="9"/>
    </row>
    <row r="169" ht="15.35" customHeight="1">
      <c r="A169" t="s" s="594">
        <f>MID(D169,LEN(C169)+2,LEN(D169)-LEN(C169))</f>
        <v>118</v>
      </c>
      <c r="B169" s="349">
        <f>IF(_xlfn.IFERROR(FIND("PU",D169,1),0)&lt;&gt;0,"PU",0)</f>
        <v>0</v>
      </c>
      <c r="C169" t="s" s="10">
        <v>417</v>
      </c>
      <c r="D169" t="s" s="595">
        <v>1009</v>
      </c>
      <c r="E169" s="349">
        <v>0</v>
      </c>
      <c r="F169" s="6"/>
      <c r="G169" s="6"/>
      <c r="H169" s="6"/>
      <c r="I169" s="6"/>
      <c r="J169" s="9"/>
    </row>
    <row r="170" ht="15.35" customHeight="1">
      <c r="A170" t="s" s="594">
        <f>MID(D170,LEN(C170)+2,LEN(D170)-LEN(C170))</f>
        <v>119</v>
      </c>
      <c r="B170" s="349">
        <f>IF(_xlfn.IFERROR(FIND("PU",D170,1),0)&lt;&gt;0,"PU",0)</f>
        <v>0</v>
      </c>
      <c r="C170" t="s" s="10">
        <v>417</v>
      </c>
      <c r="D170" t="s" s="595">
        <v>1010</v>
      </c>
      <c r="E170" s="349">
        <v>0</v>
      </c>
      <c r="F170" s="6"/>
      <c r="G170" s="6"/>
      <c r="H170" s="6"/>
      <c r="I170" s="6"/>
      <c r="J170" s="9"/>
    </row>
    <row r="171" ht="15.35" customHeight="1">
      <c r="A171" t="s" s="594">
        <f>MID(D171,LEN(C171)+2,LEN(D171)-LEN(C171))</f>
        <v>120</v>
      </c>
      <c r="B171" s="349">
        <f>IF(_xlfn.IFERROR(FIND("PU",D171,1),0)&lt;&gt;0,"PU",0)</f>
        <v>0</v>
      </c>
      <c r="C171" t="s" s="10">
        <v>417</v>
      </c>
      <c r="D171" t="s" s="595">
        <v>1011</v>
      </c>
      <c r="E171" s="349">
        <v>0</v>
      </c>
      <c r="F171" s="6"/>
      <c r="G171" s="6"/>
      <c r="H171" s="6"/>
      <c r="I171" s="6"/>
      <c r="J171" s="9"/>
    </row>
    <row r="172" ht="15.35" customHeight="1">
      <c r="A172" t="s" s="594">
        <f>MID(D172,LEN(C172)+2,LEN(D172)-LEN(C172))</f>
        <v>121</v>
      </c>
      <c r="B172" s="349">
        <f>IF(_xlfn.IFERROR(FIND("PU",D172,1),0)&lt;&gt;0,"PU",0)</f>
        <v>0</v>
      </c>
      <c r="C172" t="s" s="10">
        <v>417</v>
      </c>
      <c r="D172" t="s" s="595">
        <v>1012</v>
      </c>
      <c r="E172" s="349">
        <v>0</v>
      </c>
      <c r="F172" s="6"/>
      <c r="G172" s="6"/>
      <c r="H172" s="6"/>
      <c r="I172" s="6"/>
      <c r="J172" s="9"/>
    </row>
    <row r="173" ht="15.35" customHeight="1">
      <c r="A173" t="s" s="594">
        <f>MID(D173,LEN(C173)+2,LEN(D173)-LEN(C173))</f>
        <v>122</v>
      </c>
      <c r="B173" s="349">
        <f>IF(_xlfn.IFERROR(FIND("PU",D173,1),0)&lt;&gt;0,"PU",0)</f>
        <v>0</v>
      </c>
      <c r="C173" t="s" s="10">
        <v>417</v>
      </c>
      <c r="D173" t="s" s="595">
        <v>1013</v>
      </c>
      <c r="E173" s="349">
        <v>0</v>
      </c>
      <c r="F173" s="6"/>
      <c r="G173" s="6"/>
      <c r="H173" s="6"/>
      <c r="I173" s="6"/>
      <c r="J173" s="9"/>
    </row>
    <row r="174" ht="15.35" customHeight="1">
      <c r="A174" t="s" s="594">
        <f>MID(D174,LEN(C174)+2,LEN(D174)-LEN(C174))</f>
        <v>123</v>
      </c>
      <c r="B174" s="349">
        <f>IF(_xlfn.IFERROR(FIND("PU",D174,1),0)&lt;&gt;0,"PU",0)</f>
        <v>0</v>
      </c>
      <c r="C174" t="s" s="10">
        <v>417</v>
      </c>
      <c r="D174" t="s" s="595">
        <v>1014</v>
      </c>
      <c r="E174" s="349">
        <v>0</v>
      </c>
      <c r="F174" s="6"/>
      <c r="G174" s="6"/>
      <c r="H174" s="6"/>
      <c r="I174" s="6"/>
      <c r="J174" s="9"/>
    </row>
    <row r="175" ht="15.35" customHeight="1">
      <c r="A175" t="s" s="594">
        <f>MID(D175,LEN(C175)+2,LEN(D175)-LEN(C175))</f>
        <v>860</v>
      </c>
      <c r="B175" s="349">
        <f>IF(_xlfn.IFERROR(FIND("PU",D175,1),0)&lt;&gt;0,"PU",0)</f>
        <v>0</v>
      </c>
      <c r="C175" t="s" s="10">
        <v>417</v>
      </c>
      <c r="D175" t="s" s="595">
        <v>1015</v>
      </c>
      <c r="E175" s="349">
        <v>0</v>
      </c>
      <c r="F175" s="6"/>
      <c r="G175" s="6"/>
      <c r="H175" s="6"/>
      <c r="I175" s="6"/>
      <c r="J175" s="9"/>
    </row>
    <row r="176" ht="15.35" customHeight="1">
      <c r="A176" t="s" s="594">
        <f>MID(D176,LEN(C176)+2,LEN(D176)-LEN(C176))</f>
        <v>110</v>
      </c>
      <c r="B176" s="349">
        <f>IF(_xlfn.IFERROR(FIND("PU",D176,1),0)&lt;&gt;0,"PU",0)</f>
        <v>0</v>
      </c>
      <c r="C176" t="s" s="10">
        <v>419</v>
      </c>
      <c r="D176" t="s" s="595">
        <v>1016</v>
      </c>
      <c r="E176" s="349">
        <v>0</v>
      </c>
      <c r="F176" s="6"/>
      <c r="G176" s="6"/>
      <c r="H176" s="6"/>
      <c r="I176" s="6"/>
      <c r="J176" s="9"/>
    </row>
    <row r="177" ht="15.35" customHeight="1">
      <c r="A177" t="s" s="594">
        <f>MID(D177,LEN(C177)+2,LEN(D177)-LEN(C177))</f>
        <v>111</v>
      </c>
      <c r="B177" s="349">
        <f>IF(_xlfn.IFERROR(FIND("PU",D177,1),0)&lt;&gt;0,"PU",0)</f>
        <v>0</v>
      </c>
      <c r="C177" t="s" s="10">
        <v>419</v>
      </c>
      <c r="D177" t="s" s="595">
        <v>1017</v>
      </c>
      <c r="E177" s="349">
        <v>0</v>
      </c>
      <c r="F177" s="6"/>
      <c r="G177" s="6"/>
      <c r="H177" s="6"/>
      <c r="I177" s="6"/>
      <c r="J177" s="9"/>
    </row>
    <row r="178" ht="15.35" customHeight="1">
      <c r="A178" t="s" s="594">
        <f>MID(D178,LEN(C178)+2,LEN(D178)-LEN(C178))</f>
        <v>112</v>
      </c>
      <c r="B178" s="349">
        <f>IF(_xlfn.IFERROR(FIND("PU",D178,1),0)&lt;&gt;0,"PU",0)</f>
        <v>0</v>
      </c>
      <c r="C178" t="s" s="10">
        <v>419</v>
      </c>
      <c r="D178" t="s" s="595">
        <v>1018</v>
      </c>
      <c r="E178" s="349">
        <v>0</v>
      </c>
      <c r="F178" s="6"/>
      <c r="G178" s="6"/>
      <c r="H178" s="6"/>
      <c r="I178" s="6"/>
      <c r="J178" s="9"/>
    </row>
    <row r="179" ht="15.35" customHeight="1">
      <c r="A179" t="s" s="594">
        <f>MID(D179,LEN(C179)+2,LEN(D179)-LEN(C179))</f>
        <v>113</v>
      </c>
      <c r="B179" s="349">
        <f>IF(_xlfn.IFERROR(FIND("PU",D179,1),0)&lt;&gt;0,"PU",0)</f>
        <v>0</v>
      </c>
      <c r="C179" t="s" s="10">
        <v>419</v>
      </c>
      <c r="D179" t="s" s="595">
        <v>1019</v>
      </c>
      <c r="E179" s="349">
        <v>0</v>
      </c>
      <c r="F179" s="6"/>
      <c r="G179" s="6"/>
      <c r="H179" s="6"/>
      <c r="I179" s="6"/>
      <c r="J179" s="9"/>
    </row>
    <row r="180" ht="15.35" customHeight="1">
      <c r="A180" t="s" s="594">
        <f>MID(D180,LEN(C180)+2,LEN(D180)-LEN(C180))</f>
        <v>114</v>
      </c>
      <c r="B180" s="349">
        <f>IF(_xlfn.IFERROR(FIND("PU",D180,1),0)&lt;&gt;0,"PU",0)</f>
        <v>0</v>
      </c>
      <c r="C180" t="s" s="10">
        <v>419</v>
      </c>
      <c r="D180" t="s" s="595">
        <v>1020</v>
      </c>
      <c r="E180" s="349">
        <v>0</v>
      </c>
      <c r="F180" s="6"/>
      <c r="G180" s="6"/>
      <c r="H180" s="6"/>
      <c r="I180" s="6"/>
      <c r="J180" s="9"/>
    </row>
    <row r="181" ht="15.35" customHeight="1">
      <c r="A181" t="s" s="594">
        <f>MID(D181,LEN(C181)+2,LEN(D181)-LEN(C181))</f>
        <v>115</v>
      </c>
      <c r="B181" s="349">
        <f>IF(_xlfn.IFERROR(FIND("PU",D181,1),0)&lt;&gt;0,"PU",0)</f>
        <v>0</v>
      </c>
      <c r="C181" t="s" s="10">
        <v>419</v>
      </c>
      <c r="D181" t="s" s="595">
        <v>1021</v>
      </c>
      <c r="E181" s="349">
        <v>0</v>
      </c>
      <c r="F181" s="6"/>
      <c r="G181" s="6"/>
      <c r="H181" s="6"/>
      <c r="I181" s="6"/>
      <c r="J181" s="9"/>
    </row>
    <row r="182" ht="15.35" customHeight="1">
      <c r="A182" t="s" s="594">
        <f>MID(D182,LEN(C182)+2,LEN(D182)-LEN(C182))</f>
        <v>117</v>
      </c>
      <c r="B182" s="349">
        <f>IF(_xlfn.IFERROR(FIND("PU",D182,1),0)&lt;&gt;0,"PU",0)</f>
        <v>0</v>
      </c>
      <c r="C182" t="s" s="10">
        <v>419</v>
      </c>
      <c r="D182" t="s" s="595">
        <v>1022</v>
      </c>
      <c r="E182" s="349">
        <v>0</v>
      </c>
      <c r="F182" s="6"/>
      <c r="G182" s="6"/>
      <c r="H182" s="6"/>
      <c r="I182" s="6"/>
      <c r="J182" s="9"/>
    </row>
    <row r="183" ht="15.35" customHeight="1">
      <c r="A183" t="s" s="594">
        <f>MID(D183,LEN(C183)+2,LEN(D183)-LEN(C183))</f>
        <v>118</v>
      </c>
      <c r="B183" s="349">
        <f>IF(_xlfn.IFERROR(FIND("PU",D183,1),0)&lt;&gt;0,"PU",0)</f>
        <v>0</v>
      </c>
      <c r="C183" t="s" s="10">
        <v>419</v>
      </c>
      <c r="D183" t="s" s="595">
        <v>1023</v>
      </c>
      <c r="E183" s="349">
        <v>0</v>
      </c>
      <c r="F183" s="6"/>
      <c r="G183" s="6"/>
      <c r="H183" s="6"/>
      <c r="I183" s="6"/>
      <c r="J183" s="9"/>
    </row>
    <row r="184" ht="15.35" customHeight="1">
      <c r="A184" t="s" s="594">
        <f>MID(D184,LEN(C184)+2,LEN(D184)-LEN(C184))</f>
        <v>119</v>
      </c>
      <c r="B184" s="349">
        <f>IF(_xlfn.IFERROR(FIND("PU",D184,1),0)&lt;&gt;0,"PU",0)</f>
        <v>0</v>
      </c>
      <c r="C184" t="s" s="10">
        <v>419</v>
      </c>
      <c r="D184" t="s" s="595">
        <v>1024</v>
      </c>
      <c r="E184" s="349">
        <v>0</v>
      </c>
      <c r="F184" s="6"/>
      <c r="G184" s="6"/>
      <c r="H184" s="6"/>
      <c r="I184" s="6"/>
      <c r="J184" s="9"/>
    </row>
    <row r="185" ht="15.35" customHeight="1">
      <c r="A185" t="s" s="594">
        <f>MID(D185,LEN(C185)+2,LEN(D185)-LEN(C185))</f>
        <v>120</v>
      </c>
      <c r="B185" s="349">
        <f>IF(_xlfn.IFERROR(FIND("PU",D185,1),0)&lt;&gt;0,"PU",0)</f>
        <v>0</v>
      </c>
      <c r="C185" t="s" s="10">
        <v>419</v>
      </c>
      <c r="D185" t="s" s="595">
        <v>1025</v>
      </c>
      <c r="E185" s="349">
        <v>0</v>
      </c>
      <c r="F185" s="6"/>
      <c r="G185" s="6"/>
      <c r="H185" s="6"/>
      <c r="I185" s="6"/>
      <c r="J185" s="9"/>
    </row>
    <row r="186" ht="15.35" customHeight="1">
      <c r="A186" t="s" s="594">
        <f>MID(D186,LEN(C186)+2,LEN(D186)-LEN(C186))</f>
        <v>121</v>
      </c>
      <c r="B186" s="349">
        <f>IF(_xlfn.IFERROR(FIND("PU",D186,1),0)&lt;&gt;0,"PU",0)</f>
        <v>0</v>
      </c>
      <c r="C186" t="s" s="10">
        <v>419</v>
      </c>
      <c r="D186" t="s" s="595">
        <v>1026</v>
      </c>
      <c r="E186" s="349">
        <v>0</v>
      </c>
      <c r="F186" s="6"/>
      <c r="G186" s="6"/>
      <c r="H186" s="6"/>
      <c r="I186" s="6"/>
      <c r="J186" s="9"/>
    </row>
    <row r="187" ht="15.35" customHeight="1">
      <c r="A187" t="s" s="594">
        <f>MID(D187,LEN(C187)+2,LEN(D187)-LEN(C187))</f>
        <v>122</v>
      </c>
      <c r="B187" s="349">
        <f>IF(_xlfn.IFERROR(FIND("PU",D187,1),0)&lt;&gt;0,"PU",0)</f>
        <v>0</v>
      </c>
      <c r="C187" t="s" s="10">
        <v>419</v>
      </c>
      <c r="D187" t="s" s="595">
        <v>1027</v>
      </c>
      <c r="E187" s="349">
        <v>0</v>
      </c>
      <c r="F187" s="6"/>
      <c r="G187" s="6"/>
      <c r="H187" s="6"/>
      <c r="I187" s="6"/>
      <c r="J187" s="9"/>
    </row>
    <row r="188" ht="15.35" customHeight="1">
      <c r="A188" t="s" s="594">
        <f>MID(D188,LEN(C188)+2,LEN(D188)-LEN(C188))</f>
        <v>123</v>
      </c>
      <c r="B188" s="349">
        <f>IF(_xlfn.IFERROR(FIND("PU",D188,1),0)&lt;&gt;0,"PU",0)</f>
        <v>0</v>
      </c>
      <c r="C188" t="s" s="10">
        <v>419</v>
      </c>
      <c r="D188" t="s" s="595">
        <v>1028</v>
      </c>
      <c r="E188" s="349">
        <v>0</v>
      </c>
      <c r="F188" s="6"/>
      <c r="G188" s="6"/>
      <c r="H188" s="6"/>
      <c r="I188" s="6"/>
      <c r="J188" s="9"/>
    </row>
    <row r="189" ht="15.35" customHeight="1">
      <c r="A189" t="s" s="594">
        <f>MID(D189,LEN(C189)+2,LEN(D189)-LEN(C189))</f>
        <v>860</v>
      </c>
      <c r="B189" s="349">
        <f>IF(_xlfn.IFERROR(FIND("PU",D189,1),0)&lt;&gt;0,"PU",0)</f>
        <v>0</v>
      </c>
      <c r="C189" t="s" s="10">
        <v>419</v>
      </c>
      <c r="D189" t="s" s="595">
        <v>1029</v>
      </c>
      <c r="E189" s="349">
        <v>0</v>
      </c>
      <c r="F189" s="6"/>
      <c r="G189" s="6"/>
      <c r="H189" s="6"/>
      <c r="I189" s="6"/>
      <c r="J189" s="9"/>
    </row>
    <row r="190" ht="15.35" customHeight="1">
      <c r="A190" t="s" s="594">
        <f>MID(D190,LEN(C190)+2,LEN(D190)-LEN(C190))</f>
        <v>110</v>
      </c>
      <c r="B190" s="349">
        <f>IF(_xlfn.IFERROR(FIND("PU",D190,1),0)&lt;&gt;0,"PU",0)</f>
        <v>0</v>
      </c>
      <c r="C190" t="s" s="10">
        <v>421</v>
      </c>
      <c r="D190" t="s" s="595">
        <v>1030</v>
      </c>
      <c r="E190" s="349">
        <v>0</v>
      </c>
      <c r="F190" s="6"/>
      <c r="G190" s="6"/>
      <c r="H190" s="6"/>
      <c r="I190" s="6"/>
      <c r="J190" s="9"/>
    </row>
    <row r="191" ht="15.35" customHeight="1">
      <c r="A191" t="s" s="594">
        <f>MID(D191,LEN(C191)+2,LEN(D191)-LEN(C191))</f>
        <v>111</v>
      </c>
      <c r="B191" s="349">
        <f>IF(_xlfn.IFERROR(FIND("PU",D191,1),0)&lt;&gt;0,"PU",0)</f>
        <v>0</v>
      </c>
      <c r="C191" t="s" s="10">
        <v>421</v>
      </c>
      <c r="D191" t="s" s="595">
        <v>1031</v>
      </c>
      <c r="E191" s="349">
        <v>0</v>
      </c>
      <c r="F191" s="6"/>
      <c r="G191" s="6"/>
      <c r="H191" s="6"/>
      <c r="I191" s="6"/>
      <c r="J191" s="9"/>
    </row>
    <row r="192" ht="15.35" customHeight="1">
      <c r="A192" t="s" s="594">
        <f>MID(D192,LEN(C192)+2,LEN(D192)-LEN(C192))</f>
        <v>112</v>
      </c>
      <c r="B192" s="349">
        <f>IF(_xlfn.IFERROR(FIND("PU",D192,1),0)&lt;&gt;0,"PU",0)</f>
        <v>0</v>
      </c>
      <c r="C192" t="s" s="10">
        <v>421</v>
      </c>
      <c r="D192" t="s" s="595">
        <v>1032</v>
      </c>
      <c r="E192" s="349">
        <v>0</v>
      </c>
      <c r="F192" s="6"/>
      <c r="G192" s="6"/>
      <c r="H192" s="6"/>
      <c r="I192" s="6"/>
      <c r="J192" s="9"/>
    </row>
    <row r="193" ht="15.35" customHeight="1">
      <c r="A193" t="s" s="594">
        <f>MID(D193,LEN(C193)+2,LEN(D193)-LEN(C193))</f>
        <v>113</v>
      </c>
      <c r="B193" s="349">
        <f>IF(_xlfn.IFERROR(FIND("PU",D193,1),0)&lt;&gt;0,"PU",0)</f>
        <v>0</v>
      </c>
      <c r="C193" t="s" s="10">
        <v>421</v>
      </c>
      <c r="D193" t="s" s="595">
        <v>1033</v>
      </c>
      <c r="E193" s="349">
        <v>0</v>
      </c>
      <c r="F193" s="6"/>
      <c r="G193" s="6"/>
      <c r="H193" s="6"/>
      <c r="I193" s="6"/>
      <c r="J193" s="9"/>
    </row>
    <row r="194" ht="15.35" customHeight="1">
      <c r="A194" t="s" s="594">
        <f>MID(D194,LEN(C194)+2,LEN(D194)-LEN(C194))</f>
        <v>114</v>
      </c>
      <c r="B194" s="349">
        <f>IF(_xlfn.IFERROR(FIND("PU",D194,1),0)&lt;&gt;0,"PU",0)</f>
        <v>0</v>
      </c>
      <c r="C194" t="s" s="10">
        <v>421</v>
      </c>
      <c r="D194" t="s" s="595">
        <v>1034</v>
      </c>
      <c r="E194" s="349">
        <v>0</v>
      </c>
      <c r="F194" s="6"/>
      <c r="G194" s="6"/>
      <c r="H194" s="6"/>
      <c r="I194" s="6"/>
      <c r="J194" s="9"/>
    </row>
    <row r="195" ht="15.35" customHeight="1">
      <c r="A195" t="s" s="594">
        <f>MID(D195,LEN(C195)+2,LEN(D195)-LEN(C195))</f>
        <v>115</v>
      </c>
      <c r="B195" s="349">
        <f>IF(_xlfn.IFERROR(FIND("PU",D195,1),0)&lt;&gt;0,"PU",0)</f>
        <v>0</v>
      </c>
      <c r="C195" t="s" s="10">
        <v>421</v>
      </c>
      <c r="D195" t="s" s="595">
        <v>1035</v>
      </c>
      <c r="E195" s="349">
        <v>0</v>
      </c>
      <c r="F195" s="6"/>
      <c r="G195" s="6"/>
      <c r="H195" s="6"/>
      <c r="I195" s="6"/>
      <c r="J195" s="9"/>
    </row>
    <row r="196" ht="15.35" customHeight="1">
      <c r="A196" t="s" s="594">
        <f>MID(D196,LEN(C196)+2,LEN(D196)-LEN(C196))</f>
        <v>117</v>
      </c>
      <c r="B196" s="349">
        <f>IF(_xlfn.IFERROR(FIND("PU",D196,1),0)&lt;&gt;0,"PU",0)</f>
        <v>0</v>
      </c>
      <c r="C196" t="s" s="10">
        <v>421</v>
      </c>
      <c r="D196" t="s" s="595">
        <v>1036</v>
      </c>
      <c r="E196" s="349">
        <v>0</v>
      </c>
      <c r="F196" s="6"/>
      <c r="G196" s="6"/>
      <c r="H196" s="6"/>
      <c r="I196" s="6"/>
      <c r="J196" s="9"/>
    </row>
    <row r="197" ht="15.35" customHeight="1">
      <c r="A197" t="s" s="594">
        <f>MID(D197,LEN(C197)+2,LEN(D197)-LEN(C197))</f>
        <v>118</v>
      </c>
      <c r="B197" s="349">
        <f>IF(_xlfn.IFERROR(FIND("PU",D197,1),0)&lt;&gt;0,"PU",0)</f>
        <v>0</v>
      </c>
      <c r="C197" t="s" s="10">
        <v>421</v>
      </c>
      <c r="D197" t="s" s="595">
        <v>1037</v>
      </c>
      <c r="E197" s="349">
        <v>0</v>
      </c>
      <c r="F197" s="6"/>
      <c r="G197" s="6"/>
      <c r="H197" s="6"/>
      <c r="I197" s="6"/>
      <c r="J197" s="9"/>
    </row>
    <row r="198" ht="15.35" customHeight="1">
      <c r="A198" t="s" s="594">
        <f>MID(D198,LEN(C198)+2,LEN(D198)-LEN(C198))</f>
        <v>119</v>
      </c>
      <c r="B198" s="349">
        <f>IF(_xlfn.IFERROR(FIND("PU",D198,1),0)&lt;&gt;0,"PU",0)</f>
        <v>0</v>
      </c>
      <c r="C198" t="s" s="10">
        <v>421</v>
      </c>
      <c r="D198" t="s" s="595">
        <v>1038</v>
      </c>
      <c r="E198" s="349">
        <v>0</v>
      </c>
      <c r="F198" s="6"/>
      <c r="G198" s="6"/>
      <c r="H198" s="6"/>
      <c r="I198" s="6"/>
      <c r="J198" s="9"/>
    </row>
    <row r="199" ht="15.35" customHeight="1">
      <c r="A199" t="s" s="594">
        <f>MID(D199,LEN(C199)+2,LEN(D199)-LEN(C199))</f>
        <v>120</v>
      </c>
      <c r="B199" s="349">
        <f>IF(_xlfn.IFERROR(FIND("PU",D199,1),0)&lt;&gt;0,"PU",0)</f>
        <v>0</v>
      </c>
      <c r="C199" t="s" s="10">
        <v>421</v>
      </c>
      <c r="D199" t="s" s="595">
        <v>1039</v>
      </c>
      <c r="E199" s="349">
        <v>0</v>
      </c>
      <c r="F199" s="6"/>
      <c r="G199" s="6"/>
      <c r="H199" s="6"/>
      <c r="I199" s="6"/>
      <c r="J199" s="9"/>
    </row>
    <row r="200" ht="15.35" customHeight="1">
      <c r="A200" t="s" s="594">
        <f>MID(D200,LEN(C200)+2,LEN(D200)-LEN(C200))</f>
        <v>121</v>
      </c>
      <c r="B200" s="349">
        <f>IF(_xlfn.IFERROR(FIND("PU",D200,1),0)&lt;&gt;0,"PU",0)</f>
        <v>0</v>
      </c>
      <c r="C200" t="s" s="10">
        <v>421</v>
      </c>
      <c r="D200" t="s" s="595">
        <v>1040</v>
      </c>
      <c r="E200" s="349">
        <v>0</v>
      </c>
      <c r="F200" s="6"/>
      <c r="G200" s="6"/>
      <c r="H200" s="6"/>
      <c r="I200" s="6"/>
      <c r="J200" s="9"/>
    </row>
    <row r="201" ht="15.35" customHeight="1">
      <c r="A201" t="s" s="594">
        <f>MID(D201,LEN(C201)+2,LEN(D201)-LEN(C201))</f>
        <v>122</v>
      </c>
      <c r="B201" s="349">
        <f>IF(_xlfn.IFERROR(FIND("PU",D201,1),0)&lt;&gt;0,"PU",0)</f>
        <v>0</v>
      </c>
      <c r="C201" t="s" s="10">
        <v>421</v>
      </c>
      <c r="D201" t="s" s="595">
        <v>1041</v>
      </c>
      <c r="E201" s="349">
        <v>0</v>
      </c>
      <c r="F201" s="6"/>
      <c r="G201" s="6"/>
      <c r="H201" s="6"/>
      <c r="I201" s="6"/>
      <c r="J201" s="9"/>
    </row>
    <row r="202" ht="15.35" customHeight="1">
      <c r="A202" t="s" s="594">
        <f>MID(D202,LEN(C202)+2,LEN(D202)-LEN(C202))</f>
        <v>123</v>
      </c>
      <c r="B202" s="349">
        <f>IF(_xlfn.IFERROR(FIND("PU",D202,1),0)&lt;&gt;0,"PU",0)</f>
        <v>0</v>
      </c>
      <c r="C202" t="s" s="10">
        <v>421</v>
      </c>
      <c r="D202" t="s" s="595">
        <v>1042</v>
      </c>
      <c r="E202" s="349">
        <v>0</v>
      </c>
      <c r="F202" s="6"/>
      <c r="G202" s="6"/>
      <c r="H202" s="6"/>
      <c r="I202" s="6"/>
      <c r="J202" s="9"/>
    </row>
    <row r="203" ht="15.35" customHeight="1">
      <c r="A203" t="s" s="594">
        <f>MID(D203,LEN(C203)+2,LEN(D203)-LEN(C203))</f>
        <v>860</v>
      </c>
      <c r="B203" s="349">
        <f>IF(_xlfn.IFERROR(FIND("PU",D203,1),0)&lt;&gt;0,"PU",0)</f>
        <v>0</v>
      </c>
      <c r="C203" t="s" s="10">
        <v>421</v>
      </c>
      <c r="D203" t="s" s="595">
        <v>1043</v>
      </c>
      <c r="E203" s="349">
        <v>0</v>
      </c>
      <c r="F203" s="6"/>
      <c r="G203" s="6"/>
      <c r="H203" s="6"/>
      <c r="I203" s="6"/>
      <c r="J203" s="9"/>
    </row>
    <row r="204" ht="15.35" customHeight="1">
      <c r="A204" t="s" s="594">
        <f>MID(D204,LEN(C204)+2,LEN(D204)-LEN(C204))</f>
        <v>110</v>
      </c>
      <c r="B204" s="349">
        <f>IF(_xlfn.IFERROR(FIND("PU",D204,1),0)&lt;&gt;0,"PU",0)</f>
        <v>0</v>
      </c>
      <c r="C204" t="s" s="10">
        <v>150</v>
      </c>
      <c r="D204" t="s" s="595">
        <v>1044</v>
      </c>
      <c r="E204" s="349">
        <v>0</v>
      </c>
      <c r="F204" s="6"/>
      <c r="G204" s="6"/>
      <c r="H204" s="6"/>
      <c r="I204" s="6"/>
      <c r="J204" s="9"/>
    </row>
    <row r="205" ht="15.35" customHeight="1">
      <c r="A205" t="s" s="594">
        <f>MID(D205,LEN(C205)+2,LEN(D205)-LEN(C205))</f>
        <v>111</v>
      </c>
      <c r="B205" s="349">
        <f>IF(_xlfn.IFERROR(FIND("PU",D205,1),0)&lt;&gt;0,"PU",0)</f>
        <v>0</v>
      </c>
      <c r="C205" t="s" s="10">
        <v>150</v>
      </c>
      <c r="D205" t="s" s="595">
        <v>1045</v>
      </c>
      <c r="E205" s="349">
        <v>0</v>
      </c>
      <c r="F205" s="6"/>
      <c r="G205" s="6"/>
      <c r="H205" s="6"/>
      <c r="I205" s="6"/>
      <c r="J205" s="9"/>
    </row>
    <row r="206" ht="15.35" customHeight="1">
      <c r="A206" t="s" s="594">
        <f>MID(D206,LEN(C206)+2,LEN(D206)-LEN(C206))</f>
        <v>112</v>
      </c>
      <c r="B206" s="349">
        <f>IF(_xlfn.IFERROR(FIND("PU",D206,1),0)&lt;&gt;0,"PU",0)</f>
        <v>0</v>
      </c>
      <c r="C206" t="s" s="10">
        <v>150</v>
      </c>
      <c r="D206" t="s" s="595">
        <v>1046</v>
      </c>
      <c r="E206" s="349">
        <v>0</v>
      </c>
      <c r="F206" s="6"/>
      <c r="G206" s="6"/>
      <c r="H206" s="6"/>
      <c r="I206" s="6"/>
      <c r="J206" s="9"/>
    </row>
    <row r="207" ht="15.35" customHeight="1">
      <c r="A207" t="s" s="594">
        <f>MID(D207,LEN(C207)+2,LEN(D207)-LEN(C207))</f>
        <v>113</v>
      </c>
      <c r="B207" s="349">
        <f>IF(_xlfn.IFERROR(FIND("PU",D207,1),0)&lt;&gt;0,"PU",0)</f>
        <v>0</v>
      </c>
      <c r="C207" t="s" s="10">
        <v>150</v>
      </c>
      <c r="D207" t="s" s="595">
        <v>1047</v>
      </c>
      <c r="E207" s="349">
        <v>0</v>
      </c>
      <c r="F207" s="6"/>
      <c r="G207" s="6"/>
      <c r="H207" s="6"/>
      <c r="I207" s="6"/>
      <c r="J207" s="9"/>
    </row>
    <row r="208" ht="15.35" customHeight="1">
      <c r="A208" t="s" s="594">
        <f>MID(D208,LEN(C208)+2,LEN(D208)-LEN(C208))</f>
        <v>114</v>
      </c>
      <c r="B208" s="349">
        <f>IF(_xlfn.IFERROR(FIND("PU",D208,1),0)&lt;&gt;0,"PU",0)</f>
        <v>0</v>
      </c>
      <c r="C208" t="s" s="10">
        <v>150</v>
      </c>
      <c r="D208" t="s" s="595">
        <v>1048</v>
      </c>
      <c r="E208" s="349">
        <v>0</v>
      </c>
      <c r="F208" s="6"/>
      <c r="G208" s="6"/>
      <c r="H208" s="6"/>
      <c r="I208" s="6"/>
      <c r="J208" s="9"/>
    </row>
    <row r="209" ht="15.35" customHeight="1">
      <c r="A209" t="s" s="594">
        <f>MID(D209,LEN(C209)+2,LEN(D209)-LEN(C209))</f>
        <v>115</v>
      </c>
      <c r="B209" s="349">
        <f>IF(_xlfn.IFERROR(FIND("PU",D209,1),0)&lt;&gt;0,"PU",0)</f>
        <v>0</v>
      </c>
      <c r="C209" t="s" s="10">
        <v>150</v>
      </c>
      <c r="D209" t="s" s="595">
        <v>1049</v>
      </c>
      <c r="E209" s="349">
        <v>0</v>
      </c>
      <c r="F209" s="6"/>
      <c r="G209" s="6"/>
      <c r="H209" s="6"/>
      <c r="I209" s="6"/>
      <c r="J209" s="9"/>
    </row>
    <row r="210" ht="15.35" customHeight="1">
      <c r="A210" t="s" s="594">
        <f>MID(D210,LEN(C210)+2,LEN(D210)-LEN(C210))</f>
        <v>117</v>
      </c>
      <c r="B210" s="349">
        <f>IF(_xlfn.IFERROR(FIND("PU",D210,1),0)&lt;&gt;0,"PU",0)</f>
        <v>0</v>
      </c>
      <c r="C210" t="s" s="10">
        <v>150</v>
      </c>
      <c r="D210" t="s" s="595">
        <v>1050</v>
      </c>
      <c r="E210" s="349">
        <v>0</v>
      </c>
      <c r="F210" s="6"/>
      <c r="G210" s="6"/>
      <c r="H210" s="6"/>
      <c r="I210" s="6"/>
      <c r="J210" s="9"/>
    </row>
    <row r="211" ht="15.35" customHeight="1">
      <c r="A211" t="s" s="594">
        <f>MID(D211,LEN(C211)+2,LEN(D211)-LEN(C211))</f>
        <v>118</v>
      </c>
      <c r="B211" s="349">
        <f>IF(_xlfn.IFERROR(FIND("PU",D211,1),0)&lt;&gt;0,"PU",0)</f>
        <v>0</v>
      </c>
      <c r="C211" t="s" s="10">
        <v>150</v>
      </c>
      <c r="D211" t="s" s="595">
        <v>1051</v>
      </c>
      <c r="E211" s="349">
        <v>0</v>
      </c>
      <c r="F211" s="6"/>
      <c r="G211" s="6"/>
      <c r="H211" s="6"/>
      <c r="I211" s="6"/>
      <c r="J211" s="9"/>
    </row>
    <row r="212" ht="15.35" customHeight="1">
      <c r="A212" t="s" s="594">
        <f>MID(D212,LEN(C212)+2,LEN(D212)-LEN(C212))</f>
        <v>119</v>
      </c>
      <c r="B212" s="349">
        <f>IF(_xlfn.IFERROR(FIND("PU",D212,1),0)&lt;&gt;0,"PU",0)</f>
        <v>0</v>
      </c>
      <c r="C212" t="s" s="10">
        <v>150</v>
      </c>
      <c r="D212" t="s" s="595">
        <v>1052</v>
      </c>
      <c r="E212" s="349">
        <v>0</v>
      </c>
      <c r="F212" s="6"/>
      <c r="G212" s="6"/>
      <c r="H212" s="6"/>
      <c r="I212" s="6"/>
      <c r="J212" s="9"/>
    </row>
    <row r="213" ht="15.35" customHeight="1">
      <c r="A213" t="s" s="594">
        <f>MID(D213,LEN(C213)+2,LEN(D213)-LEN(C213))</f>
        <v>120</v>
      </c>
      <c r="B213" s="349">
        <f>IF(_xlfn.IFERROR(FIND("PU",D213,1),0)&lt;&gt;0,"PU",0)</f>
        <v>0</v>
      </c>
      <c r="C213" t="s" s="10">
        <v>150</v>
      </c>
      <c r="D213" t="s" s="595">
        <v>1053</v>
      </c>
      <c r="E213" s="349">
        <v>0</v>
      </c>
      <c r="F213" s="6"/>
      <c r="G213" s="6"/>
      <c r="H213" s="6"/>
      <c r="I213" s="6"/>
      <c r="J213" s="9"/>
    </row>
    <row r="214" ht="15.35" customHeight="1">
      <c r="A214" t="s" s="594">
        <f>MID(D214,LEN(C214)+2,LEN(D214)-LEN(C214))</f>
        <v>121</v>
      </c>
      <c r="B214" s="349">
        <f>IF(_xlfn.IFERROR(FIND("PU",D214,1),0)&lt;&gt;0,"PU",0)</f>
        <v>0</v>
      </c>
      <c r="C214" t="s" s="10">
        <v>150</v>
      </c>
      <c r="D214" t="s" s="595">
        <v>1054</v>
      </c>
      <c r="E214" s="349">
        <v>0</v>
      </c>
      <c r="F214" s="6"/>
      <c r="G214" s="6"/>
      <c r="H214" s="6"/>
      <c r="I214" s="6"/>
      <c r="J214" s="9"/>
    </row>
    <row r="215" ht="15.35" customHeight="1">
      <c r="A215" t="s" s="594">
        <f>MID(D215,LEN(C215)+2,LEN(D215)-LEN(C215))</f>
        <v>122</v>
      </c>
      <c r="B215" s="349">
        <f>IF(_xlfn.IFERROR(FIND("PU",D215,1),0)&lt;&gt;0,"PU",0)</f>
        <v>0</v>
      </c>
      <c r="C215" t="s" s="10">
        <v>150</v>
      </c>
      <c r="D215" t="s" s="595">
        <v>1055</v>
      </c>
      <c r="E215" s="349">
        <v>0</v>
      </c>
      <c r="F215" s="6"/>
      <c r="G215" s="6"/>
      <c r="H215" s="6"/>
      <c r="I215" s="6"/>
      <c r="J215" s="9"/>
    </row>
    <row r="216" ht="15.35" customHeight="1">
      <c r="A216" t="s" s="594">
        <f>MID(D216,LEN(C216)+2,LEN(D216)-LEN(C216))</f>
        <v>123</v>
      </c>
      <c r="B216" s="349">
        <f>IF(_xlfn.IFERROR(FIND("PU",D216,1),0)&lt;&gt;0,"PU",0)</f>
        <v>0</v>
      </c>
      <c r="C216" t="s" s="10">
        <v>150</v>
      </c>
      <c r="D216" t="s" s="595">
        <v>1056</v>
      </c>
      <c r="E216" s="349">
        <v>0</v>
      </c>
      <c r="F216" s="6"/>
      <c r="G216" s="6"/>
      <c r="H216" s="6"/>
      <c r="I216" s="6"/>
      <c r="J216" s="9"/>
    </row>
    <row r="217" ht="15.35" customHeight="1">
      <c r="A217" t="s" s="594">
        <f>MID(D217,LEN(C217)+2,LEN(D217)-LEN(C217))</f>
        <v>860</v>
      </c>
      <c r="B217" s="349">
        <f>IF(_xlfn.IFERROR(FIND("PU",D217,1),0)&lt;&gt;0,"PU",0)</f>
        <v>0</v>
      </c>
      <c r="C217" t="s" s="10">
        <v>150</v>
      </c>
      <c r="D217" t="s" s="595">
        <v>1057</v>
      </c>
      <c r="E217" s="349">
        <v>0</v>
      </c>
      <c r="F217" s="6"/>
      <c r="G217" s="6"/>
      <c r="H217" s="6"/>
      <c r="I217" s="6"/>
      <c r="J217" s="9"/>
    </row>
    <row r="218" ht="15.35" customHeight="1">
      <c r="A218" t="s" s="594">
        <f>MID(D218,LEN(C218)+2,LEN(D218)-LEN(C218))</f>
        <v>110</v>
      </c>
      <c r="B218" s="349">
        <f>IF(_xlfn.IFERROR(FIND("PU",D218,1),0)&lt;&gt;0,"PU",0)</f>
        <v>0</v>
      </c>
      <c r="C218" t="s" s="10">
        <v>152</v>
      </c>
      <c r="D218" t="s" s="595">
        <v>1058</v>
      </c>
      <c r="E218" s="349">
        <v>0</v>
      </c>
      <c r="F218" s="6"/>
      <c r="G218" s="6"/>
      <c r="H218" s="6"/>
      <c r="I218" s="6"/>
      <c r="J218" s="9"/>
    </row>
    <row r="219" ht="15.35" customHeight="1">
      <c r="A219" t="s" s="594">
        <f>MID(D219,LEN(C219)+2,LEN(D219)-LEN(C219))</f>
        <v>111</v>
      </c>
      <c r="B219" s="349">
        <f>IF(_xlfn.IFERROR(FIND("PU",D219,1),0)&lt;&gt;0,"PU",0)</f>
        <v>0</v>
      </c>
      <c r="C219" t="s" s="10">
        <v>152</v>
      </c>
      <c r="D219" t="s" s="595">
        <v>1059</v>
      </c>
      <c r="E219" s="349">
        <v>0</v>
      </c>
      <c r="F219" s="6"/>
      <c r="G219" s="6"/>
      <c r="H219" s="6"/>
      <c r="I219" s="6"/>
      <c r="J219" s="9"/>
    </row>
    <row r="220" ht="15.35" customHeight="1">
      <c r="A220" t="s" s="594">
        <f>MID(D220,LEN(C220)+2,LEN(D220)-LEN(C220))</f>
        <v>112</v>
      </c>
      <c r="B220" s="349">
        <f>IF(_xlfn.IFERROR(FIND("PU",D220,1),0)&lt;&gt;0,"PU",0)</f>
        <v>0</v>
      </c>
      <c r="C220" t="s" s="10">
        <v>152</v>
      </c>
      <c r="D220" t="s" s="595">
        <v>1060</v>
      </c>
      <c r="E220" s="349">
        <v>0</v>
      </c>
      <c r="F220" s="6"/>
      <c r="G220" s="6"/>
      <c r="H220" s="6"/>
      <c r="I220" s="6"/>
      <c r="J220" s="9"/>
    </row>
    <row r="221" ht="15.35" customHeight="1">
      <c r="A221" t="s" s="594">
        <f>MID(D221,LEN(C221)+2,LEN(D221)-LEN(C221))</f>
        <v>113</v>
      </c>
      <c r="B221" s="349">
        <f>IF(_xlfn.IFERROR(FIND("PU",D221,1),0)&lt;&gt;0,"PU",0)</f>
        <v>0</v>
      </c>
      <c r="C221" t="s" s="10">
        <v>152</v>
      </c>
      <c r="D221" t="s" s="595">
        <v>1061</v>
      </c>
      <c r="E221" s="349">
        <v>0</v>
      </c>
      <c r="F221" s="6"/>
      <c r="G221" s="6"/>
      <c r="H221" s="6"/>
      <c r="I221" s="6"/>
      <c r="J221" s="9"/>
    </row>
    <row r="222" ht="15.35" customHeight="1">
      <c r="A222" t="s" s="594">
        <f>MID(D222,LEN(C222)+2,LEN(D222)-LEN(C222))</f>
        <v>114</v>
      </c>
      <c r="B222" s="349">
        <f>IF(_xlfn.IFERROR(FIND("PU",D222,1),0)&lt;&gt;0,"PU",0)</f>
        <v>0</v>
      </c>
      <c r="C222" t="s" s="10">
        <v>152</v>
      </c>
      <c r="D222" t="s" s="595">
        <v>1062</v>
      </c>
      <c r="E222" s="349">
        <v>0</v>
      </c>
      <c r="F222" s="6"/>
      <c r="G222" s="6"/>
      <c r="H222" s="6"/>
      <c r="I222" s="6"/>
      <c r="J222" s="9"/>
    </row>
    <row r="223" ht="15.35" customHeight="1">
      <c r="A223" t="s" s="594">
        <f>MID(D223,LEN(C223)+2,LEN(D223)-LEN(C223))</f>
        <v>115</v>
      </c>
      <c r="B223" s="349">
        <f>IF(_xlfn.IFERROR(FIND("PU",D223,1),0)&lt;&gt;0,"PU",0)</f>
        <v>0</v>
      </c>
      <c r="C223" t="s" s="10">
        <v>152</v>
      </c>
      <c r="D223" t="s" s="595">
        <v>1063</v>
      </c>
      <c r="E223" s="349">
        <v>0</v>
      </c>
      <c r="F223" s="6"/>
      <c r="G223" s="6"/>
      <c r="H223" s="6"/>
      <c r="I223" s="6"/>
      <c r="J223" s="9"/>
    </row>
    <row r="224" ht="15.35" customHeight="1">
      <c r="A224" t="s" s="594">
        <f>MID(D224,LEN(C224)+2,LEN(D224)-LEN(C224))</f>
        <v>117</v>
      </c>
      <c r="B224" s="349">
        <f>IF(_xlfn.IFERROR(FIND("PU",D224,1),0)&lt;&gt;0,"PU",0)</f>
        <v>0</v>
      </c>
      <c r="C224" t="s" s="10">
        <v>152</v>
      </c>
      <c r="D224" t="s" s="595">
        <v>1064</v>
      </c>
      <c r="E224" s="349">
        <v>0</v>
      </c>
      <c r="F224" s="6"/>
      <c r="G224" s="6"/>
      <c r="H224" s="6"/>
      <c r="I224" s="6"/>
      <c r="J224" s="9"/>
    </row>
    <row r="225" ht="15.35" customHeight="1">
      <c r="A225" t="s" s="594">
        <f>MID(D225,LEN(C225)+2,LEN(D225)-LEN(C225))</f>
        <v>118</v>
      </c>
      <c r="B225" s="349">
        <f>IF(_xlfn.IFERROR(FIND("PU",D225,1),0)&lt;&gt;0,"PU",0)</f>
        <v>0</v>
      </c>
      <c r="C225" t="s" s="10">
        <v>152</v>
      </c>
      <c r="D225" t="s" s="595">
        <v>1065</v>
      </c>
      <c r="E225" s="349">
        <v>0</v>
      </c>
      <c r="F225" s="6"/>
      <c r="G225" s="6"/>
      <c r="H225" s="6"/>
      <c r="I225" s="6"/>
      <c r="J225" s="9"/>
    </row>
    <row r="226" ht="15.35" customHeight="1">
      <c r="A226" t="s" s="594">
        <f>MID(D226,LEN(C226)+2,LEN(D226)-LEN(C226))</f>
        <v>119</v>
      </c>
      <c r="B226" s="349">
        <f>IF(_xlfn.IFERROR(FIND("PU",D226,1),0)&lt;&gt;0,"PU",0)</f>
        <v>0</v>
      </c>
      <c r="C226" t="s" s="10">
        <v>152</v>
      </c>
      <c r="D226" t="s" s="595">
        <v>1066</v>
      </c>
      <c r="E226" s="349">
        <v>0</v>
      </c>
      <c r="F226" s="6"/>
      <c r="G226" s="6"/>
      <c r="H226" s="6"/>
      <c r="I226" s="6"/>
      <c r="J226" s="9"/>
    </row>
    <row r="227" ht="15.35" customHeight="1">
      <c r="A227" t="s" s="594">
        <f>MID(D227,LEN(C227)+2,LEN(D227)-LEN(C227))</f>
        <v>120</v>
      </c>
      <c r="B227" s="349">
        <f>IF(_xlfn.IFERROR(FIND("PU",D227,1),0)&lt;&gt;0,"PU",0)</f>
        <v>0</v>
      </c>
      <c r="C227" t="s" s="10">
        <v>152</v>
      </c>
      <c r="D227" t="s" s="595">
        <v>1067</v>
      </c>
      <c r="E227" s="349">
        <v>0</v>
      </c>
      <c r="F227" s="6"/>
      <c r="G227" s="6"/>
      <c r="H227" s="6"/>
      <c r="I227" s="6"/>
      <c r="J227" s="9"/>
    </row>
    <row r="228" ht="15.35" customHeight="1">
      <c r="A228" t="s" s="594">
        <f>MID(D228,LEN(C228)+2,LEN(D228)-LEN(C228))</f>
        <v>121</v>
      </c>
      <c r="B228" s="349">
        <f>IF(_xlfn.IFERROR(FIND("PU",D228,1),0)&lt;&gt;0,"PU",0)</f>
        <v>0</v>
      </c>
      <c r="C228" t="s" s="10">
        <v>152</v>
      </c>
      <c r="D228" t="s" s="595">
        <v>1068</v>
      </c>
      <c r="E228" s="349">
        <v>0</v>
      </c>
      <c r="F228" s="6"/>
      <c r="G228" s="6"/>
      <c r="H228" s="6"/>
      <c r="I228" s="6"/>
      <c r="J228" s="9"/>
    </row>
    <row r="229" ht="15.35" customHeight="1">
      <c r="A229" t="s" s="594">
        <f>MID(D229,LEN(C229)+2,LEN(D229)-LEN(C229))</f>
        <v>122</v>
      </c>
      <c r="B229" s="349">
        <f>IF(_xlfn.IFERROR(FIND("PU",D229,1),0)&lt;&gt;0,"PU",0)</f>
        <v>0</v>
      </c>
      <c r="C229" t="s" s="10">
        <v>152</v>
      </c>
      <c r="D229" t="s" s="595">
        <v>1069</v>
      </c>
      <c r="E229" s="349">
        <v>0</v>
      </c>
      <c r="F229" s="6"/>
      <c r="G229" s="6"/>
      <c r="H229" s="6"/>
      <c r="I229" s="6"/>
      <c r="J229" s="9"/>
    </row>
    <row r="230" ht="15.35" customHeight="1">
      <c r="A230" t="s" s="594">
        <f>MID(D230,LEN(C230)+2,LEN(D230)-LEN(C230))</f>
        <v>123</v>
      </c>
      <c r="B230" s="349">
        <f>IF(_xlfn.IFERROR(FIND("PU",D230,1),0)&lt;&gt;0,"PU",0)</f>
        <v>0</v>
      </c>
      <c r="C230" t="s" s="10">
        <v>152</v>
      </c>
      <c r="D230" t="s" s="595">
        <v>1070</v>
      </c>
      <c r="E230" s="349">
        <v>0</v>
      </c>
      <c r="F230" s="6"/>
      <c r="G230" s="6"/>
      <c r="H230" s="6"/>
      <c r="I230" s="6"/>
      <c r="J230" s="9"/>
    </row>
    <row r="231" ht="15.35" customHeight="1">
      <c r="A231" t="s" s="594">
        <f>MID(D231,LEN(C231)+2,LEN(D231)-LEN(C231))</f>
        <v>860</v>
      </c>
      <c r="B231" s="349">
        <f>IF(_xlfn.IFERROR(FIND("PU",D231,1),0)&lt;&gt;0,"PU",0)</f>
        <v>0</v>
      </c>
      <c r="C231" t="s" s="10">
        <v>152</v>
      </c>
      <c r="D231" t="s" s="595">
        <v>1071</v>
      </c>
      <c r="E231" s="349">
        <v>0</v>
      </c>
      <c r="F231" s="6"/>
      <c r="G231" s="6"/>
      <c r="H231" s="6"/>
      <c r="I231" s="6"/>
      <c r="J231" s="9"/>
    </row>
    <row r="232" ht="15.35" customHeight="1">
      <c r="A232" t="s" s="594">
        <f>MID(D232,LEN(C232)+2,LEN(D232)-LEN(C232))</f>
        <v>110</v>
      </c>
      <c r="B232" s="349">
        <f>IF(_xlfn.IFERROR(FIND("PU",D232,1),0)&lt;&gt;0,"PU",0)</f>
        <v>0</v>
      </c>
      <c r="C232" t="s" s="10">
        <v>154</v>
      </c>
      <c r="D232" t="s" s="595">
        <v>1072</v>
      </c>
      <c r="E232" s="349">
        <v>0</v>
      </c>
      <c r="F232" s="6"/>
      <c r="G232" s="6"/>
      <c r="H232" s="6"/>
      <c r="I232" s="6"/>
      <c r="J232" s="9"/>
    </row>
    <row r="233" ht="15.35" customHeight="1">
      <c r="A233" t="s" s="594">
        <f>MID(D233,LEN(C233)+2,LEN(D233)-LEN(C233))</f>
        <v>111</v>
      </c>
      <c r="B233" s="349">
        <f>IF(_xlfn.IFERROR(FIND("PU",D233,1),0)&lt;&gt;0,"PU",0)</f>
        <v>0</v>
      </c>
      <c r="C233" t="s" s="10">
        <v>154</v>
      </c>
      <c r="D233" t="s" s="595">
        <v>1073</v>
      </c>
      <c r="E233" s="349">
        <v>0</v>
      </c>
      <c r="F233" s="6"/>
      <c r="G233" s="6"/>
      <c r="H233" s="6"/>
      <c r="I233" s="6"/>
      <c r="J233" s="9"/>
    </row>
    <row r="234" ht="15.35" customHeight="1">
      <c r="A234" t="s" s="594">
        <f>MID(D234,LEN(C234)+2,LEN(D234)-LEN(C234))</f>
        <v>112</v>
      </c>
      <c r="B234" s="349">
        <f>IF(_xlfn.IFERROR(FIND("PU",D234,1),0)&lt;&gt;0,"PU",0)</f>
        <v>0</v>
      </c>
      <c r="C234" t="s" s="10">
        <v>154</v>
      </c>
      <c r="D234" t="s" s="595">
        <v>1074</v>
      </c>
      <c r="E234" s="349">
        <v>0</v>
      </c>
      <c r="F234" s="6"/>
      <c r="G234" s="6"/>
      <c r="H234" s="6"/>
      <c r="I234" s="6"/>
      <c r="J234" s="9"/>
    </row>
    <row r="235" ht="15.35" customHeight="1">
      <c r="A235" t="s" s="594">
        <f>MID(D235,LEN(C235)+2,LEN(D235)-LEN(C235))</f>
        <v>113</v>
      </c>
      <c r="B235" s="349">
        <f>IF(_xlfn.IFERROR(FIND("PU",D235,1),0)&lt;&gt;0,"PU",0)</f>
        <v>0</v>
      </c>
      <c r="C235" t="s" s="10">
        <v>154</v>
      </c>
      <c r="D235" t="s" s="595">
        <v>1075</v>
      </c>
      <c r="E235" s="349">
        <v>0</v>
      </c>
      <c r="F235" s="6"/>
      <c r="G235" s="6"/>
      <c r="H235" s="6"/>
      <c r="I235" s="6"/>
      <c r="J235" s="9"/>
    </row>
    <row r="236" ht="15.35" customHeight="1">
      <c r="A236" t="s" s="594">
        <f>MID(D236,LEN(C236)+2,LEN(D236)-LEN(C236))</f>
        <v>114</v>
      </c>
      <c r="B236" s="349">
        <f>IF(_xlfn.IFERROR(FIND("PU",D236,1),0)&lt;&gt;0,"PU",0)</f>
        <v>0</v>
      </c>
      <c r="C236" t="s" s="10">
        <v>154</v>
      </c>
      <c r="D236" t="s" s="595">
        <v>1076</v>
      </c>
      <c r="E236" s="349">
        <v>0</v>
      </c>
      <c r="F236" s="6"/>
      <c r="G236" s="6"/>
      <c r="H236" s="6"/>
      <c r="I236" s="6"/>
      <c r="J236" s="9"/>
    </row>
    <row r="237" ht="15.35" customHeight="1">
      <c r="A237" t="s" s="594">
        <f>MID(D237,LEN(C237)+2,LEN(D237)-LEN(C237))</f>
        <v>115</v>
      </c>
      <c r="B237" s="349">
        <f>IF(_xlfn.IFERROR(FIND("PU",D237,1),0)&lt;&gt;0,"PU",0)</f>
        <v>0</v>
      </c>
      <c r="C237" t="s" s="10">
        <v>154</v>
      </c>
      <c r="D237" t="s" s="595">
        <v>1077</v>
      </c>
      <c r="E237" s="349">
        <v>0</v>
      </c>
      <c r="F237" s="6"/>
      <c r="G237" s="6"/>
      <c r="H237" s="6"/>
      <c r="I237" s="6"/>
      <c r="J237" s="9"/>
    </row>
    <row r="238" ht="15.35" customHeight="1">
      <c r="A238" t="s" s="594">
        <f>MID(D238,LEN(C238)+2,LEN(D238)-LEN(C238))</f>
        <v>117</v>
      </c>
      <c r="B238" s="349">
        <f>IF(_xlfn.IFERROR(FIND("PU",D238,1),0)&lt;&gt;0,"PU",0)</f>
        <v>0</v>
      </c>
      <c r="C238" t="s" s="10">
        <v>154</v>
      </c>
      <c r="D238" t="s" s="595">
        <v>1078</v>
      </c>
      <c r="E238" s="349">
        <v>0</v>
      </c>
      <c r="F238" s="6"/>
      <c r="G238" s="6"/>
      <c r="H238" s="6"/>
      <c r="I238" s="6"/>
      <c r="J238" s="9"/>
    </row>
    <row r="239" ht="15.35" customHeight="1">
      <c r="A239" t="s" s="594">
        <f>MID(D239,LEN(C239)+2,LEN(D239)-LEN(C239))</f>
        <v>118</v>
      </c>
      <c r="B239" s="349">
        <f>IF(_xlfn.IFERROR(FIND("PU",D239,1),0)&lt;&gt;0,"PU",0)</f>
        <v>0</v>
      </c>
      <c r="C239" t="s" s="10">
        <v>154</v>
      </c>
      <c r="D239" t="s" s="595">
        <v>1079</v>
      </c>
      <c r="E239" s="349">
        <v>0</v>
      </c>
      <c r="F239" s="6"/>
      <c r="G239" s="6"/>
      <c r="H239" s="6"/>
      <c r="I239" s="6"/>
      <c r="J239" s="9"/>
    </row>
    <row r="240" ht="15.35" customHeight="1">
      <c r="A240" t="s" s="594">
        <f>MID(D240,LEN(C240)+2,LEN(D240)-LEN(C240))</f>
        <v>119</v>
      </c>
      <c r="B240" s="349">
        <f>IF(_xlfn.IFERROR(FIND("PU",D240,1),0)&lt;&gt;0,"PU",0)</f>
        <v>0</v>
      </c>
      <c r="C240" t="s" s="10">
        <v>154</v>
      </c>
      <c r="D240" t="s" s="595">
        <v>1080</v>
      </c>
      <c r="E240" s="349">
        <v>0</v>
      </c>
      <c r="F240" s="6"/>
      <c r="G240" s="6"/>
      <c r="H240" s="6"/>
      <c r="I240" s="6"/>
      <c r="J240" s="9"/>
    </row>
    <row r="241" ht="15.35" customHeight="1">
      <c r="A241" t="s" s="594">
        <f>MID(D241,LEN(C241)+2,LEN(D241)-LEN(C241))</f>
        <v>120</v>
      </c>
      <c r="B241" s="349">
        <f>IF(_xlfn.IFERROR(FIND("PU",D241,1),0)&lt;&gt;0,"PU",0)</f>
        <v>0</v>
      </c>
      <c r="C241" t="s" s="10">
        <v>154</v>
      </c>
      <c r="D241" t="s" s="595">
        <v>1081</v>
      </c>
      <c r="E241" s="349">
        <v>0</v>
      </c>
      <c r="F241" s="6"/>
      <c r="G241" s="6"/>
      <c r="H241" s="6"/>
      <c r="I241" s="6"/>
      <c r="J241" s="9"/>
    </row>
    <row r="242" ht="15.35" customHeight="1">
      <c r="A242" t="s" s="594">
        <f>MID(D242,LEN(C242)+2,LEN(D242)-LEN(C242))</f>
        <v>121</v>
      </c>
      <c r="B242" s="349">
        <f>IF(_xlfn.IFERROR(FIND("PU",D242,1),0)&lt;&gt;0,"PU",0)</f>
        <v>0</v>
      </c>
      <c r="C242" t="s" s="10">
        <v>154</v>
      </c>
      <c r="D242" t="s" s="595">
        <v>1082</v>
      </c>
      <c r="E242" s="349">
        <v>0</v>
      </c>
      <c r="F242" s="6"/>
      <c r="G242" s="6"/>
      <c r="H242" s="6"/>
      <c r="I242" s="6"/>
      <c r="J242" s="9"/>
    </row>
    <row r="243" ht="15.35" customHeight="1">
      <c r="A243" t="s" s="594">
        <f>MID(D243,LEN(C243)+2,LEN(D243)-LEN(C243))</f>
        <v>122</v>
      </c>
      <c r="B243" s="349">
        <f>IF(_xlfn.IFERROR(FIND("PU",D243,1),0)&lt;&gt;0,"PU",0)</f>
        <v>0</v>
      </c>
      <c r="C243" t="s" s="10">
        <v>154</v>
      </c>
      <c r="D243" t="s" s="595">
        <v>1083</v>
      </c>
      <c r="E243" s="349">
        <v>0</v>
      </c>
      <c r="F243" s="6"/>
      <c r="G243" s="6"/>
      <c r="H243" s="6"/>
      <c r="I243" s="6"/>
      <c r="J243" s="9"/>
    </row>
    <row r="244" ht="15.35" customHeight="1">
      <c r="A244" t="s" s="594">
        <f>MID(D244,LEN(C244)+2,LEN(D244)-LEN(C244))</f>
        <v>123</v>
      </c>
      <c r="B244" s="349">
        <f>IF(_xlfn.IFERROR(FIND("PU",D244,1),0)&lt;&gt;0,"PU",0)</f>
        <v>0</v>
      </c>
      <c r="C244" t="s" s="10">
        <v>154</v>
      </c>
      <c r="D244" t="s" s="595">
        <v>1084</v>
      </c>
      <c r="E244" s="349">
        <v>0</v>
      </c>
      <c r="F244" s="6"/>
      <c r="G244" s="6"/>
      <c r="H244" s="6"/>
      <c r="I244" s="6"/>
      <c r="J244" s="9"/>
    </row>
    <row r="245" ht="15.35" customHeight="1">
      <c r="A245" t="s" s="594">
        <f>MID(D245,LEN(C245)+2,LEN(D245)-LEN(C245))</f>
        <v>860</v>
      </c>
      <c r="B245" s="349">
        <f>IF(_xlfn.IFERROR(FIND("PU",D245,1),0)&lt;&gt;0,"PU",0)</f>
        <v>0</v>
      </c>
      <c r="C245" t="s" s="10">
        <v>154</v>
      </c>
      <c r="D245" t="s" s="595">
        <v>1085</v>
      </c>
      <c r="E245" s="349">
        <v>0</v>
      </c>
      <c r="F245" s="6"/>
      <c r="G245" s="6"/>
      <c r="H245" s="6"/>
      <c r="I245" s="6"/>
      <c r="J245" s="9"/>
    </row>
    <row r="246" ht="15.35" customHeight="1">
      <c r="A246" t="s" s="594">
        <f>MID(D246,LEN(C246)+2,LEN(D246)-LEN(C246))</f>
        <v>110</v>
      </c>
      <c r="B246" s="349">
        <f>IF(_xlfn.IFERROR(FIND("PU",D246,1),0)&lt;&gt;0,"PU",0)</f>
        <v>0</v>
      </c>
      <c r="C246" t="s" s="10">
        <v>156</v>
      </c>
      <c r="D246" t="s" s="595">
        <v>1086</v>
      </c>
      <c r="E246" s="349">
        <v>0</v>
      </c>
      <c r="F246" s="6"/>
      <c r="G246" s="6"/>
      <c r="H246" s="6"/>
      <c r="I246" s="6"/>
      <c r="J246" s="9"/>
    </row>
    <row r="247" ht="15.35" customHeight="1">
      <c r="A247" t="s" s="594">
        <f>MID(D247,LEN(C247)+2,LEN(D247)-LEN(C247))</f>
        <v>111</v>
      </c>
      <c r="B247" s="349">
        <f>IF(_xlfn.IFERROR(FIND("PU",D247,1),0)&lt;&gt;0,"PU",0)</f>
        <v>0</v>
      </c>
      <c r="C247" t="s" s="10">
        <v>156</v>
      </c>
      <c r="D247" t="s" s="595">
        <v>1087</v>
      </c>
      <c r="E247" s="349">
        <v>0</v>
      </c>
      <c r="F247" s="6"/>
      <c r="G247" s="6"/>
      <c r="H247" s="6"/>
      <c r="I247" s="6"/>
      <c r="J247" s="9"/>
    </row>
    <row r="248" ht="15.35" customHeight="1">
      <c r="A248" t="s" s="594">
        <f>MID(D248,LEN(C248)+2,LEN(D248)-LEN(C248))</f>
        <v>112</v>
      </c>
      <c r="B248" s="349">
        <f>IF(_xlfn.IFERROR(FIND("PU",D248,1),0)&lt;&gt;0,"PU",0)</f>
        <v>0</v>
      </c>
      <c r="C248" t="s" s="10">
        <v>156</v>
      </c>
      <c r="D248" t="s" s="595">
        <v>1088</v>
      </c>
      <c r="E248" s="349">
        <v>0</v>
      </c>
      <c r="F248" s="6"/>
      <c r="G248" s="6"/>
      <c r="H248" s="6"/>
      <c r="I248" s="6"/>
      <c r="J248" s="9"/>
    </row>
    <row r="249" ht="15.35" customHeight="1">
      <c r="A249" t="s" s="594">
        <f>MID(D249,LEN(C249)+2,LEN(D249)-LEN(C249))</f>
        <v>113</v>
      </c>
      <c r="B249" s="349">
        <f>IF(_xlfn.IFERROR(FIND("PU",D249,1),0)&lt;&gt;0,"PU",0)</f>
        <v>0</v>
      </c>
      <c r="C249" t="s" s="10">
        <v>156</v>
      </c>
      <c r="D249" t="s" s="595">
        <v>1089</v>
      </c>
      <c r="E249" s="349">
        <v>0</v>
      </c>
      <c r="F249" s="6"/>
      <c r="G249" s="6"/>
      <c r="H249" s="6"/>
      <c r="I249" s="6"/>
      <c r="J249" s="9"/>
    </row>
    <row r="250" ht="15.35" customHeight="1">
      <c r="A250" t="s" s="594">
        <f>MID(D250,LEN(C250)+2,LEN(D250)-LEN(C250))</f>
        <v>114</v>
      </c>
      <c r="B250" s="349">
        <f>IF(_xlfn.IFERROR(FIND("PU",D250,1),0)&lt;&gt;0,"PU",0)</f>
        <v>0</v>
      </c>
      <c r="C250" t="s" s="10">
        <v>156</v>
      </c>
      <c r="D250" t="s" s="595">
        <v>1090</v>
      </c>
      <c r="E250" s="349">
        <v>0</v>
      </c>
      <c r="F250" s="6"/>
      <c r="G250" s="6"/>
      <c r="H250" s="6"/>
      <c r="I250" s="6"/>
      <c r="J250" s="9"/>
    </row>
    <row r="251" ht="15.35" customHeight="1">
      <c r="A251" t="s" s="594">
        <f>MID(D251,LEN(C251)+2,LEN(D251)-LEN(C251))</f>
        <v>115</v>
      </c>
      <c r="B251" s="349">
        <f>IF(_xlfn.IFERROR(FIND("PU",D251,1),0)&lt;&gt;0,"PU",0)</f>
        <v>0</v>
      </c>
      <c r="C251" t="s" s="10">
        <v>156</v>
      </c>
      <c r="D251" t="s" s="595">
        <v>1091</v>
      </c>
      <c r="E251" s="349">
        <v>0</v>
      </c>
      <c r="F251" s="6"/>
      <c r="G251" s="6"/>
      <c r="H251" s="6"/>
      <c r="I251" s="6"/>
      <c r="J251" s="9"/>
    </row>
    <row r="252" ht="15.35" customHeight="1">
      <c r="A252" t="s" s="594">
        <f>MID(D252,LEN(C252)+2,LEN(D252)-LEN(C252))</f>
        <v>117</v>
      </c>
      <c r="B252" s="349">
        <f>IF(_xlfn.IFERROR(FIND("PU",D252,1),0)&lt;&gt;0,"PU",0)</f>
        <v>0</v>
      </c>
      <c r="C252" t="s" s="10">
        <v>156</v>
      </c>
      <c r="D252" t="s" s="595">
        <v>1092</v>
      </c>
      <c r="E252" s="349">
        <v>0</v>
      </c>
      <c r="F252" s="6"/>
      <c r="G252" s="6"/>
      <c r="H252" s="6"/>
      <c r="I252" s="6"/>
      <c r="J252" s="9"/>
    </row>
    <row r="253" ht="15.35" customHeight="1">
      <c r="A253" t="s" s="594">
        <f>MID(D253,LEN(C253)+2,LEN(D253)-LEN(C253))</f>
        <v>118</v>
      </c>
      <c r="B253" s="349">
        <f>IF(_xlfn.IFERROR(FIND("PU",D253,1),0)&lt;&gt;0,"PU",0)</f>
        <v>0</v>
      </c>
      <c r="C253" t="s" s="10">
        <v>156</v>
      </c>
      <c r="D253" t="s" s="595">
        <v>1093</v>
      </c>
      <c r="E253" s="349">
        <v>0</v>
      </c>
      <c r="F253" s="6"/>
      <c r="G253" s="6"/>
      <c r="H253" s="6"/>
      <c r="I253" s="6"/>
      <c r="J253" s="9"/>
    </row>
    <row r="254" ht="15.35" customHeight="1">
      <c r="A254" t="s" s="594">
        <f>MID(D254,LEN(C254)+2,LEN(D254)-LEN(C254))</f>
        <v>119</v>
      </c>
      <c r="B254" s="349">
        <f>IF(_xlfn.IFERROR(FIND("PU",D254,1),0)&lt;&gt;0,"PU",0)</f>
        <v>0</v>
      </c>
      <c r="C254" t="s" s="10">
        <v>156</v>
      </c>
      <c r="D254" t="s" s="595">
        <v>1094</v>
      </c>
      <c r="E254" s="349">
        <v>0</v>
      </c>
      <c r="F254" s="6"/>
      <c r="G254" s="6"/>
      <c r="H254" s="6"/>
      <c r="I254" s="6"/>
      <c r="J254" s="9"/>
    </row>
    <row r="255" ht="15.35" customHeight="1">
      <c r="A255" t="s" s="594">
        <f>MID(D255,LEN(C255)+2,LEN(D255)-LEN(C255))</f>
        <v>120</v>
      </c>
      <c r="B255" s="349">
        <f>IF(_xlfn.IFERROR(FIND("PU",D255,1),0)&lt;&gt;0,"PU",0)</f>
        <v>0</v>
      </c>
      <c r="C255" t="s" s="10">
        <v>156</v>
      </c>
      <c r="D255" t="s" s="595">
        <v>1095</v>
      </c>
      <c r="E255" s="349">
        <v>0</v>
      </c>
      <c r="F255" s="6"/>
      <c r="G255" s="6"/>
      <c r="H255" s="6"/>
      <c r="I255" s="6"/>
      <c r="J255" s="9"/>
    </row>
    <row r="256" ht="15.35" customHeight="1">
      <c r="A256" t="s" s="594">
        <f>MID(D256,LEN(C256)+2,LEN(D256)-LEN(C256))</f>
        <v>121</v>
      </c>
      <c r="B256" s="349">
        <f>IF(_xlfn.IFERROR(FIND("PU",D256,1),0)&lt;&gt;0,"PU",0)</f>
        <v>0</v>
      </c>
      <c r="C256" t="s" s="10">
        <v>156</v>
      </c>
      <c r="D256" t="s" s="595">
        <v>1096</v>
      </c>
      <c r="E256" s="349">
        <v>0</v>
      </c>
      <c r="F256" s="6"/>
      <c r="G256" s="6"/>
      <c r="H256" s="6"/>
      <c r="I256" s="6"/>
      <c r="J256" s="9"/>
    </row>
    <row r="257" ht="15.35" customHeight="1">
      <c r="A257" t="s" s="594">
        <f>MID(D257,LEN(C257)+2,LEN(D257)-LEN(C257))</f>
        <v>122</v>
      </c>
      <c r="B257" s="349">
        <f>IF(_xlfn.IFERROR(FIND("PU",D257,1),0)&lt;&gt;0,"PU",0)</f>
        <v>0</v>
      </c>
      <c r="C257" t="s" s="10">
        <v>156</v>
      </c>
      <c r="D257" t="s" s="595">
        <v>1097</v>
      </c>
      <c r="E257" s="349">
        <v>0</v>
      </c>
      <c r="F257" s="6"/>
      <c r="G257" s="6"/>
      <c r="H257" s="6"/>
      <c r="I257" s="6"/>
      <c r="J257" s="9"/>
    </row>
    <row r="258" ht="15.35" customHeight="1">
      <c r="A258" t="s" s="594">
        <f>MID(D258,LEN(C258)+2,LEN(D258)-LEN(C258))</f>
        <v>123</v>
      </c>
      <c r="B258" s="349">
        <f>IF(_xlfn.IFERROR(FIND("PU",D258,1),0)&lt;&gt;0,"PU",0)</f>
        <v>0</v>
      </c>
      <c r="C258" t="s" s="10">
        <v>156</v>
      </c>
      <c r="D258" t="s" s="595">
        <v>1098</v>
      </c>
      <c r="E258" s="349">
        <v>0</v>
      </c>
      <c r="F258" s="6"/>
      <c r="G258" s="6"/>
      <c r="H258" s="6"/>
      <c r="I258" s="6"/>
      <c r="J258" s="9"/>
    </row>
    <row r="259" ht="15.35" customHeight="1">
      <c r="A259" t="s" s="594">
        <f>MID(D259,LEN(C259)+2,LEN(D259)-LEN(C259))</f>
        <v>860</v>
      </c>
      <c r="B259" s="349">
        <f>IF(_xlfn.IFERROR(FIND("PU",D259,1),0)&lt;&gt;0,"PU",0)</f>
        <v>0</v>
      </c>
      <c r="C259" t="s" s="10">
        <v>156</v>
      </c>
      <c r="D259" t="s" s="595">
        <v>1099</v>
      </c>
      <c r="E259" s="349">
        <v>0</v>
      </c>
      <c r="F259" s="6"/>
      <c r="G259" s="6"/>
      <c r="H259" s="6"/>
      <c r="I259" s="6"/>
      <c r="J259" s="9"/>
    </row>
    <row r="260" ht="15.35" customHeight="1">
      <c r="A260" t="s" s="594">
        <f>MID(D260,LEN(C260)+2,LEN(D260)-LEN(C260))</f>
        <v>110</v>
      </c>
      <c r="B260" s="349">
        <f>IF(_xlfn.IFERROR(FIND("PU",D260,1),0)&lt;&gt;0,"PU",0)</f>
        <v>0</v>
      </c>
      <c r="C260" t="s" s="10">
        <v>158</v>
      </c>
      <c r="D260" t="s" s="595">
        <v>1100</v>
      </c>
      <c r="E260" s="349">
        <v>0</v>
      </c>
      <c r="F260" s="6"/>
      <c r="G260" s="6"/>
      <c r="H260" s="6"/>
      <c r="I260" s="6"/>
      <c r="J260" s="9"/>
    </row>
    <row r="261" ht="15.35" customHeight="1">
      <c r="A261" t="s" s="594">
        <f>MID(D261,LEN(C261)+2,LEN(D261)-LEN(C261))</f>
        <v>111</v>
      </c>
      <c r="B261" s="349">
        <f>IF(_xlfn.IFERROR(FIND("PU",D261,1),0)&lt;&gt;0,"PU",0)</f>
        <v>0</v>
      </c>
      <c r="C261" t="s" s="10">
        <v>158</v>
      </c>
      <c r="D261" t="s" s="595">
        <v>1101</v>
      </c>
      <c r="E261" s="349">
        <v>0</v>
      </c>
      <c r="F261" s="6"/>
      <c r="G261" s="6"/>
      <c r="H261" s="6"/>
      <c r="I261" s="6"/>
      <c r="J261" s="9"/>
    </row>
    <row r="262" ht="15.35" customHeight="1">
      <c r="A262" t="s" s="594">
        <f>MID(D262,LEN(C262)+2,LEN(D262)-LEN(C262))</f>
        <v>112</v>
      </c>
      <c r="B262" s="349">
        <f>IF(_xlfn.IFERROR(FIND("PU",D262,1),0)&lt;&gt;0,"PU",0)</f>
        <v>0</v>
      </c>
      <c r="C262" t="s" s="10">
        <v>158</v>
      </c>
      <c r="D262" t="s" s="595">
        <v>1102</v>
      </c>
      <c r="E262" s="349">
        <v>0</v>
      </c>
      <c r="F262" s="6"/>
      <c r="G262" s="6"/>
      <c r="H262" s="6"/>
      <c r="I262" s="6"/>
      <c r="J262" s="9"/>
    </row>
    <row r="263" ht="15.35" customHeight="1">
      <c r="A263" t="s" s="594">
        <f>MID(D263,LEN(C263)+2,LEN(D263)-LEN(C263))</f>
        <v>113</v>
      </c>
      <c r="B263" s="349">
        <f>IF(_xlfn.IFERROR(FIND("PU",D263,1),0)&lt;&gt;0,"PU",0)</f>
        <v>0</v>
      </c>
      <c r="C263" t="s" s="10">
        <v>158</v>
      </c>
      <c r="D263" t="s" s="595">
        <v>1103</v>
      </c>
      <c r="E263" s="349">
        <v>0</v>
      </c>
      <c r="F263" s="6"/>
      <c r="G263" s="6"/>
      <c r="H263" s="6"/>
      <c r="I263" s="6"/>
      <c r="J263" s="9"/>
    </row>
    <row r="264" ht="15.35" customHeight="1">
      <c r="A264" t="s" s="594">
        <f>MID(D264,LEN(C264)+2,LEN(D264)-LEN(C264))</f>
        <v>114</v>
      </c>
      <c r="B264" s="349">
        <f>IF(_xlfn.IFERROR(FIND("PU",D264,1),0)&lt;&gt;0,"PU",0)</f>
        <v>0</v>
      </c>
      <c r="C264" t="s" s="10">
        <v>158</v>
      </c>
      <c r="D264" t="s" s="595">
        <v>1104</v>
      </c>
      <c r="E264" s="349">
        <v>0</v>
      </c>
      <c r="F264" s="6"/>
      <c r="G264" s="6"/>
      <c r="H264" s="6"/>
      <c r="I264" s="6"/>
      <c r="J264" s="9"/>
    </row>
    <row r="265" ht="15.35" customHeight="1">
      <c r="A265" t="s" s="594">
        <f>MID(D265,LEN(C265)+2,LEN(D265)-LEN(C265))</f>
        <v>115</v>
      </c>
      <c r="B265" s="349">
        <f>IF(_xlfn.IFERROR(FIND("PU",D265,1),0)&lt;&gt;0,"PU",0)</f>
        <v>0</v>
      </c>
      <c r="C265" t="s" s="10">
        <v>158</v>
      </c>
      <c r="D265" t="s" s="595">
        <v>1105</v>
      </c>
      <c r="E265" s="349">
        <v>0</v>
      </c>
      <c r="F265" s="6"/>
      <c r="G265" s="6"/>
      <c r="H265" s="6"/>
      <c r="I265" s="6"/>
      <c r="J265" s="9"/>
    </row>
    <row r="266" ht="15.35" customHeight="1">
      <c r="A266" t="s" s="594">
        <f>MID(D266,LEN(C266)+2,LEN(D266)-LEN(C266))</f>
        <v>117</v>
      </c>
      <c r="B266" s="349">
        <f>IF(_xlfn.IFERROR(FIND("PU",D266,1),0)&lt;&gt;0,"PU",0)</f>
        <v>0</v>
      </c>
      <c r="C266" t="s" s="10">
        <v>158</v>
      </c>
      <c r="D266" t="s" s="595">
        <v>1106</v>
      </c>
      <c r="E266" s="349">
        <v>0</v>
      </c>
      <c r="F266" s="6"/>
      <c r="G266" s="6"/>
      <c r="H266" s="6"/>
      <c r="I266" s="6"/>
      <c r="J266" s="9"/>
    </row>
    <row r="267" ht="15.35" customHeight="1">
      <c r="A267" t="s" s="594">
        <f>MID(D267,LEN(C267)+2,LEN(D267)-LEN(C267))</f>
        <v>118</v>
      </c>
      <c r="B267" s="349">
        <f>IF(_xlfn.IFERROR(FIND("PU",D267,1),0)&lt;&gt;0,"PU",0)</f>
        <v>0</v>
      </c>
      <c r="C267" t="s" s="10">
        <v>158</v>
      </c>
      <c r="D267" t="s" s="595">
        <v>1107</v>
      </c>
      <c r="E267" s="349">
        <v>0</v>
      </c>
      <c r="F267" s="6"/>
      <c r="G267" s="6"/>
      <c r="H267" s="6"/>
      <c r="I267" s="6"/>
      <c r="J267" s="9"/>
    </row>
    <row r="268" ht="15.35" customHeight="1">
      <c r="A268" t="s" s="594">
        <f>MID(D268,LEN(C268)+2,LEN(D268)-LEN(C268))</f>
        <v>119</v>
      </c>
      <c r="B268" s="349">
        <f>IF(_xlfn.IFERROR(FIND("PU",D268,1),0)&lt;&gt;0,"PU",0)</f>
        <v>0</v>
      </c>
      <c r="C268" t="s" s="10">
        <v>158</v>
      </c>
      <c r="D268" t="s" s="595">
        <v>1108</v>
      </c>
      <c r="E268" s="349">
        <v>0</v>
      </c>
      <c r="F268" s="6"/>
      <c r="G268" s="6"/>
      <c r="H268" s="6"/>
      <c r="I268" s="6"/>
      <c r="J268" s="9"/>
    </row>
    <row r="269" ht="15.35" customHeight="1">
      <c r="A269" t="s" s="594">
        <f>MID(D269,LEN(C269)+2,LEN(D269)-LEN(C269))</f>
        <v>120</v>
      </c>
      <c r="B269" s="349">
        <f>IF(_xlfn.IFERROR(FIND("PU",D269,1),0)&lt;&gt;0,"PU",0)</f>
        <v>0</v>
      </c>
      <c r="C269" t="s" s="10">
        <v>158</v>
      </c>
      <c r="D269" t="s" s="595">
        <v>1109</v>
      </c>
      <c r="E269" s="349">
        <v>0</v>
      </c>
      <c r="F269" s="6"/>
      <c r="G269" s="6"/>
      <c r="H269" s="6"/>
      <c r="I269" s="6"/>
      <c r="J269" s="9"/>
    </row>
    <row r="270" ht="15.35" customHeight="1">
      <c r="A270" t="s" s="594">
        <f>MID(D270,LEN(C270)+2,LEN(D270)-LEN(C270))</f>
        <v>121</v>
      </c>
      <c r="B270" s="349">
        <f>IF(_xlfn.IFERROR(FIND("PU",D270,1),0)&lt;&gt;0,"PU",0)</f>
        <v>0</v>
      </c>
      <c r="C270" t="s" s="10">
        <v>158</v>
      </c>
      <c r="D270" t="s" s="595">
        <v>1110</v>
      </c>
      <c r="E270" s="349">
        <v>0</v>
      </c>
      <c r="F270" s="6"/>
      <c r="G270" s="6"/>
      <c r="H270" s="6"/>
      <c r="I270" s="6"/>
      <c r="J270" s="9"/>
    </row>
    <row r="271" ht="15.35" customHeight="1">
      <c r="A271" t="s" s="594">
        <f>MID(D271,LEN(C271)+2,LEN(D271)-LEN(C271))</f>
        <v>122</v>
      </c>
      <c r="B271" s="349">
        <f>IF(_xlfn.IFERROR(FIND("PU",D271,1),0)&lt;&gt;0,"PU",0)</f>
        <v>0</v>
      </c>
      <c r="C271" t="s" s="10">
        <v>158</v>
      </c>
      <c r="D271" t="s" s="595">
        <v>1111</v>
      </c>
      <c r="E271" s="349">
        <v>0</v>
      </c>
      <c r="F271" s="6"/>
      <c r="G271" s="6"/>
      <c r="H271" s="6"/>
      <c r="I271" s="6"/>
      <c r="J271" s="9"/>
    </row>
    <row r="272" ht="15.35" customHeight="1">
      <c r="A272" t="s" s="594">
        <f>MID(D272,LEN(C272)+2,LEN(D272)-LEN(C272))</f>
        <v>123</v>
      </c>
      <c r="B272" s="349">
        <f>IF(_xlfn.IFERROR(FIND("PU",D272,1),0)&lt;&gt;0,"PU",0)</f>
        <v>0</v>
      </c>
      <c r="C272" t="s" s="10">
        <v>158</v>
      </c>
      <c r="D272" t="s" s="595">
        <v>1112</v>
      </c>
      <c r="E272" s="349">
        <v>0</v>
      </c>
      <c r="F272" s="6"/>
      <c r="G272" s="6"/>
      <c r="H272" s="6"/>
      <c r="I272" s="6"/>
      <c r="J272" s="9"/>
    </row>
    <row r="273" ht="15.35" customHeight="1">
      <c r="A273" t="s" s="594">
        <f>MID(D273,LEN(C273)+2,LEN(D273)-LEN(C273))</f>
        <v>860</v>
      </c>
      <c r="B273" s="349">
        <f>IF(_xlfn.IFERROR(FIND("PU",D273,1),0)&lt;&gt;0,"PU",0)</f>
        <v>0</v>
      </c>
      <c r="C273" t="s" s="10">
        <v>158</v>
      </c>
      <c r="D273" t="s" s="595">
        <v>1113</v>
      </c>
      <c r="E273" s="349">
        <v>0</v>
      </c>
      <c r="F273" s="6"/>
      <c r="G273" s="6"/>
      <c r="H273" s="6"/>
      <c r="I273" s="6"/>
      <c r="J273" s="9"/>
    </row>
    <row r="274" ht="15.35" customHeight="1">
      <c r="A274" t="s" s="594">
        <f>MID(D274,LEN(C274)+2,LEN(D274)-LEN(C274))</f>
        <v>110</v>
      </c>
      <c r="B274" s="349">
        <f>IF(_xlfn.IFERROR(FIND("PU",D274,1),0)&lt;&gt;0,"PU",0)</f>
        <v>0</v>
      </c>
      <c r="C274" t="s" s="10">
        <v>160</v>
      </c>
      <c r="D274" t="s" s="595">
        <v>1114</v>
      </c>
      <c r="E274" s="349">
        <v>0</v>
      </c>
      <c r="F274" s="6"/>
      <c r="G274" s="6"/>
      <c r="H274" s="6"/>
      <c r="I274" s="6"/>
      <c r="J274" s="9"/>
    </row>
    <row r="275" ht="15.35" customHeight="1">
      <c r="A275" t="s" s="594">
        <f>MID(D275,LEN(C275)+2,LEN(D275)-LEN(C275))</f>
        <v>111</v>
      </c>
      <c r="B275" s="349">
        <f>IF(_xlfn.IFERROR(FIND("PU",D275,1),0)&lt;&gt;0,"PU",0)</f>
        <v>0</v>
      </c>
      <c r="C275" t="s" s="10">
        <v>160</v>
      </c>
      <c r="D275" t="s" s="595">
        <v>1115</v>
      </c>
      <c r="E275" s="349">
        <v>0</v>
      </c>
      <c r="F275" s="6"/>
      <c r="G275" s="6"/>
      <c r="H275" s="6"/>
      <c r="I275" s="6"/>
      <c r="J275" s="9"/>
    </row>
    <row r="276" ht="15.35" customHeight="1">
      <c r="A276" t="s" s="594">
        <f>MID(D276,LEN(C276)+2,LEN(D276)-LEN(C276))</f>
        <v>112</v>
      </c>
      <c r="B276" s="349">
        <f>IF(_xlfn.IFERROR(FIND("PU",D276,1),0)&lt;&gt;0,"PU",0)</f>
        <v>0</v>
      </c>
      <c r="C276" t="s" s="10">
        <v>160</v>
      </c>
      <c r="D276" t="s" s="595">
        <v>1116</v>
      </c>
      <c r="E276" s="349">
        <v>0</v>
      </c>
      <c r="F276" s="6"/>
      <c r="G276" s="6"/>
      <c r="H276" s="6"/>
      <c r="I276" s="6"/>
      <c r="J276" s="9"/>
    </row>
    <row r="277" ht="15.35" customHeight="1">
      <c r="A277" t="s" s="594">
        <f>MID(D277,LEN(C277)+2,LEN(D277)-LEN(C277))</f>
        <v>113</v>
      </c>
      <c r="B277" s="349">
        <f>IF(_xlfn.IFERROR(FIND("PU",D277,1),0)&lt;&gt;0,"PU",0)</f>
        <v>0</v>
      </c>
      <c r="C277" t="s" s="10">
        <v>160</v>
      </c>
      <c r="D277" t="s" s="595">
        <v>1117</v>
      </c>
      <c r="E277" s="349">
        <v>0</v>
      </c>
      <c r="F277" s="6"/>
      <c r="G277" s="6"/>
      <c r="H277" s="6"/>
      <c r="I277" s="6"/>
      <c r="J277" s="9"/>
    </row>
    <row r="278" ht="15.35" customHeight="1">
      <c r="A278" t="s" s="594">
        <f>MID(D278,LEN(C278)+2,LEN(D278)-LEN(C278))</f>
        <v>114</v>
      </c>
      <c r="B278" s="349">
        <f>IF(_xlfn.IFERROR(FIND("PU",D278,1),0)&lt;&gt;0,"PU",0)</f>
        <v>0</v>
      </c>
      <c r="C278" t="s" s="10">
        <v>160</v>
      </c>
      <c r="D278" t="s" s="595">
        <v>1118</v>
      </c>
      <c r="E278" s="349">
        <v>0</v>
      </c>
      <c r="F278" s="6"/>
      <c r="G278" s="6"/>
      <c r="H278" s="6"/>
      <c r="I278" s="6"/>
      <c r="J278" s="9"/>
    </row>
    <row r="279" ht="15.35" customHeight="1">
      <c r="A279" t="s" s="594">
        <f>MID(D279,LEN(C279)+2,LEN(D279)-LEN(C279))</f>
        <v>115</v>
      </c>
      <c r="B279" s="349">
        <f>IF(_xlfn.IFERROR(FIND("PU",D279,1),0)&lt;&gt;0,"PU",0)</f>
        <v>0</v>
      </c>
      <c r="C279" t="s" s="10">
        <v>160</v>
      </c>
      <c r="D279" t="s" s="595">
        <v>1119</v>
      </c>
      <c r="E279" s="349">
        <v>0</v>
      </c>
      <c r="F279" s="6"/>
      <c r="G279" s="6"/>
      <c r="H279" s="6"/>
      <c r="I279" s="6"/>
      <c r="J279" s="9"/>
    </row>
    <row r="280" ht="15.35" customHeight="1">
      <c r="A280" t="s" s="594">
        <f>MID(D280,LEN(C280)+2,LEN(D280)-LEN(C280))</f>
        <v>117</v>
      </c>
      <c r="B280" s="349">
        <f>IF(_xlfn.IFERROR(FIND("PU",D280,1),0)&lt;&gt;0,"PU",0)</f>
        <v>0</v>
      </c>
      <c r="C280" t="s" s="10">
        <v>160</v>
      </c>
      <c r="D280" t="s" s="595">
        <v>1120</v>
      </c>
      <c r="E280" s="349">
        <v>0</v>
      </c>
      <c r="F280" s="6"/>
      <c r="G280" s="6"/>
      <c r="H280" s="6"/>
      <c r="I280" s="6"/>
      <c r="J280" s="9"/>
    </row>
    <row r="281" ht="15.35" customHeight="1">
      <c r="A281" t="s" s="594">
        <f>MID(D281,LEN(C281)+2,LEN(D281)-LEN(C281))</f>
        <v>118</v>
      </c>
      <c r="B281" s="349">
        <f>IF(_xlfn.IFERROR(FIND("PU",D281,1),0)&lt;&gt;0,"PU",0)</f>
        <v>0</v>
      </c>
      <c r="C281" t="s" s="10">
        <v>160</v>
      </c>
      <c r="D281" t="s" s="595">
        <v>1121</v>
      </c>
      <c r="E281" s="349">
        <v>0</v>
      </c>
      <c r="F281" s="6"/>
      <c r="G281" s="6"/>
      <c r="H281" s="6"/>
      <c r="I281" s="6"/>
      <c r="J281" s="9"/>
    </row>
    <row r="282" ht="15.35" customHeight="1">
      <c r="A282" t="s" s="594">
        <f>MID(D282,LEN(C282)+2,LEN(D282)-LEN(C282))</f>
        <v>119</v>
      </c>
      <c r="B282" s="349">
        <f>IF(_xlfn.IFERROR(FIND("PU",D282,1),0)&lt;&gt;0,"PU",0)</f>
        <v>0</v>
      </c>
      <c r="C282" t="s" s="10">
        <v>160</v>
      </c>
      <c r="D282" t="s" s="595">
        <v>1122</v>
      </c>
      <c r="E282" s="349">
        <v>0</v>
      </c>
      <c r="F282" s="6"/>
      <c r="G282" s="6"/>
      <c r="H282" s="6"/>
      <c r="I282" s="6"/>
      <c r="J282" s="9"/>
    </row>
    <row r="283" ht="15.35" customHeight="1">
      <c r="A283" t="s" s="594">
        <f>MID(D283,LEN(C283)+2,LEN(D283)-LEN(C283))</f>
        <v>120</v>
      </c>
      <c r="B283" s="349">
        <f>IF(_xlfn.IFERROR(FIND("PU",D283,1),0)&lt;&gt;0,"PU",0)</f>
        <v>0</v>
      </c>
      <c r="C283" t="s" s="10">
        <v>160</v>
      </c>
      <c r="D283" t="s" s="595">
        <v>1123</v>
      </c>
      <c r="E283" s="349">
        <v>0</v>
      </c>
      <c r="F283" s="6"/>
      <c r="G283" s="6"/>
      <c r="H283" s="6"/>
      <c r="I283" s="6"/>
      <c r="J283" s="9"/>
    </row>
    <row r="284" ht="15.35" customHeight="1">
      <c r="A284" t="s" s="594">
        <f>MID(D284,LEN(C284)+2,LEN(D284)-LEN(C284))</f>
        <v>121</v>
      </c>
      <c r="B284" s="349">
        <f>IF(_xlfn.IFERROR(FIND("PU",D284,1),0)&lt;&gt;0,"PU",0)</f>
        <v>0</v>
      </c>
      <c r="C284" t="s" s="10">
        <v>160</v>
      </c>
      <c r="D284" t="s" s="595">
        <v>1124</v>
      </c>
      <c r="E284" s="349">
        <v>0</v>
      </c>
      <c r="F284" s="6"/>
      <c r="G284" s="6"/>
      <c r="H284" s="6"/>
      <c r="I284" s="6"/>
      <c r="J284" s="9"/>
    </row>
    <row r="285" ht="15.35" customHeight="1">
      <c r="A285" t="s" s="594">
        <f>MID(D285,LEN(C285)+2,LEN(D285)-LEN(C285))</f>
        <v>122</v>
      </c>
      <c r="B285" s="349">
        <f>IF(_xlfn.IFERROR(FIND("PU",D285,1),0)&lt;&gt;0,"PU",0)</f>
        <v>0</v>
      </c>
      <c r="C285" t="s" s="10">
        <v>160</v>
      </c>
      <c r="D285" t="s" s="595">
        <v>1125</v>
      </c>
      <c r="E285" s="349">
        <v>0</v>
      </c>
      <c r="F285" s="6"/>
      <c r="G285" s="6"/>
      <c r="H285" s="6"/>
      <c r="I285" s="6"/>
      <c r="J285" s="9"/>
    </row>
    <row r="286" ht="15.35" customHeight="1">
      <c r="A286" t="s" s="594">
        <f>MID(D286,LEN(C286)+2,LEN(D286)-LEN(C286))</f>
        <v>123</v>
      </c>
      <c r="B286" s="349">
        <f>IF(_xlfn.IFERROR(FIND("PU",D286,1),0)&lt;&gt;0,"PU",0)</f>
        <v>0</v>
      </c>
      <c r="C286" t="s" s="10">
        <v>160</v>
      </c>
      <c r="D286" t="s" s="595">
        <v>1126</v>
      </c>
      <c r="E286" s="349">
        <v>0</v>
      </c>
      <c r="F286" s="6"/>
      <c r="G286" s="6"/>
      <c r="H286" s="6"/>
      <c r="I286" s="6"/>
      <c r="J286" s="9"/>
    </row>
    <row r="287" ht="15.35" customHeight="1">
      <c r="A287" t="s" s="594">
        <f>MID(D287,LEN(C287)+2,LEN(D287)-LEN(C287))</f>
        <v>860</v>
      </c>
      <c r="B287" s="349">
        <f>IF(_xlfn.IFERROR(FIND("PU",D287,1),0)&lt;&gt;0,"PU",0)</f>
        <v>0</v>
      </c>
      <c r="C287" t="s" s="10">
        <v>160</v>
      </c>
      <c r="D287" t="s" s="595">
        <v>1127</v>
      </c>
      <c r="E287" s="349">
        <v>0</v>
      </c>
      <c r="F287" s="6"/>
      <c r="G287" s="6"/>
      <c r="H287" s="6"/>
      <c r="I287" s="6"/>
      <c r="J287" s="9"/>
    </row>
    <row r="288" ht="15.35" customHeight="1">
      <c r="A288" t="s" s="594">
        <f>MID(D288,LEN(C288)+2,LEN(D288)-LEN(C288))</f>
        <v>110</v>
      </c>
      <c r="B288" s="349">
        <f>IF(_xlfn.IFERROR(FIND("PU",D288,1),0)&lt;&gt;0,"PU",0)</f>
        <v>0</v>
      </c>
      <c r="C288" t="s" s="10">
        <v>162</v>
      </c>
      <c r="D288" t="s" s="595">
        <v>1128</v>
      </c>
      <c r="E288" s="349">
        <v>0</v>
      </c>
      <c r="F288" s="6"/>
      <c r="G288" s="6"/>
      <c r="H288" s="6"/>
      <c r="I288" s="6"/>
      <c r="J288" s="9"/>
    </row>
    <row r="289" ht="15.35" customHeight="1">
      <c r="A289" t="s" s="594">
        <f>MID(D289,LEN(C289)+2,LEN(D289)-LEN(C289))</f>
        <v>111</v>
      </c>
      <c r="B289" s="349">
        <f>IF(_xlfn.IFERROR(FIND("PU",D289,1),0)&lt;&gt;0,"PU",0)</f>
        <v>0</v>
      </c>
      <c r="C289" t="s" s="10">
        <v>162</v>
      </c>
      <c r="D289" t="s" s="595">
        <v>1129</v>
      </c>
      <c r="E289" s="349">
        <v>0</v>
      </c>
      <c r="F289" s="6"/>
      <c r="G289" s="6"/>
      <c r="H289" s="6"/>
      <c r="I289" s="6"/>
      <c r="J289" s="9"/>
    </row>
    <row r="290" ht="15.35" customHeight="1">
      <c r="A290" t="s" s="594">
        <f>MID(D290,LEN(C290)+2,LEN(D290)-LEN(C290))</f>
        <v>112</v>
      </c>
      <c r="B290" s="349">
        <f>IF(_xlfn.IFERROR(FIND("PU",D290,1),0)&lt;&gt;0,"PU",0)</f>
        <v>0</v>
      </c>
      <c r="C290" t="s" s="10">
        <v>162</v>
      </c>
      <c r="D290" t="s" s="595">
        <v>1130</v>
      </c>
      <c r="E290" s="349">
        <v>0</v>
      </c>
      <c r="F290" s="6"/>
      <c r="G290" s="6"/>
      <c r="H290" s="6"/>
      <c r="I290" s="6"/>
      <c r="J290" s="9"/>
    </row>
    <row r="291" ht="15.35" customHeight="1">
      <c r="A291" t="s" s="594">
        <f>MID(D291,LEN(C291)+2,LEN(D291)-LEN(C291))</f>
        <v>113</v>
      </c>
      <c r="B291" s="349">
        <f>IF(_xlfn.IFERROR(FIND("PU",D291,1),0)&lt;&gt;0,"PU",0)</f>
        <v>0</v>
      </c>
      <c r="C291" t="s" s="10">
        <v>162</v>
      </c>
      <c r="D291" t="s" s="595">
        <v>1131</v>
      </c>
      <c r="E291" s="349">
        <v>0</v>
      </c>
      <c r="F291" s="6"/>
      <c r="G291" s="6"/>
      <c r="H291" s="6"/>
      <c r="I291" s="6"/>
      <c r="J291" s="9"/>
    </row>
    <row r="292" ht="15.35" customHeight="1">
      <c r="A292" t="s" s="594">
        <f>MID(D292,LEN(C292)+2,LEN(D292)-LEN(C292))</f>
        <v>114</v>
      </c>
      <c r="B292" s="349">
        <f>IF(_xlfn.IFERROR(FIND("PU",D292,1),0)&lt;&gt;0,"PU",0)</f>
        <v>0</v>
      </c>
      <c r="C292" t="s" s="10">
        <v>162</v>
      </c>
      <c r="D292" t="s" s="595">
        <v>1132</v>
      </c>
      <c r="E292" s="349">
        <v>0</v>
      </c>
      <c r="F292" s="6"/>
      <c r="G292" s="6"/>
      <c r="H292" s="6"/>
      <c r="I292" s="6"/>
      <c r="J292" s="9"/>
    </row>
    <row r="293" ht="15.35" customHeight="1">
      <c r="A293" t="s" s="594">
        <f>MID(D293,LEN(C293)+2,LEN(D293)-LEN(C293))</f>
        <v>115</v>
      </c>
      <c r="B293" s="349">
        <f>IF(_xlfn.IFERROR(FIND("PU",D293,1),0)&lt;&gt;0,"PU",0)</f>
        <v>0</v>
      </c>
      <c r="C293" t="s" s="10">
        <v>162</v>
      </c>
      <c r="D293" t="s" s="595">
        <v>1133</v>
      </c>
      <c r="E293" s="349">
        <v>0</v>
      </c>
      <c r="F293" s="6"/>
      <c r="G293" s="6"/>
      <c r="H293" s="6"/>
      <c r="I293" s="6"/>
      <c r="J293" s="9"/>
    </row>
    <row r="294" ht="15.35" customHeight="1">
      <c r="A294" t="s" s="594">
        <f>MID(D294,LEN(C294)+2,LEN(D294)-LEN(C294))</f>
        <v>117</v>
      </c>
      <c r="B294" s="349">
        <f>IF(_xlfn.IFERROR(FIND("PU",D294,1),0)&lt;&gt;0,"PU",0)</f>
        <v>0</v>
      </c>
      <c r="C294" t="s" s="10">
        <v>162</v>
      </c>
      <c r="D294" t="s" s="595">
        <v>1134</v>
      </c>
      <c r="E294" s="349">
        <v>0</v>
      </c>
      <c r="F294" s="6"/>
      <c r="G294" s="6"/>
      <c r="H294" s="6"/>
      <c r="I294" s="6"/>
      <c r="J294" s="9"/>
    </row>
    <row r="295" ht="15.35" customHeight="1">
      <c r="A295" t="s" s="594">
        <f>MID(D295,LEN(C295)+2,LEN(D295)-LEN(C295))</f>
        <v>118</v>
      </c>
      <c r="B295" s="349">
        <f>IF(_xlfn.IFERROR(FIND("PU",D295,1),0)&lt;&gt;0,"PU",0)</f>
        <v>0</v>
      </c>
      <c r="C295" t="s" s="10">
        <v>162</v>
      </c>
      <c r="D295" t="s" s="595">
        <v>1135</v>
      </c>
      <c r="E295" s="349">
        <v>0</v>
      </c>
      <c r="F295" s="6"/>
      <c r="G295" s="6"/>
      <c r="H295" s="6"/>
      <c r="I295" s="6"/>
      <c r="J295" s="9"/>
    </row>
    <row r="296" ht="15.35" customHeight="1">
      <c r="A296" t="s" s="594">
        <f>MID(D296,LEN(C296)+2,LEN(D296)-LEN(C296))</f>
        <v>119</v>
      </c>
      <c r="B296" s="349">
        <f>IF(_xlfn.IFERROR(FIND("PU",D296,1),0)&lt;&gt;0,"PU",0)</f>
        <v>0</v>
      </c>
      <c r="C296" t="s" s="10">
        <v>162</v>
      </c>
      <c r="D296" t="s" s="595">
        <v>1136</v>
      </c>
      <c r="E296" s="349">
        <v>0</v>
      </c>
      <c r="F296" s="6"/>
      <c r="G296" s="6"/>
      <c r="H296" s="6"/>
      <c r="I296" s="6"/>
      <c r="J296" s="9"/>
    </row>
    <row r="297" ht="15.35" customHeight="1">
      <c r="A297" t="s" s="594">
        <f>MID(D297,LEN(C297)+2,LEN(D297)-LEN(C297))</f>
        <v>120</v>
      </c>
      <c r="B297" s="349">
        <f>IF(_xlfn.IFERROR(FIND("PU",D297,1),0)&lt;&gt;0,"PU",0)</f>
        <v>0</v>
      </c>
      <c r="C297" t="s" s="10">
        <v>162</v>
      </c>
      <c r="D297" t="s" s="595">
        <v>1137</v>
      </c>
      <c r="E297" s="349">
        <v>0</v>
      </c>
      <c r="F297" s="6"/>
      <c r="G297" s="6"/>
      <c r="H297" s="6"/>
      <c r="I297" s="6"/>
      <c r="J297" s="9"/>
    </row>
    <row r="298" ht="15.35" customHeight="1">
      <c r="A298" t="s" s="594">
        <f>MID(D298,LEN(C298)+2,LEN(D298)-LEN(C298))</f>
        <v>121</v>
      </c>
      <c r="B298" s="349">
        <f>IF(_xlfn.IFERROR(FIND("PU",D298,1),0)&lt;&gt;0,"PU",0)</f>
        <v>0</v>
      </c>
      <c r="C298" t="s" s="10">
        <v>162</v>
      </c>
      <c r="D298" t="s" s="595">
        <v>1138</v>
      </c>
      <c r="E298" s="349">
        <v>0</v>
      </c>
      <c r="F298" s="6"/>
      <c r="G298" s="6"/>
      <c r="H298" s="6"/>
      <c r="I298" s="6"/>
      <c r="J298" s="9"/>
    </row>
    <row r="299" ht="15.35" customHeight="1">
      <c r="A299" t="s" s="594">
        <f>MID(D299,LEN(C299)+2,LEN(D299)-LEN(C299))</f>
        <v>122</v>
      </c>
      <c r="B299" s="349">
        <f>IF(_xlfn.IFERROR(FIND("PU",D299,1),0)&lt;&gt;0,"PU",0)</f>
        <v>0</v>
      </c>
      <c r="C299" t="s" s="10">
        <v>162</v>
      </c>
      <c r="D299" t="s" s="595">
        <v>1139</v>
      </c>
      <c r="E299" s="349">
        <v>0</v>
      </c>
      <c r="F299" s="6"/>
      <c r="G299" s="6"/>
      <c r="H299" s="6"/>
      <c r="I299" s="6"/>
      <c r="J299" s="9"/>
    </row>
    <row r="300" ht="15.35" customHeight="1">
      <c r="A300" t="s" s="594">
        <f>MID(D300,LEN(C300)+2,LEN(D300)-LEN(C300))</f>
        <v>123</v>
      </c>
      <c r="B300" s="349">
        <f>IF(_xlfn.IFERROR(FIND("PU",D300,1),0)&lt;&gt;0,"PU",0)</f>
        <v>0</v>
      </c>
      <c r="C300" t="s" s="10">
        <v>162</v>
      </c>
      <c r="D300" t="s" s="595">
        <v>1140</v>
      </c>
      <c r="E300" s="349">
        <v>0</v>
      </c>
      <c r="F300" s="6"/>
      <c r="G300" s="6"/>
      <c r="H300" s="6"/>
      <c r="I300" s="6"/>
      <c r="J300" s="9"/>
    </row>
    <row r="301" ht="15.35" customHeight="1">
      <c r="A301" t="s" s="594">
        <f>MID(D301,LEN(C301)+2,LEN(D301)-LEN(C301))</f>
        <v>860</v>
      </c>
      <c r="B301" s="349">
        <f>IF(_xlfn.IFERROR(FIND("PU",D301,1),0)&lt;&gt;0,"PU",0)</f>
        <v>0</v>
      </c>
      <c r="C301" t="s" s="10">
        <v>162</v>
      </c>
      <c r="D301" t="s" s="595">
        <v>1141</v>
      </c>
      <c r="E301" s="349">
        <v>0</v>
      </c>
      <c r="F301" s="6"/>
      <c r="G301" s="6"/>
      <c r="H301" s="6"/>
      <c r="I301" s="6"/>
      <c r="J301" s="9"/>
    </row>
    <row r="302" ht="15.35" customHeight="1">
      <c r="A302" t="s" s="594">
        <f>MID(D302,LEN(C302)+2,LEN(D302)-LEN(C302))</f>
        <v>110</v>
      </c>
      <c r="B302" s="349">
        <f>IF(_xlfn.IFERROR(FIND("PU",D302,1),0)&lt;&gt;0,"PU",0)</f>
        <v>0</v>
      </c>
      <c r="C302" t="s" s="10">
        <v>164</v>
      </c>
      <c r="D302" t="s" s="595">
        <v>1142</v>
      </c>
      <c r="E302" s="349">
        <v>0</v>
      </c>
      <c r="F302" s="6"/>
      <c r="G302" s="6"/>
      <c r="H302" s="6"/>
      <c r="I302" s="6"/>
      <c r="J302" s="9"/>
    </row>
    <row r="303" ht="15.35" customHeight="1">
      <c r="A303" t="s" s="594">
        <f>MID(D303,LEN(C303)+2,LEN(D303)-LEN(C303))</f>
        <v>111</v>
      </c>
      <c r="B303" s="349">
        <f>IF(_xlfn.IFERROR(FIND("PU",D303,1),0)&lt;&gt;0,"PU",0)</f>
        <v>0</v>
      </c>
      <c r="C303" t="s" s="10">
        <v>164</v>
      </c>
      <c r="D303" t="s" s="595">
        <v>1143</v>
      </c>
      <c r="E303" s="349">
        <v>0</v>
      </c>
      <c r="F303" s="6"/>
      <c r="G303" s="6"/>
      <c r="H303" s="6"/>
      <c r="I303" s="6"/>
      <c r="J303" s="9"/>
    </row>
    <row r="304" ht="15.35" customHeight="1">
      <c r="A304" t="s" s="594">
        <f>MID(D304,LEN(C304)+2,LEN(D304)-LEN(C304))</f>
        <v>112</v>
      </c>
      <c r="B304" s="349">
        <f>IF(_xlfn.IFERROR(FIND("PU",D304,1),0)&lt;&gt;0,"PU",0)</f>
        <v>0</v>
      </c>
      <c r="C304" t="s" s="10">
        <v>164</v>
      </c>
      <c r="D304" t="s" s="595">
        <v>1144</v>
      </c>
      <c r="E304" s="349">
        <v>0</v>
      </c>
      <c r="F304" s="6"/>
      <c r="G304" s="6"/>
      <c r="H304" s="6"/>
      <c r="I304" s="6"/>
      <c r="J304" s="9"/>
    </row>
    <row r="305" ht="15.35" customHeight="1">
      <c r="A305" t="s" s="594">
        <f>MID(D305,LEN(C305)+2,LEN(D305)-LEN(C305))</f>
        <v>113</v>
      </c>
      <c r="B305" s="349">
        <f>IF(_xlfn.IFERROR(FIND("PU",D305,1),0)&lt;&gt;0,"PU",0)</f>
        <v>0</v>
      </c>
      <c r="C305" t="s" s="10">
        <v>164</v>
      </c>
      <c r="D305" t="s" s="595">
        <v>1145</v>
      </c>
      <c r="E305" s="349">
        <v>0</v>
      </c>
      <c r="F305" s="6"/>
      <c r="G305" s="6"/>
      <c r="H305" s="6"/>
      <c r="I305" s="6"/>
      <c r="J305" s="9"/>
    </row>
    <row r="306" ht="15.35" customHeight="1">
      <c r="A306" t="s" s="594">
        <f>MID(D306,LEN(C306)+2,LEN(D306)-LEN(C306))</f>
        <v>114</v>
      </c>
      <c r="B306" s="349">
        <f>IF(_xlfn.IFERROR(FIND("PU",D306,1),0)&lt;&gt;0,"PU",0)</f>
        <v>0</v>
      </c>
      <c r="C306" t="s" s="10">
        <v>164</v>
      </c>
      <c r="D306" t="s" s="595">
        <v>1146</v>
      </c>
      <c r="E306" s="349">
        <v>0</v>
      </c>
      <c r="F306" s="6"/>
      <c r="G306" s="6"/>
      <c r="H306" s="6"/>
      <c r="I306" s="6"/>
      <c r="J306" s="9"/>
    </row>
    <row r="307" ht="15.35" customHeight="1">
      <c r="A307" t="s" s="594">
        <f>MID(D307,LEN(C307)+2,LEN(D307)-LEN(C307))</f>
        <v>115</v>
      </c>
      <c r="B307" s="349">
        <f>IF(_xlfn.IFERROR(FIND("PU",D307,1),0)&lt;&gt;0,"PU",0)</f>
        <v>0</v>
      </c>
      <c r="C307" t="s" s="10">
        <v>164</v>
      </c>
      <c r="D307" t="s" s="595">
        <v>1147</v>
      </c>
      <c r="E307" s="349">
        <v>0</v>
      </c>
      <c r="F307" s="6"/>
      <c r="G307" s="6"/>
      <c r="H307" s="6"/>
      <c r="I307" s="6"/>
      <c r="J307" s="9"/>
    </row>
    <row r="308" ht="15.35" customHeight="1">
      <c r="A308" t="s" s="594">
        <f>MID(D308,LEN(C308)+2,LEN(D308)-LEN(C308))</f>
        <v>117</v>
      </c>
      <c r="B308" s="349">
        <f>IF(_xlfn.IFERROR(FIND("PU",D308,1),0)&lt;&gt;0,"PU",0)</f>
        <v>0</v>
      </c>
      <c r="C308" t="s" s="10">
        <v>164</v>
      </c>
      <c r="D308" t="s" s="595">
        <v>1148</v>
      </c>
      <c r="E308" s="349">
        <v>0</v>
      </c>
      <c r="F308" s="6"/>
      <c r="G308" s="6"/>
      <c r="H308" s="6"/>
      <c r="I308" s="6"/>
      <c r="J308" s="9"/>
    </row>
    <row r="309" ht="15.35" customHeight="1">
      <c r="A309" t="s" s="594">
        <f>MID(D309,LEN(C309)+2,LEN(D309)-LEN(C309))</f>
        <v>118</v>
      </c>
      <c r="B309" s="349">
        <f>IF(_xlfn.IFERROR(FIND("PU",D309,1),0)&lt;&gt;0,"PU",0)</f>
        <v>0</v>
      </c>
      <c r="C309" t="s" s="10">
        <v>164</v>
      </c>
      <c r="D309" t="s" s="595">
        <v>1149</v>
      </c>
      <c r="E309" s="349">
        <v>0</v>
      </c>
      <c r="F309" s="6"/>
      <c r="G309" s="6"/>
      <c r="H309" s="6"/>
      <c r="I309" s="6"/>
      <c r="J309" s="9"/>
    </row>
    <row r="310" ht="15.35" customHeight="1">
      <c r="A310" t="s" s="594">
        <f>MID(D310,LEN(C310)+2,LEN(D310)-LEN(C310))</f>
        <v>119</v>
      </c>
      <c r="B310" s="349">
        <f>IF(_xlfn.IFERROR(FIND("PU",D310,1),0)&lt;&gt;0,"PU",0)</f>
        <v>0</v>
      </c>
      <c r="C310" t="s" s="10">
        <v>164</v>
      </c>
      <c r="D310" t="s" s="595">
        <v>1150</v>
      </c>
      <c r="E310" s="349">
        <v>0</v>
      </c>
      <c r="F310" s="6"/>
      <c r="G310" s="6"/>
      <c r="H310" s="6"/>
      <c r="I310" s="6"/>
      <c r="J310" s="9"/>
    </row>
    <row r="311" ht="15.35" customHeight="1">
      <c r="A311" t="s" s="594">
        <f>MID(D311,LEN(C311)+2,LEN(D311)-LEN(C311))</f>
        <v>120</v>
      </c>
      <c r="B311" s="349">
        <f>IF(_xlfn.IFERROR(FIND("PU",D311,1),0)&lt;&gt;0,"PU",0)</f>
        <v>0</v>
      </c>
      <c r="C311" t="s" s="10">
        <v>164</v>
      </c>
      <c r="D311" t="s" s="595">
        <v>1151</v>
      </c>
      <c r="E311" s="349">
        <v>0</v>
      </c>
      <c r="F311" s="6"/>
      <c r="G311" s="6"/>
      <c r="H311" s="6"/>
      <c r="I311" s="6"/>
      <c r="J311" s="9"/>
    </row>
    <row r="312" ht="15.35" customHeight="1">
      <c r="A312" t="s" s="594">
        <f>MID(D312,LEN(C312)+2,LEN(D312)-LEN(C312))</f>
        <v>121</v>
      </c>
      <c r="B312" s="349">
        <f>IF(_xlfn.IFERROR(FIND("PU",D312,1),0)&lt;&gt;0,"PU",0)</f>
        <v>0</v>
      </c>
      <c r="C312" t="s" s="10">
        <v>164</v>
      </c>
      <c r="D312" t="s" s="595">
        <v>1152</v>
      </c>
      <c r="E312" s="349">
        <v>0</v>
      </c>
      <c r="F312" s="6"/>
      <c r="G312" s="6"/>
      <c r="H312" s="6"/>
      <c r="I312" s="6"/>
      <c r="J312" s="9"/>
    </row>
    <row r="313" ht="15.35" customHeight="1">
      <c r="A313" t="s" s="594">
        <f>MID(D313,LEN(C313)+2,LEN(D313)-LEN(C313))</f>
        <v>122</v>
      </c>
      <c r="B313" s="349">
        <f>IF(_xlfn.IFERROR(FIND("PU",D313,1),0)&lt;&gt;0,"PU",0)</f>
        <v>0</v>
      </c>
      <c r="C313" t="s" s="10">
        <v>164</v>
      </c>
      <c r="D313" t="s" s="595">
        <v>1153</v>
      </c>
      <c r="E313" s="349">
        <v>0</v>
      </c>
      <c r="F313" s="6"/>
      <c r="G313" s="6"/>
      <c r="H313" s="6"/>
      <c r="I313" s="6"/>
      <c r="J313" s="9"/>
    </row>
    <row r="314" ht="15.35" customHeight="1">
      <c r="A314" t="s" s="594">
        <f>MID(D314,LEN(C314)+2,LEN(D314)-LEN(C314))</f>
        <v>123</v>
      </c>
      <c r="B314" s="349">
        <f>IF(_xlfn.IFERROR(FIND("PU",D314,1),0)&lt;&gt;0,"PU",0)</f>
        <v>0</v>
      </c>
      <c r="C314" t="s" s="10">
        <v>164</v>
      </c>
      <c r="D314" t="s" s="595">
        <v>1154</v>
      </c>
      <c r="E314" s="349">
        <v>0</v>
      </c>
      <c r="F314" s="6"/>
      <c r="G314" s="6"/>
      <c r="H314" s="6"/>
      <c r="I314" s="6"/>
      <c r="J314" s="9"/>
    </row>
    <row r="315" ht="15.35" customHeight="1">
      <c r="A315" t="s" s="594">
        <f>MID(D315,LEN(C315)+2,LEN(D315)-LEN(C315))</f>
        <v>860</v>
      </c>
      <c r="B315" s="349">
        <f>IF(_xlfn.IFERROR(FIND("PU",D315,1),0)&lt;&gt;0,"PU",0)</f>
        <v>0</v>
      </c>
      <c r="C315" t="s" s="10">
        <v>164</v>
      </c>
      <c r="D315" t="s" s="595">
        <v>1155</v>
      </c>
      <c r="E315" s="349">
        <v>0</v>
      </c>
      <c r="F315" s="6"/>
      <c r="G315" s="6"/>
      <c r="H315" s="6"/>
      <c r="I315" s="6"/>
      <c r="J315" s="9"/>
    </row>
    <row r="316" ht="15.35" customHeight="1">
      <c r="A316" t="s" s="594">
        <f>MID(D316,LEN(C316)+2,LEN(D316)-LEN(C316))</f>
        <v>110</v>
      </c>
      <c r="B316" s="349">
        <f>IF(_xlfn.IFERROR(FIND("PU",D316,1),0)&lt;&gt;0,"PU",0)</f>
        <v>0</v>
      </c>
      <c r="C316" t="s" s="10">
        <v>166</v>
      </c>
      <c r="D316" t="s" s="595">
        <v>1156</v>
      </c>
      <c r="E316" s="349">
        <v>0</v>
      </c>
      <c r="F316" s="6"/>
      <c r="G316" s="6"/>
      <c r="H316" s="6"/>
      <c r="I316" s="6"/>
      <c r="J316" s="9"/>
    </row>
    <row r="317" ht="15.35" customHeight="1">
      <c r="A317" t="s" s="594">
        <f>MID(D317,LEN(C317)+2,LEN(D317)-LEN(C317))</f>
        <v>111</v>
      </c>
      <c r="B317" s="349">
        <f>IF(_xlfn.IFERROR(FIND("PU",D317,1),0)&lt;&gt;0,"PU",0)</f>
        <v>0</v>
      </c>
      <c r="C317" t="s" s="10">
        <v>166</v>
      </c>
      <c r="D317" t="s" s="595">
        <v>1157</v>
      </c>
      <c r="E317" s="349">
        <v>0</v>
      </c>
      <c r="F317" s="6"/>
      <c r="G317" s="6"/>
      <c r="H317" s="6"/>
      <c r="I317" s="6"/>
      <c r="J317" s="9"/>
    </row>
    <row r="318" ht="15.35" customHeight="1">
      <c r="A318" t="s" s="594">
        <f>MID(D318,LEN(C318)+2,LEN(D318)-LEN(C318))</f>
        <v>112</v>
      </c>
      <c r="B318" s="349">
        <f>IF(_xlfn.IFERROR(FIND("PU",D318,1),0)&lt;&gt;0,"PU",0)</f>
        <v>0</v>
      </c>
      <c r="C318" t="s" s="10">
        <v>166</v>
      </c>
      <c r="D318" t="s" s="595">
        <v>1158</v>
      </c>
      <c r="E318" s="349">
        <v>0</v>
      </c>
      <c r="F318" s="6"/>
      <c r="G318" s="6"/>
      <c r="H318" s="6"/>
      <c r="I318" s="6"/>
      <c r="J318" s="9"/>
    </row>
    <row r="319" ht="15.35" customHeight="1">
      <c r="A319" t="s" s="594">
        <f>MID(D319,LEN(C319)+2,LEN(D319)-LEN(C319))</f>
        <v>113</v>
      </c>
      <c r="B319" s="349">
        <f>IF(_xlfn.IFERROR(FIND("PU",D319,1),0)&lt;&gt;0,"PU",0)</f>
        <v>0</v>
      </c>
      <c r="C319" t="s" s="10">
        <v>166</v>
      </c>
      <c r="D319" t="s" s="595">
        <v>1159</v>
      </c>
      <c r="E319" s="349">
        <v>0</v>
      </c>
      <c r="F319" s="6"/>
      <c r="G319" s="6"/>
      <c r="H319" s="6"/>
      <c r="I319" s="6"/>
      <c r="J319" s="9"/>
    </row>
    <row r="320" ht="15.35" customHeight="1">
      <c r="A320" t="s" s="594">
        <f>MID(D320,LEN(C320)+2,LEN(D320)-LEN(C320))</f>
        <v>114</v>
      </c>
      <c r="B320" s="349">
        <f>IF(_xlfn.IFERROR(FIND("PU",D320,1),0)&lt;&gt;0,"PU",0)</f>
        <v>0</v>
      </c>
      <c r="C320" t="s" s="10">
        <v>166</v>
      </c>
      <c r="D320" t="s" s="595">
        <v>1160</v>
      </c>
      <c r="E320" s="349">
        <v>0</v>
      </c>
      <c r="F320" s="6"/>
      <c r="G320" s="6"/>
      <c r="H320" s="6"/>
      <c r="I320" s="6"/>
      <c r="J320" s="9"/>
    </row>
    <row r="321" ht="15.35" customHeight="1">
      <c r="A321" t="s" s="594">
        <f>MID(D321,LEN(C321)+2,LEN(D321)-LEN(C321))</f>
        <v>115</v>
      </c>
      <c r="B321" s="349">
        <f>IF(_xlfn.IFERROR(FIND("PU",D321,1),0)&lt;&gt;0,"PU",0)</f>
        <v>0</v>
      </c>
      <c r="C321" t="s" s="10">
        <v>166</v>
      </c>
      <c r="D321" t="s" s="595">
        <v>1161</v>
      </c>
      <c r="E321" s="349">
        <v>0</v>
      </c>
      <c r="F321" s="6"/>
      <c r="G321" s="6"/>
      <c r="H321" s="6"/>
      <c r="I321" s="6"/>
      <c r="J321" s="9"/>
    </row>
    <row r="322" ht="15.35" customHeight="1">
      <c r="A322" t="s" s="594">
        <f>MID(D322,LEN(C322)+2,LEN(D322)-LEN(C322))</f>
        <v>117</v>
      </c>
      <c r="B322" s="349">
        <f>IF(_xlfn.IFERROR(FIND("PU",D322,1),0)&lt;&gt;0,"PU",0)</f>
        <v>0</v>
      </c>
      <c r="C322" t="s" s="10">
        <v>166</v>
      </c>
      <c r="D322" t="s" s="595">
        <v>1162</v>
      </c>
      <c r="E322" s="349">
        <v>0</v>
      </c>
      <c r="F322" s="6"/>
      <c r="G322" s="6"/>
      <c r="H322" s="6"/>
      <c r="I322" s="6"/>
      <c r="J322" s="9"/>
    </row>
    <row r="323" ht="15.35" customHeight="1">
      <c r="A323" t="s" s="594">
        <f>MID(D323,LEN(C323)+2,LEN(D323)-LEN(C323))</f>
        <v>118</v>
      </c>
      <c r="B323" s="349">
        <f>IF(_xlfn.IFERROR(FIND("PU",D323,1),0)&lt;&gt;0,"PU",0)</f>
        <v>0</v>
      </c>
      <c r="C323" t="s" s="10">
        <v>166</v>
      </c>
      <c r="D323" t="s" s="595">
        <v>1163</v>
      </c>
      <c r="E323" s="349">
        <v>0</v>
      </c>
      <c r="F323" s="6"/>
      <c r="G323" s="6"/>
      <c r="H323" s="6"/>
      <c r="I323" s="6"/>
      <c r="J323" s="9"/>
    </row>
    <row r="324" ht="15.35" customHeight="1">
      <c r="A324" t="s" s="594">
        <f>MID(D324,LEN(C324)+2,LEN(D324)-LEN(C324))</f>
        <v>119</v>
      </c>
      <c r="B324" s="349">
        <f>IF(_xlfn.IFERROR(FIND("PU",D324,1),0)&lt;&gt;0,"PU",0)</f>
        <v>0</v>
      </c>
      <c r="C324" t="s" s="10">
        <v>166</v>
      </c>
      <c r="D324" t="s" s="595">
        <v>1164</v>
      </c>
      <c r="E324" s="349">
        <v>0</v>
      </c>
      <c r="F324" s="6"/>
      <c r="G324" s="6"/>
      <c r="H324" s="6"/>
      <c r="I324" s="6"/>
      <c r="J324" s="9"/>
    </row>
    <row r="325" ht="15.35" customHeight="1">
      <c r="A325" t="s" s="594">
        <f>MID(D325,LEN(C325)+2,LEN(D325)-LEN(C325))</f>
        <v>120</v>
      </c>
      <c r="B325" s="349">
        <f>IF(_xlfn.IFERROR(FIND("PU",D325,1),0)&lt;&gt;0,"PU",0)</f>
        <v>0</v>
      </c>
      <c r="C325" t="s" s="10">
        <v>166</v>
      </c>
      <c r="D325" t="s" s="595">
        <v>1165</v>
      </c>
      <c r="E325" s="349">
        <v>0</v>
      </c>
      <c r="F325" s="6"/>
      <c r="G325" s="6"/>
      <c r="H325" s="6"/>
      <c r="I325" s="6"/>
      <c r="J325" s="9"/>
    </row>
    <row r="326" ht="15.35" customHeight="1">
      <c r="A326" t="s" s="594">
        <f>MID(D326,LEN(C326)+2,LEN(D326)-LEN(C326))</f>
        <v>121</v>
      </c>
      <c r="B326" s="349">
        <f>IF(_xlfn.IFERROR(FIND("PU",D326,1),0)&lt;&gt;0,"PU",0)</f>
        <v>0</v>
      </c>
      <c r="C326" t="s" s="10">
        <v>166</v>
      </c>
      <c r="D326" t="s" s="595">
        <v>1166</v>
      </c>
      <c r="E326" s="349">
        <v>0</v>
      </c>
      <c r="F326" s="6"/>
      <c r="G326" s="6"/>
      <c r="H326" s="6"/>
      <c r="I326" s="6"/>
      <c r="J326" s="9"/>
    </row>
    <row r="327" ht="15.35" customHeight="1">
      <c r="A327" t="s" s="594">
        <f>MID(D327,LEN(C327)+2,LEN(D327)-LEN(C327))</f>
        <v>122</v>
      </c>
      <c r="B327" s="349">
        <f>IF(_xlfn.IFERROR(FIND("PU",D327,1),0)&lt;&gt;0,"PU",0)</f>
        <v>0</v>
      </c>
      <c r="C327" t="s" s="10">
        <v>166</v>
      </c>
      <c r="D327" t="s" s="595">
        <v>1167</v>
      </c>
      <c r="E327" s="349">
        <v>0</v>
      </c>
      <c r="F327" s="6"/>
      <c r="G327" s="6"/>
      <c r="H327" s="6"/>
      <c r="I327" s="6"/>
      <c r="J327" s="9"/>
    </row>
    <row r="328" ht="15.35" customHeight="1">
      <c r="A328" t="s" s="594">
        <f>MID(D328,LEN(C328)+2,LEN(D328)-LEN(C328))</f>
        <v>123</v>
      </c>
      <c r="B328" s="349">
        <f>IF(_xlfn.IFERROR(FIND("PU",D328,1),0)&lt;&gt;0,"PU",0)</f>
        <v>0</v>
      </c>
      <c r="C328" t="s" s="10">
        <v>166</v>
      </c>
      <c r="D328" t="s" s="595">
        <v>1168</v>
      </c>
      <c r="E328" s="349">
        <v>0</v>
      </c>
      <c r="F328" s="6"/>
      <c r="G328" s="6"/>
      <c r="H328" s="6"/>
      <c r="I328" s="6"/>
      <c r="J328" s="9"/>
    </row>
    <row r="329" ht="15.35" customHeight="1">
      <c r="A329" t="s" s="594">
        <f>MID(D329,LEN(C329)+2,LEN(D329)-LEN(C329))</f>
        <v>860</v>
      </c>
      <c r="B329" s="349">
        <f>IF(_xlfn.IFERROR(FIND("PU",D329,1),0)&lt;&gt;0,"PU",0)</f>
        <v>0</v>
      </c>
      <c r="C329" t="s" s="10">
        <v>166</v>
      </c>
      <c r="D329" t="s" s="595">
        <v>1169</v>
      </c>
      <c r="E329" s="349">
        <v>0</v>
      </c>
      <c r="F329" s="6"/>
      <c r="G329" s="6"/>
      <c r="H329" s="6"/>
      <c r="I329" s="6"/>
      <c r="J329" s="9"/>
    </row>
    <row r="330" ht="15.35" customHeight="1">
      <c r="A330" t="s" s="594">
        <f>MID(D330,LEN(C330)+2,LEN(D330)-LEN(C330))</f>
        <v>110</v>
      </c>
      <c r="B330" s="349">
        <f>IF(_xlfn.IFERROR(FIND("PU",D330,1),0)&lt;&gt;0,"PU",0)</f>
        <v>0</v>
      </c>
      <c r="C330" t="s" s="10">
        <v>168</v>
      </c>
      <c r="D330" t="s" s="595">
        <v>1170</v>
      </c>
      <c r="E330" s="349">
        <v>0</v>
      </c>
      <c r="F330" s="6"/>
      <c r="G330" s="6"/>
      <c r="H330" s="6"/>
      <c r="I330" s="6"/>
      <c r="J330" s="9"/>
    </row>
    <row r="331" ht="15.35" customHeight="1">
      <c r="A331" t="s" s="594">
        <f>MID(D331,LEN(C331)+2,LEN(D331)-LEN(C331))</f>
        <v>111</v>
      </c>
      <c r="B331" s="349">
        <f>IF(_xlfn.IFERROR(FIND("PU",D331,1),0)&lt;&gt;0,"PU",0)</f>
        <v>0</v>
      </c>
      <c r="C331" t="s" s="10">
        <v>168</v>
      </c>
      <c r="D331" t="s" s="595">
        <v>1171</v>
      </c>
      <c r="E331" s="349">
        <v>0</v>
      </c>
      <c r="F331" s="6"/>
      <c r="G331" s="6"/>
      <c r="H331" s="6"/>
      <c r="I331" s="6"/>
      <c r="J331" s="9"/>
    </row>
    <row r="332" ht="15.35" customHeight="1">
      <c r="A332" t="s" s="594">
        <f>MID(D332,LEN(C332)+2,LEN(D332)-LEN(C332))</f>
        <v>112</v>
      </c>
      <c r="B332" s="349">
        <f>IF(_xlfn.IFERROR(FIND("PU",D332,1),0)&lt;&gt;0,"PU",0)</f>
        <v>0</v>
      </c>
      <c r="C332" t="s" s="10">
        <v>168</v>
      </c>
      <c r="D332" t="s" s="595">
        <v>1172</v>
      </c>
      <c r="E332" s="349">
        <v>0</v>
      </c>
      <c r="F332" s="6"/>
      <c r="G332" s="6"/>
      <c r="H332" s="6"/>
      <c r="I332" s="6"/>
      <c r="J332" s="9"/>
    </row>
    <row r="333" ht="15.35" customHeight="1">
      <c r="A333" t="s" s="594">
        <f>MID(D333,LEN(C333)+2,LEN(D333)-LEN(C333))</f>
        <v>113</v>
      </c>
      <c r="B333" s="349">
        <f>IF(_xlfn.IFERROR(FIND("PU",D333,1),0)&lt;&gt;0,"PU",0)</f>
        <v>0</v>
      </c>
      <c r="C333" t="s" s="10">
        <v>168</v>
      </c>
      <c r="D333" t="s" s="595">
        <v>1173</v>
      </c>
      <c r="E333" s="349">
        <v>0</v>
      </c>
      <c r="F333" s="6"/>
      <c r="G333" s="6"/>
      <c r="H333" s="6"/>
      <c r="I333" s="6"/>
      <c r="J333" s="9"/>
    </row>
    <row r="334" ht="15.35" customHeight="1">
      <c r="A334" t="s" s="594">
        <f>MID(D334,LEN(C334)+2,LEN(D334)-LEN(C334))</f>
        <v>114</v>
      </c>
      <c r="B334" s="349">
        <f>IF(_xlfn.IFERROR(FIND("PU",D334,1),0)&lt;&gt;0,"PU",0)</f>
        <v>0</v>
      </c>
      <c r="C334" t="s" s="10">
        <v>168</v>
      </c>
      <c r="D334" t="s" s="595">
        <v>1174</v>
      </c>
      <c r="E334" s="349">
        <v>0</v>
      </c>
      <c r="F334" s="6"/>
      <c r="G334" s="6"/>
      <c r="H334" s="6"/>
      <c r="I334" s="6"/>
      <c r="J334" s="9"/>
    </row>
    <row r="335" ht="15.35" customHeight="1">
      <c r="A335" t="s" s="594">
        <f>MID(D335,LEN(C335)+2,LEN(D335)-LEN(C335))</f>
        <v>115</v>
      </c>
      <c r="B335" s="349">
        <f>IF(_xlfn.IFERROR(FIND("PU",D335,1),0)&lt;&gt;0,"PU",0)</f>
        <v>0</v>
      </c>
      <c r="C335" t="s" s="10">
        <v>168</v>
      </c>
      <c r="D335" t="s" s="595">
        <v>1175</v>
      </c>
      <c r="E335" s="349">
        <v>0</v>
      </c>
      <c r="F335" s="6"/>
      <c r="G335" s="6"/>
      <c r="H335" s="6"/>
      <c r="I335" s="6"/>
      <c r="J335" s="9"/>
    </row>
    <row r="336" ht="15.35" customHeight="1">
      <c r="A336" t="s" s="594">
        <f>MID(D336,LEN(C336)+2,LEN(D336)-LEN(C336))</f>
        <v>117</v>
      </c>
      <c r="B336" s="349">
        <f>IF(_xlfn.IFERROR(FIND("PU",D336,1),0)&lt;&gt;0,"PU",0)</f>
        <v>0</v>
      </c>
      <c r="C336" t="s" s="10">
        <v>168</v>
      </c>
      <c r="D336" t="s" s="595">
        <v>1176</v>
      </c>
      <c r="E336" s="349">
        <v>0</v>
      </c>
      <c r="F336" s="6"/>
      <c r="G336" s="6"/>
      <c r="H336" s="6"/>
      <c r="I336" s="6"/>
      <c r="J336" s="9"/>
    </row>
    <row r="337" ht="15.35" customHeight="1">
      <c r="A337" t="s" s="594">
        <f>MID(D337,LEN(C337)+2,LEN(D337)-LEN(C337))</f>
        <v>118</v>
      </c>
      <c r="B337" s="349">
        <f>IF(_xlfn.IFERROR(FIND("PU",D337,1),0)&lt;&gt;0,"PU",0)</f>
        <v>0</v>
      </c>
      <c r="C337" t="s" s="10">
        <v>168</v>
      </c>
      <c r="D337" t="s" s="595">
        <v>1177</v>
      </c>
      <c r="E337" s="349">
        <v>0</v>
      </c>
      <c r="F337" s="6"/>
      <c r="G337" s="6"/>
      <c r="H337" s="6"/>
      <c r="I337" s="6"/>
      <c r="J337" s="9"/>
    </row>
    <row r="338" ht="15.35" customHeight="1">
      <c r="A338" t="s" s="594">
        <f>MID(D338,LEN(C338)+2,LEN(D338)-LEN(C338))</f>
        <v>119</v>
      </c>
      <c r="B338" s="349">
        <f>IF(_xlfn.IFERROR(FIND("PU",D338,1),0)&lt;&gt;0,"PU",0)</f>
        <v>0</v>
      </c>
      <c r="C338" t="s" s="10">
        <v>168</v>
      </c>
      <c r="D338" t="s" s="595">
        <v>1178</v>
      </c>
      <c r="E338" s="349">
        <v>0</v>
      </c>
      <c r="F338" s="6"/>
      <c r="G338" s="6"/>
      <c r="H338" s="6"/>
      <c r="I338" s="6"/>
      <c r="J338" s="9"/>
    </row>
    <row r="339" ht="15.35" customHeight="1">
      <c r="A339" t="s" s="594">
        <f>MID(D339,LEN(C339)+2,LEN(D339)-LEN(C339))</f>
        <v>120</v>
      </c>
      <c r="B339" s="349">
        <f>IF(_xlfn.IFERROR(FIND("PU",D339,1),0)&lt;&gt;0,"PU",0)</f>
        <v>0</v>
      </c>
      <c r="C339" t="s" s="10">
        <v>168</v>
      </c>
      <c r="D339" t="s" s="595">
        <v>1179</v>
      </c>
      <c r="E339" s="349">
        <v>0</v>
      </c>
      <c r="F339" s="6"/>
      <c r="G339" s="6"/>
      <c r="H339" s="6"/>
      <c r="I339" s="6"/>
      <c r="J339" s="9"/>
    </row>
    <row r="340" ht="15.35" customHeight="1">
      <c r="A340" t="s" s="594">
        <f>MID(D340,LEN(C340)+2,LEN(D340)-LEN(C340))</f>
        <v>121</v>
      </c>
      <c r="B340" s="349">
        <f>IF(_xlfn.IFERROR(FIND("PU",D340,1),0)&lt;&gt;0,"PU",0)</f>
        <v>0</v>
      </c>
      <c r="C340" t="s" s="10">
        <v>168</v>
      </c>
      <c r="D340" t="s" s="595">
        <v>1180</v>
      </c>
      <c r="E340" s="349">
        <v>0</v>
      </c>
      <c r="F340" s="6"/>
      <c r="G340" s="6"/>
      <c r="H340" s="6"/>
      <c r="I340" s="6"/>
      <c r="J340" s="9"/>
    </row>
    <row r="341" ht="15.35" customHeight="1">
      <c r="A341" t="s" s="594">
        <f>MID(D341,LEN(C341)+2,LEN(D341)-LEN(C341))</f>
        <v>122</v>
      </c>
      <c r="B341" s="349">
        <f>IF(_xlfn.IFERROR(FIND("PU",D341,1),0)&lt;&gt;0,"PU",0)</f>
        <v>0</v>
      </c>
      <c r="C341" t="s" s="10">
        <v>168</v>
      </c>
      <c r="D341" t="s" s="595">
        <v>1181</v>
      </c>
      <c r="E341" s="349">
        <v>0</v>
      </c>
      <c r="F341" s="6"/>
      <c r="G341" s="6"/>
      <c r="H341" s="6"/>
      <c r="I341" s="6"/>
      <c r="J341" s="9"/>
    </row>
    <row r="342" ht="15.35" customHeight="1">
      <c r="A342" t="s" s="594">
        <f>MID(D342,LEN(C342)+2,LEN(D342)-LEN(C342))</f>
        <v>123</v>
      </c>
      <c r="B342" s="349">
        <f>IF(_xlfn.IFERROR(FIND("PU",D342,1),0)&lt;&gt;0,"PU",0)</f>
        <v>0</v>
      </c>
      <c r="C342" t="s" s="10">
        <v>168</v>
      </c>
      <c r="D342" t="s" s="595">
        <v>1182</v>
      </c>
      <c r="E342" s="349">
        <v>0</v>
      </c>
      <c r="F342" s="6"/>
      <c r="G342" s="6"/>
      <c r="H342" s="6"/>
      <c r="I342" s="6"/>
      <c r="J342" s="9"/>
    </row>
    <row r="343" ht="15.35" customHeight="1">
      <c r="A343" t="s" s="594">
        <f>MID(D343,LEN(C343)+2,LEN(D343)-LEN(C343))</f>
        <v>860</v>
      </c>
      <c r="B343" s="349">
        <f>IF(_xlfn.IFERROR(FIND("PU",D343,1),0)&lt;&gt;0,"PU",0)</f>
        <v>0</v>
      </c>
      <c r="C343" t="s" s="10">
        <v>168</v>
      </c>
      <c r="D343" t="s" s="595">
        <v>1183</v>
      </c>
      <c r="E343" s="349">
        <v>0</v>
      </c>
      <c r="F343" s="6"/>
      <c r="G343" s="6"/>
      <c r="H343" s="6"/>
      <c r="I343" s="6"/>
      <c r="J343" s="9"/>
    </row>
    <row r="344" ht="15.35" customHeight="1">
      <c r="A344" t="s" s="594">
        <f>MID(D344,LEN(C344)+2,LEN(D344)-LEN(C344))</f>
        <v>110</v>
      </c>
      <c r="B344" s="349">
        <f>IF(_xlfn.IFERROR(FIND("PU",D344,1),0)&lt;&gt;0,"PU",0)</f>
        <v>0</v>
      </c>
      <c r="C344" t="s" s="10">
        <v>171</v>
      </c>
      <c r="D344" t="s" s="595">
        <v>1184</v>
      </c>
      <c r="E344" s="349">
        <v>0</v>
      </c>
      <c r="F344" s="6"/>
      <c r="G344" s="6"/>
      <c r="H344" s="6"/>
      <c r="I344" s="6"/>
      <c r="J344" s="9"/>
    </row>
    <row r="345" ht="15.35" customHeight="1">
      <c r="A345" t="s" s="594">
        <f>MID(D345,LEN(C345)+2,LEN(D345)-LEN(C345))</f>
        <v>111</v>
      </c>
      <c r="B345" s="349">
        <f>IF(_xlfn.IFERROR(FIND("PU",D345,1),0)&lt;&gt;0,"PU",0)</f>
        <v>0</v>
      </c>
      <c r="C345" t="s" s="10">
        <v>171</v>
      </c>
      <c r="D345" t="s" s="595">
        <v>1185</v>
      </c>
      <c r="E345" s="349">
        <v>0</v>
      </c>
      <c r="F345" s="6"/>
      <c r="G345" s="6"/>
      <c r="H345" s="6"/>
      <c r="I345" s="6"/>
      <c r="J345" s="9"/>
    </row>
    <row r="346" ht="15.35" customHeight="1">
      <c r="A346" t="s" s="594">
        <f>MID(D346,LEN(C346)+2,LEN(D346)-LEN(C346))</f>
        <v>112</v>
      </c>
      <c r="B346" s="349">
        <f>IF(_xlfn.IFERROR(FIND("PU",D346,1),0)&lt;&gt;0,"PU",0)</f>
        <v>0</v>
      </c>
      <c r="C346" t="s" s="10">
        <v>171</v>
      </c>
      <c r="D346" t="s" s="595">
        <v>1186</v>
      </c>
      <c r="E346" s="349">
        <v>0</v>
      </c>
      <c r="F346" s="6"/>
      <c r="G346" s="6"/>
      <c r="H346" s="6"/>
      <c r="I346" s="6"/>
      <c r="J346" s="9"/>
    </row>
    <row r="347" ht="15.35" customHeight="1">
      <c r="A347" t="s" s="594">
        <f>MID(D347,LEN(C347)+2,LEN(D347)-LEN(C347))</f>
        <v>113</v>
      </c>
      <c r="B347" s="349">
        <f>IF(_xlfn.IFERROR(FIND("PU",D347,1),0)&lt;&gt;0,"PU",0)</f>
        <v>0</v>
      </c>
      <c r="C347" t="s" s="10">
        <v>171</v>
      </c>
      <c r="D347" t="s" s="595">
        <v>1187</v>
      </c>
      <c r="E347" s="349">
        <v>0</v>
      </c>
      <c r="F347" s="6"/>
      <c r="G347" s="6"/>
      <c r="H347" s="6"/>
      <c r="I347" s="6"/>
      <c r="J347" s="9"/>
    </row>
    <row r="348" ht="15.35" customHeight="1">
      <c r="A348" t="s" s="594">
        <f>MID(D348,LEN(C348)+2,LEN(D348)-LEN(C348))</f>
        <v>114</v>
      </c>
      <c r="B348" s="349">
        <f>IF(_xlfn.IFERROR(FIND("PU",D348,1),0)&lt;&gt;0,"PU",0)</f>
        <v>0</v>
      </c>
      <c r="C348" t="s" s="10">
        <v>171</v>
      </c>
      <c r="D348" t="s" s="595">
        <v>1188</v>
      </c>
      <c r="E348" s="349">
        <v>0</v>
      </c>
      <c r="F348" s="6"/>
      <c r="G348" s="6"/>
      <c r="H348" s="6"/>
      <c r="I348" s="6"/>
      <c r="J348" s="9"/>
    </row>
    <row r="349" ht="15.35" customHeight="1">
      <c r="A349" t="s" s="594">
        <f>MID(D349,LEN(C349)+2,LEN(D349)-LEN(C349))</f>
        <v>115</v>
      </c>
      <c r="B349" s="349">
        <f>IF(_xlfn.IFERROR(FIND("PU",D349,1),0)&lt;&gt;0,"PU",0)</f>
        <v>0</v>
      </c>
      <c r="C349" t="s" s="10">
        <v>171</v>
      </c>
      <c r="D349" t="s" s="595">
        <v>1189</v>
      </c>
      <c r="E349" s="349">
        <v>0</v>
      </c>
      <c r="F349" s="6"/>
      <c r="G349" s="6"/>
      <c r="H349" s="6"/>
      <c r="I349" s="6"/>
      <c r="J349" s="9"/>
    </row>
    <row r="350" ht="15.35" customHeight="1">
      <c r="A350" t="s" s="594">
        <f>MID(D350,LEN(C350)+2,LEN(D350)-LEN(C350))</f>
        <v>117</v>
      </c>
      <c r="B350" s="349">
        <f>IF(_xlfn.IFERROR(FIND("PU",D350,1),0)&lt;&gt;0,"PU",0)</f>
        <v>0</v>
      </c>
      <c r="C350" t="s" s="10">
        <v>171</v>
      </c>
      <c r="D350" t="s" s="595">
        <v>1190</v>
      </c>
      <c r="E350" s="349">
        <v>0</v>
      </c>
      <c r="F350" s="6"/>
      <c r="G350" s="6"/>
      <c r="H350" s="6"/>
      <c r="I350" s="6"/>
      <c r="J350" s="9"/>
    </row>
    <row r="351" ht="15.35" customHeight="1">
      <c r="A351" t="s" s="594">
        <f>MID(D351,LEN(C351)+2,LEN(D351)-LEN(C351))</f>
        <v>118</v>
      </c>
      <c r="B351" s="349">
        <f>IF(_xlfn.IFERROR(FIND("PU",D351,1),0)&lt;&gt;0,"PU",0)</f>
        <v>0</v>
      </c>
      <c r="C351" t="s" s="10">
        <v>171</v>
      </c>
      <c r="D351" t="s" s="595">
        <v>1191</v>
      </c>
      <c r="E351" s="349">
        <v>0</v>
      </c>
      <c r="F351" s="6"/>
      <c r="G351" s="6"/>
      <c r="H351" s="6"/>
      <c r="I351" s="6"/>
      <c r="J351" s="9"/>
    </row>
    <row r="352" ht="15.35" customHeight="1">
      <c r="A352" t="s" s="594">
        <f>MID(D352,LEN(C352)+2,LEN(D352)-LEN(C352))</f>
        <v>119</v>
      </c>
      <c r="B352" s="349">
        <f>IF(_xlfn.IFERROR(FIND("PU",D352,1),0)&lt;&gt;0,"PU",0)</f>
        <v>0</v>
      </c>
      <c r="C352" t="s" s="10">
        <v>171</v>
      </c>
      <c r="D352" t="s" s="595">
        <v>1192</v>
      </c>
      <c r="E352" s="349">
        <v>0</v>
      </c>
      <c r="F352" s="6"/>
      <c r="G352" s="6"/>
      <c r="H352" s="6"/>
      <c r="I352" s="6"/>
      <c r="J352" s="9"/>
    </row>
    <row r="353" ht="15.35" customHeight="1">
      <c r="A353" t="s" s="594">
        <f>MID(D353,LEN(C353)+2,LEN(D353)-LEN(C353))</f>
        <v>120</v>
      </c>
      <c r="B353" s="349">
        <f>IF(_xlfn.IFERROR(FIND("PU",D353,1),0)&lt;&gt;0,"PU",0)</f>
        <v>0</v>
      </c>
      <c r="C353" t="s" s="10">
        <v>171</v>
      </c>
      <c r="D353" t="s" s="595">
        <v>1193</v>
      </c>
      <c r="E353" s="349">
        <v>0</v>
      </c>
      <c r="F353" s="6"/>
      <c r="G353" s="6"/>
      <c r="H353" s="6"/>
      <c r="I353" s="6"/>
      <c r="J353" s="9"/>
    </row>
    <row r="354" ht="15.35" customHeight="1">
      <c r="A354" t="s" s="594">
        <f>MID(D354,LEN(C354)+2,LEN(D354)-LEN(C354))</f>
        <v>121</v>
      </c>
      <c r="B354" s="349">
        <f>IF(_xlfn.IFERROR(FIND("PU",D354,1),0)&lt;&gt;0,"PU",0)</f>
        <v>0</v>
      </c>
      <c r="C354" t="s" s="10">
        <v>171</v>
      </c>
      <c r="D354" t="s" s="595">
        <v>1194</v>
      </c>
      <c r="E354" s="349">
        <v>0</v>
      </c>
      <c r="F354" s="6"/>
      <c r="G354" s="6"/>
      <c r="H354" s="6"/>
      <c r="I354" s="6"/>
      <c r="J354" s="9"/>
    </row>
    <row r="355" ht="15.35" customHeight="1">
      <c r="A355" t="s" s="594">
        <f>MID(D355,LEN(C355)+2,LEN(D355)-LEN(C355))</f>
        <v>122</v>
      </c>
      <c r="B355" s="349">
        <f>IF(_xlfn.IFERROR(FIND("PU",D355,1),0)&lt;&gt;0,"PU",0)</f>
        <v>0</v>
      </c>
      <c r="C355" t="s" s="10">
        <v>171</v>
      </c>
      <c r="D355" t="s" s="595">
        <v>1195</v>
      </c>
      <c r="E355" s="349">
        <v>0</v>
      </c>
      <c r="F355" s="6"/>
      <c r="G355" s="6"/>
      <c r="H355" s="6"/>
      <c r="I355" s="6"/>
      <c r="J355" s="9"/>
    </row>
    <row r="356" ht="15.35" customHeight="1">
      <c r="A356" t="s" s="594">
        <f>MID(D356,LEN(C356)+2,LEN(D356)-LEN(C356))</f>
        <v>123</v>
      </c>
      <c r="B356" s="349">
        <f>IF(_xlfn.IFERROR(FIND("PU",D356,1),0)&lt;&gt;0,"PU",0)</f>
        <v>0</v>
      </c>
      <c r="C356" t="s" s="10">
        <v>171</v>
      </c>
      <c r="D356" t="s" s="595">
        <v>1196</v>
      </c>
      <c r="E356" s="349">
        <v>0</v>
      </c>
      <c r="F356" s="6"/>
      <c r="G356" s="6"/>
      <c r="H356" s="6"/>
      <c r="I356" s="6"/>
      <c r="J356" s="9"/>
    </row>
    <row r="357" ht="15.35" customHeight="1">
      <c r="A357" t="s" s="594">
        <f>MID(D357,LEN(C357)+2,LEN(D357)-LEN(C357))</f>
        <v>860</v>
      </c>
      <c r="B357" s="349">
        <f>IF(_xlfn.IFERROR(FIND("PU",D357,1),0)&lt;&gt;0,"PU",0)</f>
        <v>0</v>
      </c>
      <c r="C357" t="s" s="10">
        <v>171</v>
      </c>
      <c r="D357" t="s" s="595">
        <v>1197</v>
      </c>
      <c r="E357" s="349">
        <v>0</v>
      </c>
      <c r="F357" s="6"/>
      <c r="G357" s="6"/>
      <c r="H357" s="6"/>
      <c r="I357" s="6"/>
      <c r="J357" s="9"/>
    </row>
    <row r="358" ht="15.35" customHeight="1">
      <c r="A358" t="s" s="594">
        <f>MID(D358,LEN(C358)+2,LEN(D358)-LEN(C358))</f>
        <v>110</v>
      </c>
      <c r="B358" s="349">
        <f>IF(_xlfn.IFERROR(FIND("PU",D358,1),0)&lt;&gt;0,"PU",0)</f>
        <v>0</v>
      </c>
      <c r="C358" t="s" s="10">
        <v>173</v>
      </c>
      <c r="D358" t="s" s="595">
        <v>1198</v>
      </c>
      <c r="E358" s="349">
        <v>0</v>
      </c>
      <c r="F358" s="6"/>
      <c r="G358" s="6"/>
      <c r="H358" s="6"/>
      <c r="I358" s="6"/>
      <c r="J358" s="9"/>
    </row>
    <row r="359" ht="15.35" customHeight="1">
      <c r="A359" t="s" s="594">
        <f>MID(D359,LEN(C359)+2,LEN(D359)-LEN(C359))</f>
        <v>111</v>
      </c>
      <c r="B359" s="349">
        <f>IF(_xlfn.IFERROR(FIND("PU",D359,1),0)&lt;&gt;0,"PU",0)</f>
        <v>0</v>
      </c>
      <c r="C359" t="s" s="10">
        <v>173</v>
      </c>
      <c r="D359" t="s" s="595">
        <v>1199</v>
      </c>
      <c r="E359" s="349">
        <v>0</v>
      </c>
      <c r="F359" s="6"/>
      <c r="G359" s="6"/>
      <c r="H359" s="6"/>
      <c r="I359" s="6"/>
      <c r="J359" s="9"/>
    </row>
    <row r="360" ht="15.35" customHeight="1">
      <c r="A360" t="s" s="594">
        <f>MID(D360,LEN(C360)+2,LEN(D360)-LEN(C360))</f>
        <v>112</v>
      </c>
      <c r="B360" s="349">
        <f>IF(_xlfn.IFERROR(FIND("PU",D360,1),0)&lt;&gt;0,"PU",0)</f>
        <v>0</v>
      </c>
      <c r="C360" t="s" s="10">
        <v>173</v>
      </c>
      <c r="D360" t="s" s="595">
        <v>1200</v>
      </c>
      <c r="E360" s="349">
        <v>0</v>
      </c>
      <c r="F360" s="6"/>
      <c r="G360" s="6"/>
      <c r="H360" s="6"/>
      <c r="I360" s="6"/>
      <c r="J360" s="9"/>
    </row>
    <row r="361" ht="15.35" customHeight="1">
      <c r="A361" t="s" s="594">
        <f>MID(D361,LEN(C361)+2,LEN(D361)-LEN(C361))</f>
        <v>113</v>
      </c>
      <c r="B361" s="349">
        <f>IF(_xlfn.IFERROR(FIND("PU",D361,1),0)&lt;&gt;0,"PU",0)</f>
        <v>0</v>
      </c>
      <c r="C361" t="s" s="10">
        <v>173</v>
      </c>
      <c r="D361" t="s" s="595">
        <v>1201</v>
      </c>
      <c r="E361" s="349">
        <v>0</v>
      </c>
      <c r="F361" s="6"/>
      <c r="G361" s="6"/>
      <c r="H361" s="6"/>
      <c r="I361" s="6"/>
      <c r="J361" s="9"/>
    </row>
    <row r="362" ht="15.35" customHeight="1">
      <c r="A362" t="s" s="594">
        <f>MID(D362,LEN(C362)+2,LEN(D362)-LEN(C362))</f>
        <v>114</v>
      </c>
      <c r="B362" s="349">
        <f>IF(_xlfn.IFERROR(FIND("PU",D362,1),0)&lt;&gt;0,"PU",0)</f>
        <v>0</v>
      </c>
      <c r="C362" t="s" s="10">
        <v>173</v>
      </c>
      <c r="D362" t="s" s="595">
        <v>1202</v>
      </c>
      <c r="E362" s="349">
        <v>0</v>
      </c>
      <c r="F362" s="6"/>
      <c r="G362" s="6"/>
      <c r="H362" s="6"/>
      <c r="I362" s="6"/>
      <c r="J362" s="9"/>
    </row>
    <row r="363" ht="15.35" customHeight="1">
      <c r="A363" t="s" s="594">
        <f>MID(D363,LEN(C363)+2,LEN(D363)-LEN(C363))</f>
        <v>115</v>
      </c>
      <c r="B363" s="349">
        <f>IF(_xlfn.IFERROR(FIND("PU",D363,1),0)&lt;&gt;0,"PU",0)</f>
        <v>0</v>
      </c>
      <c r="C363" t="s" s="10">
        <v>173</v>
      </c>
      <c r="D363" t="s" s="595">
        <v>1203</v>
      </c>
      <c r="E363" s="349">
        <v>0</v>
      </c>
      <c r="F363" s="6"/>
      <c r="G363" s="6"/>
      <c r="H363" s="6"/>
      <c r="I363" s="6"/>
      <c r="J363" s="9"/>
    </row>
    <row r="364" ht="15.35" customHeight="1">
      <c r="A364" t="s" s="594">
        <f>MID(D364,LEN(C364)+2,LEN(D364)-LEN(C364))</f>
        <v>117</v>
      </c>
      <c r="B364" s="349">
        <f>IF(_xlfn.IFERROR(FIND("PU",D364,1),0)&lt;&gt;0,"PU",0)</f>
        <v>0</v>
      </c>
      <c r="C364" t="s" s="10">
        <v>173</v>
      </c>
      <c r="D364" t="s" s="595">
        <v>1204</v>
      </c>
      <c r="E364" s="349">
        <v>0</v>
      </c>
      <c r="F364" s="6"/>
      <c r="G364" s="6"/>
      <c r="H364" s="6"/>
      <c r="I364" s="6"/>
      <c r="J364" s="9"/>
    </row>
    <row r="365" ht="15.35" customHeight="1">
      <c r="A365" t="s" s="594">
        <f>MID(D365,LEN(C365)+2,LEN(D365)-LEN(C365))</f>
        <v>118</v>
      </c>
      <c r="B365" s="349">
        <f>IF(_xlfn.IFERROR(FIND("PU",D365,1),0)&lt;&gt;0,"PU",0)</f>
        <v>0</v>
      </c>
      <c r="C365" t="s" s="10">
        <v>173</v>
      </c>
      <c r="D365" t="s" s="595">
        <v>1205</v>
      </c>
      <c r="E365" s="349">
        <v>0</v>
      </c>
      <c r="F365" s="6"/>
      <c r="G365" s="6"/>
      <c r="H365" s="6"/>
      <c r="I365" s="6"/>
      <c r="J365" s="9"/>
    </row>
    <row r="366" ht="15.35" customHeight="1">
      <c r="A366" t="s" s="594">
        <f>MID(D366,LEN(C366)+2,LEN(D366)-LEN(C366))</f>
        <v>119</v>
      </c>
      <c r="B366" s="349">
        <f>IF(_xlfn.IFERROR(FIND("PU",D366,1),0)&lt;&gt;0,"PU",0)</f>
        <v>0</v>
      </c>
      <c r="C366" t="s" s="10">
        <v>173</v>
      </c>
      <c r="D366" t="s" s="595">
        <v>1206</v>
      </c>
      <c r="E366" s="349">
        <v>0</v>
      </c>
      <c r="F366" s="6"/>
      <c r="G366" s="6"/>
      <c r="H366" s="6"/>
      <c r="I366" s="6"/>
      <c r="J366" s="9"/>
    </row>
    <row r="367" ht="15.35" customHeight="1">
      <c r="A367" t="s" s="594">
        <f>MID(D367,LEN(C367)+2,LEN(D367)-LEN(C367))</f>
        <v>120</v>
      </c>
      <c r="B367" s="349">
        <f>IF(_xlfn.IFERROR(FIND("PU",D367,1),0)&lt;&gt;0,"PU",0)</f>
        <v>0</v>
      </c>
      <c r="C367" t="s" s="10">
        <v>173</v>
      </c>
      <c r="D367" t="s" s="595">
        <v>1207</v>
      </c>
      <c r="E367" s="349">
        <v>0</v>
      </c>
      <c r="F367" s="6"/>
      <c r="G367" s="6"/>
      <c r="H367" s="6"/>
      <c r="I367" s="6"/>
      <c r="J367" s="9"/>
    </row>
    <row r="368" ht="15.35" customHeight="1">
      <c r="A368" t="s" s="594">
        <f>MID(D368,LEN(C368)+2,LEN(D368)-LEN(C368))</f>
        <v>121</v>
      </c>
      <c r="B368" s="349">
        <f>IF(_xlfn.IFERROR(FIND("PU",D368,1),0)&lt;&gt;0,"PU",0)</f>
        <v>0</v>
      </c>
      <c r="C368" t="s" s="10">
        <v>173</v>
      </c>
      <c r="D368" t="s" s="595">
        <v>1208</v>
      </c>
      <c r="E368" s="349">
        <v>0</v>
      </c>
      <c r="F368" s="6"/>
      <c r="G368" s="6"/>
      <c r="H368" s="6"/>
      <c r="I368" s="6"/>
      <c r="J368" s="9"/>
    </row>
    <row r="369" ht="15.35" customHeight="1">
      <c r="A369" t="s" s="594">
        <f>MID(D369,LEN(C369)+2,LEN(D369)-LEN(C369))</f>
        <v>122</v>
      </c>
      <c r="B369" s="349">
        <f>IF(_xlfn.IFERROR(FIND("PU",D369,1),0)&lt;&gt;0,"PU",0)</f>
        <v>0</v>
      </c>
      <c r="C369" t="s" s="10">
        <v>173</v>
      </c>
      <c r="D369" t="s" s="595">
        <v>1209</v>
      </c>
      <c r="E369" s="349">
        <v>0</v>
      </c>
      <c r="F369" s="6"/>
      <c r="G369" s="6"/>
      <c r="H369" s="6"/>
      <c r="I369" s="6"/>
      <c r="J369" s="9"/>
    </row>
    <row r="370" ht="15.35" customHeight="1">
      <c r="A370" t="s" s="594">
        <f>MID(D370,LEN(C370)+2,LEN(D370)-LEN(C370))</f>
        <v>123</v>
      </c>
      <c r="B370" s="349">
        <f>IF(_xlfn.IFERROR(FIND("PU",D370,1),0)&lt;&gt;0,"PU",0)</f>
        <v>0</v>
      </c>
      <c r="C370" t="s" s="10">
        <v>173</v>
      </c>
      <c r="D370" t="s" s="595">
        <v>1210</v>
      </c>
      <c r="E370" s="349">
        <v>0</v>
      </c>
      <c r="F370" s="6"/>
      <c r="G370" s="6"/>
      <c r="H370" s="6"/>
      <c r="I370" s="6"/>
      <c r="J370" s="9"/>
    </row>
    <row r="371" ht="15.35" customHeight="1">
      <c r="A371" t="s" s="594">
        <f>MID(D371,LEN(C371)+2,LEN(D371)-LEN(C371))</f>
        <v>860</v>
      </c>
      <c r="B371" s="349">
        <f>IF(_xlfn.IFERROR(FIND("PU",D371,1),0)&lt;&gt;0,"PU",0)</f>
        <v>0</v>
      </c>
      <c r="C371" t="s" s="10">
        <v>173</v>
      </c>
      <c r="D371" t="s" s="595">
        <v>1211</v>
      </c>
      <c r="E371" s="349">
        <v>0</v>
      </c>
      <c r="F371" s="6"/>
      <c r="G371" s="6"/>
      <c r="H371" s="6"/>
      <c r="I371" s="6"/>
      <c r="J371" s="9"/>
    </row>
    <row r="372" ht="15.35" customHeight="1">
      <c r="A372" t="s" s="594">
        <f>MID(D372,LEN(C372)+2,LEN(D372)-LEN(C372))</f>
        <v>110</v>
      </c>
      <c r="B372" s="349">
        <f>IF(_xlfn.IFERROR(FIND("PU",D372,1),0)&lt;&gt;0,"PU",0)</f>
        <v>0</v>
      </c>
      <c r="C372" t="s" s="10">
        <v>175</v>
      </c>
      <c r="D372" t="s" s="595">
        <v>1212</v>
      </c>
      <c r="E372" s="349">
        <v>0</v>
      </c>
      <c r="F372" s="6"/>
      <c r="G372" s="6"/>
      <c r="H372" s="6"/>
      <c r="I372" s="6"/>
      <c r="J372" s="9"/>
    </row>
    <row r="373" ht="15.35" customHeight="1">
      <c r="A373" t="s" s="594">
        <f>MID(D373,LEN(C373)+2,LEN(D373)-LEN(C373))</f>
        <v>111</v>
      </c>
      <c r="B373" s="349">
        <f>IF(_xlfn.IFERROR(FIND("PU",D373,1),0)&lt;&gt;0,"PU",0)</f>
        <v>0</v>
      </c>
      <c r="C373" t="s" s="10">
        <v>175</v>
      </c>
      <c r="D373" t="s" s="595">
        <v>1213</v>
      </c>
      <c r="E373" s="349">
        <v>0</v>
      </c>
      <c r="F373" s="6"/>
      <c r="G373" s="6"/>
      <c r="H373" s="6"/>
      <c r="I373" s="6"/>
      <c r="J373" s="9"/>
    </row>
    <row r="374" ht="15.35" customHeight="1">
      <c r="A374" t="s" s="594">
        <f>MID(D374,LEN(C374)+2,LEN(D374)-LEN(C374))</f>
        <v>112</v>
      </c>
      <c r="B374" s="349">
        <f>IF(_xlfn.IFERROR(FIND("PU",D374,1),0)&lt;&gt;0,"PU",0)</f>
        <v>0</v>
      </c>
      <c r="C374" t="s" s="10">
        <v>175</v>
      </c>
      <c r="D374" t="s" s="595">
        <v>1214</v>
      </c>
      <c r="E374" s="349">
        <v>0</v>
      </c>
      <c r="F374" s="6"/>
      <c r="G374" s="6"/>
      <c r="H374" s="6"/>
      <c r="I374" s="6"/>
      <c r="J374" s="9"/>
    </row>
    <row r="375" ht="15.35" customHeight="1">
      <c r="A375" t="s" s="594">
        <f>MID(D375,LEN(C375)+2,LEN(D375)-LEN(C375))</f>
        <v>113</v>
      </c>
      <c r="B375" s="349">
        <f>IF(_xlfn.IFERROR(FIND("PU",D375,1),0)&lt;&gt;0,"PU",0)</f>
        <v>0</v>
      </c>
      <c r="C375" t="s" s="10">
        <v>175</v>
      </c>
      <c r="D375" t="s" s="595">
        <v>1215</v>
      </c>
      <c r="E375" s="349">
        <v>0</v>
      </c>
      <c r="F375" s="6"/>
      <c r="G375" s="6"/>
      <c r="H375" s="6"/>
      <c r="I375" s="6"/>
      <c r="J375" s="9"/>
    </row>
    <row r="376" ht="15.35" customHeight="1">
      <c r="A376" t="s" s="594">
        <f>MID(D376,LEN(C376)+2,LEN(D376)-LEN(C376))</f>
        <v>114</v>
      </c>
      <c r="B376" s="349">
        <f>IF(_xlfn.IFERROR(FIND("PU",D376,1),0)&lt;&gt;0,"PU",0)</f>
        <v>0</v>
      </c>
      <c r="C376" t="s" s="10">
        <v>175</v>
      </c>
      <c r="D376" t="s" s="595">
        <v>1216</v>
      </c>
      <c r="E376" s="349">
        <v>0</v>
      </c>
      <c r="F376" s="6"/>
      <c r="G376" s="6"/>
      <c r="H376" s="6"/>
      <c r="I376" s="6"/>
      <c r="J376" s="9"/>
    </row>
    <row r="377" ht="15.35" customHeight="1">
      <c r="A377" t="s" s="594">
        <f>MID(D377,LEN(C377)+2,LEN(D377)-LEN(C377))</f>
        <v>115</v>
      </c>
      <c r="B377" s="349">
        <f>IF(_xlfn.IFERROR(FIND("PU",D377,1),0)&lt;&gt;0,"PU",0)</f>
        <v>0</v>
      </c>
      <c r="C377" t="s" s="10">
        <v>175</v>
      </c>
      <c r="D377" t="s" s="595">
        <v>1217</v>
      </c>
      <c r="E377" s="349">
        <v>0</v>
      </c>
      <c r="F377" s="6"/>
      <c r="G377" s="6"/>
      <c r="H377" s="6"/>
      <c r="I377" s="6"/>
      <c r="J377" s="9"/>
    </row>
    <row r="378" ht="15.35" customHeight="1">
      <c r="A378" t="s" s="594">
        <f>MID(D378,LEN(C378)+2,LEN(D378)-LEN(C378))</f>
        <v>117</v>
      </c>
      <c r="B378" s="349">
        <f>IF(_xlfn.IFERROR(FIND("PU",D378,1),0)&lt;&gt;0,"PU",0)</f>
        <v>0</v>
      </c>
      <c r="C378" t="s" s="10">
        <v>175</v>
      </c>
      <c r="D378" t="s" s="595">
        <v>1218</v>
      </c>
      <c r="E378" s="349">
        <v>0</v>
      </c>
      <c r="F378" s="6"/>
      <c r="G378" s="6"/>
      <c r="H378" s="6"/>
      <c r="I378" s="6"/>
      <c r="J378" s="9"/>
    </row>
    <row r="379" ht="15.35" customHeight="1">
      <c r="A379" t="s" s="594">
        <f>MID(D379,LEN(C379)+2,LEN(D379)-LEN(C379))</f>
        <v>118</v>
      </c>
      <c r="B379" s="349">
        <f>IF(_xlfn.IFERROR(FIND("PU",D379,1),0)&lt;&gt;0,"PU",0)</f>
        <v>0</v>
      </c>
      <c r="C379" t="s" s="10">
        <v>175</v>
      </c>
      <c r="D379" t="s" s="595">
        <v>1219</v>
      </c>
      <c r="E379" s="349">
        <v>0</v>
      </c>
      <c r="F379" s="6"/>
      <c r="G379" s="6"/>
      <c r="H379" s="6"/>
      <c r="I379" s="6"/>
      <c r="J379" s="9"/>
    </row>
    <row r="380" ht="15.35" customHeight="1">
      <c r="A380" t="s" s="594">
        <f>MID(D380,LEN(C380)+2,LEN(D380)-LEN(C380))</f>
        <v>119</v>
      </c>
      <c r="B380" s="349">
        <f>IF(_xlfn.IFERROR(FIND("PU",D380,1),0)&lt;&gt;0,"PU",0)</f>
        <v>0</v>
      </c>
      <c r="C380" t="s" s="10">
        <v>175</v>
      </c>
      <c r="D380" t="s" s="595">
        <v>1220</v>
      </c>
      <c r="E380" s="349">
        <v>0</v>
      </c>
      <c r="F380" s="6"/>
      <c r="G380" s="6"/>
      <c r="H380" s="6"/>
      <c r="I380" s="6"/>
      <c r="J380" s="9"/>
    </row>
    <row r="381" ht="15.35" customHeight="1">
      <c r="A381" t="s" s="594">
        <f>MID(D381,LEN(C381)+2,LEN(D381)-LEN(C381))</f>
        <v>120</v>
      </c>
      <c r="B381" s="349">
        <f>IF(_xlfn.IFERROR(FIND("PU",D381,1),0)&lt;&gt;0,"PU",0)</f>
        <v>0</v>
      </c>
      <c r="C381" t="s" s="10">
        <v>175</v>
      </c>
      <c r="D381" t="s" s="595">
        <v>1221</v>
      </c>
      <c r="E381" s="349">
        <v>0</v>
      </c>
      <c r="F381" s="6"/>
      <c r="G381" s="6"/>
      <c r="H381" s="6"/>
      <c r="I381" s="6"/>
      <c r="J381" s="9"/>
    </row>
    <row r="382" ht="15.35" customHeight="1">
      <c r="A382" t="s" s="594">
        <f>MID(D382,LEN(C382)+2,LEN(D382)-LEN(C382))</f>
        <v>121</v>
      </c>
      <c r="B382" s="349">
        <f>IF(_xlfn.IFERROR(FIND("PU",D382,1),0)&lt;&gt;0,"PU",0)</f>
        <v>0</v>
      </c>
      <c r="C382" t="s" s="10">
        <v>175</v>
      </c>
      <c r="D382" t="s" s="595">
        <v>1222</v>
      </c>
      <c r="E382" s="349">
        <v>0</v>
      </c>
      <c r="F382" s="6"/>
      <c r="G382" s="6"/>
      <c r="H382" s="6"/>
      <c r="I382" s="6"/>
      <c r="J382" s="9"/>
    </row>
    <row r="383" ht="15.35" customHeight="1">
      <c r="A383" t="s" s="594">
        <f>MID(D383,LEN(C383)+2,LEN(D383)-LEN(C383))</f>
        <v>122</v>
      </c>
      <c r="B383" s="349">
        <f>IF(_xlfn.IFERROR(FIND("PU",D383,1),0)&lt;&gt;0,"PU",0)</f>
        <v>0</v>
      </c>
      <c r="C383" t="s" s="10">
        <v>175</v>
      </c>
      <c r="D383" t="s" s="595">
        <v>1223</v>
      </c>
      <c r="E383" s="349">
        <v>0</v>
      </c>
      <c r="F383" s="6"/>
      <c r="G383" s="6"/>
      <c r="H383" s="6"/>
      <c r="I383" s="6"/>
      <c r="J383" s="9"/>
    </row>
    <row r="384" ht="15.35" customHeight="1">
      <c r="A384" t="s" s="594">
        <f>MID(D384,LEN(C384)+2,LEN(D384)-LEN(C384))</f>
        <v>123</v>
      </c>
      <c r="B384" s="349">
        <f>IF(_xlfn.IFERROR(FIND("PU",D384,1),0)&lt;&gt;0,"PU",0)</f>
        <v>0</v>
      </c>
      <c r="C384" t="s" s="10">
        <v>175</v>
      </c>
      <c r="D384" t="s" s="595">
        <v>1224</v>
      </c>
      <c r="E384" s="349">
        <v>0</v>
      </c>
      <c r="F384" s="6"/>
      <c r="G384" s="6"/>
      <c r="H384" s="6"/>
      <c r="I384" s="6"/>
      <c r="J384" s="9"/>
    </row>
    <row r="385" ht="15.35" customHeight="1">
      <c r="A385" t="s" s="594">
        <f>MID(D385,LEN(C385)+2,LEN(D385)-LEN(C385))</f>
        <v>860</v>
      </c>
      <c r="B385" s="349">
        <f>IF(_xlfn.IFERROR(FIND("PU",D385,1),0)&lt;&gt;0,"PU",0)</f>
        <v>0</v>
      </c>
      <c r="C385" t="s" s="10">
        <v>175</v>
      </c>
      <c r="D385" t="s" s="595">
        <v>1225</v>
      </c>
      <c r="E385" s="349">
        <v>0</v>
      </c>
      <c r="F385" s="6"/>
      <c r="G385" s="6"/>
      <c r="H385" s="6"/>
      <c r="I385" s="6"/>
      <c r="J385" s="9"/>
    </row>
    <row r="386" ht="15.35" customHeight="1">
      <c r="A386" t="s" s="594">
        <f>MID(D386,LEN(C386)+2,LEN(D386)-LEN(C386))</f>
        <v>110</v>
      </c>
      <c r="B386" s="349">
        <f>IF(_xlfn.IFERROR(FIND("PU",D386,1),0)&lt;&gt;0,"PU",0)</f>
        <v>0</v>
      </c>
      <c r="C386" t="s" s="10">
        <v>177</v>
      </c>
      <c r="D386" t="s" s="595">
        <v>1226</v>
      </c>
      <c r="E386" s="349">
        <v>0</v>
      </c>
      <c r="F386" s="6"/>
      <c r="G386" s="6"/>
      <c r="H386" s="6"/>
      <c r="I386" s="6"/>
      <c r="J386" s="9"/>
    </row>
    <row r="387" ht="15.35" customHeight="1">
      <c r="A387" t="s" s="594">
        <f>MID(D387,LEN(C387)+2,LEN(D387)-LEN(C387))</f>
        <v>111</v>
      </c>
      <c r="B387" s="349">
        <f>IF(_xlfn.IFERROR(FIND("PU",D387,1),0)&lt;&gt;0,"PU",0)</f>
        <v>0</v>
      </c>
      <c r="C387" t="s" s="10">
        <v>177</v>
      </c>
      <c r="D387" t="s" s="595">
        <v>1227</v>
      </c>
      <c r="E387" s="349">
        <v>0</v>
      </c>
      <c r="F387" s="6"/>
      <c r="G387" s="6"/>
      <c r="H387" s="6"/>
      <c r="I387" s="6"/>
      <c r="J387" s="9"/>
    </row>
    <row r="388" ht="15.35" customHeight="1">
      <c r="A388" t="s" s="594">
        <f>MID(D388,LEN(C388)+2,LEN(D388)-LEN(C388))</f>
        <v>112</v>
      </c>
      <c r="B388" s="349">
        <f>IF(_xlfn.IFERROR(FIND("PU",D388,1),0)&lt;&gt;0,"PU",0)</f>
        <v>0</v>
      </c>
      <c r="C388" t="s" s="10">
        <v>177</v>
      </c>
      <c r="D388" t="s" s="595">
        <v>1228</v>
      </c>
      <c r="E388" s="349">
        <v>0</v>
      </c>
      <c r="F388" s="6"/>
      <c r="G388" s="6"/>
      <c r="H388" s="6"/>
      <c r="I388" s="6"/>
      <c r="J388" s="9"/>
    </row>
    <row r="389" ht="15.35" customHeight="1">
      <c r="A389" t="s" s="594">
        <f>MID(D389,LEN(C389)+2,LEN(D389)-LEN(C389))</f>
        <v>113</v>
      </c>
      <c r="B389" s="349">
        <f>IF(_xlfn.IFERROR(FIND("PU",D389,1),0)&lt;&gt;0,"PU",0)</f>
        <v>0</v>
      </c>
      <c r="C389" t="s" s="10">
        <v>177</v>
      </c>
      <c r="D389" t="s" s="595">
        <v>1229</v>
      </c>
      <c r="E389" s="349">
        <v>0</v>
      </c>
      <c r="F389" s="6"/>
      <c r="G389" s="6"/>
      <c r="H389" s="6"/>
      <c r="I389" s="6"/>
      <c r="J389" s="9"/>
    </row>
    <row r="390" ht="15.35" customHeight="1">
      <c r="A390" t="s" s="594">
        <f>MID(D390,LEN(C390)+2,LEN(D390)-LEN(C390))</f>
        <v>114</v>
      </c>
      <c r="B390" s="349">
        <f>IF(_xlfn.IFERROR(FIND("PU",D390,1),0)&lt;&gt;0,"PU",0)</f>
        <v>0</v>
      </c>
      <c r="C390" t="s" s="10">
        <v>177</v>
      </c>
      <c r="D390" t="s" s="595">
        <v>1230</v>
      </c>
      <c r="E390" s="349">
        <v>0</v>
      </c>
      <c r="F390" s="6"/>
      <c r="G390" s="6"/>
      <c r="H390" s="6"/>
      <c r="I390" s="6"/>
      <c r="J390" s="9"/>
    </row>
    <row r="391" ht="15.35" customHeight="1">
      <c r="A391" t="s" s="594">
        <f>MID(D391,LEN(C391)+2,LEN(D391)-LEN(C391))</f>
        <v>115</v>
      </c>
      <c r="B391" s="349">
        <f>IF(_xlfn.IFERROR(FIND("PU",D391,1),0)&lt;&gt;0,"PU",0)</f>
        <v>0</v>
      </c>
      <c r="C391" t="s" s="10">
        <v>177</v>
      </c>
      <c r="D391" t="s" s="595">
        <v>1231</v>
      </c>
      <c r="E391" s="349">
        <v>0</v>
      </c>
      <c r="F391" s="6"/>
      <c r="G391" s="6"/>
      <c r="H391" s="6"/>
      <c r="I391" s="6"/>
      <c r="J391" s="9"/>
    </row>
    <row r="392" ht="15.35" customHeight="1">
      <c r="A392" t="s" s="594">
        <f>MID(D392,LEN(C392)+2,LEN(D392)-LEN(C392))</f>
        <v>117</v>
      </c>
      <c r="B392" s="349">
        <f>IF(_xlfn.IFERROR(FIND("PU",D392,1),0)&lt;&gt;0,"PU",0)</f>
        <v>0</v>
      </c>
      <c r="C392" t="s" s="10">
        <v>177</v>
      </c>
      <c r="D392" t="s" s="595">
        <v>1232</v>
      </c>
      <c r="E392" s="349">
        <v>0</v>
      </c>
      <c r="F392" s="6"/>
      <c r="G392" s="6"/>
      <c r="H392" s="6"/>
      <c r="I392" s="6"/>
      <c r="J392" s="9"/>
    </row>
    <row r="393" ht="15.35" customHeight="1">
      <c r="A393" t="s" s="594">
        <f>MID(D393,LEN(C393)+2,LEN(D393)-LEN(C393))</f>
        <v>118</v>
      </c>
      <c r="B393" s="349">
        <f>IF(_xlfn.IFERROR(FIND("PU",D393,1),0)&lt;&gt;0,"PU",0)</f>
        <v>0</v>
      </c>
      <c r="C393" t="s" s="10">
        <v>177</v>
      </c>
      <c r="D393" t="s" s="595">
        <v>1233</v>
      </c>
      <c r="E393" s="349">
        <v>0</v>
      </c>
      <c r="F393" s="6"/>
      <c r="G393" s="6"/>
      <c r="H393" s="6"/>
      <c r="I393" s="6"/>
      <c r="J393" s="9"/>
    </row>
    <row r="394" ht="15.35" customHeight="1">
      <c r="A394" t="s" s="594">
        <f>MID(D394,LEN(C394)+2,LEN(D394)-LEN(C394))</f>
        <v>119</v>
      </c>
      <c r="B394" s="349">
        <f>IF(_xlfn.IFERROR(FIND("PU",D394,1),0)&lt;&gt;0,"PU",0)</f>
        <v>0</v>
      </c>
      <c r="C394" t="s" s="10">
        <v>177</v>
      </c>
      <c r="D394" t="s" s="595">
        <v>1234</v>
      </c>
      <c r="E394" s="349">
        <v>0</v>
      </c>
      <c r="F394" s="6"/>
      <c r="G394" s="6"/>
      <c r="H394" s="6"/>
      <c r="I394" s="6"/>
      <c r="J394" s="9"/>
    </row>
    <row r="395" ht="15.35" customHeight="1">
      <c r="A395" t="s" s="594">
        <f>MID(D395,LEN(C395)+2,LEN(D395)-LEN(C395))</f>
        <v>120</v>
      </c>
      <c r="B395" s="349">
        <f>IF(_xlfn.IFERROR(FIND("PU",D395,1),0)&lt;&gt;0,"PU",0)</f>
        <v>0</v>
      </c>
      <c r="C395" t="s" s="10">
        <v>177</v>
      </c>
      <c r="D395" t="s" s="595">
        <v>1235</v>
      </c>
      <c r="E395" s="349">
        <v>0</v>
      </c>
      <c r="F395" s="6"/>
      <c r="G395" s="6"/>
      <c r="H395" s="6"/>
      <c r="I395" s="6"/>
      <c r="J395" s="9"/>
    </row>
    <row r="396" ht="15.35" customHeight="1">
      <c r="A396" t="s" s="594">
        <f>MID(D396,LEN(C396)+2,LEN(D396)-LEN(C396))</f>
        <v>121</v>
      </c>
      <c r="B396" s="349">
        <f>IF(_xlfn.IFERROR(FIND("PU",D396,1),0)&lt;&gt;0,"PU",0)</f>
        <v>0</v>
      </c>
      <c r="C396" t="s" s="10">
        <v>177</v>
      </c>
      <c r="D396" t="s" s="595">
        <v>1236</v>
      </c>
      <c r="E396" s="349">
        <v>0</v>
      </c>
      <c r="F396" s="6"/>
      <c r="G396" s="6"/>
      <c r="H396" s="6"/>
      <c r="I396" s="6"/>
      <c r="J396" s="9"/>
    </row>
    <row r="397" ht="15.35" customHeight="1">
      <c r="A397" t="s" s="594">
        <f>MID(D397,LEN(C397)+2,LEN(D397)-LEN(C397))</f>
        <v>122</v>
      </c>
      <c r="B397" s="349">
        <f>IF(_xlfn.IFERROR(FIND("PU",D397,1),0)&lt;&gt;0,"PU",0)</f>
        <v>0</v>
      </c>
      <c r="C397" t="s" s="10">
        <v>177</v>
      </c>
      <c r="D397" t="s" s="595">
        <v>1237</v>
      </c>
      <c r="E397" s="349">
        <v>0</v>
      </c>
      <c r="F397" s="6"/>
      <c r="G397" s="6"/>
      <c r="H397" s="6"/>
      <c r="I397" s="6"/>
      <c r="J397" s="9"/>
    </row>
    <row r="398" ht="15.35" customHeight="1">
      <c r="A398" t="s" s="594">
        <f>MID(D398,LEN(C398)+2,LEN(D398)-LEN(C398))</f>
        <v>123</v>
      </c>
      <c r="B398" s="349">
        <f>IF(_xlfn.IFERROR(FIND("PU",D398,1),0)&lt;&gt;0,"PU",0)</f>
        <v>0</v>
      </c>
      <c r="C398" t="s" s="10">
        <v>177</v>
      </c>
      <c r="D398" t="s" s="595">
        <v>1238</v>
      </c>
      <c r="E398" s="349">
        <v>0</v>
      </c>
      <c r="F398" s="6"/>
      <c r="G398" s="6"/>
      <c r="H398" s="6"/>
      <c r="I398" s="6"/>
      <c r="J398" s="9"/>
    </row>
    <row r="399" ht="15.35" customHeight="1">
      <c r="A399" t="s" s="594">
        <f>MID(D399,LEN(C399)+2,LEN(D399)-LEN(C399))</f>
        <v>860</v>
      </c>
      <c r="B399" s="349">
        <f>IF(_xlfn.IFERROR(FIND("PU",D399,1),0)&lt;&gt;0,"PU",0)</f>
        <v>0</v>
      </c>
      <c r="C399" t="s" s="10">
        <v>177</v>
      </c>
      <c r="D399" t="s" s="595">
        <v>1239</v>
      </c>
      <c r="E399" s="349">
        <v>0</v>
      </c>
      <c r="F399" s="6"/>
      <c r="G399" s="6"/>
      <c r="H399" s="6"/>
      <c r="I399" s="6"/>
      <c r="J399" s="9"/>
    </row>
    <row r="400" ht="15.35" customHeight="1">
      <c r="A400" t="s" s="594">
        <f>MID(D400,LEN(C400)+2,LEN(D400)-LEN(C400))</f>
        <v>110</v>
      </c>
      <c r="B400" s="349">
        <f>IF(_xlfn.IFERROR(FIND("PU",D400,1),0)&lt;&gt;0,"PU",0)</f>
        <v>0</v>
      </c>
      <c r="C400" t="s" s="10">
        <v>179</v>
      </c>
      <c r="D400" t="s" s="595">
        <v>1240</v>
      </c>
      <c r="E400" s="349">
        <v>0</v>
      </c>
      <c r="F400" s="6"/>
      <c r="G400" s="6"/>
      <c r="H400" s="6"/>
      <c r="I400" s="6"/>
      <c r="J400" s="9"/>
    </row>
    <row r="401" ht="15.35" customHeight="1">
      <c r="A401" t="s" s="594">
        <f>MID(D401,LEN(C401)+2,LEN(D401)-LEN(C401))</f>
        <v>111</v>
      </c>
      <c r="B401" s="349">
        <f>IF(_xlfn.IFERROR(FIND("PU",D401,1),0)&lt;&gt;0,"PU",0)</f>
        <v>0</v>
      </c>
      <c r="C401" t="s" s="10">
        <v>179</v>
      </c>
      <c r="D401" t="s" s="595">
        <v>1241</v>
      </c>
      <c r="E401" s="349">
        <v>0</v>
      </c>
      <c r="F401" s="6"/>
      <c r="G401" s="6"/>
      <c r="H401" s="6"/>
      <c r="I401" s="6"/>
      <c r="J401" s="9"/>
    </row>
    <row r="402" ht="15.35" customHeight="1">
      <c r="A402" t="s" s="594">
        <f>MID(D402,LEN(C402)+2,LEN(D402)-LEN(C402))</f>
        <v>112</v>
      </c>
      <c r="B402" s="349">
        <f>IF(_xlfn.IFERROR(FIND("PU",D402,1),0)&lt;&gt;0,"PU",0)</f>
        <v>0</v>
      </c>
      <c r="C402" t="s" s="10">
        <v>179</v>
      </c>
      <c r="D402" t="s" s="595">
        <v>1242</v>
      </c>
      <c r="E402" s="349">
        <v>0</v>
      </c>
      <c r="F402" s="6"/>
      <c r="G402" s="6"/>
      <c r="H402" s="6"/>
      <c r="I402" s="6"/>
      <c r="J402" s="9"/>
    </row>
    <row r="403" ht="15.35" customHeight="1">
      <c r="A403" t="s" s="594">
        <f>MID(D403,LEN(C403)+2,LEN(D403)-LEN(C403))</f>
        <v>113</v>
      </c>
      <c r="B403" s="349">
        <f>IF(_xlfn.IFERROR(FIND("PU",D403,1),0)&lt;&gt;0,"PU",0)</f>
        <v>0</v>
      </c>
      <c r="C403" t="s" s="10">
        <v>179</v>
      </c>
      <c r="D403" t="s" s="595">
        <v>1243</v>
      </c>
      <c r="E403" s="349">
        <v>0</v>
      </c>
      <c r="F403" s="6"/>
      <c r="G403" s="6"/>
      <c r="H403" s="6"/>
      <c r="I403" s="6"/>
      <c r="J403" s="9"/>
    </row>
    <row r="404" ht="15.35" customHeight="1">
      <c r="A404" t="s" s="594">
        <f>MID(D404,LEN(C404)+2,LEN(D404)-LEN(C404))</f>
        <v>114</v>
      </c>
      <c r="B404" s="349">
        <f>IF(_xlfn.IFERROR(FIND("PU",D404,1),0)&lt;&gt;0,"PU",0)</f>
        <v>0</v>
      </c>
      <c r="C404" t="s" s="10">
        <v>179</v>
      </c>
      <c r="D404" t="s" s="595">
        <v>1244</v>
      </c>
      <c r="E404" s="349">
        <v>0</v>
      </c>
      <c r="F404" s="6"/>
      <c r="G404" s="6"/>
      <c r="H404" s="6"/>
      <c r="I404" s="6"/>
      <c r="J404" s="9"/>
    </row>
    <row r="405" ht="15.35" customHeight="1">
      <c r="A405" t="s" s="594">
        <f>MID(D405,LEN(C405)+2,LEN(D405)-LEN(C405))</f>
        <v>115</v>
      </c>
      <c r="B405" s="349">
        <f>IF(_xlfn.IFERROR(FIND("PU",D405,1),0)&lt;&gt;0,"PU",0)</f>
        <v>0</v>
      </c>
      <c r="C405" t="s" s="10">
        <v>179</v>
      </c>
      <c r="D405" t="s" s="595">
        <v>1245</v>
      </c>
      <c r="E405" s="349">
        <v>0</v>
      </c>
      <c r="F405" s="6"/>
      <c r="G405" s="6"/>
      <c r="H405" s="6"/>
      <c r="I405" s="6"/>
      <c r="J405" s="9"/>
    </row>
    <row r="406" ht="15.35" customHeight="1">
      <c r="A406" t="s" s="594">
        <f>MID(D406,LEN(C406)+2,LEN(D406)-LEN(C406))</f>
        <v>117</v>
      </c>
      <c r="B406" s="349">
        <f>IF(_xlfn.IFERROR(FIND("PU",D406,1),0)&lt;&gt;0,"PU",0)</f>
        <v>0</v>
      </c>
      <c r="C406" t="s" s="10">
        <v>179</v>
      </c>
      <c r="D406" t="s" s="595">
        <v>1246</v>
      </c>
      <c r="E406" s="349">
        <v>0</v>
      </c>
      <c r="F406" s="6"/>
      <c r="G406" s="6"/>
      <c r="H406" s="6"/>
      <c r="I406" s="6"/>
      <c r="J406" s="9"/>
    </row>
    <row r="407" ht="15.35" customHeight="1">
      <c r="A407" t="s" s="594">
        <f>MID(D407,LEN(C407)+2,LEN(D407)-LEN(C407))</f>
        <v>118</v>
      </c>
      <c r="B407" s="349">
        <f>IF(_xlfn.IFERROR(FIND("PU",D407,1),0)&lt;&gt;0,"PU",0)</f>
        <v>0</v>
      </c>
      <c r="C407" t="s" s="10">
        <v>179</v>
      </c>
      <c r="D407" t="s" s="595">
        <v>1247</v>
      </c>
      <c r="E407" s="349">
        <v>0</v>
      </c>
      <c r="F407" s="6"/>
      <c r="G407" s="6"/>
      <c r="H407" s="6"/>
      <c r="I407" s="6"/>
      <c r="J407" s="9"/>
    </row>
    <row r="408" ht="15.35" customHeight="1">
      <c r="A408" t="s" s="594">
        <f>MID(D408,LEN(C408)+2,LEN(D408)-LEN(C408))</f>
        <v>119</v>
      </c>
      <c r="B408" s="349">
        <f>IF(_xlfn.IFERROR(FIND("PU",D408,1),0)&lt;&gt;0,"PU",0)</f>
        <v>0</v>
      </c>
      <c r="C408" t="s" s="10">
        <v>179</v>
      </c>
      <c r="D408" t="s" s="595">
        <v>1248</v>
      </c>
      <c r="E408" s="349">
        <v>0</v>
      </c>
      <c r="F408" s="6"/>
      <c r="G408" s="6"/>
      <c r="H408" s="6"/>
      <c r="I408" s="6"/>
      <c r="J408" s="9"/>
    </row>
    <row r="409" ht="15.35" customHeight="1">
      <c r="A409" t="s" s="594">
        <f>MID(D409,LEN(C409)+2,LEN(D409)-LEN(C409))</f>
        <v>120</v>
      </c>
      <c r="B409" s="349">
        <f>IF(_xlfn.IFERROR(FIND("PU",D409,1),0)&lt;&gt;0,"PU",0)</f>
        <v>0</v>
      </c>
      <c r="C409" t="s" s="10">
        <v>179</v>
      </c>
      <c r="D409" t="s" s="595">
        <v>1249</v>
      </c>
      <c r="E409" s="349">
        <v>0</v>
      </c>
      <c r="F409" s="6"/>
      <c r="G409" s="6"/>
      <c r="H409" s="6"/>
      <c r="I409" s="6"/>
      <c r="J409" s="9"/>
    </row>
    <row r="410" ht="15.35" customHeight="1">
      <c r="A410" t="s" s="594">
        <f>MID(D410,LEN(C410)+2,LEN(D410)-LEN(C410))</f>
        <v>121</v>
      </c>
      <c r="B410" s="349">
        <f>IF(_xlfn.IFERROR(FIND("PU",D410,1),0)&lt;&gt;0,"PU",0)</f>
        <v>0</v>
      </c>
      <c r="C410" t="s" s="10">
        <v>179</v>
      </c>
      <c r="D410" t="s" s="595">
        <v>1250</v>
      </c>
      <c r="E410" s="349">
        <v>0</v>
      </c>
      <c r="F410" s="6"/>
      <c r="G410" s="6"/>
      <c r="H410" s="6"/>
      <c r="I410" s="6"/>
      <c r="J410" s="9"/>
    </row>
    <row r="411" ht="15.35" customHeight="1">
      <c r="A411" t="s" s="594">
        <f>MID(D411,LEN(C411)+2,LEN(D411)-LEN(C411))</f>
        <v>122</v>
      </c>
      <c r="B411" s="349">
        <f>IF(_xlfn.IFERROR(FIND("PU",D411,1),0)&lt;&gt;0,"PU",0)</f>
        <v>0</v>
      </c>
      <c r="C411" t="s" s="10">
        <v>179</v>
      </c>
      <c r="D411" t="s" s="595">
        <v>1251</v>
      </c>
      <c r="E411" s="349">
        <v>0</v>
      </c>
      <c r="F411" s="6"/>
      <c r="G411" s="6"/>
      <c r="H411" s="6"/>
      <c r="I411" s="6"/>
      <c r="J411" s="9"/>
    </row>
    <row r="412" ht="15.35" customHeight="1">
      <c r="A412" t="s" s="594">
        <f>MID(D412,LEN(C412)+2,LEN(D412)-LEN(C412))</f>
        <v>123</v>
      </c>
      <c r="B412" s="349">
        <f>IF(_xlfn.IFERROR(FIND("PU",D412,1),0)&lt;&gt;0,"PU",0)</f>
        <v>0</v>
      </c>
      <c r="C412" t="s" s="10">
        <v>179</v>
      </c>
      <c r="D412" t="s" s="595">
        <v>1252</v>
      </c>
      <c r="E412" s="349">
        <v>0</v>
      </c>
      <c r="F412" s="6"/>
      <c r="G412" s="6"/>
      <c r="H412" s="6"/>
      <c r="I412" s="6"/>
      <c r="J412" s="9"/>
    </row>
    <row r="413" ht="15.35" customHeight="1">
      <c r="A413" t="s" s="594">
        <f>MID(D413,LEN(C413)+2,LEN(D413)-LEN(C413))</f>
        <v>860</v>
      </c>
      <c r="B413" s="349">
        <f>IF(_xlfn.IFERROR(FIND("PU",D413,1),0)&lt;&gt;0,"PU",0)</f>
        <v>0</v>
      </c>
      <c r="C413" t="s" s="10">
        <v>179</v>
      </c>
      <c r="D413" t="s" s="595">
        <v>1253</v>
      </c>
      <c r="E413" s="349">
        <v>0</v>
      </c>
      <c r="F413" s="6"/>
      <c r="G413" s="6"/>
      <c r="H413" s="6"/>
      <c r="I413" s="6"/>
      <c r="J413" s="9"/>
    </row>
    <row r="414" ht="15.35" customHeight="1">
      <c r="A414" t="s" s="594">
        <f>MID(D414,LEN(C414)+2,LEN(D414)-LEN(C414))</f>
        <v>110</v>
      </c>
      <c r="B414" s="349">
        <f>IF(_xlfn.IFERROR(FIND("PU",D414,1),0)&lt;&gt;0,"PU",0)</f>
        <v>0</v>
      </c>
      <c r="C414" t="s" s="10">
        <v>181</v>
      </c>
      <c r="D414" t="s" s="595">
        <v>1254</v>
      </c>
      <c r="E414" s="349">
        <v>0</v>
      </c>
      <c r="F414" s="6"/>
      <c r="G414" s="6"/>
      <c r="H414" s="6"/>
      <c r="I414" s="6"/>
      <c r="J414" s="9"/>
    </row>
    <row r="415" ht="15.35" customHeight="1">
      <c r="A415" t="s" s="594">
        <f>MID(D415,LEN(C415)+2,LEN(D415)-LEN(C415))</f>
        <v>111</v>
      </c>
      <c r="B415" s="349">
        <f>IF(_xlfn.IFERROR(FIND("PU",D415,1),0)&lt;&gt;0,"PU",0)</f>
        <v>0</v>
      </c>
      <c r="C415" t="s" s="10">
        <v>181</v>
      </c>
      <c r="D415" t="s" s="595">
        <v>1255</v>
      </c>
      <c r="E415" s="349">
        <v>0</v>
      </c>
      <c r="F415" s="6"/>
      <c r="G415" s="6"/>
      <c r="H415" s="6"/>
      <c r="I415" s="6"/>
      <c r="J415" s="9"/>
    </row>
    <row r="416" ht="15.35" customHeight="1">
      <c r="A416" t="s" s="594">
        <f>MID(D416,LEN(C416)+2,LEN(D416)-LEN(C416))</f>
        <v>112</v>
      </c>
      <c r="B416" s="349">
        <f>IF(_xlfn.IFERROR(FIND("PU",D416,1),0)&lt;&gt;0,"PU",0)</f>
        <v>0</v>
      </c>
      <c r="C416" t="s" s="10">
        <v>181</v>
      </c>
      <c r="D416" t="s" s="595">
        <v>1256</v>
      </c>
      <c r="E416" s="349">
        <v>0</v>
      </c>
      <c r="F416" s="6"/>
      <c r="G416" s="6"/>
      <c r="H416" s="6"/>
      <c r="I416" s="6"/>
      <c r="J416" s="9"/>
    </row>
    <row r="417" ht="15.35" customHeight="1">
      <c r="A417" t="s" s="594">
        <f>MID(D417,LEN(C417)+2,LEN(D417)-LEN(C417))</f>
        <v>113</v>
      </c>
      <c r="B417" s="349">
        <f>IF(_xlfn.IFERROR(FIND("PU",D417,1),0)&lt;&gt;0,"PU",0)</f>
        <v>0</v>
      </c>
      <c r="C417" t="s" s="10">
        <v>181</v>
      </c>
      <c r="D417" t="s" s="595">
        <v>1257</v>
      </c>
      <c r="E417" s="349">
        <v>0</v>
      </c>
      <c r="F417" s="6"/>
      <c r="G417" s="6"/>
      <c r="H417" s="6"/>
      <c r="I417" s="6"/>
      <c r="J417" s="9"/>
    </row>
    <row r="418" ht="15.35" customHeight="1">
      <c r="A418" t="s" s="594">
        <f>MID(D418,LEN(C418)+2,LEN(D418)-LEN(C418))</f>
        <v>114</v>
      </c>
      <c r="B418" s="349">
        <f>IF(_xlfn.IFERROR(FIND("PU",D418,1),0)&lt;&gt;0,"PU",0)</f>
        <v>0</v>
      </c>
      <c r="C418" t="s" s="10">
        <v>181</v>
      </c>
      <c r="D418" t="s" s="595">
        <v>1258</v>
      </c>
      <c r="E418" s="349">
        <v>0</v>
      </c>
      <c r="F418" s="6"/>
      <c r="G418" s="6"/>
      <c r="H418" s="6"/>
      <c r="I418" s="6"/>
      <c r="J418" s="9"/>
    </row>
    <row r="419" ht="15.35" customHeight="1">
      <c r="A419" t="s" s="594">
        <f>MID(D419,LEN(C419)+2,LEN(D419)-LEN(C419))</f>
        <v>115</v>
      </c>
      <c r="B419" s="349">
        <f>IF(_xlfn.IFERROR(FIND("PU",D419,1),0)&lt;&gt;0,"PU",0)</f>
        <v>0</v>
      </c>
      <c r="C419" t="s" s="10">
        <v>181</v>
      </c>
      <c r="D419" t="s" s="595">
        <v>1259</v>
      </c>
      <c r="E419" s="349">
        <v>0</v>
      </c>
      <c r="F419" s="6"/>
      <c r="G419" s="6"/>
      <c r="H419" s="6"/>
      <c r="I419" s="6"/>
      <c r="J419" s="9"/>
    </row>
    <row r="420" ht="15.35" customHeight="1">
      <c r="A420" t="s" s="594">
        <f>MID(D420,LEN(C420)+2,LEN(D420)-LEN(C420))</f>
        <v>117</v>
      </c>
      <c r="B420" s="349">
        <f>IF(_xlfn.IFERROR(FIND("PU",D420,1),0)&lt;&gt;0,"PU",0)</f>
        <v>0</v>
      </c>
      <c r="C420" t="s" s="10">
        <v>181</v>
      </c>
      <c r="D420" t="s" s="595">
        <v>1260</v>
      </c>
      <c r="E420" s="349">
        <v>0</v>
      </c>
      <c r="F420" s="6"/>
      <c r="G420" s="6"/>
      <c r="H420" s="6"/>
      <c r="I420" s="6"/>
      <c r="J420" s="9"/>
    </row>
    <row r="421" ht="15.35" customHeight="1">
      <c r="A421" t="s" s="594">
        <f>MID(D421,LEN(C421)+2,LEN(D421)-LEN(C421))</f>
        <v>118</v>
      </c>
      <c r="B421" s="349">
        <f>IF(_xlfn.IFERROR(FIND("PU",D421,1),0)&lt;&gt;0,"PU",0)</f>
        <v>0</v>
      </c>
      <c r="C421" t="s" s="10">
        <v>181</v>
      </c>
      <c r="D421" t="s" s="595">
        <v>1261</v>
      </c>
      <c r="E421" s="349">
        <v>0</v>
      </c>
      <c r="F421" s="6"/>
      <c r="G421" s="6"/>
      <c r="H421" s="6"/>
      <c r="I421" s="6"/>
      <c r="J421" s="9"/>
    </row>
    <row r="422" ht="15.35" customHeight="1">
      <c r="A422" t="s" s="594">
        <f>MID(D422,LEN(C422)+2,LEN(D422)-LEN(C422))</f>
        <v>119</v>
      </c>
      <c r="B422" s="349">
        <f>IF(_xlfn.IFERROR(FIND("PU",D422,1),0)&lt;&gt;0,"PU",0)</f>
        <v>0</v>
      </c>
      <c r="C422" t="s" s="10">
        <v>181</v>
      </c>
      <c r="D422" t="s" s="595">
        <v>1262</v>
      </c>
      <c r="E422" s="349">
        <v>0</v>
      </c>
      <c r="F422" s="6"/>
      <c r="G422" s="6"/>
      <c r="H422" s="6"/>
      <c r="I422" s="6"/>
      <c r="J422" s="9"/>
    </row>
    <row r="423" ht="15.35" customHeight="1">
      <c r="A423" t="s" s="594">
        <f>MID(D423,LEN(C423)+2,LEN(D423)-LEN(C423))</f>
        <v>120</v>
      </c>
      <c r="B423" s="349">
        <f>IF(_xlfn.IFERROR(FIND("PU",D423,1),0)&lt;&gt;0,"PU",0)</f>
        <v>0</v>
      </c>
      <c r="C423" t="s" s="10">
        <v>181</v>
      </c>
      <c r="D423" t="s" s="595">
        <v>1263</v>
      </c>
      <c r="E423" s="349">
        <v>0</v>
      </c>
      <c r="F423" s="6"/>
      <c r="G423" s="6"/>
      <c r="H423" s="6"/>
      <c r="I423" s="6"/>
      <c r="J423" s="9"/>
    </row>
    <row r="424" ht="15.35" customHeight="1">
      <c r="A424" t="s" s="594">
        <f>MID(D424,LEN(C424)+2,LEN(D424)-LEN(C424))</f>
        <v>121</v>
      </c>
      <c r="B424" s="349">
        <f>IF(_xlfn.IFERROR(FIND("PU",D424,1),0)&lt;&gt;0,"PU",0)</f>
        <v>0</v>
      </c>
      <c r="C424" t="s" s="10">
        <v>181</v>
      </c>
      <c r="D424" t="s" s="595">
        <v>1264</v>
      </c>
      <c r="E424" s="349">
        <v>0</v>
      </c>
      <c r="F424" s="6"/>
      <c r="G424" s="6"/>
      <c r="H424" s="6"/>
      <c r="I424" s="6"/>
      <c r="J424" s="9"/>
    </row>
    <row r="425" ht="15.35" customHeight="1">
      <c r="A425" t="s" s="594">
        <f>MID(D425,LEN(C425)+2,LEN(D425)-LEN(C425))</f>
        <v>122</v>
      </c>
      <c r="B425" s="349">
        <f>IF(_xlfn.IFERROR(FIND("PU",D425,1),0)&lt;&gt;0,"PU",0)</f>
        <v>0</v>
      </c>
      <c r="C425" t="s" s="10">
        <v>181</v>
      </c>
      <c r="D425" t="s" s="595">
        <v>1265</v>
      </c>
      <c r="E425" s="349">
        <v>0</v>
      </c>
      <c r="F425" s="6"/>
      <c r="G425" s="6"/>
      <c r="H425" s="6"/>
      <c r="I425" s="6"/>
      <c r="J425" s="9"/>
    </row>
    <row r="426" ht="15.35" customHeight="1">
      <c r="A426" t="s" s="594">
        <f>MID(D426,LEN(C426)+2,LEN(D426)-LEN(C426))</f>
        <v>123</v>
      </c>
      <c r="B426" s="349">
        <f>IF(_xlfn.IFERROR(FIND("PU",D426,1),0)&lt;&gt;0,"PU",0)</f>
        <v>0</v>
      </c>
      <c r="C426" t="s" s="10">
        <v>181</v>
      </c>
      <c r="D426" t="s" s="595">
        <v>1266</v>
      </c>
      <c r="E426" s="349">
        <v>0</v>
      </c>
      <c r="F426" s="6"/>
      <c r="G426" s="6"/>
      <c r="H426" s="6"/>
      <c r="I426" s="6"/>
      <c r="J426" s="9"/>
    </row>
    <row r="427" ht="15.35" customHeight="1">
      <c r="A427" t="s" s="594">
        <f>MID(D427,LEN(C427)+2,LEN(D427)-LEN(C427))</f>
        <v>860</v>
      </c>
      <c r="B427" s="349">
        <f>IF(_xlfn.IFERROR(FIND("PU",D427,1),0)&lt;&gt;0,"PU",0)</f>
        <v>0</v>
      </c>
      <c r="C427" t="s" s="10">
        <v>181</v>
      </c>
      <c r="D427" t="s" s="595">
        <v>1267</v>
      </c>
      <c r="E427" s="349">
        <v>0</v>
      </c>
      <c r="F427" s="6"/>
      <c r="G427" s="6"/>
      <c r="H427" s="6"/>
      <c r="I427" s="6"/>
      <c r="J427" s="9"/>
    </row>
    <row r="428" ht="15.35" customHeight="1">
      <c r="A428" t="s" s="594">
        <f>MID(D428,LEN(C428)+2,LEN(D428)-LEN(C428))</f>
        <v>110</v>
      </c>
      <c r="B428" s="349">
        <f>IF(_xlfn.IFERROR(FIND("PU",D428,1),0)&lt;&gt;0,"PU",0)</f>
        <v>0</v>
      </c>
      <c r="C428" t="s" s="10">
        <v>183</v>
      </c>
      <c r="D428" t="s" s="595">
        <v>1268</v>
      </c>
      <c r="E428" s="349">
        <v>0</v>
      </c>
      <c r="F428" s="6"/>
      <c r="G428" s="6"/>
      <c r="H428" s="6"/>
      <c r="I428" s="6"/>
      <c r="J428" s="9"/>
    </row>
    <row r="429" ht="15.35" customHeight="1">
      <c r="A429" t="s" s="594">
        <f>MID(D429,LEN(C429)+2,LEN(D429)-LEN(C429))</f>
        <v>111</v>
      </c>
      <c r="B429" s="349">
        <f>IF(_xlfn.IFERROR(FIND("PU",D429,1),0)&lt;&gt;0,"PU",0)</f>
        <v>0</v>
      </c>
      <c r="C429" t="s" s="10">
        <v>183</v>
      </c>
      <c r="D429" t="s" s="595">
        <v>1269</v>
      </c>
      <c r="E429" s="349">
        <v>0</v>
      </c>
      <c r="F429" s="6"/>
      <c r="G429" s="6"/>
      <c r="H429" s="6"/>
      <c r="I429" s="6"/>
      <c r="J429" s="9"/>
    </row>
    <row r="430" ht="15.35" customHeight="1">
      <c r="A430" t="s" s="594">
        <f>MID(D430,LEN(C430)+2,LEN(D430)-LEN(C430))</f>
        <v>112</v>
      </c>
      <c r="B430" s="349">
        <f>IF(_xlfn.IFERROR(FIND("PU",D430,1),0)&lt;&gt;0,"PU",0)</f>
        <v>0</v>
      </c>
      <c r="C430" t="s" s="10">
        <v>183</v>
      </c>
      <c r="D430" t="s" s="595">
        <v>1270</v>
      </c>
      <c r="E430" s="349">
        <v>0</v>
      </c>
      <c r="F430" s="6"/>
      <c r="G430" s="6"/>
      <c r="H430" s="6"/>
      <c r="I430" s="6"/>
      <c r="J430" s="9"/>
    </row>
    <row r="431" ht="15.35" customHeight="1">
      <c r="A431" t="s" s="594">
        <f>MID(D431,LEN(C431)+2,LEN(D431)-LEN(C431))</f>
        <v>113</v>
      </c>
      <c r="B431" s="349">
        <f>IF(_xlfn.IFERROR(FIND("PU",D431,1),0)&lt;&gt;0,"PU",0)</f>
        <v>0</v>
      </c>
      <c r="C431" t="s" s="10">
        <v>183</v>
      </c>
      <c r="D431" t="s" s="595">
        <v>1271</v>
      </c>
      <c r="E431" s="349">
        <v>0</v>
      </c>
      <c r="F431" s="6"/>
      <c r="G431" s="6"/>
      <c r="H431" s="6"/>
      <c r="I431" s="6"/>
      <c r="J431" s="9"/>
    </row>
    <row r="432" ht="15.35" customHeight="1">
      <c r="A432" t="s" s="594">
        <f>MID(D432,LEN(C432)+2,LEN(D432)-LEN(C432))</f>
        <v>114</v>
      </c>
      <c r="B432" s="349">
        <f>IF(_xlfn.IFERROR(FIND("PU",D432,1),0)&lt;&gt;0,"PU",0)</f>
        <v>0</v>
      </c>
      <c r="C432" t="s" s="10">
        <v>183</v>
      </c>
      <c r="D432" t="s" s="595">
        <v>1272</v>
      </c>
      <c r="E432" s="349">
        <v>0</v>
      </c>
      <c r="F432" s="6"/>
      <c r="G432" s="6"/>
      <c r="H432" s="6"/>
      <c r="I432" s="6"/>
      <c r="J432" s="9"/>
    </row>
    <row r="433" ht="15.35" customHeight="1">
      <c r="A433" t="s" s="594">
        <f>MID(D433,LEN(C433)+2,LEN(D433)-LEN(C433))</f>
        <v>115</v>
      </c>
      <c r="B433" s="349">
        <f>IF(_xlfn.IFERROR(FIND("PU",D433,1),0)&lt;&gt;0,"PU",0)</f>
        <v>0</v>
      </c>
      <c r="C433" t="s" s="10">
        <v>183</v>
      </c>
      <c r="D433" t="s" s="595">
        <v>1273</v>
      </c>
      <c r="E433" s="349">
        <v>0</v>
      </c>
      <c r="F433" s="6"/>
      <c r="G433" s="6"/>
      <c r="H433" s="6"/>
      <c r="I433" s="6"/>
      <c r="J433" s="9"/>
    </row>
    <row r="434" ht="15.35" customHeight="1">
      <c r="A434" t="s" s="594">
        <f>MID(D434,LEN(C434)+2,LEN(D434)-LEN(C434))</f>
        <v>117</v>
      </c>
      <c r="B434" s="349">
        <f>IF(_xlfn.IFERROR(FIND("PU",D434,1),0)&lt;&gt;0,"PU",0)</f>
        <v>0</v>
      </c>
      <c r="C434" t="s" s="10">
        <v>183</v>
      </c>
      <c r="D434" t="s" s="595">
        <v>1274</v>
      </c>
      <c r="E434" s="349">
        <v>0</v>
      </c>
      <c r="F434" s="6"/>
      <c r="G434" s="6"/>
      <c r="H434" s="6"/>
      <c r="I434" s="6"/>
      <c r="J434" s="9"/>
    </row>
    <row r="435" ht="15.35" customHeight="1">
      <c r="A435" t="s" s="594">
        <f>MID(D435,LEN(C435)+2,LEN(D435)-LEN(C435))</f>
        <v>118</v>
      </c>
      <c r="B435" s="349">
        <f>IF(_xlfn.IFERROR(FIND("PU",D435,1),0)&lt;&gt;0,"PU",0)</f>
        <v>0</v>
      </c>
      <c r="C435" t="s" s="10">
        <v>183</v>
      </c>
      <c r="D435" t="s" s="595">
        <v>1275</v>
      </c>
      <c r="E435" s="349">
        <v>0</v>
      </c>
      <c r="F435" s="6"/>
      <c r="G435" s="6"/>
      <c r="H435" s="6"/>
      <c r="I435" s="6"/>
      <c r="J435" s="9"/>
    </row>
    <row r="436" ht="15.35" customHeight="1">
      <c r="A436" t="s" s="594">
        <f>MID(D436,LEN(C436)+2,LEN(D436)-LEN(C436))</f>
        <v>119</v>
      </c>
      <c r="B436" s="349">
        <f>IF(_xlfn.IFERROR(FIND("PU",D436,1),0)&lt;&gt;0,"PU",0)</f>
        <v>0</v>
      </c>
      <c r="C436" t="s" s="10">
        <v>183</v>
      </c>
      <c r="D436" t="s" s="595">
        <v>1276</v>
      </c>
      <c r="E436" s="349">
        <v>0</v>
      </c>
      <c r="F436" s="6"/>
      <c r="G436" s="6"/>
      <c r="H436" s="6"/>
      <c r="I436" s="6"/>
      <c r="J436" s="9"/>
    </row>
    <row r="437" ht="15.35" customHeight="1">
      <c r="A437" t="s" s="594">
        <f>MID(D437,LEN(C437)+2,LEN(D437)-LEN(C437))</f>
        <v>120</v>
      </c>
      <c r="B437" s="349">
        <f>IF(_xlfn.IFERROR(FIND("PU",D437,1),0)&lt;&gt;0,"PU",0)</f>
        <v>0</v>
      </c>
      <c r="C437" t="s" s="10">
        <v>183</v>
      </c>
      <c r="D437" t="s" s="595">
        <v>1277</v>
      </c>
      <c r="E437" s="349">
        <v>0</v>
      </c>
      <c r="F437" s="6"/>
      <c r="G437" s="6"/>
      <c r="H437" s="6"/>
      <c r="I437" s="6"/>
      <c r="J437" s="9"/>
    </row>
    <row r="438" ht="15.35" customHeight="1">
      <c r="A438" t="s" s="594">
        <f>MID(D438,LEN(C438)+2,LEN(D438)-LEN(C438))</f>
        <v>121</v>
      </c>
      <c r="B438" s="349">
        <f>IF(_xlfn.IFERROR(FIND("PU",D438,1),0)&lt;&gt;0,"PU",0)</f>
        <v>0</v>
      </c>
      <c r="C438" t="s" s="10">
        <v>183</v>
      </c>
      <c r="D438" t="s" s="595">
        <v>1278</v>
      </c>
      <c r="E438" s="349">
        <v>0</v>
      </c>
      <c r="F438" s="6"/>
      <c r="G438" s="6"/>
      <c r="H438" s="6"/>
      <c r="I438" s="6"/>
      <c r="J438" s="9"/>
    </row>
    <row r="439" ht="15.35" customHeight="1">
      <c r="A439" t="s" s="594">
        <f>MID(D439,LEN(C439)+2,LEN(D439)-LEN(C439))</f>
        <v>122</v>
      </c>
      <c r="B439" s="349">
        <f>IF(_xlfn.IFERROR(FIND("PU",D439,1),0)&lt;&gt;0,"PU",0)</f>
        <v>0</v>
      </c>
      <c r="C439" t="s" s="10">
        <v>183</v>
      </c>
      <c r="D439" t="s" s="595">
        <v>1279</v>
      </c>
      <c r="E439" s="349">
        <v>0</v>
      </c>
      <c r="F439" s="6"/>
      <c r="G439" s="6"/>
      <c r="H439" s="6"/>
      <c r="I439" s="6"/>
      <c r="J439" s="9"/>
    </row>
    <row r="440" ht="15.35" customHeight="1">
      <c r="A440" t="s" s="594">
        <f>MID(D440,LEN(C440)+2,LEN(D440)-LEN(C440))</f>
        <v>123</v>
      </c>
      <c r="B440" s="349">
        <f>IF(_xlfn.IFERROR(FIND("PU",D440,1),0)&lt;&gt;0,"PU",0)</f>
        <v>0</v>
      </c>
      <c r="C440" t="s" s="10">
        <v>183</v>
      </c>
      <c r="D440" t="s" s="595">
        <v>1280</v>
      </c>
      <c r="E440" s="349">
        <v>0</v>
      </c>
      <c r="F440" s="6"/>
      <c r="G440" s="6"/>
      <c r="H440" s="6"/>
      <c r="I440" s="6"/>
      <c r="J440" s="9"/>
    </row>
    <row r="441" ht="15.35" customHeight="1">
      <c r="A441" t="s" s="594">
        <f>MID(D441,LEN(C441)+2,LEN(D441)-LEN(C441))</f>
        <v>860</v>
      </c>
      <c r="B441" s="349">
        <f>IF(_xlfn.IFERROR(FIND("PU",D441,1),0)&lt;&gt;0,"PU",0)</f>
        <v>0</v>
      </c>
      <c r="C441" t="s" s="10">
        <v>183</v>
      </c>
      <c r="D441" t="s" s="595">
        <v>1281</v>
      </c>
      <c r="E441" s="349">
        <v>0</v>
      </c>
      <c r="F441" s="6"/>
      <c r="G441" s="6"/>
      <c r="H441" s="6"/>
      <c r="I441" s="6"/>
      <c r="J441" s="9"/>
    </row>
    <row r="442" ht="15.35" customHeight="1">
      <c r="A442" t="s" s="594">
        <f>MID(D442,LEN(C442)+2,LEN(D442)-LEN(C442))</f>
        <v>110</v>
      </c>
      <c r="B442" s="349">
        <f>IF(_xlfn.IFERROR(FIND("PU",D442,1),0)&lt;&gt;0,"PU",0)</f>
        <v>0</v>
      </c>
      <c r="C442" t="s" s="10">
        <v>185</v>
      </c>
      <c r="D442" t="s" s="595">
        <v>1282</v>
      </c>
      <c r="E442" s="349">
        <v>0</v>
      </c>
      <c r="F442" s="6"/>
      <c r="G442" s="6"/>
      <c r="H442" s="6"/>
      <c r="I442" s="6"/>
      <c r="J442" s="9"/>
    </row>
    <row r="443" ht="15.35" customHeight="1">
      <c r="A443" t="s" s="594">
        <f>MID(D443,LEN(C443)+2,LEN(D443)-LEN(C443))</f>
        <v>111</v>
      </c>
      <c r="B443" s="349">
        <f>IF(_xlfn.IFERROR(FIND("PU",D443,1),0)&lt;&gt;0,"PU",0)</f>
        <v>0</v>
      </c>
      <c r="C443" t="s" s="10">
        <v>185</v>
      </c>
      <c r="D443" t="s" s="595">
        <v>1283</v>
      </c>
      <c r="E443" s="349">
        <v>0</v>
      </c>
      <c r="F443" s="6"/>
      <c r="G443" s="6"/>
      <c r="H443" s="6"/>
      <c r="I443" s="6"/>
      <c r="J443" s="9"/>
    </row>
    <row r="444" ht="15.35" customHeight="1">
      <c r="A444" t="s" s="594">
        <f>MID(D444,LEN(C444)+2,LEN(D444)-LEN(C444))</f>
        <v>112</v>
      </c>
      <c r="B444" s="349">
        <f>IF(_xlfn.IFERROR(FIND("PU",D444,1),0)&lt;&gt;0,"PU",0)</f>
        <v>0</v>
      </c>
      <c r="C444" t="s" s="10">
        <v>185</v>
      </c>
      <c r="D444" t="s" s="595">
        <v>1284</v>
      </c>
      <c r="E444" s="349">
        <v>0</v>
      </c>
      <c r="F444" s="6"/>
      <c r="G444" s="6"/>
      <c r="H444" s="6"/>
      <c r="I444" s="6"/>
      <c r="J444" s="9"/>
    </row>
    <row r="445" ht="15.35" customHeight="1">
      <c r="A445" t="s" s="594">
        <f>MID(D445,LEN(C445)+2,LEN(D445)-LEN(C445))</f>
        <v>113</v>
      </c>
      <c r="B445" s="349">
        <f>IF(_xlfn.IFERROR(FIND("PU",D445,1),0)&lt;&gt;0,"PU",0)</f>
        <v>0</v>
      </c>
      <c r="C445" t="s" s="10">
        <v>185</v>
      </c>
      <c r="D445" t="s" s="595">
        <v>1285</v>
      </c>
      <c r="E445" s="349">
        <v>0</v>
      </c>
      <c r="F445" s="6"/>
      <c r="G445" s="6"/>
      <c r="H445" s="6"/>
      <c r="I445" s="6"/>
      <c r="J445" s="9"/>
    </row>
    <row r="446" ht="15.35" customHeight="1">
      <c r="A446" t="s" s="594">
        <f>MID(D446,LEN(C446)+2,LEN(D446)-LEN(C446))</f>
        <v>114</v>
      </c>
      <c r="B446" s="349">
        <f>IF(_xlfn.IFERROR(FIND("PU",D446,1),0)&lt;&gt;0,"PU",0)</f>
        <v>0</v>
      </c>
      <c r="C446" t="s" s="10">
        <v>185</v>
      </c>
      <c r="D446" t="s" s="595">
        <v>1286</v>
      </c>
      <c r="E446" s="349">
        <v>0</v>
      </c>
      <c r="F446" s="6"/>
      <c r="G446" s="6"/>
      <c r="H446" s="6"/>
      <c r="I446" s="6"/>
      <c r="J446" s="9"/>
    </row>
    <row r="447" ht="15.35" customHeight="1">
      <c r="A447" t="s" s="594">
        <f>MID(D447,LEN(C447)+2,LEN(D447)-LEN(C447))</f>
        <v>115</v>
      </c>
      <c r="B447" s="349">
        <f>IF(_xlfn.IFERROR(FIND("PU",D447,1),0)&lt;&gt;0,"PU",0)</f>
        <v>0</v>
      </c>
      <c r="C447" t="s" s="10">
        <v>185</v>
      </c>
      <c r="D447" t="s" s="595">
        <v>1287</v>
      </c>
      <c r="E447" s="349">
        <v>0</v>
      </c>
      <c r="F447" s="6"/>
      <c r="G447" s="6"/>
      <c r="H447" s="6"/>
      <c r="I447" s="6"/>
      <c r="J447" s="9"/>
    </row>
    <row r="448" ht="15.35" customHeight="1">
      <c r="A448" t="s" s="594">
        <f>MID(D448,LEN(C448)+2,LEN(D448)-LEN(C448))</f>
        <v>117</v>
      </c>
      <c r="B448" s="349">
        <f>IF(_xlfn.IFERROR(FIND("PU",D448,1),0)&lt;&gt;0,"PU",0)</f>
        <v>0</v>
      </c>
      <c r="C448" t="s" s="10">
        <v>185</v>
      </c>
      <c r="D448" t="s" s="595">
        <v>1288</v>
      </c>
      <c r="E448" s="349">
        <v>0</v>
      </c>
      <c r="F448" s="6"/>
      <c r="G448" s="6"/>
      <c r="H448" s="6"/>
      <c r="I448" s="6"/>
      <c r="J448" s="9"/>
    </row>
    <row r="449" ht="15.35" customHeight="1">
      <c r="A449" t="s" s="594">
        <f>MID(D449,LEN(C449)+2,LEN(D449)-LEN(C449))</f>
        <v>118</v>
      </c>
      <c r="B449" s="349">
        <f>IF(_xlfn.IFERROR(FIND("PU",D449,1),0)&lt;&gt;0,"PU",0)</f>
        <v>0</v>
      </c>
      <c r="C449" t="s" s="10">
        <v>185</v>
      </c>
      <c r="D449" t="s" s="595">
        <v>1289</v>
      </c>
      <c r="E449" s="349">
        <v>0</v>
      </c>
      <c r="F449" s="6"/>
      <c r="G449" s="6"/>
      <c r="H449" s="6"/>
      <c r="I449" s="6"/>
      <c r="J449" s="9"/>
    </row>
    <row r="450" ht="15.35" customHeight="1">
      <c r="A450" t="s" s="594">
        <f>MID(D450,LEN(C450)+2,LEN(D450)-LEN(C450))</f>
        <v>119</v>
      </c>
      <c r="B450" s="349">
        <f>IF(_xlfn.IFERROR(FIND("PU",D450,1),0)&lt;&gt;0,"PU",0)</f>
        <v>0</v>
      </c>
      <c r="C450" t="s" s="10">
        <v>185</v>
      </c>
      <c r="D450" t="s" s="595">
        <v>1290</v>
      </c>
      <c r="E450" s="349">
        <v>0</v>
      </c>
      <c r="F450" s="6"/>
      <c r="G450" s="6"/>
      <c r="H450" s="6"/>
      <c r="I450" s="6"/>
      <c r="J450" s="9"/>
    </row>
    <row r="451" ht="15.35" customHeight="1">
      <c r="A451" t="s" s="594">
        <f>MID(D451,LEN(C451)+2,LEN(D451)-LEN(C451))</f>
        <v>120</v>
      </c>
      <c r="B451" s="349">
        <f>IF(_xlfn.IFERROR(FIND("PU",D451,1),0)&lt;&gt;0,"PU",0)</f>
        <v>0</v>
      </c>
      <c r="C451" t="s" s="10">
        <v>185</v>
      </c>
      <c r="D451" t="s" s="595">
        <v>1291</v>
      </c>
      <c r="E451" s="349">
        <v>0</v>
      </c>
      <c r="F451" s="6"/>
      <c r="G451" s="6"/>
      <c r="H451" s="6"/>
      <c r="I451" s="6"/>
      <c r="J451" s="9"/>
    </row>
    <row r="452" ht="15.35" customHeight="1">
      <c r="A452" t="s" s="594">
        <f>MID(D452,LEN(C452)+2,LEN(D452)-LEN(C452))</f>
        <v>121</v>
      </c>
      <c r="B452" s="349">
        <f>IF(_xlfn.IFERROR(FIND("PU",D452,1),0)&lt;&gt;0,"PU",0)</f>
        <v>0</v>
      </c>
      <c r="C452" t="s" s="10">
        <v>185</v>
      </c>
      <c r="D452" t="s" s="595">
        <v>1292</v>
      </c>
      <c r="E452" s="349">
        <v>0</v>
      </c>
      <c r="F452" s="6"/>
      <c r="G452" s="6"/>
      <c r="H452" s="6"/>
      <c r="I452" s="6"/>
      <c r="J452" s="9"/>
    </row>
    <row r="453" ht="15.35" customHeight="1">
      <c r="A453" t="s" s="594">
        <f>MID(D453,LEN(C453)+2,LEN(D453)-LEN(C453))</f>
        <v>122</v>
      </c>
      <c r="B453" s="349">
        <f>IF(_xlfn.IFERROR(FIND("PU",D453,1),0)&lt;&gt;0,"PU",0)</f>
        <v>0</v>
      </c>
      <c r="C453" t="s" s="10">
        <v>185</v>
      </c>
      <c r="D453" t="s" s="595">
        <v>1293</v>
      </c>
      <c r="E453" s="349">
        <v>0</v>
      </c>
      <c r="F453" s="6"/>
      <c r="G453" s="6"/>
      <c r="H453" s="6"/>
      <c r="I453" s="6"/>
      <c r="J453" s="9"/>
    </row>
    <row r="454" ht="15.35" customHeight="1">
      <c r="A454" t="s" s="594">
        <f>MID(D454,LEN(C454)+2,LEN(D454)-LEN(C454))</f>
        <v>123</v>
      </c>
      <c r="B454" s="349">
        <f>IF(_xlfn.IFERROR(FIND("PU",D454,1),0)&lt;&gt;0,"PU",0)</f>
        <v>0</v>
      </c>
      <c r="C454" t="s" s="10">
        <v>185</v>
      </c>
      <c r="D454" t="s" s="595">
        <v>1294</v>
      </c>
      <c r="E454" s="349">
        <v>0</v>
      </c>
      <c r="F454" s="6"/>
      <c r="G454" s="6"/>
      <c r="H454" s="6"/>
      <c r="I454" s="6"/>
      <c r="J454" s="9"/>
    </row>
    <row r="455" ht="15.35" customHeight="1">
      <c r="A455" t="s" s="594">
        <f>MID(D455,LEN(C455)+2,LEN(D455)-LEN(C455))</f>
        <v>860</v>
      </c>
      <c r="B455" s="349">
        <f>IF(_xlfn.IFERROR(FIND("PU",D455,1),0)&lt;&gt;0,"PU",0)</f>
        <v>0</v>
      </c>
      <c r="C455" t="s" s="10">
        <v>185</v>
      </c>
      <c r="D455" t="s" s="595">
        <v>1295</v>
      </c>
      <c r="E455" s="349">
        <v>0</v>
      </c>
      <c r="F455" s="6"/>
      <c r="G455" s="6"/>
      <c r="H455" s="6"/>
      <c r="I455" s="6"/>
      <c r="J455" s="9"/>
    </row>
    <row r="456" ht="15.35" customHeight="1">
      <c r="A456" t="s" s="594">
        <f>MID(D456,LEN(C456)+2,LEN(D456)-LEN(C456))</f>
        <v>110</v>
      </c>
      <c r="B456" s="349">
        <f>IF(_xlfn.IFERROR(FIND("PU",D456,1),0)&lt;&gt;0,"PU",0)</f>
        <v>0</v>
      </c>
      <c r="C456" t="s" s="10">
        <v>188</v>
      </c>
      <c r="D456" t="s" s="595">
        <v>1296</v>
      </c>
      <c r="E456" s="349">
        <v>0</v>
      </c>
      <c r="F456" s="6"/>
      <c r="G456" s="6"/>
      <c r="H456" s="6"/>
      <c r="I456" s="6"/>
      <c r="J456" s="9"/>
    </row>
    <row r="457" ht="15.35" customHeight="1">
      <c r="A457" t="s" s="594">
        <f>MID(D457,LEN(C457)+2,LEN(D457)-LEN(C457))</f>
        <v>111</v>
      </c>
      <c r="B457" s="349">
        <f>IF(_xlfn.IFERROR(FIND("PU",D457,1),0)&lt;&gt;0,"PU",0)</f>
        <v>0</v>
      </c>
      <c r="C457" t="s" s="10">
        <v>188</v>
      </c>
      <c r="D457" t="s" s="595">
        <v>1297</v>
      </c>
      <c r="E457" s="349">
        <v>0</v>
      </c>
      <c r="F457" s="6"/>
      <c r="G457" s="6"/>
      <c r="H457" s="6"/>
      <c r="I457" s="6"/>
      <c r="J457" s="9"/>
    </row>
    <row r="458" ht="15.35" customHeight="1">
      <c r="A458" t="s" s="594">
        <f>MID(D458,LEN(C458)+2,LEN(D458)-LEN(C458))</f>
        <v>112</v>
      </c>
      <c r="B458" s="349">
        <f>IF(_xlfn.IFERROR(FIND("PU",D458,1),0)&lt;&gt;0,"PU",0)</f>
        <v>0</v>
      </c>
      <c r="C458" t="s" s="10">
        <v>188</v>
      </c>
      <c r="D458" t="s" s="595">
        <v>1298</v>
      </c>
      <c r="E458" s="349">
        <v>0</v>
      </c>
      <c r="F458" s="6"/>
      <c r="G458" s="6"/>
      <c r="H458" s="6"/>
      <c r="I458" s="6"/>
      <c r="J458" s="9"/>
    </row>
    <row r="459" ht="15.35" customHeight="1">
      <c r="A459" t="s" s="594">
        <f>MID(D459,LEN(C459)+2,LEN(D459)-LEN(C459))</f>
        <v>113</v>
      </c>
      <c r="B459" s="349">
        <f>IF(_xlfn.IFERROR(FIND("PU",D459,1),0)&lt;&gt;0,"PU",0)</f>
        <v>0</v>
      </c>
      <c r="C459" t="s" s="10">
        <v>188</v>
      </c>
      <c r="D459" t="s" s="595">
        <v>1299</v>
      </c>
      <c r="E459" s="349">
        <v>0</v>
      </c>
      <c r="F459" s="6"/>
      <c r="G459" s="6"/>
      <c r="H459" s="6"/>
      <c r="I459" s="6"/>
      <c r="J459" s="9"/>
    </row>
    <row r="460" ht="15.35" customHeight="1">
      <c r="A460" t="s" s="594">
        <f>MID(D460,LEN(C460)+2,LEN(D460)-LEN(C460))</f>
        <v>114</v>
      </c>
      <c r="B460" s="349">
        <f>IF(_xlfn.IFERROR(FIND("PU",D460,1),0)&lt;&gt;0,"PU",0)</f>
        <v>0</v>
      </c>
      <c r="C460" t="s" s="10">
        <v>188</v>
      </c>
      <c r="D460" t="s" s="595">
        <v>1300</v>
      </c>
      <c r="E460" s="349">
        <v>0</v>
      </c>
      <c r="F460" s="6"/>
      <c r="G460" s="6"/>
      <c r="H460" s="6"/>
      <c r="I460" s="6"/>
      <c r="J460" s="9"/>
    </row>
    <row r="461" ht="15.35" customHeight="1">
      <c r="A461" t="s" s="594">
        <f>MID(D461,LEN(C461)+2,LEN(D461)-LEN(C461))</f>
        <v>115</v>
      </c>
      <c r="B461" s="349">
        <f>IF(_xlfn.IFERROR(FIND("PU",D461,1),0)&lt;&gt;0,"PU",0)</f>
        <v>0</v>
      </c>
      <c r="C461" t="s" s="10">
        <v>188</v>
      </c>
      <c r="D461" t="s" s="595">
        <v>1301</v>
      </c>
      <c r="E461" s="349">
        <v>0</v>
      </c>
      <c r="F461" s="6"/>
      <c r="G461" s="6"/>
      <c r="H461" s="6"/>
      <c r="I461" s="6"/>
      <c r="J461" s="9"/>
    </row>
    <row r="462" ht="15.35" customHeight="1">
      <c r="A462" t="s" s="594">
        <f>MID(D462,LEN(C462)+2,LEN(D462)-LEN(C462))</f>
        <v>117</v>
      </c>
      <c r="B462" s="349">
        <f>IF(_xlfn.IFERROR(FIND("PU",D462,1),0)&lt;&gt;0,"PU",0)</f>
        <v>0</v>
      </c>
      <c r="C462" t="s" s="10">
        <v>188</v>
      </c>
      <c r="D462" t="s" s="595">
        <v>1302</v>
      </c>
      <c r="E462" s="349">
        <v>0</v>
      </c>
      <c r="F462" s="6"/>
      <c r="G462" s="6"/>
      <c r="H462" s="6"/>
      <c r="I462" s="6"/>
      <c r="J462" s="9"/>
    </row>
    <row r="463" ht="15.35" customHeight="1">
      <c r="A463" t="s" s="594">
        <f>MID(D463,LEN(C463)+2,LEN(D463)-LEN(C463))</f>
        <v>118</v>
      </c>
      <c r="B463" s="349">
        <f>IF(_xlfn.IFERROR(FIND("PU",D463,1),0)&lt;&gt;0,"PU",0)</f>
        <v>0</v>
      </c>
      <c r="C463" t="s" s="10">
        <v>188</v>
      </c>
      <c r="D463" t="s" s="595">
        <v>1303</v>
      </c>
      <c r="E463" s="349">
        <v>0</v>
      </c>
      <c r="F463" s="6"/>
      <c r="G463" s="6"/>
      <c r="H463" s="6"/>
      <c r="I463" s="6"/>
      <c r="J463" s="9"/>
    </row>
    <row r="464" ht="15.35" customHeight="1">
      <c r="A464" t="s" s="594">
        <f>MID(D464,LEN(C464)+2,LEN(D464)-LEN(C464))</f>
        <v>119</v>
      </c>
      <c r="B464" s="349">
        <f>IF(_xlfn.IFERROR(FIND("PU",D464,1),0)&lt;&gt;0,"PU",0)</f>
        <v>0</v>
      </c>
      <c r="C464" t="s" s="10">
        <v>188</v>
      </c>
      <c r="D464" t="s" s="595">
        <v>1304</v>
      </c>
      <c r="E464" s="349">
        <v>0</v>
      </c>
      <c r="F464" s="6"/>
      <c r="G464" s="6"/>
      <c r="H464" s="6"/>
      <c r="I464" s="6"/>
      <c r="J464" s="9"/>
    </row>
    <row r="465" ht="15.35" customHeight="1">
      <c r="A465" t="s" s="594">
        <f>MID(D465,LEN(C465)+2,LEN(D465)-LEN(C465))</f>
        <v>120</v>
      </c>
      <c r="B465" s="349">
        <f>IF(_xlfn.IFERROR(FIND("PU",D465,1),0)&lt;&gt;0,"PU",0)</f>
        <v>0</v>
      </c>
      <c r="C465" t="s" s="10">
        <v>188</v>
      </c>
      <c r="D465" t="s" s="595">
        <v>1305</v>
      </c>
      <c r="E465" s="349">
        <v>0</v>
      </c>
      <c r="F465" s="6"/>
      <c r="G465" s="6"/>
      <c r="H465" s="6"/>
      <c r="I465" s="6"/>
      <c r="J465" s="9"/>
    </row>
    <row r="466" ht="15.35" customHeight="1">
      <c r="A466" t="s" s="594">
        <f>MID(D466,LEN(C466)+2,LEN(D466)-LEN(C466))</f>
        <v>121</v>
      </c>
      <c r="B466" s="349">
        <f>IF(_xlfn.IFERROR(FIND("PU",D466,1),0)&lt;&gt;0,"PU",0)</f>
        <v>0</v>
      </c>
      <c r="C466" t="s" s="10">
        <v>188</v>
      </c>
      <c r="D466" t="s" s="595">
        <v>1306</v>
      </c>
      <c r="E466" s="349">
        <v>0</v>
      </c>
      <c r="F466" s="6"/>
      <c r="G466" s="6"/>
      <c r="H466" s="6"/>
      <c r="I466" s="6"/>
      <c r="J466" s="9"/>
    </row>
    <row r="467" ht="15.35" customHeight="1">
      <c r="A467" t="s" s="594">
        <f>MID(D467,LEN(C467)+2,LEN(D467)-LEN(C467))</f>
        <v>122</v>
      </c>
      <c r="B467" s="349">
        <f>IF(_xlfn.IFERROR(FIND("PU",D467,1),0)&lt;&gt;0,"PU",0)</f>
        <v>0</v>
      </c>
      <c r="C467" t="s" s="10">
        <v>188</v>
      </c>
      <c r="D467" t="s" s="595">
        <v>1307</v>
      </c>
      <c r="E467" s="349">
        <v>0</v>
      </c>
      <c r="F467" s="6"/>
      <c r="G467" s="6"/>
      <c r="H467" s="6"/>
      <c r="I467" s="6"/>
      <c r="J467" s="9"/>
    </row>
    <row r="468" ht="15.35" customHeight="1">
      <c r="A468" t="s" s="594">
        <f>MID(D468,LEN(C468)+2,LEN(D468)-LEN(C468))</f>
        <v>123</v>
      </c>
      <c r="B468" s="349">
        <f>IF(_xlfn.IFERROR(FIND("PU",D468,1),0)&lt;&gt;0,"PU",0)</f>
        <v>0</v>
      </c>
      <c r="C468" t="s" s="10">
        <v>188</v>
      </c>
      <c r="D468" t="s" s="595">
        <v>1308</v>
      </c>
      <c r="E468" s="349">
        <v>0</v>
      </c>
      <c r="F468" s="6"/>
      <c r="G468" s="6"/>
      <c r="H468" s="6"/>
      <c r="I468" s="6"/>
      <c r="J468" s="9"/>
    </row>
    <row r="469" ht="15.35" customHeight="1">
      <c r="A469" t="s" s="594">
        <f>MID(D469,LEN(C469)+2,LEN(D469)-LEN(C469))</f>
        <v>860</v>
      </c>
      <c r="B469" s="349">
        <f>IF(_xlfn.IFERROR(FIND("PU",D469,1),0)&lt;&gt;0,"PU",0)</f>
        <v>0</v>
      </c>
      <c r="C469" t="s" s="10">
        <v>188</v>
      </c>
      <c r="D469" t="s" s="595">
        <v>1309</v>
      </c>
      <c r="E469" s="349">
        <v>0</v>
      </c>
      <c r="F469" s="6"/>
      <c r="G469" s="6"/>
      <c r="H469" s="6"/>
      <c r="I469" s="6"/>
      <c r="J469" s="9"/>
    </row>
    <row r="470" ht="15.35" customHeight="1">
      <c r="A470" t="s" s="594">
        <f>MID(D470,LEN(C470)+2,LEN(D470)-LEN(C470))</f>
        <v>110</v>
      </c>
      <c r="B470" s="349">
        <f>IF(_xlfn.IFERROR(FIND("PU",D470,1),0)&lt;&gt;0,"PU",0)</f>
        <v>0</v>
      </c>
      <c r="C470" t="s" s="10">
        <v>190</v>
      </c>
      <c r="D470" t="s" s="595">
        <v>1310</v>
      </c>
      <c r="E470" s="349">
        <v>0</v>
      </c>
      <c r="F470" s="6"/>
      <c r="G470" s="6"/>
      <c r="H470" s="6"/>
      <c r="I470" s="6"/>
      <c r="J470" s="9"/>
    </row>
    <row r="471" ht="15.35" customHeight="1">
      <c r="A471" t="s" s="594">
        <f>MID(D471,LEN(C471)+2,LEN(D471)-LEN(C471))</f>
        <v>111</v>
      </c>
      <c r="B471" s="349">
        <f>IF(_xlfn.IFERROR(FIND("PU",D471,1),0)&lt;&gt;0,"PU",0)</f>
        <v>0</v>
      </c>
      <c r="C471" t="s" s="10">
        <v>190</v>
      </c>
      <c r="D471" t="s" s="595">
        <v>1311</v>
      </c>
      <c r="E471" s="349">
        <v>0</v>
      </c>
      <c r="F471" s="6"/>
      <c r="G471" s="6"/>
      <c r="H471" s="6"/>
      <c r="I471" s="6"/>
      <c r="J471" s="9"/>
    </row>
    <row r="472" ht="15.35" customHeight="1">
      <c r="A472" t="s" s="594">
        <f>MID(D472,LEN(C472)+2,LEN(D472)-LEN(C472))</f>
        <v>112</v>
      </c>
      <c r="B472" s="349">
        <f>IF(_xlfn.IFERROR(FIND("PU",D472,1),0)&lt;&gt;0,"PU",0)</f>
        <v>0</v>
      </c>
      <c r="C472" t="s" s="10">
        <v>190</v>
      </c>
      <c r="D472" t="s" s="595">
        <v>1312</v>
      </c>
      <c r="E472" s="349">
        <v>0</v>
      </c>
      <c r="F472" s="6"/>
      <c r="G472" s="6"/>
      <c r="H472" s="6"/>
      <c r="I472" s="6"/>
      <c r="J472" s="9"/>
    </row>
    <row r="473" ht="15.35" customHeight="1">
      <c r="A473" t="s" s="594">
        <f>MID(D473,LEN(C473)+2,LEN(D473)-LEN(C473))</f>
        <v>113</v>
      </c>
      <c r="B473" s="349">
        <f>IF(_xlfn.IFERROR(FIND("PU",D473,1),0)&lt;&gt;0,"PU",0)</f>
        <v>0</v>
      </c>
      <c r="C473" t="s" s="10">
        <v>190</v>
      </c>
      <c r="D473" t="s" s="595">
        <v>1313</v>
      </c>
      <c r="E473" s="349">
        <v>0</v>
      </c>
      <c r="F473" s="6"/>
      <c r="G473" s="6"/>
      <c r="H473" s="6"/>
      <c r="I473" s="6"/>
      <c r="J473" s="9"/>
    </row>
    <row r="474" ht="15.35" customHeight="1">
      <c r="A474" t="s" s="594">
        <f>MID(D474,LEN(C474)+2,LEN(D474)-LEN(C474))</f>
        <v>114</v>
      </c>
      <c r="B474" s="349">
        <f>IF(_xlfn.IFERROR(FIND("PU",D474,1),0)&lt;&gt;0,"PU",0)</f>
        <v>0</v>
      </c>
      <c r="C474" t="s" s="10">
        <v>190</v>
      </c>
      <c r="D474" t="s" s="595">
        <v>1314</v>
      </c>
      <c r="E474" s="349">
        <v>0</v>
      </c>
      <c r="F474" s="6"/>
      <c r="G474" s="6"/>
      <c r="H474" s="6"/>
      <c r="I474" s="6"/>
      <c r="J474" s="9"/>
    </row>
    <row r="475" ht="15.35" customHeight="1">
      <c r="A475" t="s" s="594">
        <f>MID(D475,LEN(C475)+2,LEN(D475)-LEN(C475))</f>
        <v>115</v>
      </c>
      <c r="B475" s="349">
        <f>IF(_xlfn.IFERROR(FIND("PU",D475,1),0)&lt;&gt;0,"PU",0)</f>
        <v>0</v>
      </c>
      <c r="C475" t="s" s="10">
        <v>190</v>
      </c>
      <c r="D475" t="s" s="595">
        <v>1315</v>
      </c>
      <c r="E475" s="349">
        <v>0</v>
      </c>
      <c r="F475" s="6"/>
      <c r="G475" s="6"/>
      <c r="H475" s="6"/>
      <c r="I475" s="6"/>
      <c r="J475" s="9"/>
    </row>
    <row r="476" ht="15.35" customHeight="1">
      <c r="A476" t="s" s="594">
        <f>MID(D476,LEN(C476)+2,LEN(D476)-LEN(C476))</f>
        <v>117</v>
      </c>
      <c r="B476" s="349">
        <f>IF(_xlfn.IFERROR(FIND("PU",D476,1),0)&lt;&gt;0,"PU",0)</f>
        <v>0</v>
      </c>
      <c r="C476" t="s" s="10">
        <v>190</v>
      </c>
      <c r="D476" t="s" s="595">
        <v>1316</v>
      </c>
      <c r="E476" s="349">
        <v>0</v>
      </c>
      <c r="F476" s="6"/>
      <c r="G476" s="6"/>
      <c r="H476" s="6"/>
      <c r="I476" s="6"/>
      <c r="J476" s="9"/>
    </row>
    <row r="477" ht="15.35" customHeight="1">
      <c r="A477" t="s" s="594">
        <f>MID(D477,LEN(C477)+2,LEN(D477)-LEN(C477))</f>
        <v>118</v>
      </c>
      <c r="B477" s="349">
        <f>IF(_xlfn.IFERROR(FIND("PU",D477,1),0)&lt;&gt;0,"PU",0)</f>
        <v>0</v>
      </c>
      <c r="C477" t="s" s="10">
        <v>190</v>
      </c>
      <c r="D477" t="s" s="595">
        <v>1317</v>
      </c>
      <c r="E477" s="349">
        <v>0</v>
      </c>
      <c r="F477" s="6"/>
      <c r="G477" s="6"/>
      <c r="H477" s="6"/>
      <c r="I477" s="6"/>
      <c r="J477" s="9"/>
    </row>
    <row r="478" ht="15.35" customHeight="1">
      <c r="A478" t="s" s="594">
        <f>MID(D478,LEN(C478)+2,LEN(D478)-LEN(C478))</f>
        <v>119</v>
      </c>
      <c r="B478" s="349">
        <f>IF(_xlfn.IFERROR(FIND("PU",D478,1),0)&lt;&gt;0,"PU",0)</f>
        <v>0</v>
      </c>
      <c r="C478" t="s" s="10">
        <v>190</v>
      </c>
      <c r="D478" t="s" s="595">
        <v>1318</v>
      </c>
      <c r="E478" s="349">
        <v>0</v>
      </c>
      <c r="F478" s="6"/>
      <c r="G478" s="6"/>
      <c r="H478" s="6"/>
      <c r="I478" s="6"/>
      <c r="J478" s="9"/>
    </row>
    <row r="479" ht="15.35" customHeight="1">
      <c r="A479" t="s" s="594">
        <f>MID(D479,LEN(C479)+2,LEN(D479)-LEN(C479))</f>
        <v>120</v>
      </c>
      <c r="B479" s="349">
        <f>IF(_xlfn.IFERROR(FIND("PU",D479,1),0)&lt;&gt;0,"PU",0)</f>
        <v>0</v>
      </c>
      <c r="C479" t="s" s="10">
        <v>190</v>
      </c>
      <c r="D479" t="s" s="595">
        <v>1319</v>
      </c>
      <c r="E479" s="349">
        <v>0</v>
      </c>
      <c r="F479" s="6"/>
      <c r="G479" s="6"/>
      <c r="H479" s="6"/>
      <c r="I479" s="6"/>
      <c r="J479" s="9"/>
    </row>
    <row r="480" ht="15.35" customHeight="1">
      <c r="A480" t="s" s="594">
        <f>MID(D480,LEN(C480)+2,LEN(D480)-LEN(C480))</f>
        <v>121</v>
      </c>
      <c r="B480" s="349">
        <f>IF(_xlfn.IFERROR(FIND("PU",D480,1),0)&lt;&gt;0,"PU",0)</f>
        <v>0</v>
      </c>
      <c r="C480" t="s" s="10">
        <v>190</v>
      </c>
      <c r="D480" t="s" s="595">
        <v>1320</v>
      </c>
      <c r="E480" s="349">
        <v>0</v>
      </c>
      <c r="F480" s="6"/>
      <c r="G480" s="6"/>
      <c r="H480" s="6"/>
      <c r="I480" s="6"/>
      <c r="J480" s="9"/>
    </row>
    <row r="481" ht="15.35" customHeight="1">
      <c r="A481" t="s" s="594">
        <f>MID(D481,LEN(C481)+2,LEN(D481)-LEN(C481))</f>
        <v>122</v>
      </c>
      <c r="B481" s="349">
        <f>IF(_xlfn.IFERROR(FIND("PU",D481,1),0)&lt;&gt;0,"PU",0)</f>
        <v>0</v>
      </c>
      <c r="C481" t="s" s="10">
        <v>190</v>
      </c>
      <c r="D481" t="s" s="595">
        <v>1321</v>
      </c>
      <c r="E481" s="349">
        <v>0</v>
      </c>
      <c r="F481" s="6"/>
      <c r="G481" s="6"/>
      <c r="H481" s="6"/>
      <c r="I481" s="6"/>
      <c r="J481" s="9"/>
    </row>
    <row r="482" ht="15.35" customHeight="1">
      <c r="A482" t="s" s="594">
        <f>MID(D482,LEN(C482)+2,LEN(D482)-LEN(C482))</f>
        <v>123</v>
      </c>
      <c r="B482" s="349">
        <f>IF(_xlfn.IFERROR(FIND("PU",D482,1),0)&lt;&gt;0,"PU",0)</f>
        <v>0</v>
      </c>
      <c r="C482" t="s" s="10">
        <v>190</v>
      </c>
      <c r="D482" t="s" s="595">
        <v>1322</v>
      </c>
      <c r="E482" s="349">
        <v>0</v>
      </c>
      <c r="F482" s="6"/>
      <c r="G482" s="6"/>
      <c r="H482" s="6"/>
      <c r="I482" s="6"/>
      <c r="J482" s="9"/>
    </row>
    <row r="483" ht="15.35" customHeight="1">
      <c r="A483" t="s" s="594">
        <f>MID(D483,LEN(C483)+2,LEN(D483)-LEN(C483))</f>
        <v>860</v>
      </c>
      <c r="B483" s="349">
        <f>IF(_xlfn.IFERROR(FIND("PU",D483,1),0)&lt;&gt;0,"PU",0)</f>
        <v>0</v>
      </c>
      <c r="C483" t="s" s="10">
        <v>190</v>
      </c>
      <c r="D483" t="s" s="595">
        <v>1323</v>
      </c>
      <c r="E483" s="349">
        <v>0</v>
      </c>
      <c r="F483" s="6"/>
      <c r="G483" s="6"/>
      <c r="H483" s="6"/>
      <c r="I483" s="6"/>
      <c r="J483" s="9"/>
    </row>
    <row r="484" ht="15.35" customHeight="1">
      <c r="A484" t="s" s="594">
        <f>MID(D484,LEN(C484)+2,LEN(D484)-LEN(C484))</f>
        <v>110</v>
      </c>
      <c r="B484" s="349">
        <f>IF(_xlfn.IFERROR(FIND("PU",D484,1),0)&lt;&gt;0,"PU",0)</f>
        <v>0</v>
      </c>
      <c r="C484" t="s" s="10">
        <v>192</v>
      </c>
      <c r="D484" t="s" s="595">
        <v>1324</v>
      </c>
      <c r="E484" s="349">
        <v>0</v>
      </c>
      <c r="F484" s="6"/>
      <c r="G484" s="6"/>
      <c r="H484" s="6"/>
      <c r="I484" s="6"/>
      <c r="J484" s="9"/>
    </row>
    <row r="485" ht="15.35" customHeight="1">
      <c r="A485" t="s" s="594">
        <f>MID(D485,LEN(C485)+2,LEN(D485)-LEN(C485))</f>
        <v>111</v>
      </c>
      <c r="B485" s="349">
        <f>IF(_xlfn.IFERROR(FIND("PU",D485,1),0)&lt;&gt;0,"PU",0)</f>
        <v>0</v>
      </c>
      <c r="C485" t="s" s="10">
        <v>192</v>
      </c>
      <c r="D485" t="s" s="595">
        <v>1325</v>
      </c>
      <c r="E485" s="349">
        <v>0</v>
      </c>
      <c r="F485" s="6"/>
      <c r="G485" s="6"/>
      <c r="H485" s="6"/>
      <c r="I485" s="6"/>
      <c r="J485" s="9"/>
    </row>
    <row r="486" ht="15.35" customHeight="1">
      <c r="A486" t="s" s="594">
        <f>MID(D486,LEN(C486)+2,LEN(D486)-LEN(C486))</f>
        <v>112</v>
      </c>
      <c r="B486" s="349">
        <f>IF(_xlfn.IFERROR(FIND("PU",D486,1),0)&lt;&gt;0,"PU",0)</f>
        <v>0</v>
      </c>
      <c r="C486" t="s" s="10">
        <v>192</v>
      </c>
      <c r="D486" t="s" s="595">
        <v>1326</v>
      </c>
      <c r="E486" s="349">
        <v>0</v>
      </c>
      <c r="F486" s="6"/>
      <c r="G486" s="6"/>
      <c r="H486" s="6"/>
      <c r="I486" s="6"/>
      <c r="J486" s="9"/>
    </row>
    <row r="487" ht="15.35" customHeight="1">
      <c r="A487" t="s" s="594">
        <f>MID(D487,LEN(C487)+2,LEN(D487)-LEN(C487))</f>
        <v>113</v>
      </c>
      <c r="B487" s="349">
        <f>IF(_xlfn.IFERROR(FIND("PU",D487,1),0)&lt;&gt;0,"PU",0)</f>
        <v>0</v>
      </c>
      <c r="C487" t="s" s="10">
        <v>192</v>
      </c>
      <c r="D487" t="s" s="595">
        <v>1327</v>
      </c>
      <c r="E487" s="349">
        <v>0</v>
      </c>
      <c r="F487" s="6"/>
      <c r="G487" s="6"/>
      <c r="H487" s="6"/>
      <c r="I487" s="6"/>
      <c r="J487" s="9"/>
    </row>
    <row r="488" ht="15.35" customHeight="1">
      <c r="A488" t="s" s="594">
        <f>MID(D488,LEN(C488)+2,LEN(D488)-LEN(C488))</f>
        <v>114</v>
      </c>
      <c r="B488" s="349">
        <f>IF(_xlfn.IFERROR(FIND("PU",D488,1),0)&lt;&gt;0,"PU",0)</f>
        <v>0</v>
      </c>
      <c r="C488" t="s" s="10">
        <v>192</v>
      </c>
      <c r="D488" t="s" s="595">
        <v>1328</v>
      </c>
      <c r="E488" s="349">
        <v>0</v>
      </c>
      <c r="F488" s="6"/>
      <c r="G488" s="6"/>
      <c r="H488" s="6"/>
      <c r="I488" s="6"/>
      <c r="J488" s="9"/>
    </row>
    <row r="489" ht="15.35" customHeight="1">
      <c r="A489" t="s" s="594">
        <f>MID(D489,LEN(C489)+2,LEN(D489)-LEN(C489))</f>
        <v>115</v>
      </c>
      <c r="B489" s="349">
        <f>IF(_xlfn.IFERROR(FIND("PU",D489,1),0)&lt;&gt;0,"PU",0)</f>
        <v>0</v>
      </c>
      <c r="C489" t="s" s="10">
        <v>192</v>
      </c>
      <c r="D489" t="s" s="595">
        <v>1329</v>
      </c>
      <c r="E489" s="349">
        <v>0</v>
      </c>
      <c r="F489" s="6"/>
      <c r="G489" s="6"/>
      <c r="H489" s="6"/>
      <c r="I489" s="6"/>
      <c r="J489" s="9"/>
    </row>
    <row r="490" ht="15.35" customHeight="1">
      <c r="A490" t="s" s="594">
        <f>MID(D490,LEN(C490)+2,LEN(D490)-LEN(C490))</f>
        <v>117</v>
      </c>
      <c r="B490" s="349">
        <f>IF(_xlfn.IFERROR(FIND("PU",D490,1),0)&lt;&gt;0,"PU",0)</f>
        <v>0</v>
      </c>
      <c r="C490" t="s" s="10">
        <v>192</v>
      </c>
      <c r="D490" t="s" s="595">
        <v>1330</v>
      </c>
      <c r="E490" s="349">
        <v>0</v>
      </c>
      <c r="F490" s="6"/>
      <c r="G490" s="6"/>
      <c r="H490" s="6"/>
      <c r="I490" s="6"/>
      <c r="J490" s="9"/>
    </row>
    <row r="491" ht="15.35" customHeight="1">
      <c r="A491" t="s" s="594">
        <f>MID(D491,LEN(C491)+2,LEN(D491)-LEN(C491))</f>
        <v>118</v>
      </c>
      <c r="B491" s="349">
        <f>IF(_xlfn.IFERROR(FIND("PU",D491,1),0)&lt;&gt;0,"PU",0)</f>
        <v>0</v>
      </c>
      <c r="C491" t="s" s="10">
        <v>192</v>
      </c>
      <c r="D491" t="s" s="595">
        <v>1331</v>
      </c>
      <c r="E491" s="349">
        <v>0</v>
      </c>
      <c r="F491" s="6"/>
      <c r="G491" s="6"/>
      <c r="H491" s="6"/>
      <c r="I491" s="6"/>
      <c r="J491" s="9"/>
    </row>
    <row r="492" ht="15.35" customHeight="1">
      <c r="A492" t="s" s="594">
        <f>MID(D492,LEN(C492)+2,LEN(D492)-LEN(C492))</f>
        <v>119</v>
      </c>
      <c r="B492" s="349">
        <f>IF(_xlfn.IFERROR(FIND("PU",D492,1),0)&lt;&gt;0,"PU",0)</f>
        <v>0</v>
      </c>
      <c r="C492" t="s" s="10">
        <v>192</v>
      </c>
      <c r="D492" t="s" s="595">
        <v>1332</v>
      </c>
      <c r="E492" s="349">
        <v>0</v>
      </c>
      <c r="F492" s="6"/>
      <c r="G492" s="6"/>
      <c r="H492" s="6"/>
      <c r="I492" s="6"/>
      <c r="J492" s="9"/>
    </row>
    <row r="493" ht="15.35" customHeight="1">
      <c r="A493" t="s" s="594">
        <f>MID(D493,LEN(C493)+2,LEN(D493)-LEN(C493))</f>
        <v>120</v>
      </c>
      <c r="B493" s="349">
        <f>IF(_xlfn.IFERROR(FIND("PU",D493,1),0)&lt;&gt;0,"PU",0)</f>
        <v>0</v>
      </c>
      <c r="C493" t="s" s="10">
        <v>192</v>
      </c>
      <c r="D493" t="s" s="595">
        <v>1333</v>
      </c>
      <c r="E493" s="349">
        <v>0</v>
      </c>
      <c r="F493" s="6"/>
      <c r="G493" s="6"/>
      <c r="H493" s="6"/>
      <c r="I493" s="6"/>
      <c r="J493" s="9"/>
    </row>
    <row r="494" ht="15.35" customHeight="1">
      <c r="A494" t="s" s="594">
        <f>MID(D494,LEN(C494)+2,LEN(D494)-LEN(C494))</f>
        <v>121</v>
      </c>
      <c r="B494" s="349">
        <f>IF(_xlfn.IFERROR(FIND("PU",D494,1),0)&lt;&gt;0,"PU",0)</f>
        <v>0</v>
      </c>
      <c r="C494" t="s" s="10">
        <v>192</v>
      </c>
      <c r="D494" t="s" s="595">
        <v>1334</v>
      </c>
      <c r="E494" s="349">
        <v>0</v>
      </c>
      <c r="F494" s="6"/>
      <c r="G494" s="6"/>
      <c r="H494" s="6"/>
      <c r="I494" s="6"/>
      <c r="J494" s="9"/>
    </row>
    <row r="495" ht="15.35" customHeight="1">
      <c r="A495" t="s" s="594">
        <f>MID(D495,LEN(C495)+2,LEN(D495)-LEN(C495))</f>
        <v>122</v>
      </c>
      <c r="B495" s="349">
        <f>IF(_xlfn.IFERROR(FIND("PU",D495,1),0)&lt;&gt;0,"PU",0)</f>
        <v>0</v>
      </c>
      <c r="C495" t="s" s="10">
        <v>192</v>
      </c>
      <c r="D495" t="s" s="595">
        <v>1335</v>
      </c>
      <c r="E495" s="349">
        <v>0</v>
      </c>
      <c r="F495" s="6"/>
      <c r="G495" s="6"/>
      <c r="H495" s="6"/>
      <c r="I495" s="6"/>
      <c r="J495" s="9"/>
    </row>
    <row r="496" ht="15.35" customHeight="1">
      <c r="A496" t="s" s="594">
        <f>MID(D496,LEN(C496)+2,LEN(D496)-LEN(C496))</f>
        <v>123</v>
      </c>
      <c r="B496" s="349">
        <f>IF(_xlfn.IFERROR(FIND("PU",D496,1),0)&lt;&gt;0,"PU",0)</f>
        <v>0</v>
      </c>
      <c r="C496" t="s" s="10">
        <v>192</v>
      </c>
      <c r="D496" t="s" s="595">
        <v>1336</v>
      </c>
      <c r="E496" s="349">
        <v>0</v>
      </c>
      <c r="F496" s="6"/>
      <c r="G496" s="6"/>
      <c r="H496" s="6"/>
      <c r="I496" s="6"/>
      <c r="J496" s="9"/>
    </row>
    <row r="497" ht="15.35" customHeight="1">
      <c r="A497" t="s" s="594">
        <f>MID(D497,LEN(C497)+2,LEN(D497)-LEN(C497))</f>
        <v>860</v>
      </c>
      <c r="B497" s="349">
        <f>IF(_xlfn.IFERROR(FIND("PU",D497,1),0)&lt;&gt;0,"PU",0)</f>
        <v>0</v>
      </c>
      <c r="C497" t="s" s="10">
        <v>192</v>
      </c>
      <c r="D497" t="s" s="595">
        <v>1337</v>
      </c>
      <c r="E497" s="349">
        <v>0</v>
      </c>
      <c r="F497" s="6"/>
      <c r="G497" s="6"/>
      <c r="H497" s="6"/>
      <c r="I497" s="6"/>
      <c r="J497" s="9"/>
    </row>
    <row r="498" ht="15.35" customHeight="1">
      <c r="A498" t="s" s="594">
        <f>MID(D498,LEN(C498)+2,LEN(D498)-LEN(C498))</f>
        <v>110</v>
      </c>
      <c r="B498" s="349">
        <f>IF(_xlfn.IFERROR(FIND("PU",D498,1),0)&lt;&gt;0,"PU",0)</f>
        <v>0</v>
      </c>
      <c r="C498" t="s" s="10">
        <v>194</v>
      </c>
      <c r="D498" t="s" s="595">
        <v>1338</v>
      </c>
      <c r="E498" s="349">
        <v>0</v>
      </c>
      <c r="F498" s="6"/>
      <c r="G498" s="6"/>
      <c r="H498" s="6"/>
      <c r="I498" s="6"/>
      <c r="J498" s="9"/>
    </row>
    <row r="499" ht="15.35" customHeight="1">
      <c r="A499" t="s" s="594">
        <f>MID(D499,LEN(C499)+2,LEN(D499)-LEN(C499))</f>
        <v>111</v>
      </c>
      <c r="B499" s="349">
        <f>IF(_xlfn.IFERROR(FIND("PU",D499,1),0)&lt;&gt;0,"PU",0)</f>
        <v>0</v>
      </c>
      <c r="C499" t="s" s="10">
        <v>194</v>
      </c>
      <c r="D499" t="s" s="595">
        <v>1339</v>
      </c>
      <c r="E499" s="349">
        <v>0</v>
      </c>
      <c r="F499" s="6"/>
      <c r="G499" s="6"/>
      <c r="H499" s="6"/>
      <c r="I499" s="6"/>
      <c r="J499" s="9"/>
    </row>
    <row r="500" ht="15.35" customHeight="1">
      <c r="A500" t="s" s="594">
        <f>MID(D500,LEN(C500)+2,LEN(D500)-LEN(C500))</f>
        <v>112</v>
      </c>
      <c r="B500" s="349">
        <f>IF(_xlfn.IFERROR(FIND("PU",D500,1),0)&lt;&gt;0,"PU",0)</f>
        <v>0</v>
      </c>
      <c r="C500" t="s" s="10">
        <v>194</v>
      </c>
      <c r="D500" t="s" s="595">
        <v>1340</v>
      </c>
      <c r="E500" s="349">
        <v>0</v>
      </c>
      <c r="F500" s="6"/>
      <c r="G500" s="6"/>
      <c r="H500" s="6"/>
      <c r="I500" s="6"/>
      <c r="J500" s="9"/>
    </row>
    <row r="501" ht="15.35" customHeight="1">
      <c r="A501" t="s" s="594">
        <f>MID(D501,LEN(C501)+2,LEN(D501)-LEN(C501))</f>
        <v>113</v>
      </c>
      <c r="B501" s="349">
        <f>IF(_xlfn.IFERROR(FIND("PU",D501,1),0)&lt;&gt;0,"PU",0)</f>
        <v>0</v>
      </c>
      <c r="C501" t="s" s="10">
        <v>194</v>
      </c>
      <c r="D501" t="s" s="595">
        <v>1341</v>
      </c>
      <c r="E501" s="349">
        <v>0</v>
      </c>
      <c r="F501" s="6"/>
      <c r="G501" s="6"/>
      <c r="H501" s="6"/>
      <c r="I501" s="6"/>
      <c r="J501" s="9"/>
    </row>
    <row r="502" ht="15.35" customHeight="1">
      <c r="A502" t="s" s="594">
        <f>MID(D502,LEN(C502)+2,LEN(D502)-LEN(C502))</f>
        <v>114</v>
      </c>
      <c r="B502" s="349">
        <f>IF(_xlfn.IFERROR(FIND("PU",D502,1),0)&lt;&gt;0,"PU",0)</f>
        <v>0</v>
      </c>
      <c r="C502" t="s" s="10">
        <v>194</v>
      </c>
      <c r="D502" t="s" s="595">
        <v>1342</v>
      </c>
      <c r="E502" s="349">
        <v>0</v>
      </c>
      <c r="F502" s="6"/>
      <c r="G502" s="6"/>
      <c r="H502" s="6"/>
      <c r="I502" s="6"/>
      <c r="J502" s="9"/>
    </row>
    <row r="503" ht="15.35" customHeight="1">
      <c r="A503" t="s" s="594">
        <f>MID(D503,LEN(C503)+2,LEN(D503)-LEN(C503))</f>
        <v>115</v>
      </c>
      <c r="B503" s="349">
        <f>IF(_xlfn.IFERROR(FIND("PU",D503,1),0)&lt;&gt;0,"PU",0)</f>
        <v>0</v>
      </c>
      <c r="C503" t="s" s="10">
        <v>194</v>
      </c>
      <c r="D503" t="s" s="595">
        <v>1343</v>
      </c>
      <c r="E503" s="349">
        <v>0</v>
      </c>
      <c r="F503" s="6"/>
      <c r="G503" s="6"/>
      <c r="H503" s="6"/>
      <c r="I503" s="6"/>
      <c r="J503" s="9"/>
    </row>
    <row r="504" ht="15.35" customHeight="1">
      <c r="A504" t="s" s="594">
        <f>MID(D504,LEN(C504)+2,LEN(D504)-LEN(C504))</f>
        <v>117</v>
      </c>
      <c r="B504" s="349">
        <f>IF(_xlfn.IFERROR(FIND("PU",D504,1),0)&lt;&gt;0,"PU",0)</f>
        <v>0</v>
      </c>
      <c r="C504" t="s" s="10">
        <v>194</v>
      </c>
      <c r="D504" t="s" s="595">
        <v>1344</v>
      </c>
      <c r="E504" s="349">
        <v>0</v>
      </c>
      <c r="F504" s="6"/>
      <c r="G504" s="6"/>
      <c r="H504" s="6"/>
      <c r="I504" s="6"/>
      <c r="J504" s="9"/>
    </row>
    <row r="505" ht="15.35" customHeight="1">
      <c r="A505" t="s" s="594">
        <f>MID(D505,LEN(C505)+2,LEN(D505)-LEN(C505))</f>
        <v>118</v>
      </c>
      <c r="B505" s="349">
        <f>IF(_xlfn.IFERROR(FIND("PU",D505,1),0)&lt;&gt;0,"PU",0)</f>
        <v>0</v>
      </c>
      <c r="C505" t="s" s="10">
        <v>194</v>
      </c>
      <c r="D505" t="s" s="595">
        <v>1345</v>
      </c>
      <c r="E505" s="349">
        <v>0</v>
      </c>
      <c r="F505" s="6"/>
      <c r="G505" s="6"/>
      <c r="H505" s="6"/>
      <c r="I505" s="6"/>
      <c r="J505" s="9"/>
    </row>
    <row r="506" ht="15.35" customHeight="1">
      <c r="A506" t="s" s="594">
        <f>MID(D506,LEN(C506)+2,LEN(D506)-LEN(C506))</f>
        <v>119</v>
      </c>
      <c r="B506" s="349">
        <f>IF(_xlfn.IFERROR(FIND("PU",D506,1),0)&lt;&gt;0,"PU",0)</f>
        <v>0</v>
      </c>
      <c r="C506" t="s" s="10">
        <v>194</v>
      </c>
      <c r="D506" t="s" s="595">
        <v>1346</v>
      </c>
      <c r="E506" s="349">
        <v>0</v>
      </c>
      <c r="F506" s="6"/>
      <c r="G506" s="6"/>
      <c r="H506" s="6"/>
      <c r="I506" s="6"/>
      <c r="J506" s="9"/>
    </row>
    <row r="507" ht="15.35" customHeight="1">
      <c r="A507" t="s" s="594">
        <f>MID(D507,LEN(C507)+2,LEN(D507)-LEN(C507))</f>
        <v>120</v>
      </c>
      <c r="B507" s="349">
        <f>IF(_xlfn.IFERROR(FIND("PU",D507,1),0)&lt;&gt;0,"PU",0)</f>
        <v>0</v>
      </c>
      <c r="C507" t="s" s="10">
        <v>194</v>
      </c>
      <c r="D507" t="s" s="595">
        <v>1347</v>
      </c>
      <c r="E507" s="349">
        <v>0</v>
      </c>
      <c r="F507" s="6"/>
      <c r="G507" s="6"/>
      <c r="H507" s="6"/>
      <c r="I507" s="6"/>
      <c r="J507" s="9"/>
    </row>
    <row r="508" ht="15.35" customHeight="1">
      <c r="A508" t="s" s="594">
        <f>MID(D508,LEN(C508)+2,LEN(D508)-LEN(C508))</f>
        <v>121</v>
      </c>
      <c r="B508" s="349">
        <f>IF(_xlfn.IFERROR(FIND("PU",D508,1),0)&lt;&gt;0,"PU",0)</f>
        <v>0</v>
      </c>
      <c r="C508" t="s" s="10">
        <v>194</v>
      </c>
      <c r="D508" t="s" s="595">
        <v>1348</v>
      </c>
      <c r="E508" s="349">
        <v>0</v>
      </c>
      <c r="F508" s="6"/>
      <c r="G508" s="6"/>
      <c r="H508" s="6"/>
      <c r="I508" s="6"/>
      <c r="J508" s="9"/>
    </row>
    <row r="509" ht="15.35" customHeight="1">
      <c r="A509" t="s" s="594">
        <f>MID(D509,LEN(C509)+2,LEN(D509)-LEN(C509))</f>
        <v>122</v>
      </c>
      <c r="B509" s="349">
        <f>IF(_xlfn.IFERROR(FIND("PU",D509,1),0)&lt;&gt;0,"PU",0)</f>
        <v>0</v>
      </c>
      <c r="C509" t="s" s="10">
        <v>194</v>
      </c>
      <c r="D509" t="s" s="595">
        <v>1349</v>
      </c>
      <c r="E509" s="349">
        <v>0</v>
      </c>
      <c r="F509" s="6"/>
      <c r="G509" s="6"/>
      <c r="H509" s="6"/>
      <c r="I509" s="6"/>
      <c r="J509" s="9"/>
    </row>
    <row r="510" ht="15.35" customHeight="1">
      <c r="A510" t="s" s="594">
        <f>MID(D510,LEN(C510)+2,LEN(D510)-LEN(C510))</f>
        <v>123</v>
      </c>
      <c r="B510" s="349">
        <f>IF(_xlfn.IFERROR(FIND("PU",D510,1),0)&lt;&gt;0,"PU",0)</f>
        <v>0</v>
      </c>
      <c r="C510" t="s" s="10">
        <v>194</v>
      </c>
      <c r="D510" t="s" s="595">
        <v>1350</v>
      </c>
      <c r="E510" s="349">
        <v>0</v>
      </c>
      <c r="F510" s="6"/>
      <c r="G510" s="6"/>
      <c r="H510" s="6"/>
      <c r="I510" s="6"/>
      <c r="J510" s="9"/>
    </row>
    <row r="511" ht="15.35" customHeight="1">
      <c r="A511" t="s" s="594">
        <f>MID(D511,LEN(C511)+2,LEN(D511)-LEN(C511))</f>
        <v>860</v>
      </c>
      <c r="B511" s="349">
        <f>IF(_xlfn.IFERROR(FIND("PU",D511,1),0)&lt;&gt;0,"PU",0)</f>
        <v>0</v>
      </c>
      <c r="C511" t="s" s="10">
        <v>194</v>
      </c>
      <c r="D511" t="s" s="595">
        <v>1351</v>
      </c>
      <c r="E511" s="349">
        <v>0</v>
      </c>
      <c r="F511" s="6"/>
      <c r="G511" s="6"/>
      <c r="H511" s="6"/>
      <c r="I511" s="6"/>
      <c r="J511" s="9"/>
    </row>
    <row r="512" ht="15.35" customHeight="1">
      <c r="A512" t="s" s="594">
        <f>MID(D512,LEN(C512)+2,LEN(D512)-LEN(C512))</f>
        <v>110</v>
      </c>
      <c r="B512" s="349">
        <f>IF(_xlfn.IFERROR(FIND("PU",D512,1),0)&lt;&gt;0,"PU",0)</f>
        <v>0</v>
      </c>
      <c r="C512" t="s" s="10">
        <v>196</v>
      </c>
      <c r="D512" t="s" s="595">
        <v>1352</v>
      </c>
      <c r="E512" s="349">
        <v>0</v>
      </c>
      <c r="F512" s="6"/>
      <c r="G512" s="6"/>
      <c r="H512" s="6"/>
      <c r="I512" s="6"/>
      <c r="J512" s="9"/>
    </row>
    <row r="513" ht="15.35" customHeight="1">
      <c r="A513" t="s" s="594">
        <f>MID(D513,LEN(C513)+2,LEN(D513)-LEN(C513))</f>
        <v>111</v>
      </c>
      <c r="B513" s="349">
        <f>IF(_xlfn.IFERROR(FIND("PU",D513,1),0)&lt;&gt;0,"PU",0)</f>
        <v>0</v>
      </c>
      <c r="C513" t="s" s="10">
        <v>196</v>
      </c>
      <c r="D513" t="s" s="595">
        <v>1353</v>
      </c>
      <c r="E513" s="349">
        <v>0</v>
      </c>
      <c r="F513" s="6"/>
      <c r="G513" s="6"/>
      <c r="H513" s="6"/>
      <c r="I513" s="6"/>
      <c r="J513" s="9"/>
    </row>
    <row r="514" ht="15.35" customHeight="1">
      <c r="A514" t="s" s="594">
        <f>MID(D514,LEN(C514)+2,LEN(D514)-LEN(C514))</f>
        <v>112</v>
      </c>
      <c r="B514" s="349">
        <f>IF(_xlfn.IFERROR(FIND("PU",D514,1),0)&lt;&gt;0,"PU",0)</f>
        <v>0</v>
      </c>
      <c r="C514" t="s" s="10">
        <v>196</v>
      </c>
      <c r="D514" t="s" s="595">
        <v>1354</v>
      </c>
      <c r="E514" s="349">
        <v>0</v>
      </c>
      <c r="F514" s="6"/>
      <c r="G514" s="6"/>
      <c r="H514" s="6"/>
      <c r="I514" s="6"/>
      <c r="J514" s="9"/>
    </row>
    <row r="515" ht="15.35" customHeight="1">
      <c r="A515" t="s" s="594">
        <f>MID(D515,LEN(C515)+2,LEN(D515)-LEN(C515))</f>
        <v>113</v>
      </c>
      <c r="B515" s="349">
        <f>IF(_xlfn.IFERROR(FIND("PU",D515,1),0)&lt;&gt;0,"PU",0)</f>
        <v>0</v>
      </c>
      <c r="C515" t="s" s="10">
        <v>196</v>
      </c>
      <c r="D515" t="s" s="595">
        <v>1355</v>
      </c>
      <c r="E515" s="349">
        <v>0</v>
      </c>
      <c r="F515" s="6"/>
      <c r="G515" s="6"/>
      <c r="H515" s="6"/>
      <c r="I515" s="6"/>
      <c r="J515" s="9"/>
    </row>
    <row r="516" ht="15.35" customHeight="1">
      <c r="A516" t="s" s="594">
        <f>MID(D516,LEN(C516)+2,LEN(D516)-LEN(C516))</f>
        <v>114</v>
      </c>
      <c r="B516" s="349">
        <f>IF(_xlfn.IFERROR(FIND("PU",D516,1),0)&lt;&gt;0,"PU",0)</f>
        <v>0</v>
      </c>
      <c r="C516" t="s" s="10">
        <v>196</v>
      </c>
      <c r="D516" t="s" s="595">
        <v>1356</v>
      </c>
      <c r="E516" s="349">
        <v>0</v>
      </c>
      <c r="F516" s="6"/>
      <c r="G516" s="6"/>
      <c r="H516" s="6"/>
      <c r="I516" s="6"/>
      <c r="J516" s="9"/>
    </row>
    <row r="517" ht="15.35" customHeight="1">
      <c r="A517" t="s" s="594">
        <f>MID(D517,LEN(C517)+2,LEN(D517)-LEN(C517))</f>
        <v>115</v>
      </c>
      <c r="B517" s="349">
        <f>IF(_xlfn.IFERROR(FIND("PU",D517,1),0)&lt;&gt;0,"PU",0)</f>
        <v>0</v>
      </c>
      <c r="C517" t="s" s="10">
        <v>196</v>
      </c>
      <c r="D517" t="s" s="595">
        <v>1357</v>
      </c>
      <c r="E517" s="349">
        <v>0</v>
      </c>
      <c r="F517" s="6"/>
      <c r="G517" s="6"/>
      <c r="H517" s="6"/>
      <c r="I517" s="6"/>
      <c r="J517" s="9"/>
    </row>
    <row r="518" ht="15.35" customHeight="1">
      <c r="A518" t="s" s="594">
        <f>MID(D518,LEN(C518)+2,LEN(D518)-LEN(C518))</f>
        <v>117</v>
      </c>
      <c r="B518" s="349">
        <f>IF(_xlfn.IFERROR(FIND("PU",D518,1),0)&lt;&gt;0,"PU",0)</f>
        <v>0</v>
      </c>
      <c r="C518" t="s" s="10">
        <v>196</v>
      </c>
      <c r="D518" t="s" s="595">
        <v>1358</v>
      </c>
      <c r="E518" s="349">
        <v>0</v>
      </c>
      <c r="F518" s="6"/>
      <c r="G518" s="6"/>
      <c r="H518" s="6"/>
      <c r="I518" s="6"/>
      <c r="J518" s="9"/>
    </row>
    <row r="519" ht="15.35" customHeight="1">
      <c r="A519" t="s" s="594">
        <f>MID(D519,LEN(C519)+2,LEN(D519)-LEN(C519))</f>
        <v>118</v>
      </c>
      <c r="B519" s="349">
        <f>IF(_xlfn.IFERROR(FIND("PU",D519,1),0)&lt;&gt;0,"PU",0)</f>
        <v>0</v>
      </c>
      <c r="C519" t="s" s="10">
        <v>196</v>
      </c>
      <c r="D519" t="s" s="595">
        <v>1359</v>
      </c>
      <c r="E519" s="349">
        <v>0</v>
      </c>
      <c r="F519" s="6"/>
      <c r="G519" s="6"/>
      <c r="H519" s="6"/>
      <c r="I519" s="6"/>
      <c r="J519" s="9"/>
    </row>
    <row r="520" ht="15.35" customHeight="1">
      <c r="A520" t="s" s="594">
        <f>MID(D520,LEN(C520)+2,LEN(D520)-LEN(C520))</f>
        <v>119</v>
      </c>
      <c r="B520" s="349">
        <f>IF(_xlfn.IFERROR(FIND("PU",D520,1),0)&lt;&gt;0,"PU",0)</f>
        <v>0</v>
      </c>
      <c r="C520" t="s" s="10">
        <v>196</v>
      </c>
      <c r="D520" t="s" s="595">
        <v>1360</v>
      </c>
      <c r="E520" s="349">
        <v>0</v>
      </c>
      <c r="F520" s="6"/>
      <c r="G520" s="6"/>
      <c r="H520" s="6"/>
      <c r="I520" s="6"/>
      <c r="J520" s="9"/>
    </row>
    <row r="521" ht="15.35" customHeight="1">
      <c r="A521" t="s" s="594">
        <f>MID(D521,LEN(C521)+2,LEN(D521)-LEN(C521))</f>
        <v>120</v>
      </c>
      <c r="B521" s="349">
        <f>IF(_xlfn.IFERROR(FIND("PU",D521,1),0)&lt;&gt;0,"PU",0)</f>
        <v>0</v>
      </c>
      <c r="C521" t="s" s="10">
        <v>196</v>
      </c>
      <c r="D521" t="s" s="595">
        <v>1361</v>
      </c>
      <c r="E521" s="349">
        <v>0</v>
      </c>
      <c r="F521" s="6"/>
      <c r="G521" s="6"/>
      <c r="H521" s="6"/>
      <c r="I521" s="6"/>
      <c r="J521" s="9"/>
    </row>
    <row r="522" ht="15.35" customHeight="1">
      <c r="A522" t="s" s="594">
        <f>MID(D522,LEN(C522)+2,LEN(D522)-LEN(C522))</f>
        <v>121</v>
      </c>
      <c r="B522" s="349">
        <f>IF(_xlfn.IFERROR(FIND("PU",D522,1),0)&lt;&gt;0,"PU",0)</f>
        <v>0</v>
      </c>
      <c r="C522" t="s" s="10">
        <v>196</v>
      </c>
      <c r="D522" t="s" s="595">
        <v>1362</v>
      </c>
      <c r="E522" s="349">
        <v>0</v>
      </c>
      <c r="F522" s="6"/>
      <c r="G522" s="6"/>
      <c r="H522" s="6"/>
      <c r="I522" s="6"/>
      <c r="J522" s="9"/>
    </row>
    <row r="523" ht="15.35" customHeight="1">
      <c r="A523" t="s" s="594">
        <f>MID(D523,LEN(C523)+2,LEN(D523)-LEN(C523))</f>
        <v>122</v>
      </c>
      <c r="B523" s="349">
        <f>IF(_xlfn.IFERROR(FIND("PU",D523,1),0)&lt;&gt;0,"PU",0)</f>
        <v>0</v>
      </c>
      <c r="C523" t="s" s="10">
        <v>196</v>
      </c>
      <c r="D523" t="s" s="595">
        <v>1363</v>
      </c>
      <c r="E523" s="349">
        <v>0</v>
      </c>
      <c r="F523" s="6"/>
      <c r="G523" s="6"/>
      <c r="H523" s="6"/>
      <c r="I523" s="6"/>
      <c r="J523" s="9"/>
    </row>
    <row r="524" ht="15.35" customHeight="1">
      <c r="A524" t="s" s="594">
        <f>MID(D524,LEN(C524)+2,LEN(D524)-LEN(C524))</f>
        <v>123</v>
      </c>
      <c r="B524" s="349">
        <f>IF(_xlfn.IFERROR(FIND("PU",D524,1),0)&lt;&gt;0,"PU",0)</f>
        <v>0</v>
      </c>
      <c r="C524" t="s" s="10">
        <v>196</v>
      </c>
      <c r="D524" t="s" s="595">
        <v>1364</v>
      </c>
      <c r="E524" s="349">
        <v>0</v>
      </c>
      <c r="F524" s="6"/>
      <c r="G524" s="6"/>
      <c r="H524" s="6"/>
      <c r="I524" s="6"/>
      <c r="J524" s="9"/>
    </row>
    <row r="525" ht="15.35" customHeight="1">
      <c r="A525" t="s" s="594">
        <f>MID(D525,LEN(C525)+2,LEN(D525)-LEN(C525))</f>
        <v>860</v>
      </c>
      <c r="B525" s="349">
        <f>IF(_xlfn.IFERROR(FIND("PU",D525,1),0)&lt;&gt;0,"PU",0)</f>
        <v>0</v>
      </c>
      <c r="C525" t="s" s="10">
        <v>196</v>
      </c>
      <c r="D525" t="s" s="595">
        <v>1365</v>
      </c>
      <c r="E525" s="349">
        <v>0</v>
      </c>
      <c r="F525" s="6"/>
      <c r="G525" s="6"/>
      <c r="H525" s="6"/>
      <c r="I525" s="6"/>
      <c r="J525" s="9"/>
    </row>
    <row r="526" ht="15.35" customHeight="1">
      <c r="A526" t="s" s="594">
        <f>MID(D526,LEN(C526)+2,LEN(D526)-LEN(C526))</f>
        <v>110</v>
      </c>
      <c r="B526" s="349">
        <f>IF(_xlfn.IFERROR(FIND("PU",D526,1),0)&lt;&gt;0,"PU",0)</f>
        <v>0</v>
      </c>
      <c r="C526" t="s" s="10">
        <v>198</v>
      </c>
      <c r="D526" t="s" s="595">
        <v>1366</v>
      </c>
      <c r="E526" s="349">
        <v>0</v>
      </c>
      <c r="F526" s="6"/>
      <c r="G526" s="6"/>
      <c r="H526" s="6"/>
      <c r="I526" s="6"/>
      <c r="J526" s="9"/>
    </row>
    <row r="527" ht="15.35" customHeight="1">
      <c r="A527" t="s" s="594">
        <f>MID(D527,LEN(C527)+2,LEN(D527)-LEN(C527))</f>
        <v>111</v>
      </c>
      <c r="B527" s="349">
        <f>IF(_xlfn.IFERROR(FIND("PU",D527,1),0)&lt;&gt;0,"PU",0)</f>
        <v>0</v>
      </c>
      <c r="C527" t="s" s="10">
        <v>198</v>
      </c>
      <c r="D527" t="s" s="595">
        <v>1367</v>
      </c>
      <c r="E527" s="349">
        <v>0</v>
      </c>
      <c r="F527" s="6"/>
      <c r="G527" s="6"/>
      <c r="H527" s="6"/>
      <c r="I527" s="6"/>
      <c r="J527" s="9"/>
    </row>
    <row r="528" ht="15.35" customHeight="1">
      <c r="A528" t="s" s="594">
        <f>MID(D528,LEN(C528)+2,LEN(D528)-LEN(C528))</f>
        <v>112</v>
      </c>
      <c r="B528" s="349">
        <f>IF(_xlfn.IFERROR(FIND("PU",D528,1),0)&lt;&gt;0,"PU",0)</f>
        <v>0</v>
      </c>
      <c r="C528" t="s" s="10">
        <v>198</v>
      </c>
      <c r="D528" t="s" s="595">
        <v>1368</v>
      </c>
      <c r="E528" s="349">
        <v>0</v>
      </c>
      <c r="F528" s="6"/>
      <c r="G528" s="6"/>
      <c r="H528" s="6"/>
      <c r="I528" s="6"/>
      <c r="J528" s="9"/>
    </row>
    <row r="529" ht="15.35" customHeight="1">
      <c r="A529" t="s" s="594">
        <f>MID(D529,LEN(C529)+2,LEN(D529)-LEN(C529))</f>
        <v>113</v>
      </c>
      <c r="B529" s="349">
        <f>IF(_xlfn.IFERROR(FIND("PU",D529,1),0)&lt;&gt;0,"PU",0)</f>
        <v>0</v>
      </c>
      <c r="C529" t="s" s="10">
        <v>198</v>
      </c>
      <c r="D529" t="s" s="595">
        <v>1369</v>
      </c>
      <c r="E529" s="349">
        <v>0</v>
      </c>
      <c r="F529" s="6"/>
      <c r="G529" s="6"/>
      <c r="H529" s="6"/>
      <c r="I529" s="6"/>
      <c r="J529" s="9"/>
    </row>
    <row r="530" ht="15.35" customHeight="1">
      <c r="A530" t="s" s="594">
        <f>MID(D530,LEN(C530)+2,LEN(D530)-LEN(C530))</f>
        <v>114</v>
      </c>
      <c r="B530" s="349">
        <f>IF(_xlfn.IFERROR(FIND("PU",D530,1),0)&lt;&gt;0,"PU",0)</f>
        <v>0</v>
      </c>
      <c r="C530" t="s" s="10">
        <v>198</v>
      </c>
      <c r="D530" t="s" s="595">
        <v>1370</v>
      </c>
      <c r="E530" s="349">
        <v>0</v>
      </c>
      <c r="F530" s="6"/>
      <c r="G530" s="6"/>
      <c r="H530" s="6"/>
      <c r="I530" s="6"/>
      <c r="J530" s="9"/>
    </row>
    <row r="531" ht="15.35" customHeight="1">
      <c r="A531" t="s" s="594">
        <f>MID(D531,LEN(C531)+2,LEN(D531)-LEN(C531))</f>
        <v>115</v>
      </c>
      <c r="B531" s="349">
        <f>IF(_xlfn.IFERROR(FIND("PU",D531,1),0)&lt;&gt;0,"PU",0)</f>
        <v>0</v>
      </c>
      <c r="C531" t="s" s="10">
        <v>198</v>
      </c>
      <c r="D531" t="s" s="595">
        <v>1371</v>
      </c>
      <c r="E531" s="349">
        <v>0</v>
      </c>
      <c r="F531" s="6"/>
      <c r="G531" s="6"/>
      <c r="H531" s="6"/>
      <c r="I531" s="6"/>
      <c r="J531" s="9"/>
    </row>
    <row r="532" ht="15.35" customHeight="1">
      <c r="A532" t="s" s="594">
        <f>MID(D532,LEN(C532)+2,LEN(D532)-LEN(C532))</f>
        <v>117</v>
      </c>
      <c r="B532" s="349">
        <f>IF(_xlfn.IFERROR(FIND("PU",D532,1),0)&lt;&gt;0,"PU",0)</f>
        <v>0</v>
      </c>
      <c r="C532" t="s" s="10">
        <v>198</v>
      </c>
      <c r="D532" t="s" s="595">
        <v>1372</v>
      </c>
      <c r="E532" s="349">
        <v>0</v>
      </c>
      <c r="F532" s="6"/>
      <c r="G532" s="6"/>
      <c r="H532" s="6"/>
      <c r="I532" s="6"/>
      <c r="J532" s="9"/>
    </row>
    <row r="533" ht="15.35" customHeight="1">
      <c r="A533" t="s" s="594">
        <f>MID(D533,LEN(C533)+2,LEN(D533)-LEN(C533))</f>
        <v>118</v>
      </c>
      <c r="B533" s="349">
        <f>IF(_xlfn.IFERROR(FIND("PU",D533,1),0)&lt;&gt;0,"PU",0)</f>
        <v>0</v>
      </c>
      <c r="C533" t="s" s="10">
        <v>198</v>
      </c>
      <c r="D533" t="s" s="595">
        <v>1373</v>
      </c>
      <c r="E533" s="349">
        <v>0</v>
      </c>
      <c r="F533" s="6"/>
      <c r="G533" s="6"/>
      <c r="H533" s="6"/>
      <c r="I533" s="6"/>
      <c r="J533" s="9"/>
    </row>
    <row r="534" ht="15.35" customHeight="1">
      <c r="A534" t="s" s="594">
        <f>MID(D534,LEN(C534)+2,LEN(D534)-LEN(C534))</f>
        <v>119</v>
      </c>
      <c r="B534" s="349">
        <f>IF(_xlfn.IFERROR(FIND("PU",D534,1),0)&lt;&gt;0,"PU",0)</f>
        <v>0</v>
      </c>
      <c r="C534" t="s" s="10">
        <v>198</v>
      </c>
      <c r="D534" t="s" s="595">
        <v>1374</v>
      </c>
      <c r="E534" s="349">
        <v>0</v>
      </c>
      <c r="F534" s="6"/>
      <c r="G534" s="6"/>
      <c r="H534" s="6"/>
      <c r="I534" s="6"/>
      <c r="J534" s="9"/>
    </row>
    <row r="535" ht="15.35" customHeight="1">
      <c r="A535" t="s" s="594">
        <f>MID(D535,LEN(C535)+2,LEN(D535)-LEN(C535))</f>
        <v>120</v>
      </c>
      <c r="B535" s="349">
        <f>IF(_xlfn.IFERROR(FIND("PU",D535,1),0)&lt;&gt;0,"PU",0)</f>
        <v>0</v>
      </c>
      <c r="C535" t="s" s="10">
        <v>198</v>
      </c>
      <c r="D535" t="s" s="595">
        <v>1375</v>
      </c>
      <c r="E535" s="349">
        <v>0</v>
      </c>
      <c r="F535" s="6"/>
      <c r="G535" s="6"/>
      <c r="H535" s="6"/>
      <c r="I535" s="6"/>
      <c r="J535" s="9"/>
    </row>
    <row r="536" ht="15.35" customHeight="1">
      <c r="A536" t="s" s="594">
        <f>MID(D536,LEN(C536)+2,LEN(D536)-LEN(C536))</f>
        <v>121</v>
      </c>
      <c r="B536" s="349">
        <f>IF(_xlfn.IFERROR(FIND("PU",D536,1),0)&lt;&gt;0,"PU",0)</f>
        <v>0</v>
      </c>
      <c r="C536" t="s" s="10">
        <v>198</v>
      </c>
      <c r="D536" t="s" s="595">
        <v>1376</v>
      </c>
      <c r="E536" s="349">
        <v>0</v>
      </c>
      <c r="F536" s="6"/>
      <c r="G536" s="6"/>
      <c r="H536" s="6"/>
      <c r="I536" s="6"/>
      <c r="J536" s="9"/>
    </row>
    <row r="537" ht="15.35" customHeight="1">
      <c r="A537" t="s" s="594">
        <f>MID(D537,LEN(C537)+2,LEN(D537)-LEN(C537))</f>
        <v>122</v>
      </c>
      <c r="B537" s="349">
        <f>IF(_xlfn.IFERROR(FIND("PU",D537,1),0)&lt;&gt;0,"PU",0)</f>
        <v>0</v>
      </c>
      <c r="C537" t="s" s="10">
        <v>198</v>
      </c>
      <c r="D537" t="s" s="595">
        <v>1377</v>
      </c>
      <c r="E537" s="349">
        <v>0</v>
      </c>
      <c r="F537" s="6"/>
      <c r="G537" s="6"/>
      <c r="H537" s="6"/>
      <c r="I537" s="6"/>
      <c r="J537" s="9"/>
    </row>
    <row r="538" ht="15.35" customHeight="1">
      <c r="A538" t="s" s="594">
        <f>MID(D538,LEN(C538)+2,LEN(D538)-LEN(C538))</f>
        <v>123</v>
      </c>
      <c r="B538" s="349">
        <f>IF(_xlfn.IFERROR(FIND("PU",D538,1),0)&lt;&gt;0,"PU",0)</f>
        <v>0</v>
      </c>
      <c r="C538" t="s" s="10">
        <v>198</v>
      </c>
      <c r="D538" t="s" s="595">
        <v>1378</v>
      </c>
      <c r="E538" s="349">
        <v>0</v>
      </c>
      <c r="F538" s="6"/>
      <c r="G538" s="6"/>
      <c r="H538" s="6"/>
      <c r="I538" s="6"/>
      <c r="J538" s="9"/>
    </row>
    <row r="539" ht="15.35" customHeight="1">
      <c r="A539" t="s" s="594">
        <f>MID(D539,LEN(C539)+2,LEN(D539)-LEN(C539))</f>
        <v>860</v>
      </c>
      <c r="B539" s="349">
        <f>IF(_xlfn.IFERROR(FIND("PU",D539,1),0)&lt;&gt;0,"PU",0)</f>
        <v>0</v>
      </c>
      <c r="C539" t="s" s="10">
        <v>198</v>
      </c>
      <c r="D539" t="s" s="595">
        <v>1379</v>
      </c>
      <c r="E539" s="349">
        <v>0</v>
      </c>
      <c r="F539" s="6"/>
      <c r="G539" s="6"/>
      <c r="H539" s="6"/>
      <c r="I539" s="6"/>
      <c r="J539" s="9"/>
    </row>
    <row r="540" ht="15.35" customHeight="1">
      <c r="A540" t="s" s="594">
        <f>MID(D540,LEN(C540)+2,LEN(D540)-LEN(C540))</f>
        <v>110</v>
      </c>
      <c r="B540" s="349">
        <f>IF(_xlfn.IFERROR(FIND("PU",D540,1),0)&lt;&gt;0,"PU",0)</f>
        <v>0</v>
      </c>
      <c r="C540" t="s" s="10">
        <v>200</v>
      </c>
      <c r="D540" t="s" s="595">
        <v>1380</v>
      </c>
      <c r="E540" s="349">
        <v>0</v>
      </c>
      <c r="F540" s="6"/>
      <c r="G540" s="6"/>
      <c r="H540" s="6"/>
      <c r="I540" s="6"/>
      <c r="J540" s="9"/>
    </row>
    <row r="541" ht="15.35" customHeight="1">
      <c r="A541" t="s" s="594">
        <f>MID(D541,LEN(C541)+2,LEN(D541)-LEN(C541))</f>
        <v>111</v>
      </c>
      <c r="B541" s="349">
        <f>IF(_xlfn.IFERROR(FIND("PU",D541,1),0)&lt;&gt;0,"PU",0)</f>
        <v>0</v>
      </c>
      <c r="C541" t="s" s="10">
        <v>200</v>
      </c>
      <c r="D541" t="s" s="595">
        <v>1381</v>
      </c>
      <c r="E541" s="349">
        <v>0</v>
      </c>
      <c r="F541" s="6"/>
      <c r="G541" s="6"/>
      <c r="H541" s="6"/>
      <c r="I541" s="6"/>
      <c r="J541" s="9"/>
    </row>
    <row r="542" ht="15.35" customHeight="1">
      <c r="A542" t="s" s="594">
        <f>MID(D542,LEN(C542)+2,LEN(D542)-LEN(C542))</f>
        <v>112</v>
      </c>
      <c r="B542" s="349">
        <f>IF(_xlfn.IFERROR(FIND("PU",D542,1),0)&lt;&gt;0,"PU",0)</f>
        <v>0</v>
      </c>
      <c r="C542" t="s" s="10">
        <v>200</v>
      </c>
      <c r="D542" t="s" s="595">
        <v>1382</v>
      </c>
      <c r="E542" s="349">
        <v>0</v>
      </c>
      <c r="F542" s="6"/>
      <c r="G542" s="6"/>
      <c r="H542" s="6"/>
      <c r="I542" s="6"/>
      <c r="J542" s="9"/>
    </row>
    <row r="543" ht="15.35" customHeight="1">
      <c r="A543" t="s" s="594">
        <f>MID(D543,LEN(C543)+2,LEN(D543)-LEN(C543))</f>
        <v>113</v>
      </c>
      <c r="B543" s="349">
        <f>IF(_xlfn.IFERROR(FIND("PU",D543,1),0)&lt;&gt;0,"PU",0)</f>
        <v>0</v>
      </c>
      <c r="C543" t="s" s="10">
        <v>200</v>
      </c>
      <c r="D543" t="s" s="595">
        <v>1383</v>
      </c>
      <c r="E543" s="349">
        <v>0</v>
      </c>
      <c r="F543" s="6"/>
      <c r="G543" s="6"/>
      <c r="H543" s="6"/>
      <c r="I543" s="6"/>
      <c r="J543" s="9"/>
    </row>
    <row r="544" ht="15.35" customHeight="1">
      <c r="A544" t="s" s="594">
        <f>MID(D544,LEN(C544)+2,LEN(D544)-LEN(C544))</f>
        <v>114</v>
      </c>
      <c r="B544" s="349">
        <f>IF(_xlfn.IFERROR(FIND("PU",D544,1),0)&lt;&gt;0,"PU",0)</f>
        <v>0</v>
      </c>
      <c r="C544" t="s" s="10">
        <v>200</v>
      </c>
      <c r="D544" t="s" s="595">
        <v>1384</v>
      </c>
      <c r="E544" s="349">
        <v>0</v>
      </c>
      <c r="F544" s="6"/>
      <c r="G544" s="6"/>
      <c r="H544" s="6"/>
      <c r="I544" s="6"/>
      <c r="J544" s="9"/>
    </row>
    <row r="545" ht="15.35" customHeight="1">
      <c r="A545" t="s" s="594">
        <f>MID(D545,LEN(C545)+2,LEN(D545)-LEN(C545))</f>
        <v>115</v>
      </c>
      <c r="B545" s="349">
        <f>IF(_xlfn.IFERROR(FIND("PU",D545,1),0)&lt;&gt;0,"PU",0)</f>
        <v>0</v>
      </c>
      <c r="C545" t="s" s="10">
        <v>200</v>
      </c>
      <c r="D545" t="s" s="595">
        <v>1385</v>
      </c>
      <c r="E545" s="349">
        <v>0</v>
      </c>
      <c r="F545" s="6"/>
      <c r="G545" s="6"/>
      <c r="H545" s="6"/>
      <c r="I545" s="6"/>
      <c r="J545" s="9"/>
    </row>
    <row r="546" ht="15.35" customHeight="1">
      <c r="A546" t="s" s="594">
        <f>MID(D546,LEN(C546)+2,LEN(D546)-LEN(C546))</f>
        <v>117</v>
      </c>
      <c r="B546" s="349">
        <f>IF(_xlfn.IFERROR(FIND("PU",D546,1),0)&lt;&gt;0,"PU",0)</f>
        <v>0</v>
      </c>
      <c r="C546" t="s" s="10">
        <v>200</v>
      </c>
      <c r="D546" t="s" s="595">
        <v>1386</v>
      </c>
      <c r="E546" s="349">
        <v>0</v>
      </c>
      <c r="F546" s="6"/>
      <c r="G546" s="6"/>
      <c r="H546" s="6"/>
      <c r="I546" s="6"/>
      <c r="J546" s="9"/>
    </row>
    <row r="547" ht="15.35" customHeight="1">
      <c r="A547" t="s" s="594">
        <f>MID(D547,LEN(C547)+2,LEN(D547)-LEN(C547))</f>
        <v>118</v>
      </c>
      <c r="B547" s="349">
        <f>IF(_xlfn.IFERROR(FIND("PU",D547,1),0)&lt;&gt;0,"PU",0)</f>
        <v>0</v>
      </c>
      <c r="C547" t="s" s="10">
        <v>200</v>
      </c>
      <c r="D547" t="s" s="595">
        <v>1387</v>
      </c>
      <c r="E547" s="349">
        <v>0</v>
      </c>
      <c r="F547" s="6"/>
      <c r="G547" s="6"/>
      <c r="H547" s="6"/>
      <c r="I547" s="6"/>
      <c r="J547" s="9"/>
    </row>
    <row r="548" ht="15.35" customHeight="1">
      <c r="A548" t="s" s="594">
        <f>MID(D548,LEN(C548)+2,LEN(D548)-LEN(C548))</f>
        <v>119</v>
      </c>
      <c r="B548" s="349">
        <f>IF(_xlfn.IFERROR(FIND("PU",D548,1),0)&lt;&gt;0,"PU",0)</f>
        <v>0</v>
      </c>
      <c r="C548" t="s" s="10">
        <v>200</v>
      </c>
      <c r="D548" t="s" s="595">
        <v>1388</v>
      </c>
      <c r="E548" s="349">
        <v>0</v>
      </c>
      <c r="F548" s="6"/>
      <c r="G548" s="6"/>
      <c r="H548" s="6"/>
      <c r="I548" s="6"/>
      <c r="J548" s="9"/>
    </row>
    <row r="549" ht="15.35" customHeight="1">
      <c r="A549" t="s" s="594">
        <f>MID(D549,LEN(C549)+2,LEN(D549)-LEN(C549))</f>
        <v>120</v>
      </c>
      <c r="B549" s="349">
        <f>IF(_xlfn.IFERROR(FIND("PU",D549,1),0)&lt;&gt;0,"PU",0)</f>
        <v>0</v>
      </c>
      <c r="C549" t="s" s="10">
        <v>200</v>
      </c>
      <c r="D549" t="s" s="595">
        <v>1389</v>
      </c>
      <c r="E549" s="349">
        <v>0</v>
      </c>
      <c r="F549" s="6"/>
      <c r="G549" s="6"/>
      <c r="H549" s="6"/>
      <c r="I549" s="6"/>
      <c r="J549" s="9"/>
    </row>
    <row r="550" ht="15.35" customHeight="1">
      <c r="A550" t="s" s="594">
        <f>MID(D550,LEN(C550)+2,LEN(D550)-LEN(C550))</f>
        <v>121</v>
      </c>
      <c r="B550" s="349">
        <f>IF(_xlfn.IFERROR(FIND("PU",D550,1),0)&lt;&gt;0,"PU",0)</f>
        <v>0</v>
      </c>
      <c r="C550" t="s" s="10">
        <v>200</v>
      </c>
      <c r="D550" t="s" s="595">
        <v>1390</v>
      </c>
      <c r="E550" s="349">
        <v>0</v>
      </c>
      <c r="F550" s="6"/>
      <c r="G550" s="6"/>
      <c r="H550" s="6"/>
      <c r="I550" s="6"/>
      <c r="J550" s="9"/>
    </row>
    <row r="551" ht="15.35" customHeight="1">
      <c r="A551" t="s" s="594">
        <f>MID(D551,LEN(C551)+2,LEN(D551)-LEN(C551))</f>
        <v>122</v>
      </c>
      <c r="B551" s="349">
        <f>IF(_xlfn.IFERROR(FIND("PU",D551,1),0)&lt;&gt;0,"PU",0)</f>
        <v>0</v>
      </c>
      <c r="C551" t="s" s="10">
        <v>200</v>
      </c>
      <c r="D551" t="s" s="595">
        <v>1391</v>
      </c>
      <c r="E551" s="349">
        <v>0</v>
      </c>
      <c r="F551" s="6"/>
      <c r="G551" s="6"/>
      <c r="H551" s="6"/>
      <c r="I551" s="6"/>
      <c r="J551" s="9"/>
    </row>
    <row r="552" ht="15.35" customHeight="1">
      <c r="A552" t="s" s="594">
        <f>MID(D552,LEN(C552)+2,LEN(D552)-LEN(C552))</f>
        <v>123</v>
      </c>
      <c r="B552" s="349">
        <f>IF(_xlfn.IFERROR(FIND("PU",D552,1),0)&lt;&gt;0,"PU",0)</f>
        <v>0</v>
      </c>
      <c r="C552" t="s" s="10">
        <v>200</v>
      </c>
      <c r="D552" t="s" s="595">
        <v>1392</v>
      </c>
      <c r="E552" s="349">
        <v>0</v>
      </c>
      <c r="F552" s="6"/>
      <c r="G552" s="6"/>
      <c r="H552" s="6"/>
      <c r="I552" s="6"/>
      <c r="J552" s="9"/>
    </row>
    <row r="553" ht="15.35" customHeight="1">
      <c r="A553" t="s" s="594">
        <f>MID(D553,LEN(C553)+2,LEN(D553)-LEN(C553))</f>
        <v>860</v>
      </c>
      <c r="B553" s="349">
        <f>IF(_xlfn.IFERROR(FIND("PU",D553,1),0)&lt;&gt;0,"PU",0)</f>
        <v>0</v>
      </c>
      <c r="C553" t="s" s="10">
        <v>200</v>
      </c>
      <c r="D553" t="s" s="595">
        <v>1393</v>
      </c>
      <c r="E553" s="349">
        <v>0</v>
      </c>
      <c r="F553" s="6"/>
      <c r="G553" s="6"/>
      <c r="H553" s="6"/>
      <c r="I553" s="6"/>
      <c r="J553" s="9"/>
    </row>
    <row r="554" ht="15.35" customHeight="1">
      <c r="A554" t="s" s="594">
        <f>MID(D554,LEN(C554)+2,LEN(D554)-LEN(C554))</f>
        <v>110</v>
      </c>
      <c r="B554" s="349">
        <f>IF(_xlfn.IFERROR(FIND("PU",D554,1),0)&lt;&gt;0,"PU",0)</f>
        <v>0</v>
      </c>
      <c r="C554" t="s" s="10">
        <v>202</v>
      </c>
      <c r="D554" t="s" s="595">
        <v>1394</v>
      </c>
      <c r="E554" s="349">
        <v>0</v>
      </c>
      <c r="F554" s="6"/>
      <c r="G554" s="6"/>
      <c r="H554" s="6"/>
      <c r="I554" s="6"/>
      <c r="J554" s="9"/>
    </row>
    <row r="555" ht="15.35" customHeight="1">
      <c r="A555" t="s" s="594">
        <f>MID(D555,LEN(C555)+2,LEN(D555)-LEN(C555))</f>
        <v>111</v>
      </c>
      <c r="B555" s="349">
        <f>IF(_xlfn.IFERROR(FIND("PU",D555,1),0)&lt;&gt;0,"PU",0)</f>
        <v>0</v>
      </c>
      <c r="C555" t="s" s="10">
        <v>202</v>
      </c>
      <c r="D555" t="s" s="595">
        <v>1395</v>
      </c>
      <c r="E555" s="349">
        <v>0</v>
      </c>
      <c r="F555" s="6"/>
      <c r="G555" s="6"/>
      <c r="H555" s="6"/>
      <c r="I555" s="6"/>
      <c r="J555" s="9"/>
    </row>
    <row r="556" ht="15.35" customHeight="1">
      <c r="A556" t="s" s="594">
        <f>MID(D556,LEN(C556)+2,LEN(D556)-LEN(C556))</f>
        <v>112</v>
      </c>
      <c r="B556" s="349">
        <f>IF(_xlfn.IFERROR(FIND("PU",D556,1),0)&lt;&gt;0,"PU",0)</f>
        <v>0</v>
      </c>
      <c r="C556" t="s" s="10">
        <v>202</v>
      </c>
      <c r="D556" t="s" s="595">
        <v>1396</v>
      </c>
      <c r="E556" s="349">
        <v>0</v>
      </c>
      <c r="F556" s="6"/>
      <c r="G556" s="6"/>
      <c r="H556" s="6"/>
      <c r="I556" s="6"/>
      <c r="J556" s="9"/>
    </row>
    <row r="557" ht="15.35" customHeight="1">
      <c r="A557" t="s" s="594">
        <f>MID(D557,LEN(C557)+2,LEN(D557)-LEN(C557))</f>
        <v>113</v>
      </c>
      <c r="B557" s="349">
        <f>IF(_xlfn.IFERROR(FIND("PU",D557,1),0)&lt;&gt;0,"PU",0)</f>
        <v>0</v>
      </c>
      <c r="C557" t="s" s="10">
        <v>202</v>
      </c>
      <c r="D557" t="s" s="595">
        <v>1397</v>
      </c>
      <c r="E557" s="349">
        <v>0</v>
      </c>
      <c r="F557" s="6"/>
      <c r="G557" s="6"/>
      <c r="H557" s="6"/>
      <c r="I557" s="6"/>
      <c r="J557" s="9"/>
    </row>
    <row r="558" ht="15.35" customHeight="1">
      <c r="A558" t="s" s="594">
        <f>MID(D558,LEN(C558)+2,LEN(D558)-LEN(C558))</f>
        <v>114</v>
      </c>
      <c r="B558" s="349">
        <f>IF(_xlfn.IFERROR(FIND("PU",D558,1),0)&lt;&gt;0,"PU",0)</f>
        <v>0</v>
      </c>
      <c r="C558" t="s" s="10">
        <v>202</v>
      </c>
      <c r="D558" t="s" s="595">
        <v>1398</v>
      </c>
      <c r="E558" s="349">
        <v>0</v>
      </c>
      <c r="F558" s="6"/>
      <c r="G558" s="6"/>
      <c r="H558" s="6"/>
      <c r="I558" s="6"/>
      <c r="J558" s="9"/>
    </row>
    <row r="559" ht="15.35" customHeight="1">
      <c r="A559" t="s" s="594">
        <f>MID(D559,LEN(C559)+2,LEN(D559)-LEN(C559))</f>
        <v>115</v>
      </c>
      <c r="B559" s="349">
        <f>IF(_xlfn.IFERROR(FIND("PU",D559,1),0)&lt;&gt;0,"PU",0)</f>
        <v>0</v>
      </c>
      <c r="C559" t="s" s="10">
        <v>202</v>
      </c>
      <c r="D559" t="s" s="595">
        <v>1399</v>
      </c>
      <c r="E559" s="349">
        <v>0</v>
      </c>
      <c r="F559" s="6"/>
      <c r="G559" s="6"/>
      <c r="H559" s="6"/>
      <c r="I559" s="6"/>
      <c r="J559" s="9"/>
    </row>
    <row r="560" ht="15.35" customHeight="1">
      <c r="A560" t="s" s="594">
        <f>MID(D560,LEN(C560)+2,LEN(D560)-LEN(C560))</f>
        <v>117</v>
      </c>
      <c r="B560" s="349">
        <f>IF(_xlfn.IFERROR(FIND("PU",D560,1),0)&lt;&gt;0,"PU",0)</f>
        <v>0</v>
      </c>
      <c r="C560" t="s" s="10">
        <v>202</v>
      </c>
      <c r="D560" t="s" s="595">
        <v>1400</v>
      </c>
      <c r="E560" s="349">
        <v>0</v>
      </c>
      <c r="F560" s="6"/>
      <c r="G560" s="6"/>
      <c r="H560" s="6"/>
      <c r="I560" s="6"/>
      <c r="J560" s="9"/>
    </row>
    <row r="561" ht="15.35" customHeight="1">
      <c r="A561" t="s" s="594">
        <f>MID(D561,LEN(C561)+2,LEN(D561)-LEN(C561))</f>
        <v>118</v>
      </c>
      <c r="B561" s="349">
        <f>IF(_xlfn.IFERROR(FIND("PU",D561,1),0)&lt;&gt;0,"PU",0)</f>
        <v>0</v>
      </c>
      <c r="C561" t="s" s="10">
        <v>202</v>
      </c>
      <c r="D561" t="s" s="595">
        <v>1401</v>
      </c>
      <c r="E561" s="349">
        <v>0</v>
      </c>
      <c r="F561" s="6"/>
      <c r="G561" s="6"/>
      <c r="H561" s="6"/>
      <c r="I561" s="6"/>
      <c r="J561" s="9"/>
    </row>
    <row r="562" ht="15.35" customHeight="1">
      <c r="A562" t="s" s="594">
        <f>MID(D562,LEN(C562)+2,LEN(D562)-LEN(C562))</f>
        <v>119</v>
      </c>
      <c r="B562" s="349">
        <f>IF(_xlfn.IFERROR(FIND("PU",D562,1),0)&lt;&gt;0,"PU",0)</f>
        <v>0</v>
      </c>
      <c r="C562" t="s" s="10">
        <v>202</v>
      </c>
      <c r="D562" t="s" s="595">
        <v>1402</v>
      </c>
      <c r="E562" s="349">
        <v>0</v>
      </c>
      <c r="F562" s="6"/>
      <c r="G562" s="6"/>
      <c r="H562" s="6"/>
      <c r="I562" s="6"/>
      <c r="J562" s="9"/>
    </row>
    <row r="563" ht="15.35" customHeight="1">
      <c r="A563" t="s" s="594">
        <f>MID(D563,LEN(C563)+2,LEN(D563)-LEN(C563))</f>
        <v>120</v>
      </c>
      <c r="B563" s="349">
        <f>IF(_xlfn.IFERROR(FIND("PU",D563,1),0)&lt;&gt;0,"PU",0)</f>
        <v>0</v>
      </c>
      <c r="C563" t="s" s="10">
        <v>202</v>
      </c>
      <c r="D563" t="s" s="595">
        <v>1403</v>
      </c>
      <c r="E563" s="349">
        <v>0</v>
      </c>
      <c r="F563" s="6"/>
      <c r="G563" s="6"/>
      <c r="H563" s="6"/>
      <c r="I563" s="6"/>
      <c r="J563" s="9"/>
    </row>
    <row r="564" ht="15.35" customHeight="1">
      <c r="A564" t="s" s="594">
        <f>MID(D564,LEN(C564)+2,LEN(D564)-LEN(C564))</f>
        <v>121</v>
      </c>
      <c r="B564" s="349">
        <f>IF(_xlfn.IFERROR(FIND("PU",D564,1),0)&lt;&gt;0,"PU",0)</f>
        <v>0</v>
      </c>
      <c r="C564" t="s" s="10">
        <v>202</v>
      </c>
      <c r="D564" t="s" s="595">
        <v>1404</v>
      </c>
      <c r="E564" s="349">
        <v>0</v>
      </c>
      <c r="F564" s="6"/>
      <c r="G564" s="6"/>
      <c r="H564" s="6"/>
      <c r="I564" s="6"/>
      <c r="J564" s="9"/>
    </row>
    <row r="565" ht="15.35" customHeight="1">
      <c r="A565" t="s" s="594">
        <f>MID(D565,LEN(C565)+2,LEN(D565)-LEN(C565))</f>
        <v>122</v>
      </c>
      <c r="B565" s="349">
        <f>IF(_xlfn.IFERROR(FIND("PU",D565,1),0)&lt;&gt;0,"PU",0)</f>
        <v>0</v>
      </c>
      <c r="C565" t="s" s="10">
        <v>202</v>
      </c>
      <c r="D565" t="s" s="595">
        <v>1405</v>
      </c>
      <c r="E565" s="349">
        <v>0</v>
      </c>
      <c r="F565" s="6"/>
      <c r="G565" s="6"/>
      <c r="H565" s="6"/>
      <c r="I565" s="6"/>
      <c r="J565" s="9"/>
    </row>
    <row r="566" ht="15.35" customHeight="1">
      <c r="A566" t="s" s="594">
        <f>MID(D566,LEN(C566)+2,LEN(D566)-LEN(C566))</f>
        <v>123</v>
      </c>
      <c r="B566" s="349">
        <f>IF(_xlfn.IFERROR(FIND("PU",D566,1),0)&lt;&gt;0,"PU",0)</f>
        <v>0</v>
      </c>
      <c r="C566" t="s" s="10">
        <v>202</v>
      </c>
      <c r="D566" t="s" s="595">
        <v>1406</v>
      </c>
      <c r="E566" s="349">
        <v>0</v>
      </c>
      <c r="F566" s="6"/>
      <c r="G566" s="6"/>
      <c r="H566" s="6"/>
      <c r="I566" s="6"/>
      <c r="J566" s="9"/>
    </row>
    <row r="567" ht="15.35" customHeight="1">
      <c r="A567" t="s" s="594">
        <f>MID(D567,LEN(C567)+2,LEN(D567)-LEN(C567))</f>
        <v>860</v>
      </c>
      <c r="B567" s="349">
        <f>IF(_xlfn.IFERROR(FIND("PU",D567,1),0)&lt;&gt;0,"PU",0)</f>
        <v>0</v>
      </c>
      <c r="C567" t="s" s="10">
        <v>202</v>
      </c>
      <c r="D567" t="s" s="595">
        <v>1407</v>
      </c>
      <c r="E567" s="349">
        <v>0</v>
      </c>
      <c r="F567" s="6"/>
      <c r="G567" s="6"/>
      <c r="H567" s="6"/>
      <c r="I567" s="6"/>
      <c r="J567" s="9"/>
    </row>
    <row r="568" ht="15.35" customHeight="1">
      <c r="A568" t="s" s="594">
        <f>MID(D568,LEN(C568)+2,LEN(D568)-LEN(C568))</f>
        <v>110</v>
      </c>
      <c r="B568" s="349">
        <f>IF(_xlfn.IFERROR(FIND("PU",D568,1),0)&lt;&gt;0,"PU",0)</f>
        <v>0</v>
      </c>
      <c r="C568" t="s" s="10">
        <v>204</v>
      </c>
      <c r="D568" t="s" s="595">
        <v>1408</v>
      </c>
      <c r="E568" s="349">
        <v>0</v>
      </c>
      <c r="F568" s="6"/>
      <c r="G568" s="6"/>
      <c r="H568" s="6"/>
      <c r="I568" s="6"/>
      <c r="J568" s="9"/>
    </row>
    <row r="569" ht="15.35" customHeight="1">
      <c r="A569" t="s" s="594">
        <f>MID(D569,LEN(C569)+2,LEN(D569)-LEN(C569))</f>
        <v>111</v>
      </c>
      <c r="B569" s="349">
        <f>IF(_xlfn.IFERROR(FIND("PU",D569,1),0)&lt;&gt;0,"PU",0)</f>
        <v>0</v>
      </c>
      <c r="C569" t="s" s="10">
        <v>204</v>
      </c>
      <c r="D569" t="s" s="595">
        <v>1409</v>
      </c>
      <c r="E569" s="349">
        <v>0</v>
      </c>
      <c r="F569" s="6"/>
      <c r="G569" s="6"/>
      <c r="H569" s="6"/>
      <c r="I569" s="6"/>
      <c r="J569" s="9"/>
    </row>
    <row r="570" ht="15.35" customHeight="1">
      <c r="A570" t="s" s="594">
        <f>MID(D570,LEN(C570)+2,LEN(D570)-LEN(C570))</f>
        <v>112</v>
      </c>
      <c r="B570" s="349">
        <f>IF(_xlfn.IFERROR(FIND("PU",D570,1),0)&lt;&gt;0,"PU",0)</f>
        <v>0</v>
      </c>
      <c r="C570" t="s" s="10">
        <v>204</v>
      </c>
      <c r="D570" t="s" s="595">
        <v>1410</v>
      </c>
      <c r="E570" s="349">
        <v>0</v>
      </c>
      <c r="F570" s="6"/>
      <c r="G570" s="6"/>
      <c r="H570" s="6"/>
      <c r="I570" s="6"/>
      <c r="J570" s="9"/>
    </row>
    <row r="571" ht="15.35" customHeight="1">
      <c r="A571" t="s" s="594">
        <f>MID(D571,LEN(C571)+2,LEN(D571)-LEN(C571))</f>
        <v>113</v>
      </c>
      <c r="B571" s="349">
        <f>IF(_xlfn.IFERROR(FIND("PU",D571,1),0)&lt;&gt;0,"PU",0)</f>
        <v>0</v>
      </c>
      <c r="C571" t="s" s="10">
        <v>204</v>
      </c>
      <c r="D571" t="s" s="595">
        <v>1411</v>
      </c>
      <c r="E571" s="349">
        <v>0</v>
      </c>
      <c r="F571" s="6"/>
      <c r="G571" s="6"/>
      <c r="H571" s="6"/>
      <c r="I571" s="6"/>
      <c r="J571" s="9"/>
    </row>
    <row r="572" ht="15.35" customHeight="1">
      <c r="A572" t="s" s="594">
        <f>MID(D572,LEN(C572)+2,LEN(D572)-LEN(C572))</f>
        <v>114</v>
      </c>
      <c r="B572" s="349">
        <f>IF(_xlfn.IFERROR(FIND("PU",D572,1),0)&lt;&gt;0,"PU",0)</f>
        <v>0</v>
      </c>
      <c r="C572" t="s" s="10">
        <v>204</v>
      </c>
      <c r="D572" t="s" s="595">
        <v>1412</v>
      </c>
      <c r="E572" s="349">
        <v>0</v>
      </c>
      <c r="F572" s="6"/>
      <c r="G572" s="6"/>
      <c r="H572" s="6"/>
      <c r="I572" s="6"/>
      <c r="J572" s="9"/>
    </row>
    <row r="573" ht="15.35" customHeight="1">
      <c r="A573" t="s" s="594">
        <f>MID(D573,LEN(C573)+2,LEN(D573)-LEN(C573))</f>
        <v>115</v>
      </c>
      <c r="B573" s="349">
        <f>IF(_xlfn.IFERROR(FIND("PU",D573,1),0)&lt;&gt;0,"PU",0)</f>
        <v>0</v>
      </c>
      <c r="C573" t="s" s="10">
        <v>204</v>
      </c>
      <c r="D573" t="s" s="595">
        <v>1413</v>
      </c>
      <c r="E573" s="349">
        <v>0</v>
      </c>
      <c r="F573" s="6"/>
      <c r="G573" s="6"/>
      <c r="H573" s="6"/>
      <c r="I573" s="6"/>
      <c r="J573" s="9"/>
    </row>
    <row r="574" ht="15.35" customHeight="1">
      <c r="A574" t="s" s="594">
        <f>MID(D574,LEN(C574)+2,LEN(D574)-LEN(C574))</f>
        <v>117</v>
      </c>
      <c r="B574" s="349">
        <f>IF(_xlfn.IFERROR(FIND("PU",D574,1),0)&lt;&gt;0,"PU",0)</f>
        <v>0</v>
      </c>
      <c r="C574" t="s" s="10">
        <v>204</v>
      </c>
      <c r="D574" t="s" s="595">
        <v>1414</v>
      </c>
      <c r="E574" s="349">
        <v>0</v>
      </c>
      <c r="F574" s="6"/>
      <c r="G574" s="6"/>
      <c r="H574" s="6"/>
      <c r="I574" s="6"/>
      <c r="J574" s="9"/>
    </row>
    <row r="575" ht="15.35" customHeight="1">
      <c r="A575" t="s" s="594">
        <f>MID(D575,LEN(C575)+2,LEN(D575)-LEN(C575))</f>
        <v>118</v>
      </c>
      <c r="B575" s="349">
        <f>IF(_xlfn.IFERROR(FIND("PU",D575,1),0)&lt;&gt;0,"PU",0)</f>
        <v>0</v>
      </c>
      <c r="C575" t="s" s="10">
        <v>204</v>
      </c>
      <c r="D575" t="s" s="595">
        <v>1415</v>
      </c>
      <c r="E575" s="349">
        <v>0</v>
      </c>
      <c r="F575" s="6"/>
      <c r="G575" s="6"/>
      <c r="H575" s="6"/>
      <c r="I575" s="6"/>
      <c r="J575" s="9"/>
    </row>
    <row r="576" ht="15.35" customHeight="1">
      <c r="A576" t="s" s="594">
        <f>MID(D576,LEN(C576)+2,LEN(D576)-LEN(C576))</f>
        <v>119</v>
      </c>
      <c r="B576" s="349">
        <f>IF(_xlfn.IFERROR(FIND("PU",D576,1),0)&lt;&gt;0,"PU",0)</f>
        <v>0</v>
      </c>
      <c r="C576" t="s" s="10">
        <v>204</v>
      </c>
      <c r="D576" t="s" s="595">
        <v>1416</v>
      </c>
      <c r="E576" s="349">
        <v>0</v>
      </c>
      <c r="F576" s="6"/>
      <c r="G576" s="6"/>
      <c r="H576" s="6"/>
      <c r="I576" s="6"/>
      <c r="J576" s="9"/>
    </row>
    <row r="577" ht="15.35" customHeight="1">
      <c r="A577" t="s" s="594">
        <f>MID(D577,LEN(C577)+2,LEN(D577)-LEN(C577))</f>
        <v>120</v>
      </c>
      <c r="B577" s="349">
        <f>IF(_xlfn.IFERROR(FIND("PU",D577,1),0)&lt;&gt;0,"PU",0)</f>
        <v>0</v>
      </c>
      <c r="C577" t="s" s="10">
        <v>204</v>
      </c>
      <c r="D577" t="s" s="595">
        <v>1417</v>
      </c>
      <c r="E577" s="349">
        <v>0</v>
      </c>
      <c r="F577" s="6"/>
      <c r="G577" s="6"/>
      <c r="H577" s="6"/>
      <c r="I577" s="6"/>
      <c r="J577" s="9"/>
    </row>
    <row r="578" ht="15.35" customHeight="1">
      <c r="A578" t="s" s="594">
        <f>MID(D578,LEN(C578)+2,LEN(D578)-LEN(C578))</f>
        <v>121</v>
      </c>
      <c r="B578" s="349">
        <f>IF(_xlfn.IFERROR(FIND("PU",D578,1),0)&lt;&gt;0,"PU",0)</f>
        <v>0</v>
      </c>
      <c r="C578" t="s" s="10">
        <v>204</v>
      </c>
      <c r="D578" t="s" s="595">
        <v>1418</v>
      </c>
      <c r="E578" s="349">
        <v>0</v>
      </c>
      <c r="F578" s="6"/>
      <c r="G578" s="6"/>
      <c r="H578" s="6"/>
      <c r="I578" s="6"/>
      <c r="J578" s="9"/>
    </row>
    <row r="579" ht="15.35" customHeight="1">
      <c r="A579" t="s" s="594">
        <f>MID(D579,LEN(C579)+2,LEN(D579)-LEN(C579))</f>
        <v>122</v>
      </c>
      <c r="B579" s="349">
        <f>IF(_xlfn.IFERROR(FIND("PU",D579,1),0)&lt;&gt;0,"PU",0)</f>
        <v>0</v>
      </c>
      <c r="C579" t="s" s="10">
        <v>204</v>
      </c>
      <c r="D579" t="s" s="595">
        <v>1419</v>
      </c>
      <c r="E579" s="349">
        <v>0</v>
      </c>
      <c r="F579" s="6"/>
      <c r="G579" s="6"/>
      <c r="H579" s="6"/>
      <c r="I579" s="6"/>
      <c r="J579" s="9"/>
    </row>
    <row r="580" ht="15.35" customHeight="1">
      <c r="A580" t="s" s="594">
        <f>MID(D580,LEN(C580)+2,LEN(D580)-LEN(C580))</f>
        <v>123</v>
      </c>
      <c r="B580" s="349">
        <f>IF(_xlfn.IFERROR(FIND("PU",D580,1),0)&lt;&gt;0,"PU",0)</f>
        <v>0</v>
      </c>
      <c r="C580" t="s" s="10">
        <v>204</v>
      </c>
      <c r="D580" t="s" s="595">
        <v>1420</v>
      </c>
      <c r="E580" s="349">
        <v>0</v>
      </c>
      <c r="F580" s="6"/>
      <c r="G580" s="6"/>
      <c r="H580" s="6"/>
      <c r="I580" s="6"/>
      <c r="J580" s="9"/>
    </row>
    <row r="581" ht="15.35" customHeight="1">
      <c r="A581" t="s" s="594">
        <f>MID(D581,LEN(C581)+2,LEN(D581)-LEN(C581))</f>
        <v>860</v>
      </c>
      <c r="B581" s="349">
        <f>IF(_xlfn.IFERROR(FIND("PU",D581,1),0)&lt;&gt;0,"PU",0)</f>
        <v>0</v>
      </c>
      <c r="C581" t="s" s="10">
        <v>204</v>
      </c>
      <c r="D581" t="s" s="595">
        <v>1421</v>
      </c>
      <c r="E581" s="349">
        <v>0</v>
      </c>
      <c r="F581" s="6"/>
      <c r="G581" s="6"/>
      <c r="H581" s="6"/>
      <c r="I581" s="6"/>
      <c r="J581" s="9"/>
    </row>
    <row r="582" ht="15.35" customHeight="1">
      <c r="A582" t="s" s="594">
        <f>MID(D582,LEN(C582)+2,LEN(D582)-LEN(C582))</f>
        <v>110</v>
      </c>
      <c r="B582" s="349">
        <f>IF(_xlfn.IFERROR(FIND("PU",D582,1),0)&lt;&gt;0,"PU",0)</f>
        <v>0</v>
      </c>
      <c r="C582" t="s" s="10">
        <v>206</v>
      </c>
      <c r="D582" t="s" s="595">
        <v>1422</v>
      </c>
      <c r="E582" s="349">
        <v>0</v>
      </c>
      <c r="F582" s="6"/>
      <c r="G582" s="6"/>
      <c r="H582" s="6"/>
      <c r="I582" s="6"/>
      <c r="J582" s="9"/>
    </row>
    <row r="583" ht="15.35" customHeight="1">
      <c r="A583" t="s" s="594">
        <f>MID(D583,LEN(C583)+2,LEN(D583)-LEN(C583))</f>
        <v>111</v>
      </c>
      <c r="B583" s="349">
        <f>IF(_xlfn.IFERROR(FIND("PU",D583,1),0)&lt;&gt;0,"PU",0)</f>
        <v>0</v>
      </c>
      <c r="C583" t="s" s="10">
        <v>206</v>
      </c>
      <c r="D583" t="s" s="595">
        <v>1423</v>
      </c>
      <c r="E583" s="349">
        <v>0</v>
      </c>
      <c r="F583" s="6"/>
      <c r="G583" s="6"/>
      <c r="H583" s="6"/>
      <c r="I583" s="6"/>
      <c r="J583" s="9"/>
    </row>
    <row r="584" ht="15.35" customHeight="1">
      <c r="A584" t="s" s="594">
        <f>MID(D584,LEN(C584)+2,LEN(D584)-LEN(C584))</f>
        <v>112</v>
      </c>
      <c r="B584" s="349">
        <f>IF(_xlfn.IFERROR(FIND("PU",D584,1),0)&lt;&gt;0,"PU",0)</f>
        <v>0</v>
      </c>
      <c r="C584" t="s" s="10">
        <v>206</v>
      </c>
      <c r="D584" t="s" s="595">
        <v>1424</v>
      </c>
      <c r="E584" s="349">
        <v>0</v>
      </c>
      <c r="F584" s="6"/>
      <c r="G584" s="6"/>
      <c r="H584" s="6"/>
      <c r="I584" s="6"/>
      <c r="J584" s="9"/>
    </row>
    <row r="585" ht="15.35" customHeight="1">
      <c r="A585" t="s" s="594">
        <f>MID(D585,LEN(C585)+2,LEN(D585)-LEN(C585))</f>
        <v>113</v>
      </c>
      <c r="B585" s="349">
        <f>IF(_xlfn.IFERROR(FIND("PU",D585,1),0)&lt;&gt;0,"PU",0)</f>
        <v>0</v>
      </c>
      <c r="C585" t="s" s="10">
        <v>206</v>
      </c>
      <c r="D585" t="s" s="595">
        <v>1425</v>
      </c>
      <c r="E585" s="349">
        <v>0</v>
      </c>
      <c r="F585" s="6"/>
      <c r="G585" s="6"/>
      <c r="H585" s="6"/>
      <c r="I585" s="6"/>
      <c r="J585" s="9"/>
    </row>
    <row r="586" ht="15.35" customHeight="1">
      <c r="A586" t="s" s="594">
        <f>MID(D586,LEN(C586)+2,LEN(D586)-LEN(C586))</f>
        <v>114</v>
      </c>
      <c r="B586" s="349">
        <f>IF(_xlfn.IFERROR(FIND("PU",D586,1),0)&lt;&gt;0,"PU",0)</f>
        <v>0</v>
      </c>
      <c r="C586" t="s" s="10">
        <v>206</v>
      </c>
      <c r="D586" t="s" s="595">
        <v>1426</v>
      </c>
      <c r="E586" s="349">
        <v>0</v>
      </c>
      <c r="F586" s="6"/>
      <c r="G586" s="6"/>
      <c r="H586" s="6"/>
      <c r="I586" s="6"/>
      <c r="J586" s="9"/>
    </row>
    <row r="587" ht="15.35" customHeight="1">
      <c r="A587" t="s" s="594">
        <f>MID(D587,LEN(C587)+2,LEN(D587)-LEN(C587))</f>
        <v>115</v>
      </c>
      <c r="B587" s="349">
        <f>IF(_xlfn.IFERROR(FIND("PU",D587,1),0)&lt;&gt;0,"PU",0)</f>
        <v>0</v>
      </c>
      <c r="C587" t="s" s="10">
        <v>206</v>
      </c>
      <c r="D587" t="s" s="595">
        <v>1427</v>
      </c>
      <c r="E587" s="349">
        <v>0</v>
      </c>
      <c r="F587" s="6"/>
      <c r="G587" s="6"/>
      <c r="H587" s="6"/>
      <c r="I587" s="6"/>
      <c r="J587" s="9"/>
    </row>
    <row r="588" ht="15.35" customHeight="1">
      <c r="A588" t="s" s="594">
        <f>MID(D588,LEN(C588)+2,LEN(D588)-LEN(C588))</f>
        <v>117</v>
      </c>
      <c r="B588" s="349">
        <f>IF(_xlfn.IFERROR(FIND("PU",D588,1),0)&lt;&gt;0,"PU",0)</f>
        <v>0</v>
      </c>
      <c r="C588" t="s" s="10">
        <v>206</v>
      </c>
      <c r="D588" t="s" s="595">
        <v>1428</v>
      </c>
      <c r="E588" s="349">
        <v>0</v>
      </c>
      <c r="F588" s="6"/>
      <c r="G588" s="6"/>
      <c r="H588" s="6"/>
      <c r="I588" s="6"/>
      <c r="J588" s="9"/>
    </row>
    <row r="589" ht="15.35" customHeight="1">
      <c r="A589" t="s" s="594">
        <f>MID(D589,LEN(C589)+2,LEN(D589)-LEN(C589))</f>
        <v>118</v>
      </c>
      <c r="B589" s="349">
        <f>IF(_xlfn.IFERROR(FIND("PU",D589,1),0)&lt;&gt;0,"PU",0)</f>
        <v>0</v>
      </c>
      <c r="C589" t="s" s="10">
        <v>206</v>
      </c>
      <c r="D589" t="s" s="595">
        <v>1429</v>
      </c>
      <c r="E589" s="349">
        <v>0</v>
      </c>
      <c r="F589" s="6"/>
      <c r="G589" s="6"/>
      <c r="H589" s="6"/>
      <c r="I589" s="6"/>
      <c r="J589" s="9"/>
    </row>
    <row r="590" ht="15.35" customHeight="1">
      <c r="A590" t="s" s="594">
        <f>MID(D590,LEN(C590)+2,LEN(D590)-LEN(C590))</f>
        <v>119</v>
      </c>
      <c r="B590" s="349">
        <f>IF(_xlfn.IFERROR(FIND("PU",D590,1),0)&lt;&gt;0,"PU",0)</f>
        <v>0</v>
      </c>
      <c r="C590" t="s" s="10">
        <v>206</v>
      </c>
      <c r="D590" t="s" s="595">
        <v>1430</v>
      </c>
      <c r="E590" s="349">
        <v>0</v>
      </c>
      <c r="F590" s="6"/>
      <c r="G590" s="6"/>
      <c r="H590" s="6"/>
      <c r="I590" s="6"/>
      <c r="J590" s="9"/>
    </row>
    <row r="591" ht="15.35" customHeight="1">
      <c r="A591" t="s" s="594">
        <f>MID(D591,LEN(C591)+2,LEN(D591)-LEN(C591))</f>
        <v>120</v>
      </c>
      <c r="B591" s="349">
        <f>IF(_xlfn.IFERROR(FIND("PU",D591,1),0)&lt;&gt;0,"PU",0)</f>
        <v>0</v>
      </c>
      <c r="C591" t="s" s="10">
        <v>206</v>
      </c>
      <c r="D591" t="s" s="595">
        <v>1431</v>
      </c>
      <c r="E591" s="349">
        <v>0</v>
      </c>
      <c r="F591" s="6"/>
      <c r="G591" s="6"/>
      <c r="H591" s="6"/>
      <c r="I591" s="6"/>
      <c r="J591" s="9"/>
    </row>
    <row r="592" ht="15.35" customHeight="1">
      <c r="A592" t="s" s="594">
        <f>MID(D592,LEN(C592)+2,LEN(D592)-LEN(C592))</f>
        <v>121</v>
      </c>
      <c r="B592" s="349">
        <f>IF(_xlfn.IFERROR(FIND("PU",D592,1),0)&lt;&gt;0,"PU",0)</f>
        <v>0</v>
      </c>
      <c r="C592" t="s" s="10">
        <v>206</v>
      </c>
      <c r="D592" t="s" s="595">
        <v>1432</v>
      </c>
      <c r="E592" s="349">
        <v>0</v>
      </c>
      <c r="F592" s="6"/>
      <c r="G592" s="6"/>
      <c r="H592" s="6"/>
      <c r="I592" s="6"/>
      <c r="J592" s="9"/>
    </row>
    <row r="593" ht="15.35" customHeight="1">
      <c r="A593" t="s" s="594">
        <f>MID(D593,LEN(C593)+2,LEN(D593)-LEN(C593))</f>
        <v>122</v>
      </c>
      <c r="B593" s="349">
        <f>IF(_xlfn.IFERROR(FIND("PU",D593,1),0)&lt;&gt;0,"PU",0)</f>
        <v>0</v>
      </c>
      <c r="C593" t="s" s="10">
        <v>206</v>
      </c>
      <c r="D593" t="s" s="595">
        <v>1433</v>
      </c>
      <c r="E593" s="349">
        <v>0</v>
      </c>
      <c r="F593" s="6"/>
      <c r="G593" s="6"/>
      <c r="H593" s="6"/>
      <c r="I593" s="6"/>
      <c r="J593" s="9"/>
    </row>
    <row r="594" ht="15.35" customHeight="1">
      <c r="A594" t="s" s="594">
        <f>MID(D594,LEN(C594)+2,LEN(D594)-LEN(C594))</f>
        <v>123</v>
      </c>
      <c r="B594" s="349">
        <f>IF(_xlfn.IFERROR(FIND("PU",D594,1),0)&lt;&gt;0,"PU",0)</f>
        <v>0</v>
      </c>
      <c r="C594" t="s" s="10">
        <v>206</v>
      </c>
      <c r="D594" t="s" s="595">
        <v>1434</v>
      </c>
      <c r="E594" s="349">
        <v>0</v>
      </c>
      <c r="F594" s="6"/>
      <c r="G594" s="6"/>
      <c r="H594" s="6"/>
      <c r="I594" s="6"/>
      <c r="J594" s="9"/>
    </row>
    <row r="595" ht="15.35" customHeight="1">
      <c r="A595" t="s" s="594">
        <f>MID(D595,LEN(C595)+2,LEN(D595)-LEN(C595))</f>
        <v>860</v>
      </c>
      <c r="B595" s="349">
        <f>IF(_xlfn.IFERROR(FIND("PU",D595,1),0)&lt;&gt;0,"PU",0)</f>
        <v>0</v>
      </c>
      <c r="C595" t="s" s="10">
        <v>206</v>
      </c>
      <c r="D595" t="s" s="595">
        <v>1435</v>
      </c>
      <c r="E595" s="349">
        <v>0</v>
      </c>
      <c r="F595" s="6"/>
      <c r="G595" s="6"/>
      <c r="H595" s="6"/>
      <c r="I595" s="6"/>
      <c r="J595" s="9"/>
    </row>
    <row r="596" ht="15.35" customHeight="1">
      <c r="A596" t="s" s="594">
        <f>MID(D596,LEN(C596)+2,LEN(D596)-LEN(C596))</f>
        <v>110</v>
      </c>
      <c r="B596" s="349">
        <f>IF(_xlfn.IFERROR(FIND("PU",D596,1),0)&lt;&gt;0,"PU",0)</f>
        <v>0</v>
      </c>
      <c r="C596" t="s" s="10">
        <v>208</v>
      </c>
      <c r="D596" t="s" s="595">
        <v>1436</v>
      </c>
      <c r="E596" s="349">
        <v>0</v>
      </c>
      <c r="F596" s="6"/>
      <c r="G596" s="6"/>
      <c r="H596" s="6"/>
      <c r="I596" s="6"/>
      <c r="J596" s="9"/>
    </row>
    <row r="597" ht="15.35" customHeight="1">
      <c r="A597" t="s" s="594">
        <f>MID(D597,LEN(C597)+2,LEN(D597)-LEN(C597))</f>
        <v>111</v>
      </c>
      <c r="B597" s="349">
        <f>IF(_xlfn.IFERROR(FIND("PU",D597,1),0)&lt;&gt;0,"PU",0)</f>
        <v>0</v>
      </c>
      <c r="C597" t="s" s="10">
        <v>208</v>
      </c>
      <c r="D597" t="s" s="595">
        <v>1437</v>
      </c>
      <c r="E597" s="349">
        <v>0</v>
      </c>
      <c r="F597" s="6"/>
      <c r="G597" s="6"/>
      <c r="H597" s="6"/>
      <c r="I597" s="6"/>
      <c r="J597" s="9"/>
    </row>
    <row r="598" ht="15.35" customHeight="1">
      <c r="A598" t="s" s="594">
        <f>MID(D598,LEN(C598)+2,LEN(D598)-LEN(C598))</f>
        <v>112</v>
      </c>
      <c r="B598" s="349">
        <f>IF(_xlfn.IFERROR(FIND("PU",D598,1),0)&lt;&gt;0,"PU",0)</f>
        <v>0</v>
      </c>
      <c r="C598" t="s" s="10">
        <v>208</v>
      </c>
      <c r="D598" t="s" s="595">
        <v>1438</v>
      </c>
      <c r="E598" s="349">
        <v>0</v>
      </c>
      <c r="F598" s="6"/>
      <c r="G598" s="6"/>
      <c r="H598" s="6"/>
      <c r="I598" s="6"/>
      <c r="J598" s="9"/>
    </row>
    <row r="599" ht="15.35" customHeight="1">
      <c r="A599" t="s" s="594">
        <f>MID(D599,LEN(C599)+2,LEN(D599)-LEN(C599))</f>
        <v>113</v>
      </c>
      <c r="B599" s="349">
        <f>IF(_xlfn.IFERROR(FIND("PU",D599,1),0)&lt;&gt;0,"PU",0)</f>
        <v>0</v>
      </c>
      <c r="C599" t="s" s="10">
        <v>208</v>
      </c>
      <c r="D599" t="s" s="595">
        <v>1439</v>
      </c>
      <c r="E599" s="349">
        <v>0</v>
      </c>
      <c r="F599" s="6"/>
      <c r="G599" s="6"/>
      <c r="H599" s="6"/>
      <c r="I599" s="6"/>
      <c r="J599" s="9"/>
    </row>
    <row r="600" ht="15.35" customHeight="1">
      <c r="A600" t="s" s="594">
        <f>MID(D600,LEN(C600)+2,LEN(D600)-LEN(C600))</f>
        <v>114</v>
      </c>
      <c r="B600" s="349">
        <f>IF(_xlfn.IFERROR(FIND("PU",D600,1),0)&lt;&gt;0,"PU",0)</f>
        <v>0</v>
      </c>
      <c r="C600" t="s" s="10">
        <v>208</v>
      </c>
      <c r="D600" t="s" s="595">
        <v>1440</v>
      </c>
      <c r="E600" s="349">
        <v>0</v>
      </c>
      <c r="F600" s="6"/>
      <c r="G600" s="6"/>
      <c r="H600" s="6"/>
      <c r="I600" s="6"/>
      <c r="J600" s="9"/>
    </row>
    <row r="601" ht="15.35" customHeight="1">
      <c r="A601" t="s" s="594">
        <f>MID(D601,LEN(C601)+2,LEN(D601)-LEN(C601))</f>
        <v>115</v>
      </c>
      <c r="B601" s="349">
        <f>IF(_xlfn.IFERROR(FIND("PU",D601,1),0)&lt;&gt;0,"PU",0)</f>
        <v>0</v>
      </c>
      <c r="C601" t="s" s="10">
        <v>208</v>
      </c>
      <c r="D601" t="s" s="595">
        <v>1441</v>
      </c>
      <c r="E601" s="349">
        <v>0</v>
      </c>
      <c r="F601" s="6"/>
      <c r="G601" s="6"/>
      <c r="H601" s="6"/>
      <c r="I601" s="6"/>
      <c r="J601" s="9"/>
    </row>
    <row r="602" ht="15.35" customHeight="1">
      <c r="A602" t="s" s="594">
        <f>MID(D602,LEN(C602)+2,LEN(D602)-LEN(C602))</f>
        <v>117</v>
      </c>
      <c r="B602" s="349">
        <f>IF(_xlfn.IFERROR(FIND("PU",D602,1),0)&lt;&gt;0,"PU",0)</f>
        <v>0</v>
      </c>
      <c r="C602" t="s" s="10">
        <v>208</v>
      </c>
      <c r="D602" t="s" s="595">
        <v>1442</v>
      </c>
      <c r="E602" s="349">
        <v>0</v>
      </c>
      <c r="F602" s="6"/>
      <c r="G602" s="6"/>
      <c r="H602" s="6"/>
      <c r="I602" s="6"/>
      <c r="J602" s="9"/>
    </row>
    <row r="603" ht="15.35" customHeight="1">
      <c r="A603" t="s" s="594">
        <f>MID(D603,LEN(C603)+2,LEN(D603)-LEN(C603))</f>
        <v>118</v>
      </c>
      <c r="B603" s="349">
        <f>IF(_xlfn.IFERROR(FIND("PU",D603,1),0)&lt;&gt;0,"PU",0)</f>
        <v>0</v>
      </c>
      <c r="C603" t="s" s="10">
        <v>208</v>
      </c>
      <c r="D603" t="s" s="595">
        <v>1443</v>
      </c>
      <c r="E603" s="349">
        <v>0</v>
      </c>
      <c r="F603" s="6"/>
      <c r="G603" s="6"/>
      <c r="H603" s="6"/>
      <c r="I603" s="6"/>
      <c r="J603" s="9"/>
    </row>
    <row r="604" ht="15.35" customHeight="1">
      <c r="A604" t="s" s="594">
        <f>MID(D604,LEN(C604)+2,LEN(D604)-LEN(C604))</f>
        <v>119</v>
      </c>
      <c r="B604" s="349">
        <f>IF(_xlfn.IFERROR(FIND("PU",D604,1),0)&lt;&gt;0,"PU",0)</f>
        <v>0</v>
      </c>
      <c r="C604" t="s" s="10">
        <v>208</v>
      </c>
      <c r="D604" t="s" s="595">
        <v>1444</v>
      </c>
      <c r="E604" s="349">
        <v>0</v>
      </c>
      <c r="F604" s="6"/>
      <c r="G604" s="6"/>
      <c r="H604" s="6"/>
      <c r="I604" s="6"/>
      <c r="J604" s="9"/>
    </row>
    <row r="605" ht="15.35" customHeight="1">
      <c r="A605" t="s" s="594">
        <f>MID(D605,LEN(C605)+2,LEN(D605)-LEN(C605))</f>
        <v>120</v>
      </c>
      <c r="B605" s="349">
        <f>IF(_xlfn.IFERROR(FIND("PU",D605,1),0)&lt;&gt;0,"PU",0)</f>
        <v>0</v>
      </c>
      <c r="C605" t="s" s="10">
        <v>208</v>
      </c>
      <c r="D605" t="s" s="595">
        <v>1445</v>
      </c>
      <c r="E605" s="349">
        <v>0</v>
      </c>
      <c r="F605" s="6"/>
      <c r="G605" s="6"/>
      <c r="H605" s="6"/>
      <c r="I605" s="6"/>
      <c r="J605" s="9"/>
    </row>
    <row r="606" ht="15.35" customHeight="1">
      <c r="A606" t="s" s="594">
        <f>MID(D606,LEN(C606)+2,LEN(D606)-LEN(C606))</f>
        <v>121</v>
      </c>
      <c r="B606" s="349">
        <f>IF(_xlfn.IFERROR(FIND("PU",D606,1),0)&lt;&gt;0,"PU",0)</f>
        <v>0</v>
      </c>
      <c r="C606" t="s" s="10">
        <v>208</v>
      </c>
      <c r="D606" t="s" s="595">
        <v>1446</v>
      </c>
      <c r="E606" s="349">
        <v>0</v>
      </c>
      <c r="F606" s="6"/>
      <c r="G606" s="6"/>
      <c r="H606" s="6"/>
      <c r="I606" s="6"/>
      <c r="J606" s="9"/>
    </row>
    <row r="607" ht="15.35" customHeight="1">
      <c r="A607" t="s" s="594">
        <f>MID(D607,LEN(C607)+2,LEN(D607)-LEN(C607))</f>
        <v>122</v>
      </c>
      <c r="B607" s="349">
        <f>IF(_xlfn.IFERROR(FIND("PU",D607,1),0)&lt;&gt;0,"PU",0)</f>
        <v>0</v>
      </c>
      <c r="C607" t="s" s="10">
        <v>208</v>
      </c>
      <c r="D607" t="s" s="595">
        <v>1447</v>
      </c>
      <c r="E607" s="349">
        <v>0</v>
      </c>
      <c r="F607" s="6"/>
      <c r="G607" s="6"/>
      <c r="H607" s="6"/>
      <c r="I607" s="6"/>
      <c r="J607" s="9"/>
    </row>
    <row r="608" ht="15.35" customHeight="1">
      <c r="A608" t="s" s="594">
        <f>MID(D608,LEN(C608)+2,LEN(D608)-LEN(C608))</f>
        <v>123</v>
      </c>
      <c r="B608" s="349">
        <f>IF(_xlfn.IFERROR(FIND("PU",D608,1),0)&lt;&gt;0,"PU",0)</f>
        <v>0</v>
      </c>
      <c r="C608" t="s" s="10">
        <v>208</v>
      </c>
      <c r="D608" t="s" s="595">
        <v>1448</v>
      </c>
      <c r="E608" s="349">
        <v>0</v>
      </c>
      <c r="F608" s="6"/>
      <c r="G608" s="6"/>
      <c r="H608" s="6"/>
      <c r="I608" s="6"/>
      <c r="J608" s="9"/>
    </row>
    <row r="609" ht="15.35" customHeight="1">
      <c r="A609" t="s" s="594">
        <f>MID(D609,LEN(C609)+2,LEN(D609)-LEN(C609))</f>
        <v>860</v>
      </c>
      <c r="B609" s="349">
        <f>IF(_xlfn.IFERROR(FIND("PU",D609,1),0)&lt;&gt;0,"PU",0)</f>
        <v>0</v>
      </c>
      <c r="C609" t="s" s="10">
        <v>208</v>
      </c>
      <c r="D609" t="s" s="595">
        <v>1449</v>
      </c>
      <c r="E609" s="349">
        <v>0</v>
      </c>
      <c r="F609" s="6"/>
      <c r="G609" s="6"/>
      <c r="H609" s="6"/>
      <c r="I609" s="6"/>
      <c r="J609" s="9"/>
    </row>
    <row r="610" ht="15.35" customHeight="1">
      <c r="A610" t="s" s="594">
        <f>MID(D610,LEN(C610)+2,LEN(D610)-LEN(C610))</f>
        <v>110</v>
      </c>
      <c r="B610" s="349">
        <f>IF(_xlfn.IFERROR(FIND("PU",D610,1),0)&lt;&gt;0,"PU",0)</f>
        <v>0</v>
      </c>
      <c r="C610" t="s" s="10">
        <v>209</v>
      </c>
      <c r="D610" t="s" s="595">
        <v>1450</v>
      </c>
      <c r="E610" s="349">
        <v>0</v>
      </c>
      <c r="F610" s="6"/>
      <c r="G610" s="6"/>
      <c r="H610" s="6"/>
      <c r="I610" s="6"/>
      <c r="J610" s="9"/>
    </row>
    <row r="611" ht="15.35" customHeight="1">
      <c r="A611" t="s" s="594">
        <f>MID(D611,LEN(C611)+2,LEN(D611)-LEN(C611))</f>
        <v>111</v>
      </c>
      <c r="B611" s="349">
        <f>IF(_xlfn.IFERROR(FIND("PU",D611,1),0)&lt;&gt;0,"PU",0)</f>
        <v>0</v>
      </c>
      <c r="C611" t="s" s="10">
        <v>209</v>
      </c>
      <c r="D611" t="s" s="595">
        <v>1451</v>
      </c>
      <c r="E611" s="349">
        <v>0</v>
      </c>
      <c r="F611" s="6"/>
      <c r="G611" s="6"/>
      <c r="H611" s="6"/>
      <c r="I611" s="6"/>
      <c r="J611" s="9"/>
    </row>
    <row r="612" ht="15.35" customHeight="1">
      <c r="A612" t="s" s="594">
        <f>MID(D612,LEN(C612)+2,LEN(D612)-LEN(C612))</f>
        <v>112</v>
      </c>
      <c r="B612" s="349">
        <f>IF(_xlfn.IFERROR(FIND("PU",D612,1),0)&lt;&gt;0,"PU",0)</f>
        <v>0</v>
      </c>
      <c r="C612" t="s" s="10">
        <v>209</v>
      </c>
      <c r="D612" t="s" s="595">
        <v>1452</v>
      </c>
      <c r="E612" s="349">
        <v>0</v>
      </c>
      <c r="F612" s="6"/>
      <c r="G612" s="6"/>
      <c r="H612" s="6"/>
      <c r="I612" s="6"/>
      <c r="J612" s="9"/>
    </row>
    <row r="613" ht="15.35" customHeight="1">
      <c r="A613" t="s" s="594">
        <f>MID(D613,LEN(C613)+2,LEN(D613)-LEN(C613))</f>
        <v>113</v>
      </c>
      <c r="B613" s="349">
        <f>IF(_xlfn.IFERROR(FIND("PU",D613,1),0)&lt;&gt;0,"PU",0)</f>
        <v>0</v>
      </c>
      <c r="C613" t="s" s="10">
        <v>209</v>
      </c>
      <c r="D613" t="s" s="595">
        <v>1453</v>
      </c>
      <c r="E613" s="349">
        <v>0</v>
      </c>
      <c r="F613" s="6"/>
      <c r="G613" s="6"/>
      <c r="H613" s="6"/>
      <c r="I613" s="6"/>
      <c r="J613" s="9"/>
    </row>
    <row r="614" ht="15" customHeight="1">
      <c r="A614" t="s" s="594">
        <f>MID(D614,LEN(C614)+2,LEN(D614)-LEN(C614))</f>
        <v>114</v>
      </c>
      <c r="B614" s="349">
        <f>IF(_xlfn.IFERROR(FIND("PU",D614,1),0)&lt;&gt;0,"PU",0)</f>
        <v>0</v>
      </c>
      <c r="C614" t="s" s="10">
        <v>209</v>
      </c>
      <c r="D614" t="s" s="595">
        <v>1454</v>
      </c>
      <c r="E614" s="349">
        <v>0</v>
      </c>
      <c r="F614" s="6"/>
      <c r="G614" s="6"/>
      <c r="H614" s="6"/>
      <c r="I614" s="6"/>
      <c r="J614" s="9"/>
    </row>
    <row r="615" ht="15.35" customHeight="1">
      <c r="A615" t="s" s="594">
        <f>MID(D615,LEN(C615)+2,LEN(D615)-LEN(C615))</f>
        <v>115</v>
      </c>
      <c r="B615" s="349">
        <f>IF(_xlfn.IFERROR(FIND("PU",D615,1),0)&lt;&gt;0,"PU",0)</f>
        <v>0</v>
      </c>
      <c r="C615" t="s" s="10">
        <v>209</v>
      </c>
      <c r="D615" t="s" s="10">
        <v>1455</v>
      </c>
      <c r="E615" s="349">
        <v>0</v>
      </c>
      <c r="F615" s="6"/>
      <c r="G615" s="6"/>
      <c r="H615" s="6"/>
      <c r="I615" s="6"/>
      <c r="J615" s="9"/>
    </row>
    <row r="616" ht="15.35" customHeight="1">
      <c r="A616" t="s" s="594">
        <f>MID(D616,LEN(C616)+2,LEN(D616)-LEN(C616))</f>
        <v>117</v>
      </c>
      <c r="B616" s="349">
        <f>IF(_xlfn.IFERROR(FIND("PU",D616,1),0)&lt;&gt;0,"PU",0)</f>
        <v>0</v>
      </c>
      <c r="C616" t="s" s="10">
        <v>209</v>
      </c>
      <c r="D616" t="s" s="10">
        <v>1456</v>
      </c>
      <c r="E616" s="349">
        <v>0</v>
      </c>
      <c r="F616" s="6"/>
      <c r="G616" s="6"/>
      <c r="H616" s="6"/>
      <c r="I616" s="6"/>
      <c r="J616" s="9"/>
    </row>
    <row r="617" ht="15.35" customHeight="1">
      <c r="A617" t="s" s="594">
        <f>MID(D617,LEN(C617)+2,LEN(D617)-LEN(C617))</f>
        <v>118</v>
      </c>
      <c r="B617" s="349">
        <f>IF(_xlfn.IFERROR(FIND("PU",D617,1),0)&lt;&gt;0,"PU",0)</f>
        <v>0</v>
      </c>
      <c r="C617" t="s" s="10">
        <v>209</v>
      </c>
      <c r="D617" t="s" s="10">
        <v>1457</v>
      </c>
      <c r="E617" s="349">
        <v>0</v>
      </c>
      <c r="F617" s="6"/>
      <c r="G617" s="6"/>
      <c r="H617" s="6"/>
      <c r="I617" s="6"/>
      <c r="J617" s="9"/>
    </row>
    <row r="618" ht="15.35" customHeight="1">
      <c r="A618" t="s" s="594">
        <f>MID(D618,LEN(C618)+2,LEN(D618)-LEN(C618))</f>
        <v>119</v>
      </c>
      <c r="B618" s="349">
        <f>IF(_xlfn.IFERROR(FIND("PU",D618,1),0)&lt;&gt;0,"PU",0)</f>
        <v>0</v>
      </c>
      <c r="C618" t="s" s="10">
        <v>209</v>
      </c>
      <c r="D618" t="s" s="10">
        <v>1458</v>
      </c>
      <c r="E618" s="349">
        <v>0</v>
      </c>
      <c r="F618" s="6"/>
      <c r="G618" s="6"/>
      <c r="H618" s="6"/>
      <c r="I618" s="6"/>
      <c r="J618" s="9"/>
    </row>
    <row r="619" ht="15.35" customHeight="1">
      <c r="A619" t="s" s="594">
        <f>MID(D619,LEN(C619)+2,LEN(D619)-LEN(C619))</f>
        <v>120</v>
      </c>
      <c r="B619" s="349">
        <f>IF(_xlfn.IFERROR(FIND("PU",D619,1),0)&lt;&gt;0,"PU",0)</f>
        <v>0</v>
      </c>
      <c r="C619" t="s" s="10">
        <v>209</v>
      </c>
      <c r="D619" t="s" s="10">
        <v>1459</v>
      </c>
      <c r="E619" s="349">
        <v>0</v>
      </c>
      <c r="F619" s="6"/>
      <c r="G619" s="6"/>
      <c r="H619" s="6"/>
      <c r="I619" s="6"/>
      <c r="J619" s="9"/>
    </row>
    <row r="620" ht="15.35" customHeight="1">
      <c r="A620" t="s" s="594">
        <f>MID(D620,LEN(C620)+2,LEN(D620)-LEN(C620))</f>
        <v>121</v>
      </c>
      <c r="B620" s="349">
        <f>IF(_xlfn.IFERROR(FIND("PU",D620,1),0)&lt;&gt;0,"PU",0)</f>
        <v>0</v>
      </c>
      <c r="C620" t="s" s="10">
        <v>209</v>
      </c>
      <c r="D620" t="s" s="10">
        <v>1460</v>
      </c>
      <c r="E620" s="349">
        <v>0</v>
      </c>
      <c r="F620" s="6"/>
      <c r="G620" s="6"/>
      <c r="H620" s="6"/>
      <c r="I620" s="6"/>
      <c r="J620" s="9"/>
    </row>
    <row r="621" ht="15.35" customHeight="1">
      <c r="A621" t="s" s="594">
        <f>MID(D621,LEN(C621)+2,LEN(D621)-LEN(C621))</f>
        <v>122</v>
      </c>
      <c r="B621" s="349">
        <f>IF(_xlfn.IFERROR(FIND("PU",D621,1),0)&lt;&gt;0,"PU",0)</f>
        <v>0</v>
      </c>
      <c r="C621" t="s" s="10">
        <v>209</v>
      </c>
      <c r="D621" t="s" s="10">
        <v>1461</v>
      </c>
      <c r="E621" s="349">
        <v>0</v>
      </c>
      <c r="F621" s="6"/>
      <c r="G621" s="6"/>
      <c r="H621" s="6"/>
      <c r="I621" s="6"/>
      <c r="J621" s="9"/>
    </row>
    <row r="622" ht="15.35" customHeight="1">
      <c r="A622" t="s" s="594">
        <f>MID(D622,LEN(C622)+2,LEN(D622)-LEN(C622))</f>
        <v>123</v>
      </c>
      <c r="B622" s="349">
        <f>IF(_xlfn.IFERROR(FIND("PU",D622,1),0)&lt;&gt;0,"PU",0)</f>
        <v>0</v>
      </c>
      <c r="C622" t="s" s="10">
        <v>209</v>
      </c>
      <c r="D622" t="s" s="10">
        <v>1462</v>
      </c>
      <c r="E622" s="349">
        <v>0</v>
      </c>
      <c r="F622" s="6"/>
      <c r="G622" s="6"/>
      <c r="H622" s="6"/>
      <c r="I622" s="6"/>
      <c r="J622" s="9"/>
    </row>
    <row r="623" ht="15.35" customHeight="1">
      <c r="A623" t="s" s="594">
        <f>MID(D623,LEN(C623)+2,LEN(D623)-LEN(C623))</f>
        <v>860</v>
      </c>
      <c r="B623" s="349">
        <f>IF(_xlfn.IFERROR(FIND("PU",D623,1),0)&lt;&gt;0,"PU",0)</f>
        <v>0</v>
      </c>
      <c r="C623" t="s" s="10">
        <v>209</v>
      </c>
      <c r="D623" t="s" s="10">
        <v>1463</v>
      </c>
      <c r="E623" s="349">
        <v>0</v>
      </c>
      <c r="F623" s="6"/>
      <c r="G623" s="6"/>
      <c r="H623" s="6"/>
      <c r="I623" s="6"/>
      <c r="J623" s="9"/>
    </row>
    <row r="624" ht="15.35" customHeight="1">
      <c r="A624" t="s" s="594">
        <f>MID(D624,LEN(C624)+2,LEN(D624)-LEN(C624))</f>
        <v>110</v>
      </c>
      <c r="B624" s="349">
        <f>IF(_xlfn.IFERROR(FIND("PU",D624,1),0)&lt;&gt;0,"PU",0)</f>
        <v>0</v>
      </c>
      <c r="C624" t="s" s="10">
        <v>211</v>
      </c>
      <c r="D624" t="s" s="10">
        <v>1464</v>
      </c>
      <c r="E624" s="349">
        <v>0</v>
      </c>
      <c r="F624" s="6"/>
      <c r="G624" s="6"/>
      <c r="H624" s="6"/>
      <c r="I624" s="6"/>
      <c r="J624" s="9"/>
    </row>
    <row r="625" ht="15.35" customHeight="1">
      <c r="A625" t="s" s="594">
        <f>MID(D625,LEN(C625)+2,LEN(D625)-LEN(C625))</f>
        <v>111</v>
      </c>
      <c r="B625" s="349">
        <f>IF(_xlfn.IFERROR(FIND("PU",D625,1),0)&lt;&gt;0,"PU",0)</f>
        <v>0</v>
      </c>
      <c r="C625" t="s" s="10">
        <v>211</v>
      </c>
      <c r="D625" t="s" s="10">
        <v>1465</v>
      </c>
      <c r="E625" s="349">
        <v>0</v>
      </c>
      <c r="F625" s="6"/>
      <c r="G625" s="6"/>
      <c r="H625" s="6"/>
      <c r="I625" s="6"/>
      <c r="J625" s="9"/>
    </row>
    <row r="626" ht="15.35" customHeight="1">
      <c r="A626" t="s" s="594">
        <f>MID(D626,LEN(C626)+2,LEN(D626)-LEN(C626))</f>
        <v>112</v>
      </c>
      <c r="B626" s="349">
        <f>IF(_xlfn.IFERROR(FIND("PU",D626,1),0)&lt;&gt;0,"PU",0)</f>
        <v>0</v>
      </c>
      <c r="C626" t="s" s="10">
        <v>211</v>
      </c>
      <c r="D626" t="s" s="10">
        <v>1466</v>
      </c>
      <c r="E626" s="349">
        <v>0</v>
      </c>
      <c r="F626" s="6"/>
      <c r="G626" s="6"/>
      <c r="H626" s="6"/>
      <c r="I626" s="6"/>
      <c r="J626" s="9"/>
    </row>
    <row r="627" ht="15.35" customHeight="1">
      <c r="A627" t="s" s="594">
        <f>MID(D627,LEN(C627)+2,LEN(D627)-LEN(C627))</f>
        <v>113</v>
      </c>
      <c r="B627" s="349">
        <f>IF(_xlfn.IFERROR(FIND("PU",D627,1),0)&lt;&gt;0,"PU",0)</f>
        <v>0</v>
      </c>
      <c r="C627" t="s" s="10">
        <v>211</v>
      </c>
      <c r="D627" t="s" s="10">
        <v>1467</v>
      </c>
      <c r="E627" s="349">
        <v>0</v>
      </c>
      <c r="F627" s="6"/>
      <c r="G627" s="6"/>
      <c r="H627" s="6"/>
      <c r="I627" s="6"/>
      <c r="J627" s="9"/>
    </row>
    <row r="628" ht="15.35" customHeight="1">
      <c r="A628" t="s" s="594">
        <f>MID(D628,LEN(C628)+2,LEN(D628)-LEN(C628))</f>
        <v>114</v>
      </c>
      <c r="B628" s="349">
        <f>IF(_xlfn.IFERROR(FIND("PU",D628,1),0)&lt;&gt;0,"PU",0)</f>
        <v>0</v>
      </c>
      <c r="C628" t="s" s="10">
        <v>211</v>
      </c>
      <c r="D628" t="s" s="10">
        <v>1468</v>
      </c>
      <c r="E628" s="349">
        <v>0</v>
      </c>
      <c r="F628" s="6"/>
      <c r="G628" s="6"/>
      <c r="H628" s="6"/>
      <c r="I628" s="6"/>
      <c r="J628" s="9"/>
    </row>
    <row r="629" ht="15.35" customHeight="1">
      <c r="A629" t="s" s="594">
        <f>MID(D629,LEN(C629)+2,LEN(D629)-LEN(C629))</f>
        <v>115</v>
      </c>
      <c r="B629" s="349">
        <f>IF(_xlfn.IFERROR(FIND("PU",D629,1),0)&lt;&gt;0,"PU",0)</f>
        <v>0</v>
      </c>
      <c r="C629" t="s" s="10">
        <v>211</v>
      </c>
      <c r="D629" t="s" s="10">
        <v>1469</v>
      </c>
      <c r="E629" s="349">
        <v>0</v>
      </c>
      <c r="F629" s="6"/>
      <c r="G629" s="6"/>
      <c r="H629" s="6"/>
      <c r="I629" s="6"/>
      <c r="J629" s="9"/>
    </row>
    <row r="630" ht="15.35" customHeight="1">
      <c r="A630" t="s" s="594">
        <f>MID(D630,LEN(C630)+2,LEN(D630)-LEN(C630))</f>
        <v>117</v>
      </c>
      <c r="B630" s="349">
        <f>IF(_xlfn.IFERROR(FIND("PU",D630,1),0)&lt;&gt;0,"PU",0)</f>
        <v>0</v>
      </c>
      <c r="C630" t="s" s="10">
        <v>211</v>
      </c>
      <c r="D630" t="s" s="10">
        <v>1470</v>
      </c>
      <c r="E630" s="349">
        <v>0</v>
      </c>
      <c r="F630" s="6"/>
      <c r="G630" s="6"/>
      <c r="H630" s="6"/>
      <c r="I630" s="6"/>
      <c r="J630" s="9"/>
    </row>
    <row r="631" ht="15.35" customHeight="1">
      <c r="A631" t="s" s="594">
        <f>MID(D631,LEN(C631)+2,LEN(D631)-LEN(C631))</f>
        <v>118</v>
      </c>
      <c r="B631" s="349">
        <f>IF(_xlfn.IFERROR(FIND("PU",D631,1),0)&lt;&gt;0,"PU",0)</f>
        <v>0</v>
      </c>
      <c r="C631" t="s" s="10">
        <v>211</v>
      </c>
      <c r="D631" t="s" s="10">
        <v>1471</v>
      </c>
      <c r="E631" s="349">
        <v>0</v>
      </c>
      <c r="F631" s="6"/>
      <c r="G631" s="6"/>
      <c r="H631" s="6"/>
      <c r="I631" s="6"/>
      <c r="J631" s="9"/>
    </row>
    <row r="632" ht="15.35" customHeight="1">
      <c r="A632" t="s" s="594">
        <f>MID(D632,LEN(C632)+2,LEN(D632)-LEN(C632))</f>
        <v>119</v>
      </c>
      <c r="B632" s="349">
        <f>IF(_xlfn.IFERROR(FIND("PU",D632,1),0)&lt;&gt;0,"PU",0)</f>
        <v>0</v>
      </c>
      <c r="C632" t="s" s="10">
        <v>211</v>
      </c>
      <c r="D632" t="s" s="10">
        <v>1472</v>
      </c>
      <c r="E632" s="349">
        <v>0</v>
      </c>
      <c r="F632" s="6"/>
      <c r="G632" s="6"/>
      <c r="H632" s="6"/>
      <c r="I632" s="6"/>
      <c r="J632" s="9"/>
    </row>
    <row r="633" ht="15.35" customHeight="1">
      <c r="A633" t="s" s="594">
        <f>MID(D633,LEN(C633)+2,LEN(D633)-LEN(C633))</f>
        <v>120</v>
      </c>
      <c r="B633" s="349">
        <f>IF(_xlfn.IFERROR(FIND("PU",D633,1),0)&lt;&gt;0,"PU",0)</f>
        <v>0</v>
      </c>
      <c r="C633" t="s" s="10">
        <v>211</v>
      </c>
      <c r="D633" t="s" s="10">
        <v>1473</v>
      </c>
      <c r="E633" s="349">
        <v>0</v>
      </c>
      <c r="F633" s="6"/>
      <c r="G633" s="6"/>
      <c r="H633" s="6"/>
      <c r="I633" s="6"/>
      <c r="J633" s="9"/>
    </row>
    <row r="634" ht="15.35" customHeight="1">
      <c r="A634" t="s" s="594">
        <f>MID(D634,LEN(C634)+2,LEN(D634)-LEN(C634))</f>
        <v>121</v>
      </c>
      <c r="B634" s="349">
        <f>IF(_xlfn.IFERROR(FIND("PU",D634,1),0)&lt;&gt;0,"PU",0)</f>
        <v>0</v>
      </c>
      <c r="C634" t="s" s="10">
        <v>211</v>
      </c>
      <c r="D634" t="s" s="10">
        <v>1474</v>
      </c>
      <c r="E634" s="349">
        <v>0</v>
      </c>
      <c r="F634" s="6"/>
      <c r="G634" s="6"/>
      <c r="H634" s="6"/>
      <c r="I634" s="6"/>
      <c r="J634" s="9"/>
    </row>
    <row r="635" ht="15.35" customHeight="1">
      <c r="A635" t="s" s="594">
        <f>MID(D635,LEN(C635)+2,LEN(D635)-LEN(C635))</f>
        <v>122</v>
      </c>
      <c r="B635" s="349">
        <f>IF(_xlfn.IFERROR(FIND("PU",D635,1),0)&lt;&gt;0,"PU",0)</f>
        <v>0</v>
      </c>
      <c r="C635" t="s" s="10">
        <v>211</v>
      </c>
      <c r="D635" t="s" s="10">
        <v>1475</v>
      </c>
      <c r="E635" s="349">
        <v>0</v>
      </c>
      <c r="F635" s="6"/>
      <c r="G635" s="6"/>
      <c r="H635" s="6"/>
      <c r="I635" s="6"/>
      <c r="J635" s="9"/>
    </row>
    <row r="636" ht="15.35" customHeight="1">
      <c r="A636" t="s" s="594">
        <f>MID(D636,LEN(C636)+2,LEN(D636)-LEN(C636))</f>
        <v>123</v>
      </c>
      <c r="B636" s="349">
        <f>IF(_xlfn.IFERROR(FIND("PU",D636,1),0)&lt;&gt;0,"PU",0)</f>
        <v>0</v>
      </c>
      <c r="C636" t="s" s="10">
        <v>211</v>
      </c>
      <c r="D636" t="s" s="10">
        <v>1476</v>
      </c>
      <c r="E636" s="349">
        <v>0</v>
      </c>
      <c r="F636" s="6"/>
      <c r="G636" s="6"/>
      <c r="H636" s="6"/>
      <c r="I636" s="6"/>
      <c r="J636" s="9"/>
    </row>
    <row r="637" ht="15.35" customHeight="1">
      <c r="A637" t="s" s="594">
        <f>MID(D637,LEN(C637)+2,LEN(D637)-LEN(C637))</f>
        <v>860</v>
      </c>
      <c r="B637" s="349">
        <f>IF(_xlfn.IFERROR(FIND("PU",D637,1),0)&lt;&gt;0,"PU",0)</f>
        <v>0</v>
      </c>
      <c r="C637" t="s" s="10">
        <v>211</v>
      </c>
      <c r="D637" t="s" s="10">
        <v>1477</v>
      </c>
      <c r="E637" s="349">
        <v>0</v>
      </c>
      <c r="F637" s="6"/>
      <c r="G637" s="6"/>
      <c r="H637" s="6"/>
      <c r="I637" s="6"/>
      <c r="J637" s="9"/>
    </row>
    <row r="638" ht="15.35" customHeight="1">
      <c r="A638" t="s" s="594">
        <f>MID(D638,LEN(C638)+2,LEN(D638)-LEN(C638))</f>
        <v>110</v>
      </c>
      <c r="B638" s="349">
        <f>IF(_xlfn.IFERROR(FIND("PU",D638,1),0)&lt;&gt;0,"PU",0)</f>
        <v>0</v>
      </c>
      <c r="C638" t="s" s="10">
        <v>213</v>
      </c>
      <c r="D638" t="s" s="10">
        <v>1478</v>
      </c>
      <c r="E638" s="349">
        <v>0</v>
      </c>
      <c r="F638" s="6"/>
      <c r="G638" s="6"/>
      <c r="H638" s="6"/>
      <c r="I638" s="6"/>
      <c r="J638" s="9"/>
    </row>
    <row r="639" ht="15.35" customHeight="1">
      <c r="A639" t="s" s="594">
        <f>MID(D639,LEN(C639)+2,LEN(D639)-LEN(C639))</f>
        <v>111</v>
      </c>
      <c r="B639" s="349">
        <f>IF(_xlfn.IFERROR(FIND("PU",D639,1),0)&lt;&gt;0,"PU",0)</f>
        <v>0</v>
      </c>
      <c r="C639" t="s" s="10">
        <v>213</v>
      </c>
      <c r="D639" t="s" s="10">
        <v>1479</v>
      </c>
      <c r="E639" s="349">
        <v>0</v>
      </c>
      <c r="F639" s="6"/>
      <c r="G639" s="6"/>
      <c r="H639" s="6"/>
      <c r="I639" s="6"/>
      <c r="J639" s="9"/>
    </row>
    <row r="640" ht="15.35" customHeight="1">
      <c r="A640" t="s" s="594">
        <f>MID(D640,LEN(C640)+2,LEN(D640)-LEN(C640))</f>
        <v>112</v>
      </c>
      <c r="B640" s="349">
        <f>IF(_xlfn.IFERROR(FIND("PU",D640,1),0)&lt;&gt;0,"PU",0)</f>
        <v>0</v>
      </c>
      <c r="C640" t="s" s="10">
        <v>213</v>
      </c>
      <c r="D640" t="s" s="10">
        <v>1480</v>
      </c>
      <c r="E640" s="349">
        <v>0</v>
      </c>
      <c r="F640" s="6"/>
      <c r="G640" s="6"/>
      <c r="H640" s="6"/>
      <c r="I640" s="6"/>
      <c r="J640" s="9"/>
    </row>
    <row r="641" ht="15.35" customHeight="1">
      <c r="A641" t="s" s="594">
        <f>MID(D641,LEN(C641)+2,LEN(D641)-LEN(C641))</f>
        <v>113</v>
      </c>
      <c r="B641" s="349">
        <f>IF(_xlfn.IFERROR(FIND("PU",D641,1),0)&lt;&gt;0,"PU",0)</f>
        <v>0</v>
      </c>
      <c r="C641" t="s" s="10">
        <v>213</v>
      </c>
      <c r="D641" t="s" s="10">
        <v>1481</v>
      </c>
      <c r="E641" s="349">
        <v>0</v>
      </c>
      <c r="F641" s="6"/>
      <c r="G641" s="6"/>
      <c r="H641" s="6"/>
      <c r="I641" s="6"/>
      <c r="J641" s="9"/>
    </row>
    <row r="642" ht="15.35" customHeight="1">
      <c r="A642" t="s" s="594">
        <f>MID(D642,LEN(C642)+2,LEN(D642)-LEN(C642))</f>
        <v>114</v>
      </c>
      <c r="B642" s="349">
        <f>IF(_xlfn.IFERROR(FIND("PU",D642,1),0)&lt;&gt;0,"PU",0)</f>
        <v>0</v>
      </c>
      <c r="C642" t="s" s="10">
        <v>213</v>
      </c>
      <c r="D642" t="s" s="10">
        <v>1482</v>
      </c>
      <c r="E642" s="349">
        <v>0</v>
      </c>
      <c r="F642" s="6"/>
      <c r="G642" s="6"/>
      <c r="H642" s="6"/>
      <c r="I642" s="6"/>
      <c r="J642" s="9"/>
    </row>
    <row r="643" ht="15.35" customHeight="1">
      <c r="A643" t="s" s="594">
        <f>MID(D643,LEN(C643)+2,LEN(D643)-LEN(C643))</f>
        <v>115</v>
      </c>
      <c r="B643" s="349">
        <f>IF(_xlfn.IFERROR(FIND("PU",D643,1),0)&lt;&gt;0,"PU",0)</f>
        <v>0</v>
      </c>
      <c r="C643" t="s" s="10">
        <v>213</v>
      </c>
      <c r="D643" t="s" s="10">
        <v>1483</v>
      </c>
      <c r="E643" s="349">
        <v>0</v>
      </c>
      <c r="F643" s="6"/>
      <c r="G643" s="6"/>
      <c r="H643" s="6"/>
      <c r="I643" s="6"/>
      <c r="J643" s="9"/>
    </row>
    <row r="644" ht="15.35" customHeight="1">
      <c r="A644" t="s" s="594">
        <f>MID(D644,LEN(C644)+2,LEN(D644)-LEN(C644))</f>
        <v>117</v>
      </c>
      <c r="B644" s="349">
        <f>IF(_xlfn.IFERROR(FIND("PU",D644,1),0)&lt;&gt;0,"PU",0)</f>
        <v>0</v>
      </c>
      <c r="C644" t="s" s="10">
        <v>213</v>
      </c>
      <c r="D644" t="s" s="10">
        <v>1484</v>
      </c>
      <c r="E644" s="349">
        <v>0</v>
      </c>
      <c r="F644" s="6"/>
      <c r="G644" s="6"/>
      <c r="H644" s="6"/>
      <c r="I644" s="6"/>
      <c r="J644" s="9"/>
    </row>
    <row r="645" ht="15.35" customHeight="1">
      <c r="A645" t="s" s="594">
        <f>MID(D645,LEN(C645)+2,LEN(D645)-LEN(C645))</f>
        <v>118</v>
      </c>
      <c r="B645" s="349">
        <f>IF(_xlfn.IFERROR(FIND("PU",D645,1),0)&lt;&gt;0,"PU",0)</f>
        <v>0</v>
      </c>
      <c r="C645" t="s" s="10">
        <v>213</v>
      </c>
      <c r="D645" t="s" s="10">
        <v>1485</v>
      </c>
      <c r="E645" s="349">
        <v>0</v>
      </c>
      <c r="F645" s="6"/>
      <c r="G645" s="6"/>
      <c r="H645" s="6"/>
      <c r="I645" s="6"/>
      <c r="J645" s="9"/>
    </row>
    <row r="646" ht="15.35" customHeight="1">
      <c r="A646" t="s" s="594">
        <f>MID(D646,LEN(C646)+2,LEN(D646)-LEN(C646))</f>
        <v>119</v>
      </c>
      <c r="B646" s="349">
        <f>IF(_xlfn.IFERROR(FIND("PU",D646,1),0)&lt;&gt;0,"PU",0)</f>
        <v>0</v>
      </c>
      <c r="C646" t="s" s="10">
        <v>213</v>
      </c>
      <c r="D646" t="s" s="10">
        <v>1486</v>
      </c>
      <c r="E646" s="349">
        <v>0</v>
      </c>
      <c r="F646" s="6"/>
      <c r="G646" s="6"/>
      <c r="H646" s="6"/>
      <c r="I646" s="6"/>
      <c r="J646" s="9"/>
    </row>
    <row r="647" ht="15.35" customHeight="1">
      <c r="A647" t="s" s="594">
        <f>MID(D647,LEN(C647)+2,LEN(D647)-LEN(C647))</f>
        <v>120</v>
      </c>
      <c r="B647" s="349">
        <f>IF(_xlfn.IFERROR(FIND("PU",D647,1),0)&lt;&gt;0,"PU",0)</f>
        <v>0</v>
      </c>
      <c r="C647" t="s" s="10">
        <v>213</v>
      </c>
      <c r="D647" t="s" s="10">
        <v>1487</v>
      </c>
      <c r="E647" s="349">
        <v>0</v>
      </c>
      <c r="F647" s="6"/>
      <c r="G647" s="6"/>
      <c r="H647" s="6"/>
      <c r="I647" s="6"/>
      <c r="J647" s="9"/>
    </row>
    <row r="648" ht="15.35" customHeight="1">
      <c r="A648" t="s" s="594">
        <f>MID(D648,LEN(C648)+2,LEN(D648)-LEN(C648))</f>
        <v>121</v>
      </c>
      <c r="B648" s="349">
        <f>IF(_xlfn.IFERROR(FIND("PU",D648,1),0)&lt;&gt;0,"PU",0)</f>
        <v>0</v>
      </c>
      <c r="C648" t="s" s="10">
        <v>213</v>
      </c>
      <c r="D648" t="s" s="10">
        <v>1488</v>
      </c>
      <c r="E648" s="349">
        <v>0</v>
      </c>
      <c r="F648" s="6"/>
      <c r="G648" s="6"/>
      <c r="H648" s="6"/>
      <c r="I648" s="6"/>
      <c r="J648" s="9"/>
    </row>
    <row r="649" ht="15.35" customHeight="1">
      <c r="A649" t="s" s="594">
        <f>MID(D649,LEN(C649)+2,LEN(D649)-LEN(C649))</f>
        <v>122</v>
      </c>
      <c r="B649" s="349">
        <f>IF(_xlfn.IFERROR(FIND("PU",D649,1),0)&lt;&gt;0,"PU",0)</f>
        <v>0</v>
      </c>
      <c r="C649" t="s" s="10">
        <v>213</v>
      </c>
      <c r="D649" t="s" s="10">
        <v>1489</v>
      </c>
      <c r="E649" s="349">
        <v>0</v>
      </c>
      <c r="F649" s="6"/>
      <c r="G649" s="6"/>
      <c r="H649" s="6"/>
      <c r="I649" s="6"/>
      <c r="J649" s="9"/>
    </row>
    <row r="650" ht="15.35" customHeight="1">
      <c r="A650" t="s" s="594">
        <f>MID(D650,LEN(C650)+2,LEN(D650)-LEN(C650))</f>
        <v>123</v>
      </c>
      <c r="B650" s="349">
        <f>IF(_xlfn.IFERROR(FIND("PU",D650,1),0)&lt;&gt;0,"PU",0)</f>
        <v>0</v>
      </c>
      <c r="C650" t="s" s="10">
        <v>213</v>
      </c>
      <c r="D650" t="s" s="10">
        <v>1490</v>
      </c>
      <c r="E650" s="349">
        <v>0</v>
      </c>
      <c r="F650" s="6"/>
      <c r="G650" s="6"/>
      <c r="H650" s="6"/>
      <c r="I650" s="6"/>
      <c r="J650" s="9"/>
    </row>
    <row r="651" ht="15.35" customHeight="1">
      <c r="A651" t="s" s="594">
        <f>MID(D651,LEN(C651)+2,LEN(D651)-LEN(C651))</f>
        <v>860</v>
      </c>
      <c r="B651" s="349">
        <f>IF(_xlfn.IFERROR(FIND("PU",D651,1),0)&lt;&gt;0,"PU",0)</f>
        <v>0</v>
      </c>
      <c r="C651" t="s" s="10">
        <v>213</v>
      </c>
      <c r="D651" t="s" s="10">
        <v>1491</v>
      </c>
      <c r="E651" s="349">
        <v>0</v>
      </c>
      <c r="F651" s="6"/>
      <c r="G651" s="6"/>
      <c r="H651" s="6"/>
      <c r="I651" s="6"/>
      <c r="J651" s="9"/>
    </row>
    <row r="652" ht="15.35" customHeight="1">
      <c r="A652" t="s" s="594">
        <f>MID(D652,LEN(C652)+2,LEN(D652)-LEN(C652))</f>
        <v>110</v>
      </c>
      <c r="B652" s="349">
        <f>IF(_xlfn.IFERROR(FIND("PU",D652,1),0)&lt;&gt;0,"PU",0)</f>
        <v>0</v>
      </c>
      <c r="C652" t="s" s="10">
        <v>215</v>
      </c>
      <c r="D652" t="s" s="10">
        <v>1492</v>
      </c>
      <c r="E652" s="349">
        <v>0</v>
      </c>
      <c r="F652" s="6"/>
      <c r="G652" s="6"/>
      <c r="H652" s="6"/>
      <c r="I652" s="6"/>
      <c r="J652" s="9"/>
    </row>
    <row r="653" ht="15.35" customHeight="1">
      <c r="A653" t="s" s="594">
        <f>MID(D653,LEN(C653)+2,LEN(D653)-LEN(C653))</f>
        <v>111</v>
      </c>
      <c r="B653" s="349">
        <f>IF(_xlfn.IFERROR(FIND("PU",D653,1),0)&lt;&gt;0,"PU",0)</f>
        <v>0</v>
      </c>
      <c r="C653" t="s" s="10">
        <v>215</v>
      </c>
      <c r="D653" t="s" s="10">
        <v>1493</v>
      </c>
      <c r="E653" s="349">
        <v>0</v>
      </c>
      <c r="F653" s="6"/>
      <c r="G653" s="6"/>
      <c r="H653" s="6"/>
      <c r="I653" s="6"/>
      <c r="J653" s="9"/>
    </row>
    <row r="654" ht="15.35" customHeight="1">
      <c r="A654" t="s" s="594">
        <f>MID(D654,LEN(C654)+2,LEN(D654)-LEN(C654))</f>
        <v>112</v>
      </c>
      <c r="B654" s="349">
        <f>IF(_xlfn.IFERROR(FIND("PU",D654,1),0)&lt;&gt;0,"PU",0)</f>
        <v>0</v>
      </c>
      <c r="C654" t="s" s="10">
        <v>215</v>
      </c>
      <c r="D654" t="s" s="10">
        <v>1494</v>
      </c>
      <c r="E654" s="349">
        <v>0</v>
      </c>
      <c r="F654" s="6"/>
      <c r="G654" s="6"/>
      <c r="H654" s="6"/>
      <c r="I654" s="6"/>
      <c r="J654" s="9"/>
    </row>
    <row r="655" ht="15.35" customHeight="1">
      <c r="A655" t="s" s="594">
        <f>MID(D655,LEN(C655)+2,LEN(D655)-LEN(C655))</f>
        <v>113</v>
      </c>
      <c r="B655" s="349">
        <f>IF(_xlfn.IFERROR(FIND("PU",D655,1),0)&lt;&gt;0,"PU",0)</f>
        <v>0</v>
      </c>
      <c r="C655" t="s" s="10">
        <v>215</v>
      </c>
      <c r="D655" t="s" s="10">
        <v>1495</v>
      </c>
      <c r="E655" s="349">
        <v>0</v>
      </c>
      <c r="F655" s="6"/>
      <c r="G655" s="6"/>
      <c r="H655" s="6"/>
      <c r="I655" s="6"/>
      <c r="J655" s="9"/>
    </row>
    <row r="656" ht="15.35" customHeight="1">
      <c r="A656" t="s" s="594">
        <f>MID(D656,LEN(C656)+2,LEN(D656)-LEN(C656))</f>
        <v>114</v>
      </c>
      <c r="B656" s="349">
        <f>IF(_xlfn.IFERROR(FIND("PU",D656,1),0)&lt;&gt;0,"PU",0)</f>
        <v>0</v>
      </c>
      <c r="C656" t="s" s="10">
        <v>215</v>
      </c>
      <c r="D656" t="s" s="10">
        <v>1496</v>
      </c>
      <c r="E656" s="349">
        <v>0</v>
      </c>
      <c r="F656" s="6"/>
      <c r="G656" s="6"/>
      <c r="H656" s="6"/>
      <c r="I656" s="6"/>
      <c r="J656" s="9"/>
    </row>
    <row r="657" ht="15.35" customHeight="1">
      <c r="A657" t="s" s="594">
        <f>MID(D657,LEN(C657)+2,LEN(D657)-LEN(C657))</f>
        <v>115</v>
      </c>
      <c r="B657" s="349">
        <f>IF(_xlfn.IFERROR(FIND("PU",D657,1),0)&lt;&gt;0,"PU",0)</f>
        <v>0</v>
      </c>
      <c r="C657" t="s" s="10">
        <v>215</v>
      </c>
      <c r="D657" t="s" s="10">
        <v>1497</v>
      </c>
      <c r="E657" s="349">
        <v>0</v>
      </c>
      <c r="F657" s="6"/>
      <c r="G657" s="6"/>
      <c r="H657" s="6"/>
      <c r="I657" s="6"/>
      <c r="J657" s="9"/>
    </row>
    <row r="658" ht="15.35" customHeight="1">
      <c r="A658" t="s" s="594">
        <f>MID(D658,LEN(C658)+2,LEN(D658)-LEN(C658))</f>
        <v>117</v>
      </c>
      <c r="B658" s="349">
        <f>IF(_xlfn.IFERROR(FIND("PU",D658,1),0)&lt;&gt;0,"PU",0)</f>
        <v>0</v>
      </c>
      <c r="C658" t="s" s="10">
        <v>215</v>
      </c>
      <c r="D658" t="s" s="10">
        <v>1498</v>
      </c>
      <c r="E658" s="349">
        <v>0</v>
      </c>
      <c r="F658" s="6"/>
      <c r="G658" s="6"/>
      <c r="H658" s="6"/>
      <c r="I658" s="6"/>
      <c r="J658" s="9"/>
    </row>
    <row r="659" ht="15.35" customHeight="1">
      <c r="A659" t="s" s="594">
        <f>MID(D659,LEN(C659)+2,LEN(D659)-LEN(C659))</f>
        <v>118</v>
      </c>
      <c r="B659" s="349">
        <f>IF(_xlfn.IFERROR(FIND("PU",D659,1),0)&lt;&gt;0,"PU",0)</f>
        <v>0</v>
      </c>
      <c r="C659" t="s" s="10">
        <v>215</v>
      </c>
      <c r="D659" t="s" s="10">
        <v>1499</v>
      </c>
      <c r="E659" s="349">
        <v>0</v>
      </c>
      <c r="F659" s="6"/>
      <c r="G659" s="6"/>
      <c r="H659" s="6"/>
      <c r="I659" s="6"/>
      <c r="J659" s="9"/>
    </row>
    <row r="660" ht="15.35" customHeight="1">
      <c r="A660" t="s" s="594">
        <f>MID(D660,LEN(C660)+2,LEN(D660)-LEN(C660))</f>
        <v>119</v>
      </c>
      <c r="B660" s="349">
        <f>IF(_xlfn.IFERROR(FIND("PU",D660,1),0)&lt;&gt;0,"PU",0)</f>
        <v>0</v>
      </c>
      <c r="C660" t="s" s="10">
        <v>215</v>
      </c>
      <c r="D660" t="s" s="10">
        <v>1500</v>
      </c>
      <c r="E660" s="349">
        <v>0</v>
      </c>
      <c r="F660" s="6"/>
      <c r="G660" s="6"/>
      <c r="H660" s="6"/>
      <c r="I660" s="6"/>
      <c r="J660" s="9"/>
    </row>
    <row r="661" ht="15.35" customHeight="1">
      <c r="A661" t="s" s="594">
        <f>MID(D661,LEN(C661)+2,LEN(D661)-LEN(C661))</f>
        <v>120</v>
      </c>
      <c r="B661" s="349">
        <f>IF(_xlfn.IFERROR(FIND("PU",D661,1),0)&lt;&gt;0,"PU",0)</f>
        <v>0</v>
      </c>
      <c r="C661" t="s" s="10">
        <v>215</v>
      </c>
      <c r="D661" t="s" s="10">
        <v>1501</v>
      </c>
      <c r="E661" s="349">
        <v>0</v>
      </c>
      <c r="F661" s="6"/>
      <c r="G661" s="6"/>
      <c r="H661" s="6"/>
      <c r="I661" s="6"/>
      <c r="J661" s="9"/>
    </row>
    <row r="662" ht="15.35" customHeight="1">
      <c r="A662" t="s" s="594">
        <f>MID(D662,LEN(C662)+2,LEN(D662)-LEN(C662))</f>
        <v>121</v>
      </c>
      <c r="B662" s="349">
        <f>IF(_xlfn.IFERROR(FIND("PU",D662,1),0)&lt;&gt;0,"PU",0)</f>
        <v>0</v>
      </c>
      <c r="C662" t="s" s="10">
        <v>215</v>
      </c>
      <c r="D662" t="s" s="10">
        <v>1502</v>
      </c>
      <c r="E662" s="349">
        <v>0</v>
      </c>
      <c r="F662" s="6"/>
      <c r="G662" s="6"/>
      <c r="H662" s="6"/>
      <c r="I662" s="6"/>
      <c r="J662" s="9"/>
    </row>
    <row r="663" ht="15.35" customHeight="1">
      <c r="A663" t="s" s="594">
        <f>MID(D663,LEN(C663)+2,LEN(D663)-LEN(C663))</f>
        <v>122</v>
      </c>
      <c r="B663" s="349">
        <f>IF(_xlfn.IFERROR(FIND("PU",D663,1),0)&lt;&gt;0,"PU",0)</f>
        <v>0</v>
      </c>
      <c r="C663" t="s" s="10">
        <v>215</v>
      </c>
      <c r="D663" t="s" s="10">
        <v>1503</v>
      </c>
      <c r="E663" s="349">
        <v>0</v>
      </c>
      <c r="F663" s="6"/>
      <c r="G663" s="6"/>
      <c r="H663" s="6"/>
      <c r="I663" s="6"/>
      <c r="J663" s="9"/>
    </row>
    <row r="664" ht="15.35" customHeight="1">
      <c r="A664" t="s" s="594">
        <f>MID(D664,LEN(C664)+2,LEN(D664)-LEN(C664))</f>
        <v>123</v>
      </c>
      <c r="B664" s="349">
        <f>IF(_xlfn.IFERROR(FIND("PU",D664,1),0)&lt;&gt;0,"PU",0)</f>
        <v>0</v>
      </c>
      <c r="C664" t="s" s="10">
        <v>215</v>
      </c>
      <c r="D664" t="s" s="10">
        <v>1504</v>
      </c>
      <c r="E664" s="349">
        <v>0</v>
      </c>
      <c r="F664" s="6"/>
      <c r="G664" s="6"/>
      <c r="H664" s="6"/>
      <c r="I664" s="6"/>
      <c r="J664" s="9"/>
    </row>
    <row r="665" ht="15.35" customHeight="1">
      <c r="A665" t="s" s="594">
        <f>MID(D665,LEN(C665)+2,LEN(D665)-LEN(C665))</f>
        <v>860</v>
      </c>
      <c r="B665" s="349">
        <f>IF(_xlfn.IFERROR(FIND("PU",D665,1),0)&lt;&gt;0,"PU",0)</f>
        <v>0</v>
      </c>
      <c r="C665" t="s" s="10">
        <v>215</v>
      </c>
      <c r="D665" t="s" s="10">
        <v>1505</v>
      </c>
      <c r="E665" s="349">
        <v>0</v>
      </c>
      <c r="F665" s="6"/>
      <c r="G665" s="6"/>
      <c r="H665" s="6"/>
      <c r="I665" s="6"/>
      <c r="J665" s="9"/>
    </row>
    <row r="666" ht="15.35" customHeight="1">
      <c r="A666" t="s" s="594">
        <f>MID(D666,LEN(C666)+2,LEN(D666)-LEN(C666))</f>
        <v>110</v>
      </c>
      <c r="B666" s="349">
        <f>IF(_xlfn.IFERROR(FIND("PU",D666,1),0)&lt;&gt;0,"PU",0)</f>
        <v>0</v>
      </c>
      <c r="C666" t="s" s="10">
        <v>217</v>
      </c>
      <c r="D666" t="s" s="10">
        <v>1506</v>
      </c>
      <c r="E666" s="349">
        <v>0</v>
      </c>
      <c r="F666" s="6"/>
      <c r="G666" s="6"/>
      <c r="H666" s="6"/>
      <c r="I666" s="6"/>
      <c r="J666" s="9"/>
    </row>
    <row r="667" ht="15.35" customHeight="1">
      <c r="A667" t="s" s="594">
        <f>MID(D667,LEN(C667)+2,LEN(D667)-LEN(C667))</f>
        <v>111</v>
      </c>
      <c r="B667" s="349">
        <f>IF(_xlfn.IFERROR(FIND("PU",D667,1),0)&lt;&gt;0,"PU",0)</f>
        <v>0</v>
      </c>
      <c r="C667" t="s" s="10">
        <v>217</v>
      </c>
      <c r="D667" t="s" s="10">
        <v>1507</v>
      </c>
      <c r="E667" s="349">
        <v>0</v>
      </c>
      <c r="F667" s="6"/>
      <c r="G667" s="6"/>
      <c r="H667" s="6"/>
      <c r="I667" s="6"/>
      <c r="J667" s="9"/>
    </row>
    <row r="668" ht="15.35" customHeight="1">
      <c r="A668" t="s" s="594">
        <f>MID(D668,LEN(C668)+2,LEN(D668)-LEN(C668))</f>
        <v>112</v>
      </c>
      <c r="B668" s="349">
        <f>IF(_xlfn.IFERROR(FIND("PU",D668,1),0)&lt;&gt;0,"PU",0)</f>
        <v>0</v>
      </c>
      <c r="C668" t="s" s="10">
        <v>217</v>
      </c>
      <c r="D668" t="s" s="10">
        <v>1508</v>
      </c>
      <c r="E668" s="349">
        <v>0</v>
      </c>
      <c r="F668" s="6"/>
      <c r="G668" s="6"/>
      <c r="H668" s="6"/>
      <c r="I668" s="6"/>
      <c r="J668" s="9"/>
    </row>
    <row r="669" ht="15.35" customHeight="1">
      <c r="A669" t="s" s="594">
        <f>MID(D669,LEN(C669)+2,LEN(D669)-LEN(C669))</f>
        <v>113</v>
      </c>
      <c r="B669" s="349">
        <f>IF(_xlfn.IFERROR(FIND("PU",D669,1),0)&lt;&gt;0,"PU",0)</f>
        <v>0</v>
      </c>
      <c r="C669" t="s" s="10">
        <v>217</v>
      </c>
      <c r="D669" t="s" s="10">
        <v>1509</v>
      </c>
      <c r="E669" s="349">
        <v>0</v>
      </c>
      <c r="F669" s="6"/>
      <c r="G669" s="6"/>
      <c r="H669" s="6"/>
      <c r="I669" s="6"/>
      <c r="J669" s="9"/>
    </row>
    <row r="670" ht="15.35" customHeight="1">
      <c r="A670" t="s" s="594">
        <f>MID(D670,LEN(C670)+2,LEN(D670)-LEN(C670))</f>
        <v>114</v>
      </c>
      <c r="B670" s="349">
        <f>IF(_xlfn.IFERROR(FIND("PU",D670,1),0)&lt;&gt;0,"PU",0)</f>
        <v>0</v>
      </c>
      <c r="C670" t="s" s="10">
        <v>217</v>
      </c>
      <c r="D670" t="s" s="10">
        <v>1510</v>
      </c>
      <c r="E670" s="349">
        <v>0</v>
      </c>
      <c r="F670" s="6"/>
      <c r="G670" s="6"/>
      <c r="H670" s="6"/>
      <c r="I670" s="6"/>
      <c r="J670" s="9"/>
    </row>
    <row r="671" ht="15.35" customHeight="1">
      <c r="A671" t="s" s="594">
        <f>MID(D671,LEN(C671)+2,LEN(D671)-LEN(C671))</f>
        <v>115</v>
      </c>
      <c r="B671" s="349">
        <f>IF(_xlfn.IFERROR(FIND("PU",D671,1),0)&lt;&gt;0,"PU",0)</f>
        <v>0</v>
      </c>
      <c r="C671" t="s" s="10">
        <v>217</v>
      </c>
      <c r="D671" t="s" s="10">
        <v>1511</v>
      </c>
      <c r="E671" s="349">
        <v>0</v>
      </c>
      <c r="F671" s="6"/>
      <c r="G671" s="6"/>
      <c r="H671" s="6"/>
      <c r="I671" s="6"/>
      <c r="J671" s="9"/>
    </row>
    <row r="672" ht="15.35" customHeight="1">
      <c r="A672" t="s" s="594">
        <f>MID(D672,LEN(C672)+2,LEN(D672)-LEN(C672))</f>
        <v>117</v>
      </c>
      <c r="B672" s="349">
        <f>IF(_xlfn.IFERROR(FIND("PU",D672,1),0)&lt;&gt;0,"PU",0)</f>
        <v>0</v>
      </c>
      <c r="C672" t="s" s="10">
        <v>217</v>
      </c>
      <c r="D672" t="s" s="10">
        <v>1512</v>
      </c>
      <c r="E672" s="349">
        <v>0</v>
      </c>
      <c r="F672" s="6"/>
      <c r="G672" s="6"/>
      <c r="H672" s="6"/>
      <c r="I672" s="6"/>
      <c r="J672" s="9"/>
    </row>
    <row r="673" ht="15.35" customHeight="1">
      <c r="A673" t="s" s="594">
        <f>MID(D673,LEN(C673)+2,LEN(D673)-LEN(C673))</f>
        <v>118</v>
      </c>
      <c r="B673" s="349">
        <f>IF(_xlfn.IFERROR(FIND("PU",D673,1),0)&lt;&gt;0,"PU",0)</f>
        <v>0</v>
      </c>
      <c r="C673" t="s" s="10">
        <v>217</v>
      </c>
      <c r="D673" t="s" s="10">
        <v>1513</v>
      </c>
      <c r="E673" s="349">
        <v>0</v>
      </c>
      <c r="F673" s="6"/>
      <c r="G673" s="6"/>
      <c r="H673" s="6"/>
      <c r="I673" s="6"/>
      <c r="J673" s="9"/>
    </row>
    <row r="674" ht="15.35" customHeight="1">
      <c r="A674" t="s" s="594">
        <f>MID(D674,LEN(C674)+2,LEN(D674)-LEN(C674))</f>
        <v>119</v>
      </c>
      <c r="B674" s="349">
        <f>IF(_xlfn.IFERROR(FIND("PU",D674,1),0)&lt;&gt;0,"PU",0)</f>
        <v>0</v>
      </c>
      <c r="C674" t="s" s="10">
        <v>217</v>
      </c>
      <c r="D674" t="s" s="10">
        <v>1514</v>
      </c>
      <c r="E674" s="349">
        <v>0</v>
      </c>
      <c r="F674" s="6"/>
      <c r="G674" s="6"/>
      <c r="H674" s="6"/>
      <c r="I674" s="6"/>
      <c r="J674" s="9"/>
    </row>
    <row r="675" ht="15.35" customHeight="1">
      <c r="A675" t="s" s="594">
        <f>MID(D675,LEN(C675)+2,LEN(D675)-LEN(C675))</f>
        <v>120</v>
      </c>
      <c r="B675" s="349">
        <f>IF(_xlfn.IFERROR(FIND("PU",D675,1),0)&lt;&gt;0,"PU",0)</f>
        <v>0</v>
      </c>
      <c r="C675" t="s" s="10">
        <v>217</v>
      </c>
      <c r="D675" t="s" s="10">
        <v>1515</v>
      </c>
      <c r="E675" s="349">
        <v>0</v>
      </c>
      <c r="F675" s="6"/>
      <c r="G675" s="6"/>
      <c r="H675" s="6"/>
      <c r="I675" s="6"/>
      <c r="J675" s="9"/>
    </row>
    <row r="676" ht="15.35" customHeight="1">
      <c r="A676" t="s" s="594">
        <f>MID(D676,LEN(C676)+2,LEN(D676)-LEN(C676))</f>
        <v>121</v>
      </c>
      <c r="B676" s="349">
        <f>IF(_xlfn.IFERROR(FIND("PU",D676,1),0)&lt;&gt;0,"PU",0)</f>
        <v>0</v>
      </c>
      <c r="C676" t="s" s="10">
        <v>217</v>
      </c>
      <c r="D676" t="s" s="10">
        <v>1516</v>
      </c>
      <c r="E676" s="349">
        <v>0</v>
      </c>
      <c r="F676" s="6"/>
      <c r="G676" s="6"/>
      <c r="H676" s="6"/>
      <c r="I676" s="6"/>
      <c r="J676" s="9"/>
    </row>
    <row r="677" ht="15.35" customHeight="1">
      <c r="A677" t="s" s="594">
        <f>MID(D677,LEN(C677)+2,LEN(D677)-LEN(C677))</f>
        <v>122</v>
      </c>
      <c r="B677" s="349">
        <f>IF(_xlfn.IFERROR(FIND("PU",D677,1),0)&lt;&gt;0,"PU",0)</f>
        <v>0</v>
      </c>
      <c r="C677" t="s" s="10">
        <v>217</v>
      </c>
      <c r="D677" t="s" s="10">
        <v>1517</v>
      </c>
      <c r="E677" s="349">
        <v>0</v>
      </c>
      <c r="F677" s="6"/>
      <c r="G677" s="6"/>
      <c r="H677" s="6"/>
      <c r="I677" s="6"/>
      <c r="J677" s="9"/>
    </row>
    <row r="678" ht="15.35" customHeight="1">
      <c r="A678" t="s" s="594">
        <f>MID(D678,LEN(C678)+2,LEN(D678)-LEN(C678))</f>
        <v>123</v>
      </c>
      <c r="B678" s="349">
        <f>IF(_xlfn.IFERROR(FIND("PU",D678,1),0)&lt;&gt;0,"PU",0)</f>
        <v>0</v>
      </c>
      <c r="C678" t="s" s="10">
        <v>217</v>
      </c>
      <c r="D678" t="s" s="10">
        <v>1518</v>
      </c>
      <c r="E678" s="349">
        <v>0</v>
      </c>
      <c r="F678" s="6"/>
      <c r="G678" s="6"/>
      <c r="H678" s="6"/>
      <c r="I678" s="6"/>
      <c r="J678" s="9"/>
    </row>
    <row r="679" ht="15.35" customHeight="1">
      <c r="A679" t="s" s="594">
        <f>MID(D679,LEN(C679)+2,LEN(D679)-LEN(C679))</f>
        <v>860</v>
      </c>
      <c r="B679" s="349">
        <f>IF(_xlfn.IFERROR(FIND("PU",D679,1),0)&lt;&gt;0,"PU",0)</f>
        <v>0</v>
      </c>
      <c r="C679" t="s" s="10">
        <v>217</v>
      </c>
      <c r="D679" t="s" s="10">
        <v>1519</v>
      </c>
      <c r="E679" s="349">
        <v>0</v>
      </c>
      <c r="F679" s="6"/>
      <c r="G679" s="6"/>
      <c r="H679" s="6"/>
      <c r="I679" s="6"/>
      <c r="J679" s="9"/>
    </row>
    <row r="680" ht="15.35" customHeight="1">
      <c r="A680" t="s" s="594">
        <f>MID(D680,LEN(C680)+2,LEN(D680)-LEN(C680))</f>
        <v>110</v>
      </c>
      <c r="B680" s="349">
        <f>IF(_xlfn.IFERROR(FIND("PU",D680,1),0)&lt;&gt;0,"PU",0)</f>
        <v>0</v>
      </c>
      <c r="C680" t="s" s="10">
        <v>219</v>
      </c>
      <c r="D680" t="s" s="10">
        <v>1520</v>
      </c>
      <c r="E680" s="349">
        <v>0</v>
      </c>
      <c r="F680" s="6"/>
      <c r="G680" s="6"/>
      <c r="H680" s="6"/>
      <c r="I680" s="6"/>
      <c r="J680" s="9"/>
    </row>
    <row r="681" ht="15.35" customHeight="1">
      <c r="A681" t="s" s="594">
        <f>MID(D681,LEN(C681)+2,LEN(D681)-LEN(C681))</f>
        <v>111</v>
      </c>
      <c r="B681" s="349">
        <f>IF(_xlfn.IFERROR(FIND("PU",D681,1),0)&lt;&gt;0,"PU",0)</f>
        <v>0</v>
      </c>
      <c r="C681" t="s" s="10">
        <v>219</v>
      </c>
      <c r="D681" t="s" s="10">
        <v>1521</v>
      </c>
      <c r="E681" s="349">
        <v>0</v>
      </c>
      <c r="F681" s="6"/>
      <c r="G681" s="6"/>
      <c r="H681" s="6"/>
      <c r="I681" s="6"/>
      <c r="J681" s="9"/>
    </row>
    <row r="682" ht="15.35" customHeight="1">
      <c r="A682" t="s" s="594">
        <f>MID(D682,LEN(C682)+2,LEN(D682)-LEN(C682))</f>
        <v>112</v>
      </c>
      <c r="B682" s="349">
        <f>IF(_xlfn.IFERROR(FIND("PU",D682,1),0)&lt;&gt;0,"PU",0)</f>
        <v>0</v>
      </c>
      <c r="C682" t="s" s="10">
        <v>219</v>
      </c>
      <c r="D682" t="s" s="10">
        <v>1522</v>
      </c>
      <c r="E682" s="349">
        <v>0</v>
      </c>
      <c r="F682" s="6"/>
      <c r="G682" s="6"/>
      <c r="H682" s="6"/>
      <c r="I682" s="6"/>
      <c r="J682" s="9"/>
    </row>
    <row r="683" ht="15.35" customHeight="1">
      <c r="A683" t="s" s="594">
        <f>MID(D683,LEN(C683)+2,LEN(D683)-LEN(C683))</f>
        <v>113</v>
      </c>
      <c r="B683" s="349">
        <f>IF(_xlfn.IFERROR(FIND("PU",D683,1),0)&lt;&gt;0,"PU",0)</f>
        <v>0</v>
      </c>
      <c r="C683" t="s" s="10">
        <v>219</v>
      </c>
      <c r="D683" t="s" s="10">
        <v>1523</v>
      </c>
      <c r="E683" s="349">
        <v>0</v>
      </c>
      <c r="F683" s="6"/>
      <c r="G683" s="6"/>
      <c r="H683" s="6"/>
      <c r="I683" s="6"/>
      <c r="J683" s="9"/>
    </row>
    <row r="684" ht="15.35" customHeight="1">
      <c r="A684" t="s" s="594">
        <f>MID(D684,LEN(C684)+2,LEN(D684)-LEN(C684))</f>
        <v>114</v>
      </c>
      <c r="B684" s="349">
        <f>IF(_xlfn.IFERROR(FIND("PU",D684,1),0)&lt;&gt;0,"PU",0)</f>
        <v>0</v>
      </c>
      <c r="C684" t="s" s="10">
        <v>219</v>
      </c>
      <c r="D684" t="s" s="10">
        <v>1524</v>
      </c>
      <c r="E684" s="349">
        <v>0</v>
      </c>
      <c r="F684" s="6"/>
      <c r="G684" s="6"/>
      <c r="H684" s="6"/>
      <c r="I684" s="6"/>
      <c r="J684" s="9"/>
    </row>
    <row r="685" ht="15.35" customHeight="1">
      <c r="A685" t="s" s="594">
        <f>MID(D685,LEN(C685)+2,LEN(D685)-LEN(C685))</f>
        <v>115</v>
      </c>
      <c r="B685" s="349">
        <f>IF(_xlfn.IFERROR(FIND("PU",D685,1),0)&lt;&gt;0,"PU",0)</f>
        <v>0</v>
      </c>
      <c r="C685" t="s" s="10">
        <v>219</v>
      </c>
      <c r="D685" t="s" s="10">
        <v>1525</v>
      </c>
      <c r="E685" s="349">
        <v>0</v>
      </c>
      <c r="F685" s="6"/>
      <c r="G685" s="6"/>
      <c r="H685" s="6"/>
      <c r="I685" s="6"/>
      <c r="J685" s="9"/>
    </row>
    <row r="686" ht="15.35" customHeight="1">
      <c r="A686" t="s" s="594">
        <f>MID(D686,LEN(C686)+2,LEN(D686)-LEN(C686))</f>
        <v>117</v>
      </c>
      <c r="B686" s="349">
        <f>IF(_xlfn.IFERROR(FIND("PU",D686,1),0)&lt;&gt;0,"PU",0)</f>
        <v>0</v>
      </c>
      <c r="C686" t="s" s="10">
        <v>219</v>
      </c>
      <c r="D686" t="s" s="10">
        <v>1526</v>
      </c>
      <c r="E686" s="349">
        <v>0</v>
      </c>
      <c r="F686" s="6"/>
      <c r="G686" s="6"/>
      <c r="H686" s="6"/>
      <c r="I686" s="6"/>
      <c r="J686" s="9"/>
    </row>
    <row r="687" ht="15.35" customHeight="1">
      <c r="A687" t="s" s="594">
        <f>MID(D687,LEN(C687)+2,LEN(D687)-LEN(C687))</f>
        <v>118</v>
      </c>
      <c r="B687" s="349">
        <f>IF(_xlfn.IFERROR(FIND("PU",D687,1),0)&lt;&gt;0,"PU",0)</f>
        <v>0</v>
      </c>
      <c r="C687" t="s" s="10">
        <v>219</v>
      </c>
      <c r="D687" t="s" s="10">
        <v>1527</v>
      </c>
      <c r="E687" s="349">
        <v>0</v>
      </c>
      <c r="F687" s="6"/>
      <c r="G687" s="6"/>
      <c r="H687" s="6"/>
      <c r="I687" s="6"/>
      <c r="J687" s="9"/>
    </row>
    <row r="688" ht="15.35" customHeight="1">
      <c r="A688" t="s" s="594">
        <f>MID(D688,LEN(C688)+2,LEN(D688)-LEN(C688))</f>
        <v>119</v>
      </c>
      <c r="B688" s="349">
        <f>IF(_xlfn.IFERROR(FIND("PU",D688,1),0)&lt;&gt;0,"PU",0)</f>
        <v>0</v>
      </c>
      <c r="C688" t="s" s="10">
        <v>219</v>
      </c>
      <c r="D688" t="s" s="10">
        <v>1528</v>
      </c>
      <c r="E688" s="349">
        <v>0</v>
      </c>
      <c r="F688" s="6"/>
      <c r="G688" s="6"/>
      <c r="H688" s="6"/>
      <c r="I688" s="6"/>
      <c r="J688" s="9"/>
    </row>
    <row r="689" ht="15.35" customHeight="1">
      <c r="A689" t="s" s="594">
        <f>MID(D689,LEN(C689)+2,LEN(D689)-LEN(C689))</f>
        <v>120</v>
      </c>
      <c r="B689" s="349">
        <f>IF(_xlfn.IFERROR(FIND("PU",D689,1),0)&lt;&gt;0,"PU",0)</f>
        <v>0</v>
      </c>
      <c r="C689" t="s" s="10">
        <v>219</v>
      </c>
      <c r="D689" t="s" s="10">
        <v>1529</v>
      </c>
      <c r="E689" s="349">
        <v>0</v>
      </c>
      <c r="F689" s="6"/>
      <c r="G689" s="6"/>
      <c r="H689" s="6"/>
      <c r="I689" s="6"/>
      <c r="J689" s="9"/>
    </row>
    <row r="690" ht="15.35" customHeight="1">
      <c r="A690" t="s" s="594">
        <f>MID(D690,LEN(C690)+2,LEN(D690)-LEN(C690))</f>
        <v>121</v>
      </c>
      <c r="B690" s="349">
        <f>IF(_xlfn.IFERROR(FIND("PU",D690,1),0)&lt;&gt;0,"PU",0)</f>
        <v>0</v>
      </c>
      <c r="C690" t="s" s="10">
        <v>219</v>
      </c>
      <c r="D690" t="s" s="10">
        <v>1530</v>
      </c>
      <c r="E690" s="349">
        <v>0</v>
      </c>
      <c r="F690" s="6"/>
      <c r="G690" s="6"/>
      <c r="H690" s="6"/>
      <c r="I690" s="6"/>
      <c r="J690" s="9"/>
    </row>
    <row r="691" ht="15.35" customHeight="1">
      <c r="A691" t="s" s="594">
        <f>MID(D691,LEN(C691)+2,LEN(D691)-LEN(C691))</f>
        <v>122</v>
      </c>
      <c r="B691" s="349">
        <f>IF(_xlfn.IFERROR(FIND("PU",D691,1),0)&lt;&gt;0,"PU",0)</f>
        <v>0</v>
      </c>
      <c r="C691" t="s" s="10">
        <v>219</v>
      </c>
      <c r="D691" t="s" s="10">
        <v>1531</v>
      </c>
      <c r="E691" s="349">
        <v>0</v>
      </c>
      <c r="F691" s="6"/>
      <c r="G691" s="6"/>
      <c r="H691" s="6"/>
      <c r="I691" s="6"/>
      <c r="J691" s="9"/>
    </row>
    <row r="692" ht="15.35" customHeight="1">
      <c r="A692" t="s" s="594">
        <f>MID(D692,LEN(C692)+2,LEN(D692)-LEN(C692))</f>
        <v>123</v>
      </c>
      <c r="B692" s="349">
        <f>IF(_xlfn.IFERROR(FIND("PU",D692,1),0)&lt;&gt;0,"PU",0)</f>
        <v>0</v>
      </c>
      <c r="C692" t="s" s="10">
        <v>219</v>
      </c>
      <c r="D692" t="s" s="10">
        <v>1532</v>
      </c>
      <c r="E692" s="349">
        <v>0</v>
      </c>
      <c r="F692" s="6"/>
      <c r="G692" s="6"/>
      <c r="H692" s="6"/>
      <c r="I692" s="6"/>
      <c r="J692" s="9"/>
    </row>
    <row r="693" ht="15.35" customHeight="1">
      <c r="A693" t="s" s="594">
        <f>MID(D693,LEN(C693)+2,LEN(D693)-LEN(C693))</f>
        <v>860</v>
      </c>
      <c r="B693" s="349">
        <f>IF(_xlfn.IFERROR(FIND("PU",D693,1),0)&lt;&gt;0,"PU",0)</f>
        <v>0</v>
      </c>
      <c r="C693" t="s" s="10">
        <v>219</v>
      </c>
      <c r="D693" t="s" s="10">
        <v>1533</v>
      </c>
      <c r="E693" s="349">
        <v>0</v>
      </c>
      <c r="F693" s="6"/>
      <c r="G693" s="6"/>
      <c r="H693" s="6"/>
      <c r="I693" s="6"/>
      <c r="J693" s="9"/>
    </row>
    <row r="694" ht="15.35" customHeight="1">
      <c r="A694" t="s" s="594">
        <f>MID(D694,LEN(C694)+2,LEN(D694)-LEN(C694))</f>
        <v>110</v>
      </c>
      <c r="B694" s="349">
        <f>IF(_xlfn.IFERROR(FIND("PU",D694,1),0)&lt;&gt;0,"PU",0)</f>
        <v>0</v>
      </c>
      <c r="C694" t="s" s="10">
        <v>222</v>
      </c>
      <c r="D694" t="s" s="10">
        <v>1534</v>
      </c>
      <c r="E694" s="349">
        <v>0</v>
      </c>
      <c r="F694" s="6"/>
      <c r="G694" s="6"/>
      <c r="H694" s="6"/>
      <c r="I694" s="6"/>
      <c r="J694" s="9"/>
    </row>
    <row r="695" ht="15.35" customHeight="1">
      <c r="A695" t="s" s="594">
        <f>MID(D695,LEN(C695)+2,LEN(D695)-LEN(C695))</f>
        <v>111</v>
      </c>
      <c r="B695" s="349">
        <f>IF(_xlfn.IFERROR(FIND("PU",D695,1),0)&lt;&gt;0,"PU",0)</f>
        <v>0</v>
      </c>
      <c r="C695" t="s" s="10">
        <v>222</v>
      </c>
      <c r="D695" t="s" s="10">
        <v>1535</v>
      </c>
      <c r="E695" s="349">
        <v>0</v>
      </c>
      <c r="F695" s="6"/>
      <c r="G695" s="6"/>
      <c r="H695" s="6"/>
      <c r="I695" s="6"/>
      <c r="J695" s="9"/>
    </row>
    <row r="696" ht="15.35" customHeight="1">
      <c r="A696" t="s" s="594">
        <f>MID(D696,LEN(C696)+2,LEN(D696)-LEN(C696))</f>
        <v>112</v>
      </c>
      <c r="B696" s="349">
        <f>IF(_xlfn.IFERROR(FIND("PU",D696,1),0)&lt;&gt;0,"PU",0)</f>
        <v>0</v>
      </c>
      <c r="C696" t="s" s="10">
        <v>222</v>
      </c>
      <c r="D696" t="s" s="10">
        <v>1536</v>
      </c>
      <c r="E696" s="349">
        <v>0</v>
      </c>
      <c r="F696" s="6"/>
      <c r="G696" s="6"/>
      <c r="H696" s="6"/>
      <c r="I696" s="6"/>
      <c r="J696" s="9"/>
    </row>
    <row r="697" ht="15.35" customHeight="1">
      <c r="A697" t="s" s="594">
        <f>MID(D697,LEN(C697)+2,LEN(D697)-LEN(C697))</f>
        <v>113</v>
      </c>
      <c r="B697" s="349">
        <f>IF(_xlfn.IFERROR(FIND("PU",D697,1),0)&lt;&gt;0,"PU",0)</f>
        <v>0</v>
      </c>
      <c r="C697" t="s" s="10">
        <v>222</v>
      </c>
      <c r="D697" t="s" s="10">
        <v>1537</v>
      </c>
      <c r="E697" s="349">
        <v>0</v>
      </c>
      <c r="F697" s="6"/>
      <c r="G697" s="6"/>
      <c r="H697" s="6"/>
      <c r="I697" s="6"/>
      <c r="J697" s="9"/>
    </row>
    <row r="698" ht="15.35" customHeight="1">
      <c r="A698" t="s" s="594">
        <f>MID(D698,LEN(C698)+2,LEN(D698)-LEN(C698))</f>
        <v>114</v>
      </c>
      <c r="B698" s="349">
        <f>IF(_xlfn.IFERROR(FIND("PU",D698,1),0)&lt;&gt;0,"PU",0)</f>
        <v>0</v>
      </c>
      <c r="C698" t="s" s="10">
        <v>222</v>
      </c>
      <c r="D698" t="s" s="10">
        <v>1538</v>
      </c>
      <c r="E698" s="349">
        <v>0</v>
      </c>
      <c r="F698" s="6"/>
      <c r="G698" s="6"/>
      <c r="H698" s="6"/>
      <c r="I698" s="6"/>
      <c r="J698" s="9"/>
    </row>
    <row r="699" ht="15.35" customHeight="1">
      <c r="A699" t="s" s="594">
        <f>MID(D699,LEN(C699)+2,LEN(D699)-LEN(C699))</f>
        <v>115</v>
      </c>
      <c r="B699" s="349">
        <f>IF(_xlfn.IFERROR(FIND("PU",D699,1),0)&lt;&gt;0,"PU",0)</f>
        <v>0</v>
      </c>
      <c r="C699" t="s" s="10">
        <v>222</v>
      </c>
      <c r="D699" t="s" s="10">
        <v>1539</v>
      </c>
      <c r="E699" s="349">
        <v>0</v>
      </c>
      <c r="F699" s="6"/>
      <c r="G699" s="6"/>
      <c r="H699" s="6"/>
      <c r="I699" s="6"/>
      <c r="J699" s="9"/>
    </row>
    <row r="700" ht="15.35" customHeight="1">
      <c r="A700" t="s" s="594">
        <f>MID(D700,LEN(C700)+2,LEN(D700)-LEN(C700))</f>
        <v>117</v>
      </c>
      <c r="B700" s="349">
        <f>IF(_xlfn.IFERROR(FIND("PU",D700,1),0)&lt;&gt;0,"PU",0)</f>
        <v>0</v>
      </c>
      <c r="C700" t="s" s="10">
        <v>222</v>
      </c>
      <c r="D700" t="s" s="10">
        <v>1540</v>
      </c>
      <c r="E700" s="349">
        <v>0</v>
      </c>
      <c r="F700" s="6"/>
      <c r="G700" s="6"/>
      <c r="H700" s="6"/>
      <c r="I700" s="6"/>
      <c r="J700" s="9"/>
    </row>
    <row r="701" ht="15.35" customHeight="1">
      <c r="A701" t="s" s="594">
        <f>MID(D701,LEN(C701)+2,LEN(D701)-LEN(C701))</f>
        <v>118</v>
      </c>
      <c r="B701" s="349">
        <f>IF(_xlfn.IFERROR(FIND("PU",D701,1),0)&lt;&gt;0,"PU",0)</f>
        <v>0</v>
      </c>
      <c r="C701" t="s" s="10">
        <v>222</v>
      </c>
      <c r="D701" t="s" s="10">
        <v>1541</v>
      </c>
      <c r="E701" s="349">
        <v>0</v>
      </c>
      <c r="F701" s="6"/>
      <c r="G701" s="6"/>
      <c r="H701" s="6"/>
      <c r="I701" s="6"/>
      <c r="J701" s="9"/>
    </row>
    <row r="702" ht="15.35" customHeight="1">
      <c r="A702" t="s" s="594">
        <f>MID(D702,LEN(C702)+2,LEN(D702)-LEN(C702))</f>
        <v>119</v>
      </c>
      <c r="B702" s="349">
        <f>IF(_xlfn.IFERROR(FIND("PU",D702,1),0)&lt;&gt;0,"PU",0)</f>
        <v>0</v>
      </c>
      <c r="C702" t="s" s="10">
        <v>222</v>
      </c>
      <c r="D702" t="s" s="10">
        <v>1542</v>
      </c>
      <c r="E702" s="349">
        <v>0</v>
      </c>
      <c r="F702" s="6"/>
      <c r="G702" s="6"/>
      <c r="H702" s="6"/>
      <c r="I702" s="6"/>
      <c r="J702" s="9"/>
    </row>
    <row r="703" ht="15.35" customHeight="1">
      <c r="A703" t="s" s="594">
        <f>MID(D703,LEN(C703)+2,LEN(D703)-LEN(C703))</f>
        <v>120</v>
      </c>
      <c r="B703" s="349">
        <f>IF(_xlfn.IFERROR(FIND("PU",D703,1),0)&lt;&gt;0,"PU",0)</f>
        <v>0</v>
      </c>
      <c r="C703" t="s" s="10">
        <v>222</v>
      </c>
      <c r="D703" t="s" s="10">
        <v>1543</v>
      </c>
      <c r="E703" s="349">
        <v>0</v>
      </c>
      <c r="F703" s="6"/>
      <c r="G703" s="6"/>
      <c r="H703" s="6"/>
      <c r="I703" s="6"/>
      <c r="J703" s="9"/>
    </row>
    <row r="704" ht="15.35" customHeight="1">
      <c r="A704" t="s" s="594">
        <f>MID(D704,LEN(C704)+2,LEN(D704)-LEN(C704))</f>
        <v>121</v>
      </c>
      <c r="B704" s="349">
        <f>IF(_xlfn.IFERROR(FIND("PU",D704,1),0)&lt;&gt;0,"PU",0)</f>
        <v>0</v>
      </c>
      <c r="C704" t="s" s="10">
        <v>222</v>
      </c>
      <c r="D704" t="s" s="10">
        <v>1544</v>
      </c>
      <c r="E704" s="349">
        <v>0</v>
      </c>
      <c r="F704" s="6"/>
      <c r="G704" s="6"/>
      <c r="H704" s="6"/>
      <c r="I704" s="6"/>
      <c r="J704" s="9"/>
    </row>
    <row r="705" ht="15.35" customHeight="1">
      <c r="A705" t="s" s="594">
        <f>MID(D705,LEN(C705)+2,LEN(D705)-LEN(C705))</f>
        <v>122</v>
      </c>
      <c r="B705" s="349">
        <f>IF(_xlfn.IFERROR(FIND("PU",D705,1),0)&lt;&gt;0,"PU",0)</f>
        <v>0</v>
      </c>
      <c r="C705" t="s" s="10">
        <v>222</v>
      </c>
      <c r="D705" t="s" s="10">
        <v>1545</v>
      </c>
      <c r="E705" s="349">
        <v>0</v>
      </c>
      <c r="F705" s="6"/>
      <c r="G705" s="6"/>
      <c r="H705" s="6"/>
      <c r="I705" s="6"/>
      <c r="J705" s="9"/>
    </row>
    <row r="706" ht="15.35" customHeight="1">
      <c r="A706" t="s" s="594">
        <f>MID(D706,LEN(C706)+2,LEN(D706)-LEN(C706))</f>
        <v>123</v>
      </c>
      <c r="B706" s="349">
        <f>IF(_xlfn.IFERROR(FIND("PU",D706,1),0)&lt;&gt;0,"PU",0)</f>
        <v>0</v>
      </c>
      <c r="C706" t="s" s="10">
        <v>222</v>
      </c>
      <c r="D706" t="s" s="10">
        <v>1546</v>
      </c>
      <c r="E706" s="349">
        <v>0</v>
      </c>
      <c r="F706" s="6"/>
      <c r="G706" s="6"/>
      <c r="H706" s="6"/>
      <c r="I706" s="6"/>
      <c r="J706" s="9"/>
    </row>
    <row r="707" ht="15.35" customHeight="1">
      <c r="A707" t="s" s="594">
        <f>MID(D707,LEN(C707)+2,LEN(D707)-LEN(C707))</f>
        <v>860</v>
      </c>
      <c r="B707" s="349">
        <f>IF(_xlfn.IFERROR(FIND("PU",D707,1),0)&lt;&gt;0,"PU",0)</f>
        <v>0</v>
      </c>
      <c r="C707" t="s" s="10">
        <v>222</v>
      </c>
      <c r="D707" t="s" s="10">
        <v>1547</v>
      </c>
      <c r="E707" s="349">
        <v>0</v>
      </c>
      <c r="F707" s="6"/>
      <c r="G707" s="6"/>
      <c r="H707" s="6"/>
      <c r="I707" s="6"/>
      <c r="J707" s="9"/>
    </row>
    <row r="708" ht="15.35" customHeight="1">
      <c r="A708" t="s" s="594">
        <f>MID(D708,LEN(C708)+2,LEN(D708)-LEN(C708))</f>
        <v>110</v>
      </c>
      <c r="B708" s="349">
        <f>IF(_xlfn.IFERROR(FIND("PU",D708,1),0)&lt;&gt;0,"PU",0)</f>
        <v>0</v>
      </c>
      <c r="C708" t="s" s="10">
        <v>224</v>
      </c>
      <c r="D708" t="s" s="10">
        <v>1548</v>
      </c>
      <c r="E708" s="349">
        <v>0</v>
      </c>
      <c r="F708" s="6"/>
      <c r="G708" s="6"/>
      <c r="H708" s="6"/>
      <c r="I708" s="6"/>
      <c r="J708" s="9"/>
    </row>
    <row r="709" ht="15.35" customHeight="1">
      <c r="A709" t="s" s="594">
        <f>MID(D709,LEN(C709)+2,LEN(D709)-LEN(C709))</f>
        <v>111</v>
      </c>
      <c r="B709" s="349">
        <f>IF(_xlfn.IFERROR(FIND("PU",D709,1),0)&lt;&gt;0,"PU",0)</f>
        <v>0</v>
      </c>
      <c r="C709" t="s" s="10">
        <v>224</v>
      </c>
      <c r="D709" t="s" s="10">
        <v>1549</v>
      </c>
      <c r="E709" s="349">
        <v>0</v>
      </c>
      <c r="F709" s="6"/>
      <c r="G709" s="6"/>
      <c r="H709" s="6"/>
      <c r="I709" s="6"/>
      <c r="J709" s="9"/>
    </row>
    <row r="710" ht="15.35" customHeight="1">
      <c r="A710" t="s" s="594">
        <f>MID(D710,LEN(C710)+2,LEN(D710)-LEN(C710))</f>
        <v>112</v>
      </c>
      <c r="B710" s="349">
        <f>IF(_xlfn.IFERROR(FIND("PU",D710,1),0)&lt;&gt;0,"PU",0)</f>
        <v>0</v>
      </c>
      <c r="C710" t="s" s="10">
        <v>224</v>
      </c>
      <c r="D710" t="s" s="10">
        <v>1550</v>
      </c>
      <c r="E710" s="349">
        <v>0</v>
      </c>
      <c r="F710" s="6"/>
      <c r="G710" s="6"/>
      <c r="H710" s="6"/>
      <c r="I710" s="6"/>
      <c r="J710" s="9"/>
    </row>
    <row r="711" ht="15.35" customHeight="1">
      <c r="A711" t="s" s="594">
        <f>MID(D711,LEN(C711)+2,LEN(D711)-LEN(C711))</f>
        <v>113</v>
      </c>
      <c r="B711" s="349">
        <f>IF(_xlfn.IFERROR(FIND("PU",D711,1),0)&lt;&gt;0,"PU",0)</f>
        <v>0</v>
      </c>
      <c r="C711" t="s" s="10">
        <v>224</v>
      </c>
      <c r="D711" t="s" s="10">
        <v>1551</v>
      </c>
      <c r="E711" s="349">
        <v>0</v>
      </c>
      <c r="F711" s="6"/>
      <c r="G711" s="6"/>
      <c r="H711" s="6"/>
      <c r="I711" s="6"/>
      <c r="J711" s="9"/>
    </row>
    <row r="712" ht="15.35" customHeight="1">
      <c r="A712" t="s" s="594">
        <f>MID(D712,LEN(C712)+2,LEN(D712)-LEN(C712))</f>
        <v>114</v>
      </c>
      <c r="B712" s="349">
        <f>IF(_xlfn.IFERROR(FIND("PU",D712,1),0)&lt;&gt;0,"PU",0)</f>
        <v>0</v>
      </c>
      <c r="C712" t="s" s="10">
        <v>224</v>
      </c>
      <c r="D712" t="s" s="10">
        <v>1552</v>
      </c>
      <c r="E712" s="349">
        <v>0</v>
      </c>
      <c r="F712" s="6"/>
      <c r="G712" s="6"/>
      <c r="H712" s="6"/>
      <c r="I712" s="6"/>
      <c r="J712" s="9"/>
    </row>
    <row r="713" ht="15.35" customHeight="1">
      <c r="A713" t="s" s="594">
        <f>MID(D713,LEN(C713)+2,LEN(D713)-LEN(C713))</f>
        <v>115</v>
      </c>
      <c r="B713" s="349">
        <f>IF(_xlfn.IFERROR(FIND("PU",D713,1),0)&lt;&gt;0,"PU",0)</f>
        <v>0</v>
      </c>
      <c r="C713" t="s" s="10">
        <v>224</v>
      </c>
      <c r="D713" t="s" s="10">
        <v>1553</v>
      </c>
      <c r="E713" s="349">
        <v>0</v>
      </c>
      <c r="F713" s="6"/>
      <c r="G713" s="6"/>
      <c r="H713" s="6"/>
      <c r="I713" s="6"/>
      <c r="J713" s="9"/>
    </row>
    <row r="714" ht="15.35" customHeight="1">
      <c r="A714" t="s" s="594">
        <f>MID(D714,LEN(C714)+2,LEN(D714)-LEN(C714))</f>
        <v>117</v>
      </c>
      <c r="B714" s="349">
        <f>IF(_xlfn.IFERROR(FIND("PU",D714,1),0)&lt;&gt;0,"PU",0)</f>
        <v>0</v>
      </c>
      <c r="C714" t="s" s="10">
        <v>224</v>
      </c>
      <c r="D714" t="s" s="10">
        <v>1554</v>
      </c>
      <c r="E714" s="349">
        <v>0</v>
      </c>
      <c r="F714" s="6"/>
      <c r="G714" s="6"/>
      <c r="H714" s="6"/>
      <c r="I714" s="6"/>
      <c r="J714" s="9"/>
    </row>
    <row r="715" ht="15.35" customHeight="1">
      <c r="A715" t="s" s="594">
        <f>MID(D715,LEN(C715)+2,LEN(D715)-LEN(C715))</f>
        <v>118</v>
      </c>
      <c r="B715" s="349">
        <f>IF(_xlfn.IFERROR(FIND("PU",D715,1),0)&lt;&gt;0,"PU",0)</f>
        <v>0</v>
      </c>
      <c r="C715" t="s" s="10">
        <v>224</v>
      </c>
      <c r="D715" t="s" s="10">
        <v>1555</v>
      </c>
      <c r="E715" s="349">
        <v>0</v>
      </c>
      <c r="F715" s="6"/>
      <c r="G715" s="6"/>
      <c r="H715" s="6"/>
      <c r="I715" s="6"/>
      <c r="J715" s="9"/>
    </row>
    <row r="716" ht="15.35" customHeight="1">
      <c r="A716" t="s" s="594">
        <f>MID(D716,LEN(C716)+2,LEN(D716)-LEN(C716))</f>
        <v>119</v>
      </c>
      <c r="B716" s="349">
        <f>IF(_xlfn.IFERROR(FIND("PU",D716,1),0)&lt;&gt;0,"PU",0)</f>
        <v>0</v>
      </c>
      <c r="C716" t="s" s="10">
        <v>224</v>
      </c>
      <c r="D716" t="s" s="10">
        <v>1556</v>
      </c>
      <c r="E716" s="349">
        <v>0</v>
      </c>
      <c r="F716" s="6"/>
      <c r="G716" s="6"/>
      <c r="H716" s="6"/>
      <c r="I716" s="6"/>
      <c r="J716" s="9"/>
    </row>
    <row r="717" ht="15.35" customHeight="1">
      <c r="A717" t="s" s="594">
        <f>MID(D717,LEN(C717)+2,LEN(D717)-LEN(C717))</f>
        <v>120</v>
      </c>
      <c r="B717" s="349">
        <f>IF(_xlfn.IFERROR(FIND("PU",D717,1),0)&lt;&gt;0,"PU",0)</f>
        <v>0</v>
      </c>
      <c r="C717" t="s" s="10">
        <v>224</v>
      </c>
      <c r="D717" t="s" s="10">
        <v>1557</v>
      </c>
      <c r="E717" s="349">
        <v>0</v>
      </c>
      <c r="F717" s="6"/>
      <c r="G717" s="6"/>
      <c r="H717" s="6"/>
      <c r="I717" s="6"/>
      <c r="J717" s="9"/>
    </row>
    <row r="718" ht="15.35" customHeight="1">
      <c r="A718" t="s" s="594">
        <f>MID(D718,LEN(C718)+2,LEN(D718)-LEN(C718))</f>
        <v>121</v>
      </c>
      <c r="B718" s="349">
        <f>IF(_xlfn.IFERROR(FIND("PU",D718,1),0)&lt;&gt;0,"PU",0)</f>
        <v>0</v>
      </c>
      <c r="C718" t="s" s="10">
        <v>224</v>
      </c>
      <c r="D718" t="s" s="10">
        <v>1558</v>
      </c>
      <c r="E718" s="349">
        <v>0</v>
      </c>
      <c r="F718" s="6"/>
      <c r="G718" s="6"/>
      <c r="H718" s="6"/>
      <c r="I718" s="6"/>
      <c r="J718" s="9"/>
    </row>
    <row r="719" ht="15.35" customHeight="1">
      <c r="A719" t="s" s="594">
        <f>MID(D719,LEN(C719)+2,LEN(D719)-LEN(C719))</f>
        <v>122</v>
      </c>
      <c r="B719" s="349">
        <f>IF(_xlfn.IFERROR(FIND("PU",D719,1),0)&lt;&gt;0,"PU",0)</f>
        <v>0</v>
      </c>
      <c r="C719" t="s" s="10">
        <v>224</v>
      </c>
      <c r="D719" t="s" s="10">
        <v>1559</v>
      </c>
      <c r="E719" s="349">
        <v>0</v>
      </c>
      <c r="F719" s="6"/>
      <c r="G719" s="6"/>
      <c r="H719" s="6"/>
      <c r="I719" s="6"/>
      <c r="J719" s="9"/>
    </row>
    <row r="720" ht="15.35" customHeight="1">
      <c r="A720" t="s" s="594">
        <f>MID(D720,LEN(C720)+2,LEN(D720)-LEN(C720))</f>
        <v>123</v>
      </c>
      <c r="B720" s="349">
        <f>IF(_xlfn.IFERROR(FIND("PU",D720,1),0)&lt;&gt;0,"PU",0)</f>
        <v>0</v>
      </c>
      <c r="C720" t="s" s="10">
        <v>224</v>
      </c>
      <c r="D720" t="s" s="10">
        <v>1560</v>
      </c>
      <c r="E720" s="349">
        <v>0</v>
      </c>
      <c r="F720" s="6"/>
      <c r="G720" s="6"/>
      <c r="H720" s="6"/>
      <c r="I720" s="6"/>
      <c r="J720" s="9"/>
    </row>
    <row r="721" ht="15.35" customHeight="1">
      <c r="A721" t="s" s="594">
        <f>MID(D721,LEN(C721)+2,LEN(D721)-LEN(C721))</f>
        <v>860</v>
      </c>
      <c r="B721" s="349">
        <f>IF(_xlfn.IFERROR(FIND("PU",D721,1),0)&lt;&gt;0,"PU",0)</f>
        <v>0</v>
      </c>
      <c r="C721" t="s" s="10">
        <v>224</v>
      </c>
      <c r="D721" t="s" s="10">
        <v>1561</v>
      </c>
      <c r="E721" s="349">
        <v>0</v>
      </c>
      <c r="F721" s="6"/>
      <c r="G721" s="6"/>
      <c r="H721" s="6"/>
      <c r="I721" s="6"/>
      <c r="J721" s="9"/>
    </row>
    <row r="722" ht="15.35" customHeight="1">
      <c r="A722" t="s" s="594">
        <f>MID(D722,LEN(C722)+2,LEN(D722)-LEN(C722))</f>
        <v>110</v>
      </c>
      <c r="B722" s="349">
        <f>IF(_xlfn.IFERROR(FIND("PU",D722,1),0)&lt;&gt;0,"PU",0)</f>
        <v>0</v>
      </c>
      <c r="C722" t="s" s="10">
        <v>225</v>
      </c>
      <c r="D722" t="s" s="10">
        <v>1562</v>
      </c>
      <c r="E722" s="349">
        <v>0</v>
      </c>
      <c r="F722" s="6"/>
      <c r="G722" s="6"/>
      <c r="H722" s="6"/>
      <c r="I722" s="6"/>
      <c r="J722" s="9"/>
    </row>
    <row r="723" ht="15.35" customHeight="1">
      <c r="A723" t="s" s="594">
        <f>MID(D723,LEN(C723)+2,LEN(D723)-LEN(C723))</f>
        <v>111</v>
      </c>
      <c r="B723" s="349">
        <f>IF(_xlfn.IFERROR(FIND("PU",D723,1),0)&lt;&gt;0,"PU",0)</f>
        <v>0</v>
      </c>
      <c r="C723" t="s" s="10">
        <v>225</v>
      </c>
      <c r="D723" t="s" s="10">
        <v>1563</v>
      </c>
      <c r="E723" s="349">
        <v>0</v>
      </c>
      <c r="F723" s="6"/>
      <c r="G723" s="6"/>
      <c r="H723" s="6"/>
      <c r="I723" s="6"/>
      <c r="J723" s="9"/>
    </row>
    <row r="724" ht="15.35" customHeight="1">
      <c r="A724" t="s" s="594">
        <f>MID(D724,LEN(C724)+2,LEN(D724)-LEN(C724))</f>
        <v>112</v>
      </c>
      <c r="B724" s="349">
        <f>IF(_xlfn.IFERROR(FIND("PU",D724,1),0)&lt;&gt;0,"PU",0)</f>
        <v>0</v>
      </c>
      <c r="C724" t="s" s="10">
        <v>225</v>
      </c>
      <c r="D724" t="s" s="10">
        <v>1564</v>
      </c>
      <c r="E724" s="349">
        <v>0</v>
      </c>
      <c r="F724" s="6"/>
      <c r="G724" s="6"/>
      <c r="H724" s="6"/>
      <c r="I724" s="6"/>
      <c r="J724" s="9"/>
    </row>
    <row r="725" ht="15.35" customHeight="1">
      <c r="A725" t="s" s="594">
        <f>MID(D725,LEN(C725)+2,LEN(D725)-LEN(C725))</f>
        <v>113</v>
      </c>
      <c r="B725" s="349">
        <f>IF(_xlfn.IFERROR(FIND("PU",D725,1),0)&lt;&gt;0,"PU",0)</f>
        <v>0</v>
      </c>
      <c r="C725" t="s" s="10">
        <v>225</v>
      </c>
      <c r="D725" t="s" s="10">
        <v>1565</v>
      </c>
      <c r="E725" s="349">
        <v>0</v>
      </c>
      <c r="F725" s="6"/>
      <c r="G725" s="6"/>
      <c r="H725" s="6"/>
      <c r="I725" s="6"/>
      <c r="J725" s="9"/>
    </row>
    <row r="726" ht="15.35" customHeight="1">
      <c r="A726" t="s" s="594">
        <f>MID(D726,LEN(C726)+2,LEN(D726)-LEN(C726))</f>
        <v>114</v>
      </c>
      <c r="B726" s="349">
        <f>IF(_xlfn.IFERROR(FIND("PU",D726,1),0)&lt;&gt;0,"PU",0)</f>
        <v>0</v>
      </c>
      <c r="C726" t="s" s="10">
        <v>225</v>
      </c>
      <c r="D726" t="s" s="10">
        <v>1566</v>
      </c>
      <c r="E726" s="349">
        <v>0</v>
      </c>
      <c r="F726" s="6"/>
      <c r="G726" s="6"/>
      <c r="H726" s="6"/>
      <c r="I726" s="6"/>
      <c r="J726" s="9"/>
    </row>
    <row r="727" ht="15.35" customHeight="1">
      <c r="A727" t="s" s="594">
        <f>MID(D727,LEN(C727)+2,LEN(D727)-LEN(C727))</f>
        <v>115</v>
      </c>
      <c r="B727" s="349">
        <f>IF(_xlfn.IFERROR(FIND("PU",D727,1),0)&lt;&gt;0,"PU",0)</f>
        <v>0</v>
      </c>
      <c r="C727" t="s" s="10">
        <v>225</v>
      </c>
      <c r="D727" t="s" s="10">
        <v>1567</v>
      </c>
      <c r="E727" s="349">
        <v>0</v>
      </c>
      <c r="F727" s="6"/>
      <c r="G727" s="6"/>
      <c r="H727" s="6"/>
      <c r="I727" s="6"/>
      <c r="J727" s="9"/>
    </row>
    <row r="728" ht="15.35" customHeight="1">
      <c r="A728" t="s" s="594">
        <f>MID(D728,LEN(C728)+2,LEN(D728)-LEN(C728))</f>
        <v>117</v>
      </c>
      <c r="B728" s="349">
        <f>IF(_xlfn.IFERROR(FIND("PU",D728,1),0)&lt;&gt;0,"PU",0)</f>
        <v>0</v>
      </c>
      <c r="C728" t="s" s="10">
        <v>225</v>
      </c>
      <c r="D728" t="s" s="10">
        <v>1568</v>
      </c>
      <c r="E728" s="349">
        <v>0</v>
      </c>
      <c r="F728" s="6"/>
      <c r="G728" s="6"/>
      <c r="H728" s="6"/>
      <c r="I728" s="6"/>
      <c r="J728" s="9"/>
    </row>
    <row r="729" ht="15.35" customHeight="1">
      <c r="A729" t="s" s="594">
        <f>MID(D729,LEN(C729)+2,LEN(D729)-LEN(C729))</f>
        <v>118</v>
      </c>
      <c r="B729" s="349">
        <f>IF(_xlfn.IFERROR(FIND("PU",D729,1),0)&lt;&gt;0,"PU",0)</f>
        <v>0</v>
      </c>
      <c r="C729" t="s" s="10">
        <v>225</v>
      </c>
      <c r="D729" t="s" s="10">
        <v>1569</v>
      </c>
      <c r="E729" s="349">
        <v>0</v>
      </c>
      <c r="F729" s="6"/>
      <c r="G729" s="6"/>
      <c r="H729" s="6"/>
      <c r="I729" s="6"/>
      <c r="J729" s="9"/>
    </row>
    <row r="730" ht="15.35" customHeight="1">
      <c r="A730" t="s" s="594">
        <f>MID(D730,LEN(C730)+2,LEN(D730)-LEN(C730))</f>
        <v>119</v>
      </c>
      <c r="B730" s="349">
        <f>IF(_xlfn.IFERROR(FIND("PU",D730,1),0)&lt;&gt;0,"PU",0)</f>
        <v>0</v>
      </c>
      <c r="C730" t="s" s="10">
        <v>225</v>
      </c>
      <c r="D730" t="s" s="10">
        <v>1570</v>
      </c>
      <c r="E730" s="349">
        <v>0</v>
      </c>
      <c r="F730" s="6"/>
      <c r="G730" s="6"/>
      <c r="H730" s="6"/>
      <c r="I730" s="6"/>
      <c r="J730" s="9"/>
    </row>
    <row r="731" ht="15.35" customHeight="1">
      <c r="A731" t="s" s="594">
        <f>MID(D731,LEN(C731)+2,LEN(D731)-LEN(C731))</f>
        <v>120</v>
      </c>
      <c r="B731" s="349">
        <f>IF(_xlfn.IFERROR(FIND("PU",D731,1),0)&lt;&gt;0,"PU",0)</f>
        <v>0</v>
      </c>
      <c r="C731" t="s" s="10">
        <v>225</v>
      </c>
      <c r="D731" t="s" s="10">
        <v>1571</v>
      </c>
      <c r="E731" s="349">
        <v>0</v>
      </c>
      <c r="F731" s="6"/>
      <c r="G731" s="6"/>
      <c r="H731" s="6"/>
      <c r="I731" s="6"/>
      <c r="J731" s="9"/>
    </row>
    <row r="732" ht="15.35" customHeight="1">
      <c r="A732" t="s" s="594">
        <f>MID(D732,LEN(C732)+2,LEN(D732)-LEN(C732))</f>
        <v>121</v>
      </c>
      <c r="B732" s="349">
        <f>IF(_xlfn.IFERROR(FIND("PU",D732,1),0)&lt;&gt;0,"PU",0)</f>
        <v>0</v>
      </c>
      <c r="C732" t="s" s="10">
        <v>225</v>
      </c>
      <c r="D732" t="s" s="10">
        <v>1572</v>
      </c>
      <c r="E732" s="349">
        <v>0</v>
      </c>
      <c r="F732" s="6"/>
      <c r="G732" s="6"/>
      <c r="H732" s="6"/>
      <c r="I732" s="6"/>
      <c r="J732" s="9"/>
    </row>
    <row r="733" ht="15.35" customHeight="1">
      <c r="A733" t="s" s="594">
        <f>MID(D733,LEN(C733)+2,LEN(D733)-LEN(C733))</f>
        <v>122</v>
      </c>
      <c r="B733" s="349">
        <f>IF(_xlfn.IFERROR(FIND("PU",D733,1),0)&lt;&gt;0,"PU",0)</f>
        <v>0</v>
      </c>
      <c r="C733" t="s" s="10">
        <v>225</v>
      </c>
      <c r="D733" t="s" s="10">
        <v>1573</v>
      </c>
      <c r="E733" s="349">
        <v>0</v>
      </c>
      <c r="F733" s="6"/>
      <c r="G733" s="6"/>
      <c r="H733" s="6"/>
      <c r="I733" s="6"/>
      <c r="J733" s="9"/>
    </row>
    <row r="734" ht="15.35" customHeight="1">
      <c r="A734" t="s" s="594">
        <f>MID(D734,LEN(C734)+2,LEN(D734)-LEN(C734))</f>
        <v>123</v>
      </c>
      <c r="B734" s="349">
        <f>IF(_xlfn.IFERROR(FIND("PU",D734,1),0)&lt;&gt;0,"PU",0)</f>
        <v>0</v>
      </c>
      <c r="C734" t="s" s="10">
        <v>225</v>
      </c>
      <c r="D734" t="s" s="10">
        <v>1574</v>
      </c>
      <c r="E734" s="349">
        <v>0</v>
      </c>
      <c r="F734" s="6"/>
      <c r="G734" s="6"/>
      <c r="H734" s="6"/>
      <c r="I734" s="6"/>
      <c r="J734" s="9"/>
    </row>
    <row r="735" ht="15.35" customHeight="1">
      <c r="A735" t="s" s="594">
        <f>MID(D735,LEN(C735)+2,LEN(D735)-LEN(C735))</f>
        <v>860</v>
      </c>
      <c r="B735" s="349">
        <f>IF(_xlfn.IFERROR(FIND("PU",D735,1),0)&lt;&gt;0,"PU",0)</f>
        <v>0</v>
      </c>
      <c r="C735" t="s" s="10">
        <v>225</v>
      </c>
      <c r="D735" t="s" s="10">
        <v>1575</v>
      </c>
      <c r="E735" s="349">
        <v>0</v>
      </c>
      <c r="F735" s="6"/>
      <c r="G735" s="6"/>
      <c r="H735" s="6"/>
      <c r="I735" s="6"/>
      <c r="J735" s="9"/>
    </row>
    <row r="736" ht="15.35" customHeight="1">
      <c r="A736" t="s" s="594">
        <f>MID(D736,LEN(C736)+2,LEN(D736)-LEN(C736))</f>
        <v>110</v>
      </c>
      <c r="B736" s="349">
        <f>IF(_xlfn.IFERROR(FIND("PU",D736,1),0)&lt;&gt;0,"PU",0)</f>
        <v>0</v>
      </c>
      <c r="C736" t="s" s="10">
        <v>227</v>
      </c>
      <c r="D736" t="s" s="10">
        <v>1576</v>
      </c>
      <c r="E736" s="349">
        <v>0</v>
      </c>
      <c r="F736" s="6"/>
      <c r="G736" s="6"/>
      <c r="H736" s="6"/>
      <c r="I736" s="6"/>
      <c r="J736" s="9"/>
    </row>
    <row r="737" ht="15.35" customHeight="1">
      <c r="A737" t="s" s="594">
        <f>MID(D737,LEN(C737)+2,LEN(D737)-LEN(C737))</f>
        <v>111</v>
      </c>
      <c r="B737" s="349">
        <f>IF(_xlfn.IFERROR(FIND("PU",D737,1),0)&lt;&gt;0,"PU",0)</f>
        <v>0</v>
      </c>
      <c r="C737" t="s" s="10">
        <v>227</v>
      </c>
      <c r="D737" t="s" s="10">
        <v>1577</v>
      </c>
      <c r="E737" s="349">
        <v>0</v>
      </c>
      <c r="F737" s="6"/>
      <c r="G737" s="6"/>
      <c r="H737" s="6"/>
      <c r="I737" s="6"/>
      <c r="J737" s="9"/>
    </row>
    <row r="738" ht="15.35" customHeight="1">
      <c r="A738" t="s" s="594">
        <f>MID(D738,LEN(C738)+2,LEN(D738)-LEN(C738))</f>
        <v>112</v>
      </c>
      <c r="B738" s="349">
        <f>IF(_xlfn.IFERROR(FIND("PU",D738,1),0)&lt;&gt;0,"PU",0)</f>
        <v>0</v>
      </c>
      <c r="C738" t="s" s="10">
        <v>227</v>
      </c>
      <c r="D738" t="s" s="10">
        <v>1578</v>
      </c>
      <c r="E738" s="349">
        <v>0</v>
      </c>
      <c r="F738" s="6"/>
      <c r="G738" s="6"/>
      <c r="H738" s="6"/>
      <c r="I738" s="6"/>
      <c r="J738" s="9"/>
    </row>
    <row r="739" ht="15.35" customHeight="1">
      <c r="A739" t="s" s="594">
        <f>MID(D739,LEN(C739)+2,LEN(D739)-LEN(C739))</f>
        <v>113</v>
      </c>
      <c r="B739" s="349">
        <f>IF(_xlfn.IFERROR(FIND("PU",D739,1),0)&lt;&gt;0,"PU",0)</f>
        <v>0</v>
      </c>
      <c r="C739" t="s" s="10">
        <v>227</v>
      </c>
      <c r="D739" t="s" s="10">
        <v>1579</v>
      </c>
      <c r="E739" s="349">
        <v>0</v>
      </c>
      <c r="F739" s="6"/>
      <c r="G739" s="6"/>
      <c r="H739" s="6"/>
      <c r="I739" s="6"/>
      <c r="J739" s="9"/>
    </row>
    <row r="740" ht="15.35" customHeight="1">
      <c r="A740" t="s" s="594">
        <f>MID(D740,LEN(C740)+2,LEN(D740)-LEN(C740))</f>
        <v>114</v>
      </c>
      <c r="B740" s="349">
        <f>IF(_xlfn.IFERROR(FIND("PU",D740,1),0)&lt;&gt;0,"PU",0)</f>
        <v>0</v>
      </c>
      <c r="C740" t="s" s="10">
        <v>227</v>
      </c>
      <c r="D740" t="s" s="10">
        <v>1580</v>
      </c>
      <c r="E740" s="349">
        <v>0</v>
      </c>
      <c r="F740" s="6"/>
      <c r="G740" s="6"/>
      <c r="H740" s="6"/>
      <c r="I740" s="6"/>
      <c r="J740" s="9"/>
    </row>
    <row r="741" ht="15.35" customHeight="1">
      <c r="A741" t="s" s="594">
        <f>MID(D741,LEN(C741)+2,LEN(D741)-LEN(C741))</f>
        <v>115</v>
      </c>
      <c r="B741" s="349">
        <f>IF(_xlfn.IFERROR(FIND("PU",D741,1),0)&lt;&gt;0,"PU",0)</f>
        <v>0</v>
      </c>
      <c r="C741" t="s" s="10">
        <v>227</v>
      </c>
      <c r="D741" t="s" s="10">
        <v>1581</v>
      </c>
      <c r="E741" s="349">
        <v>0</v>
      </c>
      <c r="F741" s="6"/>
      <c r="G741" s="6"/>
      <c r="H741" s="6"/>
      <c r="I741" s="6"/>
      <c r="J741" s="9"/>
    </row>
    <row r="742" ht="15.35" customHeight="1">
      <c r="A742" t="s" s="594">
        <f>MID(D742,LEN(C742)+2,LEN(D742)-LEN(C742))</f>
        <v>117</v>
      </c>
      <c r="B742" s="349">
        <f>IF(_xlfn.IFERROR(FIND("PU",D742,1),0)&lt;&gt;0,"PU",0)</f>
        <v>0</v>
      </c>
      <c r="C742" t="s" s="10">
        <v>227</v>
      </c>
      <c r="D742" t="s" s="10">
        <v>1582</v>
      </c>
      <c r="E742" s="349">
        <v>0</v>
      </c>
      <c r="F742" s="6"/>
      <c r="G742" s="6"/>
      <c r="H742" s="6"/>
      <c r="I742" s="6"/>
      <c r="J742" s="9"/>
    </row>
    <row r="743" ht="15.35" customHeight="1">
      <c r="A743" t="s" s="594">
        <f>MID(D743,LEN(C743)+2,LEN(D743)-LEN(C743))</f>
        <v>118</v>
      </c>
      <c r="B743" s="349">
        <f>IF(_xlfn.IFERROR(FIND("PU",D743,1),0)&lt;&gt;0,"PU",0)</f>
        <v>0</v>
      </c>
      <c r="C743" t="s" s="10">
        <v>227</v>
      </c>
      <c r="D743" t="s" s="10">
        <v>1583</v>
      </c>
      <c r="E743" s="349">
        <v>0</v>
      </c>
      <c r="F743" s="6"/>
      <c r="G743" s="6"/>
      <c r="H743" s="6"/>
      <c r="I743" s="6"/>
      <c r="J743" s="9"/>
    </row>
    <row r="744" ht="15.35" customHeight="1">
      <c r="A744" t="s" s="594">
        <f>MID(D744,LEN(C744)+2,LEN(D744)-LEN(C744))</f>
        <v>119</v>
      </c>
      <c r="B744" s="349">
        <f>IF(_xlfn.IFERROR(FIND("PU",D744,1),0)&lt;&gt;0,"PU",0)</f>
        <v>0</v>
      </c>
      <c r="C744" t="s" s="10">
        <v>227</v>
      </c>
      <c r="D744" t="s" s="10">
        <v>1584</v>
      </c>
      <c r="E744" s="349">
        <v>0</v>
      </c>
      <c r="F744" s="6"/>
      <c r="G744" s="6"/>
      <c r="H744" s="6"/>
      <c r="I744" s="6"/>
      <c r="J744" s="9"/>
    </row>
    <row r="745" ht="15.35" customHeight="1">
      <c r="A745" t="s" s="594">
        <f>MID(D745,LEN(C745)+2,LEN(D745)-LEN(C745))</f>
        <v>120</v>
      </c>
      <c r="B745" s="349">
        <f>IF(_xlfn.IFERROR(FIND("PU",D745,1),0)&lt;&gt;0,"PU",0)</f>
        <v>0</v>
      </c>
      <c r="C745" t="s" s="10">
        <v>227</v>
      </c>
      <c r="D745" t="s" s="10">
        <v>1585</v>
      </c>
      <c r="E745" s="349">
        <v>0</v>
      </c>
      <c r="F745" s="6"/>
      <c r="G745" s="6"/>
      <c r="H745" s="6"/>
      <c r="I745" s="6"/>
      <c r="J745" s="9"/>
    </row>
    <row r="746" ht="15.35" customHeight="1">
      <c r="A746" t="s" s="594">
        <f>MID(D746,LEN(C746)+2,LEN(D746)-LEN(C746))</f>
        <v>121</v>
      </c>
      <c r="B746" s="349">
        <f>IF(_xlfn.IFERROR(FIND("PU",D746,1),0)&lt;&gt;0,"PU",0)</f>
        <v>0</v>
      </c>
      <c r="C746" t="s" s="10">
        <v>227</v>
      </c>
      <c r="D746" t="s" s="10">
        <v>1586</v>
      </c>
      <c r="E746" s="349">
        <v>0</v>
      </c>
      <c r="F746" s="6"/>
      <c r="G746" s="6"/>
      <c r="H746" s="6"/>
      <c r="I746" s="6"/>
      <c r="J746" s="9"/>
    </row>
    <row r="747" ht="15.35" customHeight="1">
      <c r="A747" t="s" s="594">
        <f>MID(D747,LEN(C747)+2,LEN(D747)-LEN(C747))</f>
        <v>122</v>
      </c>
      <c r="B747" s="349">
        <f>IF(_xlfn.IFERROR(FIND("PU",D747,1),0)&lt;&gt;0,"PU",0)</f>
        <v>0</v>
      </c>
      <c r="C747" t="s" s="10">
        <v>227</v>
      </c>
      <c r="D747" t="s" s="10">
        <v>1587</v>
      </c>
      <c r="E747" s="349">
        <v>0</v>
      </c>
      <c r="F747" s="6"/>
      <c r="G747" s="6"/>
      <c r="H747" s="6"/>
      <c r="I747" s="6"/>
      <c r="J747" s="9"/>
    </row>
    <row r="748" ht="15.35" customHeight="1">
      <c r="A748" t="s" s="594">
        <f>MID(D748,LEN(C748)+2,LEN(D748)-LEN(C748))</f>
        <v>123</v>
      </c>
      <c r="B748" s="349">
        <f>IF(_xlfn.IFERROR(FIND("PU",D748,1),0)&lt;&gt;0,"PU",0)</f>
        <v>0</v>
      </c>
      <c r="C748" t="s" s="10">
        <v>227</v>
      </c>
      <c r="D748" t="s" s="10">
        <v>1588</v>
      </c>
      <c r="E748" s="349">
        <v>0</v>
      </c>
      <c r="F748" s="6"/>
      <c r="G748" s="6"/>
      <c r="H748" s="6"/>
      <c r="I748" s="6"/>
      <c r="J748" s="9"/>
    </row>
    <row r="749" ht="15.35" customHeight="1">
      <c r="A749" t="s" s="594">
        <f>MID(D749,LEN(C749)+2,LEN(D749)-LEN(C749))</f>
        <v>860</v>
      </c>
      <c r="B749" s="349">
        <f>IF(_xlfn.IFERROR(FIND("PU",D749,1),0)&lt;&gt;0,"PU",0)</f>
        <v>0</v>
      </c>
      <c r="C749" t="s" s="10">
        <v>227</v>
      </c>
      <c r="D749" t="s" s="10">
        <v>1589</v>
      </c>
      <c r="E749" s="349">
        <v>0</v>
      </c>
      <c r="F749" s="6"/>
      <c r="G749" s="6"/>
      <c r="H749" s="6"/>
      <c r="I749" s="6"/>
      <c r="J749" s="9"/>
    </row>
    <row r="750" ht="15.35" customHeight="1">
      <c r="A750" t="s" s="594">
        <f>MID(D750,LEN(C750)+2,LEN(D750)-LEN(C750))</f>
        <v>110</v>
      </c>
      <c r="B750" s="349">
        <f>IF(_xlfn.IFERROR(FIND("PU",D750,1),0)&lt;&gt;0,"PU",0)</f>
        <v>0</v>
      </c>
      <c r="C750" t="s" s="10">
        <v>229</v>
      </c>
      <c r="D750" t="s" s="10">
        <v>1590</v>
      </c>
      <c r="E750" s="349">
        <v>0</v>
      </c>
      <c r="F750" s="6"/>
      <c r="G750" s="6"/>
      <c r="H750" s="6"/>
      <c r="I750" s="6"/>
      <c r="J750" s="9"/>
    </row>
    <row r="751" ht="15.35" customHeight="1">
      <c r="A751" t="s" s="594">
        <f>MID(D751,LEN(C751)+2,LEN(D751)-LEN(C751))</f>
        <v>111</v>
      </c>
      <c r="B751" s="349">
        <f>IF(_xlfn.IFERROR(FIND("PU",D751,1),0)&lt;&gt;0,"PU",0)</f>
        <v>0</v>
      </c>
      <c r="C751" t="s" s="10">
        <v>229</v>
      </c>
      <c r="D751" t="s" s="10">
        <v>1591</v>
      </c>
      <c r="E751" s="349">
        <v>0</v>
      </c>
      <c r="F751" s="6"/>
      <c r="G751" s="6"/>
      <c r="H751" s="6"/>
      <c r="I751" s="6"/>
      <c r="J751" s="9"/>
    </row>
    <row r="752" ht="15.35" customHeight="1">
      <c r="A752" t="s" s="594">
        <f>MID(D752,LEN(C752)+2,LEN(D752)-LEN(C752))</f>
        <v>112</v>
      </c>
      <c r="B752" s="349">
        <f>IF(_xlfn.IFERROR(FIND("PU",D752,1),0)&lt;&gt;0,"PU",0)</f>
        <v>0</v>
      </c>
      <c r="C752" t="s" s="10">
        <v>229</v>
      </c>
      <c r="D752" t="s" s="10">
        <v>1592</v>
      </c>
      <c r="E752" s="349">
        <v>0</v>
      </c>
      <c r="F752" s="6"/>
      <c r="G752" s="6"/>
      <c r="H752" s="6"/>
      <c r="I752" s="6"/>
      <c r="J752" s="9"/>
    </row>
    <row r="753" ht="15.35" customHeight="1">
      <c r="A753" t="s" s="594">
        <f>MID(D753,LEN(C753)+2,LEN(D753)-LEN(C753))</f>
        <v>113</v>
      </c>
      <c r="B753" s="349">
        <f>IF(_xlfn.IFERROR(FIND("PU",D753,1),0)&lt;&gt;0,"PU",0)</f>
        <v>0</v>
      </c>
      <c r="C753" t="s" s="10">
        <v>229</v>
      </c>
      <c r="D753" t="s" s="10">
        <v>1593</v>
      </c>
      <c r="E753" s="349">
        <v>0</v>
      </c>
      <c r="F753" s="6"/>
      <c r="G753" s="6"/>
      <c r="H753" s="6"/>
      <c r="I753" s="6"/>
      <c r="J753" s="9"/>
    </row>
    <row r="754" ht="15.35" customHeight="1">
      <c r="A754" t="s" s="594">
        <f>MID(D754,LEN(C754)+2,LEN(D754)-LEN(C754))</f>
        <v>114</v>
      </c>
      <c r="B754" s="349">
        <f>IF(_xlfn.IFERROR(FIND("PU",D754,1),0)&lt;&gt;0,"PU",0)</f>
        <v>0</v>
      </c>
      <c r="C754" t="s" s="10">
        <v>229</v>
      </c>
      <c r="D754" t="s" s="10">
        <v>1594</v>
      </c>
      <c r="E754" s="349">
        <v>0</v>
      </c>
      <c r="F754" s="6"/>
      <c r="G754" s="6"/>
      <c r="H754" s="6"/>
      <c r="I754" s="6"/>
      <c r="J754" s="9"/>
    </row>
    <row r="755" ht="15.35" customHeight="1">
      <c r="A755" t="s" s="594">
        <f>MID(D755,LEN(C755)+2,LEN(D755)-LEN(C755))</f>
        <v>115</v>
      </c>
      <c r="B755" s="349">
        <f>IF(_xlfn.IFERROR(FIND("PU",D755,1),0)&lt;&gt;0,"PU",0)</f>
        <v>0</v>
      </c>
      <c r="C755" t="s" s="10">
        <v>229</v>
      </c>
      <c r="D755" t="s" s="10">
        <v>1595</v>
      </c>
      <c r="E755" s="349">
        <v>0</v>
      </c>
      <c r="F755" s="6"/>
      <c r="G755" s="6"/>
      <c r="H755" s="6"/>
      <c r="I755" s="6"/>
      <c r="J755" s="9"/>
    </row>
    <row r="756" ht="15.35" customHeight="1">
      <c r="A756" t="s" s="594">
        <f>MID(D756,LEN(C756)+2,LEN(D756)-LEN(C756))</f>
        <v>117</v>
      </c>
      <c r="B756" s="349">
        <f>IF(_xlfn.IFERROR(FIND("PU",D756,1),0)&lt;&gt;0,"PU",0)</f>
        <v>0</v>
      </c>
      <c r="C756" t="s" s="10">
        <v>229</v>
      </c>
      <c r="D756" t="s" s="10">
        <v>1596</v>
      </c>
      <c r="E756" s="349">
        <v>0</v>
      </c>
      <c r="F756" s="6"/>
      <c r="G756" s="6"/>
      <c r="H756" s="6"/>
      <c r="I756" s="6"/>
      <c r="J756" s="9"/>
    </row>
    <row r="757" ht="15.35" customHeight="1">
      <c r="A757" t="s" s="594">
        <f>MID(D757,LEN(C757)+2,LEN(D757)-LEN(C757))</f>
        <v>118</v>
      </c>
      <c r="B757" s="349">
        <f>IF(_xlfn.IFERROR(FIND("PU",D757,1),0)&lt;&gt;0,"PU",0)</f>
        <v>0</v>
      </c>
      <c r="C757" t="s" s="10">
        <v>229</v>
      </c>
      <c r="D757" t="s" s="10">
        <v>1597</v>
      </c>
      <c r="E757" s="349">
        <v>0</v>
      </c>
      <c r="F757" s="6"/>
      <c r="G757" s="6"/>
      <c r="H757" s="6"/>
      <c r="I757" s="6"/>
      <c r="J757" s="9"/>
    </row>
    <row r="758" ht="15.35" customHeight="1">
      <c r="A758" t="s" s="594">
        <f>MID(D758,LEN(C758)+2,LEN(D758)-LEN(C758))</f>
        <v>119</v>
      </c>
      <c r="B758" s="349">
        <f>IF(_xlfn.IFERROR(FIND("PU",D758,1),0)&lt;&gt;0,"PU",0)</f>
        <v>0</v>
      </c>
      <c r="C758" t="s" s="10">
        <v>229</v>
      </c>
      <c r="D758" t="s" s="10">
        <v>1598</v>
      </c>
      <c r="E758" s="349">
        <v>0</v>
      </c>
      <c r="F758" s="6"/>
      <c r="G758" s="6"/>
      <c r="H758" s="6"/>
      <c r="I758" s="6"/>
      <c r="J758" s="9"/>
    </row>
    <row r="759" ht="15.35" customHeight="1">
      <c r="A759" t="s" s="594">
        <f>MID(D759,LEN(C759)+2,LEN(D759)-LEN(C759))</f>
        <v>120</v>
      </c>
      <c r="B759" s="349">
        <f>IF(_xlfn.IFERROR(FIND("PU",D759,1),0)&lt;&gt;0,"PU",0)</f>
        <v>0</v>
      </c>
      <c r="C759" t="s" s="10">
        <v>229</v>
      </c>
      <c r="D759" t="s" s="10">
        <v>1599</v>
      </c>
      <c r="E759" s="349">
        <v>0</v>
      </c>
      <c r="F759" s="6"/>
      <c r="G759" s="6"/>
      <c r="H759" s="6"/>
      <c r="I759" s="6"/>
      <c r="J759" s="9"/>
    </row>
    <row r="760" ht="15.35" customHeight="1">
      <c r="A760" t="s" s="594">
        <f>MID(D760,LEN(C760)+2,LEN(D760)-LEN(C760))</f>
        <v>121</v>
      </c>
      <c r="B760" s="349">
        <f>IF(_xlfn.IFERROR(FIND("PU",D760,1),0)&lt;&gt;0,"PU",0)</f>
        <v>0</v>
      </c>
      <c r="C760" t="s" s="10">
        <v>229</v>
      </c>
      <c r="D760" t="s" s="10">
        <v>1600</v>
      </c>
      <c r="E760" s="349">
        <v>0</v>
      </c>
      <c r="F760" s="6"/>
      <c r="G760" s="6"/>
      <c r="H760" s="6"/>
      <c r="I760" s="6"/>
      <c r="J760" s="9"/>
    </row>
    <row r="761" ht="15.35" customHeight="1">
      <c r="A761" t="s" s="594">
        <f>MID(D761,LEN(C761)+2,LEN(D761)-LEN(C761))</f>
        <v>122</v>
      </c>
      <c r="B761" s="349">
        <f>IF(_xlfn.IFERROR(FIND("PU",D761,1),0)&lt;&gt;0,"PU",0)</f>
        <v>0</v>
      </c>
      <c r="C761" t="s" s="10">
        <v>229</v>
      </c>
      <c r="D761" t="s" s="10">
        <v>1601</v>
      </c>
      <c r="E761" s="349">
        <v>0</v>
      </c>
      <c r="F761" s="6"/>
      <c r="G761" s="6"/>
      <c r="H761" s="6"/>
      <c r="I761" s="6"/>
      <c r="J761" s="9"/>
    </row>
    <row r="762" ht="15.35" customHeight="1">
      <c r="A762" t="s" s="594">
        <f>MID(D762,LEN(C762)+2,LEN(D762)-LEN(C762))</f>
        <v>123</v>
      </c>
      <c r="B762" s="349">
        <f>IF(_xlfn.IFERROR(FIND("PU",D762,1),0)&lt;&gt;0,"PU",0)</f>
        <v>0</v>
      </c>
      <c r="C762" t="s" s="10">
        <v>229</v>
      </c>
      <c r="D762" t="s" s="10">
        <v>1602</v>
      </c>
      <c r="E762" s="349">
        <v>0</v>
      </c>
      <c r="F762" s="6"/>
      <c r="G762" s="6"/>
      <c r="H762" s="6"/>
      <c r="I762" s="6"/>
      <c r="J762" s="9"/>
    </row>
    <row r="763" ht="15.35" customHeight="1">
      <c r="A763" t="s" s="594">
        <f>MID(D763,LEN(C763)+2,LEN(D763)-LEN(C763))</f>
        <v>860</v>
      </c>
      <c r="B763" s="349">
        <f>IF(_xlfn.IFERROR(FIND("PU",D763,1),0)&lt;&gt;0,"PU",0)</f>
        <v>0</v>
      </c>
      <c r="C763" t="s" s="10">
        <v>229</v>
      </c>
      <c r="D763" t="s" s="10">
        <v>1603</v>
      </c>
      <c r="E763" s="349">
        <v>0</v>
      </c>
      <c r="F763" s="6"/>
      <c r="G763" s="6"/>
      <c r="H763" s="6"/>
      <c r="I763" s="6"/>
      <c r="J763" s="9"/>
    </row>
    <row r="764" ht="15.35" customHeight="1">
      <c r="A764" t="s" s="594">
        <f>MID(D764,LEN(C764)+2,LEN(D764)-LEN(C764))</f>
        <v>110</v>
      </c>
      <c r="B764" s="349">
        <f>IF(_xlfn.IFERROR(FIND("PU",D764,1),0)&lt;&gt;0,"PU",0)</f>
        <v>0</v>
      </c>
      <c r="C764" t="s" s="10">
        <v>231</v>
      </c>
      <c r="D764" t="s" s="10">
        <v>1604</v>
      </c>
      <c r="E764" s="349">
        <v>0</v>
      </c>
      <c r="F764" s="6"/>
      <c r="G764" s="6"/>
      <c r="H764" s="6"/>
      <c r="I764" s="6"/>
      <c r="J764" s="9"/>
    </row>
    <row r="765" ht="15.35" customHeight="1">
      <c r="A765" t="s" s="594">
        <f>MID(D765,LEN(C765)+2,LEN(D765)-LEN(C765))</f>
        <v>111</v>
      </c>
      <c r="B765" s="349">
        <f>IF(_xlfn.IFERROR(FIND("PU",D765,1),0)&lt;&gt;0,"PU",0)</f>
        <v>0</v>
      </c>
      <c r="C765" t="s" s="10">
        <v>231</v>
      </c>
      <c r="D765" t="s" s="10">
        <v>1605</v>
      </c>
      <c r="E765" s="349">
        <v>0</v>
      </c>
      <c r="F765" s="6"/>
      <c r="G765" s="6"/>
      <c r="H765" s="6"/>
      <c r="I765" s="6"/>
      <c r="J765" s="9"/>
    </row>
    <row r="766" ht="15.35" customHeight="1">
      <c r="A766" t="s" s="594">
        <f>MID(D766,LEN(C766)+2,LEN(D766)-LEN(C766))</f>
        <v>112</v>
      </c>
      <c r="B766" s="349">
        <f>IF(_xlfn.IFERROR(FIND("PU",D766,1),0)&lt;&gt;0,"PU",0)</f>
        <v>0</v>
      </c>
      <c r="C766" t="s" s="10">
        <v>231</v>
      </c>
      <c r="D766" t="s" s="10">
        <v>1606</v>
      </c>
      <c r="E766" s="349">
        <v>0</v>
      </c>
      <c r="F766" s="6"/>
      <c r="G766" s="6"/>
      <c r="H766" s="6"/>
      <c r="I766" s="6"/>
      <c r="J766" s="9"/>
    </row>
    <row r="767" ht="15.35" customHeight="1">
      <c r="A767" t="s" s="594">
        <f>MID(D767,LEN(C767)+2,LEN(D767)-LEN(C767))</f>
        <v>113</v>
      </c>
      <c r="B767" s="349">
        <f>IF(_xlfn.IFERROR(FIND("PU",D767,1),0)&lt;&gt;0,"PU",0)</f>
        <v>0</v>
      </c>
      <c r="C767" t="s" s="10">
        <v>231</v>
      </c>
      <c r="D767" t="s" s="10">
        <v>1607</v>
      </c>
      <c r="E767" s="349">
        <v>0</v>
      </c>
      <c r="F767" s="6"/>
      <c r="G767" s="6"/>
      <c r="H767" s="6"/>
      <c r="I767" s="6"/>
      <c r="J767" s="9"/>
    </row>
    <row r="768" ht="15.35" customHeight="1">
      <c r="A768" t="s" s="594">
        <f>MID(D768,LEN(C768)+2,LEN(D768)-LEN(C768))</f>
        <v>114</v>
      </c>
      <c r="B768" s="349">
        <f>IF(_xlfn.IFERROR(FIND("PU",D768,1),0)&lt;&gt;0,"PU",0)</f>
        <v>0</v>
      </c>
      <c r="C768" t="s" s="10">
        <v>231</v>
      </c>
      <c r="D768" t="s" s="10">
        <v>1608</v>
      </c>
      <c r="E768" s="349">
        <v>0</v>
      </c>
      <c r="F768" s="6"/>
      <c r="G768" s="6"/>
      <c r="H768" s="6"/>
      <c r="I768" s="6"/>
      <c r="J768" s="9"/>
    </row>
    <row r="769" ht="15.35" customHeight="1">
      <c r="A769" t="s" s="594">
        <f>MID(D769,LEN(C769)+2,LEN(D769)-LEN(C769))</f>
        <v>115</v>
      </c>
      <c r="B769" s="349">
        <f>IF(_xlfn.IFERROR(FIND("PU",D769,1),0)&lt;&gt;0,"PU",0)</f>
        <v>0</v>
      </c>
      <c r="C769" t="s" s="10">
        <v>231</v>
      </c>
      <c r="D769" t="s" s="10">
        <v>1609</v>
      </c>
      <c r="E769" s="349">
        <v>0</v>
      </c>
      <c r="F769" s="6"/>
      <c r="G769" s="6"/>
      <c r="H769" s="6"/>
      <c r="I769" s="6"/>
      <c r="J769" s="9"/>
    </row>
    <row r="770" ht="15.35" customHeight="1">
      <c r="A770" t="s" s="594">
        <f>MID(D770,LEN(C770)+2,LEN(D770)-LEN(C770))</f>
        <v>117</v>
      </c>
      <c r="B770" s="349">
        <f>IF(_xlfn.IFERROR(FIND("PU",D770,1),0)&lt;&gt;0,"PU",0)</f>
        <v>0</v>
      </c>
      <c r="C770" t="s" s="10">
        <v>231</v>
      </c>
      <c r="D770" t="s" s="10">
        <v>1610</v>
      </c>
      <c r="E770" s="349">
        <v>0</v>
      </c>
      <c r="F770" s="6"/>
      <c r="G770" s="6"/>
      <c r="H770" s="6"/>
      <c r="I770" s="6"/>
      <c r="J770" s="9"/>
    </row>
    <row r="771" ht="15.35" customHeight="1">
      <c r="A771" t="s" s="594">
        <f>MID(D771,LEN(C771)+2,LEN(D771)-LEN(C771))</f>
        <v>118</v>
      </c>
      <c r="B771" s="349">
        <f>IF(_xlfn.IFERROR(FIND("PU",D771,1),0)&lt;&gt;0,"PU",0)</f>
        <v>0</v>
      </c>
      <c r="C771" t="s" s="10">
        <v>231</v>
      </c>
      <c r="D771" t="s" s="10">
        <v>1611</v>
      </c>
      <c r="E771" s="349">
        <v>0</v>
      </c>
      <c r="F771" s="6"/>
      <c r="G771" s="6"/>
      <c r="H771" s="6"/>
      <c r="I771" s="6"/>
      <c r="J771" s="9"/>
    </row>
    <row r="772" ht="15.35" customHeight="1">
      <c r="A772" t="s" s="594">
        <f>MID(D772,LEN(C772)+2,LEN(D772)-LEN(C772))</f>
        <v>119</v>
      </c>
      <c r="B772" s="349">
        <f>IF(_xlfn.IFERROR(FIND("PU",D772,1),0)&lt;&gt;0,"PU",0)</f>
        <v>0</v>
      </c>
      <c r="C772" t="s" s="10">
        <v>231</v>
      </c>
      <c r="D772" t="s" s="10">
        <v>1612</v>
      </c>
      <c r="E772" s="349">
        <v>0</v>
      </c>
      <c r="F772" s="6"/>
      <c r="G772" s="6"/>
      <c r="H772" s="6"/>
      <c r="I772" s="6"/>
      <c r="J772" s="9"/>
    </row>
    <row r="773" ht="15.35" customHeight="1">
      <c r="A773" t="s" s="594">
        <f>MID(D773,LEN(C773)+2,LEN(D773)-LEN(C773))</f>
        <v>120</v>
      </c>
      <c r="B773" s="349">
        <f>IF(_xlfn.IFERROR(FIND("PU",D773,1),0)&lt;&gt;0,"PU",0)</f>
        <v>0</v>
      </c>
      <c r="C773" t="s" s="10">
        <v>231</v>
      </c>
      <c r="D773" t="s" s="10">
        <v>1613</v>
      </c>
      <c r="E773" s="349">
        <v>0</v>
      </c>
      <c r="F773" s="6"/>
      <c r="G773" s="6"/>
      <c r="H773" s="6"/>
      <c r="I773" s="6"/>
      <c r="J773" s="9"/>
    </row>
    <row r="774" ht="15.35" customHeight="1">
      <c r="A774" t="s" s="594">
        <f>MID(D774,LEN(C774)+2,LEN(D774)-LEN(C774))</f>
        <v>121</v>
      </c>
      <c r="B774" s="349">
        <f>IF(_xlfn.IFERROR(FIND("PU",D774,1),0)&lt;&gt;0,"PU",0)</f>
        <v>0</v>
      </c>
      <c r="C774" t="s" s="10">
        <v>231</v>
      </c>
      <c r="D774" t="s" s="10">
        <v>1614</v>
      </c>
      <c r="E774" s="349">
        <v>0</v>
      </c>
      <c r="F774" s="6"/>
      <c r="G774" s="6"/>
      <c r="H774" s="6"/>
      <c r="I774" s="6"/>
      <c r="J774" s="9"/>
    </row>
    <row r="775" ht="15.35" customHeight="1">
      <c r="A775" t="s" s="594">
        <f>MID(D775,LEN(C775)+2,LEN(D775)-LEN(C775))</f>
        <v>122</v>
      </c>
      <c r="B775" s="349">
        <f>IF(_xlfn.IFERROR(FIND("PU",D775,1),0)&lt;&gt;0,"PU",0)</f>
        <v>0</v>
      </c>
      <c r="C775" t="s" s="10">
        <v>231</v>
      </c>
      <c r="D775" t="s" s="10">
        <v>1615</v>
      </c>
      <c r="E775" s="349">
        <v>0</v>
      </c>
      <c r="F775" s="6"/>
      <c r="G775" s="6"/>
      <c r="H775" s="6"/>
      <c r="I775" s="6"/>
      <c r="J775" s="9"/>
    </row>
    <row r="776" ht="15.35" customHeight="1">
      <c r="A776" t="s" s="594">
        <f>MID(D776,LEN(C776)+2,LEN(D776)-LEN(C776))</f>
        <v>123</v>
      </c>
      <c r="B776" s="349">
        <f>IF(_xlfn.IFERROR(FIND("PU",D776,1),0)&lt;&gt;0,"PU",0)</f>
        <v>0</v>
      </c>
      <c r="C776" t="s" s="10">
        <v>231</v>
      </c>
      <c r="D776" t="s" s="10">
        <v>1616</v>
      </c>
      <c r="E776" s="349">
        <v>0</v>
      </c>
      <c r="F776" s="6"/>
      <c r="G776" s="6"/>
      <c r="H776" s="6"/>
      <c r="I776" s="6"/>
      <c r="J776" s="9"/>
    </row>
    <row r="777" ht="15.35" customHeight="1">
      <c r="A777" t="s" s="594">
        <f>MID(D777,LEN(C777)+2,LEN(D777)-LEN(C777))</f>
        <v>860</v>
      </c>
      <c r="B777" s="349">
        <f>IF(_xlfn.IFERROR(FIND("PU",D777,1),0)&lt;&gt;0,"PU",0)</f>
        <v>0</v>
      </c>
      <c r="C777" t="s" s="10">
        <v>231</v>
      </c>
      <c r="D777" t="s" s="10">
        <v>1617</v>
      </c>
      <c r="E777" s="349">
        <v>0</v>
      </c>
      <c r="F777" s="6"/>
      <c r="G777" s="6"/>
      <c r="H777" s="6"/>
      <c r="I777" s="6"/>
      <c r="J777" s="9"/>
    </row>
    <row r="778" ht="15.35" customHeight="1">
      <c r="A778" t="s" s="594">
        <f>MID(D778,LEN(C778)+2,LEN(D778)-LEN(C778))</f>
        <v>110</v>
      </c>
      <c r="B778" s="349">
        <f>IF(_xlfn.IFERROR(FIND("PU",D778,1),0)&lt;&gt;0,"PU",0)</f>
        <v>0</v>
      </c>
      <c r="C778" t="s" s="10">
        <v>1618</v>
      </c>
      <c r="D778" t="s" s="10">
        <v>1619</v>
      </c>
      <c r="E778" s="349">
        <v>0</v>
      </c>
      <c r="F778" s="6"/>
      <c r="G778" s="6"/>
      <c r="H778" s="6"/>
      <c r="I778" s="6"/>
      <c r="J778" s="9"/>
    </row>
    <row r="779" ht="15.35" customHeight="1">
      <c r="A779" t="s" s="594">
        <f>MID(D779,LEN(C779)+2,LEN(D779)-LEN(C779))</f>
        <v>111</v>
      </c>
      <c r="B779" s="349">
        <f>IF(_xlfn.IFERROR(FIND("PU",D779,1),0)&lt;&gt;0,"PU",0)</f>
        <v>0</v>
      </c>
      <c r="C779" t="s" s="10">
        <v>1618</v>
      </c>
      <c r="D779" t="s" s="10">
        <v>1620</v>
      </c>
      <c r="E779" s="349">
        <v>0</v>
      </c>
      <c r="F779" s="6"/>
      <c r="G779" s="6"/>
      <c r="H779" s="6"/>
      <c r="I779" s="6"/>
      <c r="J779" s="9"/>
    </row>
    <row r="780" ht="15.35" customHeight="1">
      <c r="A780" t="s" s="594">
        <f>MID(D780,LEN(C780)+2,LEN(D780)-LEN(C780))</f>
        <v>112</v>
      </c>
      <c r="B780" s="349">
        <f>IF(_xlfn.IFERROR(FIND("PU",D780,1),0)&lt;&gt;0,"PU",0)</f>
        <v>0</v>
      </c>
      <c r="C780" t="s" s="10">
        <v>1618</v>
      </c>
      <c r="D780" t="s" s="10">
        <v>1621</v>
      </c>
      <c r="E780" s="349">
        <v>0</v>
      </c>
      <c r="F780" s="6"/>
      <c r="G780" s="6"/>
      <c r="H780" s="6"/>
      <c r="I780" s="6"/>
      <c r="J780" s="9"/>
    </row>
    <row r="781" ht="15.35" customHeight="1">
      <c r="A781" t="s" s="594">
        <f>MID(D781,LEN(C781)+2,LEN(D781)-LEN(C781))</f>
        <v>113</v>
      </c>
      <c r="B781" s="349">
        <f>IF(_xlfn.IFERROR(FIND("PU",D781,1),0)&lt;&gt;0,"PU",0)</f>
        <v>0</v>
      </c>
      <c r="C781" t="s" s="10">
        <v>1618</v>
      </c>
      <c r="D781" t="s" s="10">
        <v>1622</v>
      </c>
      <c r="E781" s="349">
        <v>0</v>
      </c>
      <c r="F781" s="6"/>
      <c r="G781" s="6"/>
      <c r="H781" s="6"/>
      <c r="I781" s="6"/>
      <c r="J781" s="9"/>
    </row>
    <row r="782" ht="15.35" customHeight="1">
      <c r="A782" t="s" s="594">
        <f>MID(D782,LEN(C782)+2,LEN(D782)-LEN(C782))</f>
        <v>114</v>
      </c>
      <c r="B782" s="349">
        <f>IF(_xlfn.IFERROR(FIND("PU",D782,1),0)&lt;&gt;0,"PU",0)</f>
        <v>0</v>
      </c>
      <c r="C782" t="s" s="10">
        <v>1618</v>
      </c>
      <c r="D782" t="s" s="10">
        <v>1623</v>
      </c>
      <c r="E782" s="349">
        <v>0</v>
      </c>
      <c r="F782" s="6"/>
      <c r="G782" s="6"/>
      <c r="H782" s="6"/>
      <c r="I782" s="6"/>
      <c r="J782" s="9"/>
    </row>
    <row r="783" ht="15.35" customHeight="1">
      <c r="A783" t="s" s="594">
        <f>MID(D783,LEN(C783)+2,LEN(D783)-LEN(C783))</f>
        <v>115</v>
      </c>
      <c r="B783" s="349">
        <f>IF(_xlfn.IFERROR(FIND("PU",D783,1),0)&lt;&gt;0,"PU",0)</f>
        <v>0</v>
      </c>
      <c r="C783" t="s" s="10">
        <v>1618</v>
      </c>
      <c r="D783" t="s" s="10">
        <v>1624</v>
      </c>
      <c r="E783" s="349">
        <v>0</v>
      </c>
      <c r="F783" s="6"/>
      <c r="G783" s="6"/>
      <c r="H783" s="6"/>
      <c r="I783" s="6"/>
      <c r="J783" s="9"/>
    </row>
    <row r="784" ht="15.35" customHeight="1">
      <c r="A784" t="s" s="594">
        <f>MID(D784,LEN(C784)+2,LEN(D784)-LEN(C784))</f>
        <v>117</v>
      </c>
      <c r="B784" s="349">
        <f>IF(_xlfn.IFERROR(FIND("PU",D784,1),0)&lt;&gt;0,"PU",0)</f>
        <v>0</v>
      </c>
      <c r="C784" t="s" s="10">
        <v>1618</v>
      </c>
      <c r="D784" t="s" s="10">
        <v>1625</v>
      </c>
      <c r="E784" s="349">
        <v>0</v>
      </c>
      <c r="F784" s="6"/>
      <c r="G784" s="6"/>
      <c r="H784" s="6"/>
      <c r="I784" s="6"/>
      <c r="J784" s="9"/>
    </row>
    <row r="785" ht="15.35" customHeight="1">
      <c r="A785" t="s" s="594">
        <f>MID(D785,LEN(C785)+2,LEN(D785)-LEN(C785))</f>
        <v>118</v>
      </c>
      <c r="B785" s="349">
        <f>IF(_xlfn.IFERROR(FIND("PU",D785,1),0)&lt;&gt;0,"PU",0)</f>
        <v>0</v>
      </c>
      <c r="C785" t="s" s="10">
        <v>1618</v>
      </c>
      <c r="D785" t="s" s="10">
        <v>1626</v>
      </c>
      <c r="E785" s="349">
        <v>0</v>
      </c>
      <c r="F785" s="6"/>
      <c r="G785" s="6"/>
      <c r="H785" s="6"/>
      <c r="I785" s="6"/>
      <c r="J785" s="9"/>
    </row>
    <row r="786" ht="15.35" customHeight="1">
      <c r="A786" t="s" s="594">
        <f>MID(D786,LEN(C786)+2,LEN(D786)-LEN(C786))</f>
        <v>119</v>
      </c>
      <c r="B786" s="349">
        <f>IF(_xlfn.IFERROR(FIND("PU",D786,1),0)&lt;&gt;0,"PU",0)</f>
        <v>0</v>
      </c>
      <c r="C786" t="s" s="10">
        <v>1618</v>
      </c>
      <c r="D786" t="s" s="10">
        <v>1627</v>
      </c>
      <c r="E786" s="349">
        <v>0</v>
      </c>
      <c r="F786" s="6"/>
      <c r="G786" s="6"/>
      <c r="H786" s="6"/>
      <c r="I786" s="6"/>
      <c r="J786" s="9"/>
    </row>
    <row r="787" ht="15.35" customHeight="1">
      <c r="A787" t="s" s="594">
        <f>MID(D787,LEN(C787)+2,LEN(D787)-LEN(C787))</f>
        <v>120</v>
      </c>
      <c r="B787" s="349">
        <f>IF(_xlfn.IFERROR(FIND("PU",D787,1),0)&lt;&gt;0,"PU",0)</f>
        <v>0</v>
      </c>
      <c r="C787" t="s" s="10">
        <v>1618</v>
      </c>
      <c r="D787" t="s" s="10">
        <v>1628</v>
      </c>
      <c r="E787" s="349">
        <v>0</v>
      </c>
      <c r="F787" s="6"/>
      <c r="G787" s="6"/>
      <c r="H787" s="6"/>
      <c r="I787" s="6"/>
      <c r="J787" s="9"/>
    </row>
    <row r="788" ht="15.35" customHeight="1">
      <c r="A788" t="s" s="594">
        <f>MID(D788,LEN(C788)+2,LEN(D788)-LEN(C788))</f>
        <v>121</v>
      </c>
      <c r="B788" s="349">
        <f>IF(_xlfn.IFERROR(FIND("PU",D788,1),0)&lt;&gt;0,"PU",0)</f>
        <v>0</v>
      </c>
      <c r="C788" t="s" s="10">
        <v>1618</v>
      </c>
      <c r="D788" t="s" s="10">
        <v>1629</v>
      </c>
      <c r="E788" s="349">
        <v>0</v>
      </c>
      <c r="F788" s="6"/>
      <c r="G788" s="6"/>
      <c r="H788" s="6"/>
      <c r="I788" s="6"/>
      <c r="J788" s="9"/>
    </row>
    <row r="789" ht="15.35" customHeight="1">
      <c r="A789" t="s" s="594">
        <f>MID(D789,LEN(C789)+2,LEN(D789)-LEN(C789))</f>
        <v>122</v>
      </c>
      <c r="B789" s="349">
        <f>IF(_xlfn.IFERROR(FIND("PU",D789,1),0)&lt;&gt;0,"PU",0)</f>
        <v>0</v>
      </c>
      <c r="C789" t="s" s="10">
        <v>1618</v>
      </c>
      <c r="D789" t="s" s="10">
        <v>1630</v>
      </c>
      <c r="E789" s="349">
        <v>0</v>
      </c>
      <c r="F789" s="6"/>
      <c r="G789" s="6"/>
      <c r="H789" s="6"/>
      <c r="I789" s="6"/>
      <c r="J789" s="9"/>
    </row>
    <row r="790" ht="15.35" customHeight="1">
      <c r="A790" t="s" s="594">
        <f>MID(D790,LEN(C790)+2,LEN(D790)-LEN(C790))</f>
        <v>123</v>
      </c>
      <c r="B790" s="349">
        <f>IF(_xlfn.IFERROR(FIND("PU",D790,1),0)&lt;&gt;0,"PU",0)</f>
        <v>0</v>
      </c>
      <c r="C790" t="s" s="10">
        <v>1618</v>
      </c>
      <c r="D790" t="s" s="10">
        <v>1631</v>
      </c>
      <c r="E790" s="349">
        <v>0</v>
      </c>
      <c r="F790" s="6"/>
      <c r="G790" s="6"/>
      <c r="H790" s="6"/>
      <c r="I790" s="6"/>
      <c r="J790" s="9"/>
    </row>
    <row r="791" ht="15.35" customHeight="1">
      <c r="A791" t="s" s="594">
        <f>MID(D791,LEN(C791)+2,LEN(D791)-LEN(C791))</f>
        <v>860</v>
      </c>
      <c r="B791" s="349">
        <f>IF(_xlfn.IFERROR(FIND("PU",D791,1),0)&lt;&gt;0,"PU",0)</f>
        <v>0</v>
      </c>
      <c r="C791" t="s" s="10">
        <v>1618</v>
      </c>
      <c r="D791" t="s" s="10">
        <v>1632</v>
      </c>
      <c r="E791" s="349">
        <v>0</v>
      </c>
      <c r="F791" s="6"/>
      <c r="G791" s="6"/>
      <c r="H791" s="6"/>
      <c r="I791" s="6"/>
      <c r="J791" s="9"/>
    </row>
    <row r="792" ht="15.35" customHeight="1">
      <c r="A792" t="s" s="594">
        <f>MID(D792,LEN(C792)+2,LEN(D792)-LEN(C792))</f>
        <v>110</v>
      </c>
      <c r="B792" s="349">
        <f>IF(_xlfn.IFERROR(FIND("PU",D792,1),0)&lt;&gt;0,"PU",0)</f>
        <v>0</v>
      </c>
      <c r="C792" t="s" s="10">
        <v>1633</v>
      </c>
      <c r="D792" t="s" s="10">
        <v>1634</v>
      </c>
      <c r="E792" s="349">
        <v>0</v>
      </c>
      <c r="F792" s="6"/>
      <c r="G792" s="6"/>
      <c r="H792" s="6"/>
      <c r="I792" s="6"/>
      <c r="J792" s="9"/>
    </row>
    <row r="793" ht="15.35" customHeight="1">
      <c r="A793" t="s" s="594">
        <f>MID(D793,LEN(C793)+2,LEN(D793)-LEN(C793))</f>
        <v>111</v>
      </c>
      <c r="B793" s="349">
        <f>IF(_xlfn.IFERROR(FIND("PU",D793,1),0)&lt;&gt;0,"PU",0)</f>
        <v>0</v>
      </c>
      <c r="C793" t="s" s="10">
        <v>1633</v>
      </c>
      <c r="D793" t="s" s="10">
        <v>1635</v>
      </c>
      <c r="E793" s="349">
        <v>0</v>
      </c>
      <c r="F793" s="6"/>
      <c r="G793" s="6"/>
      <c r="H793" s="6"/>
      <c r="I793" s="6"/>
      <c r="J793" s="9"/>
    </row>
    <row r="794" ht="15.35" customHeight="1">
      <c r="A794" t="s" s="594">
        <f>MID(D794,LEN(C794)+2,LEN(D794)-LEN(C794))</f>
        <v>112</v>
      </c>
      <c r="B794" s="349">
        <f>IF(_xlfn.IFERROR(FIND("PU",D794,1),0)&lt;&gt;0,"PU",0)</f>
        <v>0</v>
      </c>
      <c r="C794" t="s" s="10">
        <v>1633</v>
      </c>
      <c r="D794" t="s" s="10">
        <v>1636</v>
      </c>
      <c r="E794" s="349">
        <v>0</v>
      </c>
      <c r="F794" s="6"/>
      <c r="G794" s="6"/>
      <c r="H794" s="6"/>
      <c r="I794" s="6"/>
      <c r="J794" s="9"/>
    </row>
    <row r="795" ht="15.35" customHeight="1">
      <c r="A795" t="s" s="594">
        <f>MID(D795,LEN(C795)+2,LEN(D795)-LEN(C795))</f>
        <v>113</v>
      </c>
      <c r="B795" s="349">
        <f>IF(_xlfn.IFERROR(FIND("PU",D795,1),0)&lt;&gt;0,"PU",0)</f>
        <v>0</v>
      </c>
      <c r="C795" t="s" s="10">
        <v>1633</v>
      </c>
      <c r="D795" t="s" s="10">
        <v>1637</v>
      </c>
      <c r="E795" s="349">
        <v>0</v>
      </c>
      <c r="F795" s="6"/>
      <c r="G795" s="6"/>
      <c r="H795" s="6"/>
      <c r="I795" s="6"/>
      <c r="J795" s="9"/>
    </row>
    <row r="796" ht="15.35" customHeight="1">
      <c r="A796" t="s" s="594">
        <f>MID(D796,LEN(C796)+2,LEN(D796)-LEN(C796))</f>
        <v>114</v>
      </c>
      <c r="B796" s="349">
        <f>IF(_xlfn.IFERROR(FIND("PU",D796,1),0)&lt;&gt;0,"PU",0)</f>
        <v>0</v>
      </c>
      <c r="C796" t="s" s="10">
        <v>1633</v>
      </c>
      <c r="D796" t="s" s="10">
        <v>1638</v>
      </c>
      <c r="E796" s="349">
        <v>0</v>
      </c>
      <c r="F796" s="6"/>
      <c r="G796" s="6"/>
      <c r="H796" s="6"/>
      <c r="I796" s="6"/>
      <c r="J796" s="9"/>
    </row>
    <row r="797" ht="15.35" customHeight="1">
      <c r="A797" t="s" s="594">
        <f>MID(D797,LEN(C797)+2,LEN(D797)-LEN(C797))</f>
        <v>115</v>
      </c>
      <c r="B797" s="349">
        <f>IF(_xlfn.IFERROR(FIND("PU",D797,1),0)&lt;&gt;0,"PU",0)</f>
        <v>0</v>
      </c>
      <c r="C797" t="s" s="10">
        <v>1633</v>
      </c>
      <c r="D797" t="s" s="10">
        <v>1639</v>
      </c>
      <c r="E797" s="349">
        <v>0</v>
      </c>
      <c r="F797" s="6"/>
      <c r="G797" s="6"/>
      <c r="H797" s="6"/>
      <c r="I797" s="6"/>
      <c r="J797" s="9"/>
    </row>
    <row r="798" ht="15.35" customHeight="1">
      <c r="A798" t="s" s="594">
        <f>MID(D798,LEN(C798)+2,LEN(D798)-LEN(C798))</f>
        <v>117</v>
      </c>
      <c r="B798" s="349">
        <f>IF(_xlfn.IFERROR(FIND("PU",D798,1),0)&lt;&gt;0,"PU",0)</f>
        <v>0</v>
      </c>
      <c r="C798" t="s" s="10">
        <v>1633</v>
      </c>
      <c r="D798" t="s" s="10">
        <v>1640</v>
      </c>
      <c r="E798" s="349">
        <v>0</v>
      </c>
      <c r="F798" s="6"/>
      <c r="G798" s="6"/>
      <c r="H798" s="6"/>
      <c r="I798" s="6"/>
      <c r="J798" s="9"/>
    </row>
    <row r="799" ht="15.35" customHeight="1">
      <c r="A799" t="s" s="594">
        <f>MID(D799,LEN(C799)+2,LEN(D799)-LEN(C799))</f>
        <v>118</v>
      </c>
      <c r="B799" s="349">
        <f>IF(_xlfn.IFERROR(FIND("PU",D799,1),0)&lt;&gt;0,"PU",0)</f>
        <v>0</v>
      </c>
      <c r="C799" t="s" s="10">
        <v>1633</v>
      </c>
      <c r="D799" t="s" s="10">
        <v>1641</v>
      </c>
      <c r="E799" s="349">
        <v>0</v>
      </c>
      <c r="F799" s="6"/>
      <c r="G799" s="6"/>
      <c r="H799" s="6"/>
      <c r="I799" s="6"/>
      <c r="J799" s="9"/>
    </row>
    <row r="800" ht="15.35" customHeight="1">
      <c r="A800" t="s" s="594">
        <f>MID(D800,LEN(C800)+2,LEN(D800)-LEN(C800))</f>
        <v>119</v>
      </c>
      <c r="B800" s="349">
        <f>IF(_xlfn.IFERROR(FIND("PU",D800,1),0)&lt;&gt;0,"PU",0)</f>
        <v>0</v>
      </c>
      <c r="C800" t="s" s="10">
        <v>1633</v>
      </c>
      <c r="D800" t="s" s="10">
        <v>1642</v>
      </c>
      <c r="E800" s="349">
        <v>0</v>
      </c>
      <c r="F800" s="6"/>
      <c r="G800" s="6"/>
      <c r="H800" s="6"/>
      <c r="I800" s="6"/>
      <c r="J800" s="9"/>
    </row>
    <row r="801" ht="15.35" customHeight="1">
      <c r="A801" t="s" s="594">
        <f>MID(D801,LEN(C801)+2,LEN(D801)-LEN(C801))</f>
        <v>120</v>
      </c>
      <c r="B801" s="349">
        <f>IF(_xlfn.IFERROR(FIND("PU",D801,1),0)&lt;&gt;0,"PU",0)</f>
        <v>0</v>
      </c>
      <c r="C801" t="s" s="10">
        <v>1633</v>
      </c>
      <c r="D801" t="s" s="10">
        <v>1643</v>
      </c>
      <c r="E801" s="349">
        <v>0</v>
      </c>
      <c r="F801" s="6"/>
      <c r="G801" s="6"/>
      <c r="H801" s="6"/>
      <c r="I801" s="6"/>
      <c r="J801" s="9"/>
    </row>
    <row r="802" ht="15.35" customHeight="1">
      <c r="A802" t="s" s="594">
        <f>MID(D802,LEN(C802)+2,LEN(D802)-LEN(C802))</f>
        <v>121</v>
      </c>
      <c r="B802" s="349">
        <f>IF(_xlfn.IFERROR(FIND("PU",D802,1),0)&lt;&gt;0,"PU",0)</f>
        <v>0</v>
      </c>
      <c r="C802" t="s" s="10">
        <v>1633</v>
      </c>
      <c r="D802" t="s" s="10">
        <v>1644</v>
      </c>
      <c r="E802" s="349">
        <v>0</v>
      </c>
      <c r="F802" s="6"/>
      <c r="G802" s="6"/>
      <c r="H802" s="6"/>
      <c r="I802" s="6"/>
      <c r="J802" s="9"/>
    </row>
    <row r="803" ht="15.35" customHeight="1">
      <c r="A803" t="s" s="594">
        <f>MID(D803,LEN(C803)+2,LEN(D803)-LEN(C803))</f>
        <v>122</v>
      </c>
      <c r="B803" s="349">
        <f>IF(_xlfn.IFERROR(FIND("PU",D803,1),0)&lt;&gt;0,"PU",0)</f>
        <v>0</v>
      </c>
      <c r="C803" t="s" s="10">
        <v>1633</v>
      </c>
      <c r="D803" t="s" s="10">
        <v>1645</v>
      </c>
      <c r="E803" s="349">
        <v>0</v>
      </c>
      <c r="F803" s="6"/>
      <c r="G803" s="6"/>
      <c r="H803" s="6"/>
      <c r="I803" s="6"/>
      <c r="J803" s="9"/>
    </row>
    <row r="804" ht="15.35" customHeight="1">
      <c r="A804" t="s" s="594">
        <f>MID(D804,LEN(C804)+2,LEN(D804)-LEN(C804))</f>
        <v>123</v>
      </c>
      <c r="B804" s="349">
        <f>IF(_xlfn.IFERROR(FIND("PU",D804,1),0)&lt;&gt;0,"PU",0)</f>
        <v>0</v>
      </c>
      <c r="C804" t="s" s="10">
        <v>1633</v>
      </c>
      <c r="D804" t="s" s="10">
        <v>1646</v>
      </c>
      <c r="E804" s="349">
        <v>0</v>
      </c>
      <c r="F804" s="6"/>
      <c r="G804" s="6"/>
      <c r="H804" s="6"/>
      <c r="I804" s="6"/>
      <c r="J804" s="9"/>
    </row>
    <row r="805" ht="15.35" customHeight="1">
      <c r="A805" t="s" s="594">
        <f>MID(D805,LEN(C805)+2,LEN(D805)-LEN(C805))</f>
        <v>860</v>
      </c>
      <c r="B805" s="349">
        <f>IF(_xlfn.IFERROR(FIND("PU",D805,1),0)&lt;&gt;0,"PU",0)</f>
        <v>0</v>
      </c>
      <c r="C805" t="s" s="10">
        <v>1633</v>
      </c>
      <c r="D805" t="s" s="10">
        <v>1647</v>
      </c>
      <c r="E805" s="349">
        <v>0</v>
      </c>
      <c r="F805" s="6"/>
      <c r="G805" s="6"/>
      <c r="H805" s="6"/>
      <c r="I805" s="6"/>
      <c r="J805" s="9"/>
    </row>
    <row r="806" ht="15.35" customHeight="1">
      <c r="A806" t="s" s="594">
        <f>MID(D806,LEN(C806)+2,LEN(D806)-LEN(C806))</f>
        <v>110</v>
      </c>
      <c r="B806" s="349">
        <f>IF(_xlfn.IFERROR(FIND("PU",D806,1),0)&lt;&gt;0,"PU",0)</f>
        <v>0</v>
      </c>
      <c r="C806" t="s" s="10">
        <v>233</v>
      </c>
      <c r="D806" t="s" s="10">
        <v>1648</v>
      </c>
      <c r="E806" s="349">
        <v>0</v>
      </c>
      <c r="F806" s="6"/>
      <c r="G806" s="6"/>
      <c r="H806" s="6"/>
      <c r="I806" s="6"/>
      <c r="J806" s="9"/>
    </row>
    <row r="807" ht="15.35" customHeight="1">
      <c r="A807" t="s" s="594">
        <f>MID(D807,LEN(C807)+2,LEN(D807)-LEN(C807))</f>
        <v>111</v>
      </c>
      <c r="B807" s="349">
        <f>IF(_xlfn.IFERROR(FIND("PU",D807,1),0)&lt;&gt;0,"PU",0)</f>
        <v>0</v>
      </c>
      <c r="C807" t="s" s="10">
        <v>233</v>
      </c>
      <c r="D807" t="s" s="10">
        <v>1649</v>
      </c>
      <c r="E807" s="349">
        <v>0</v>
      </c>
      <c r="F807" s="6"/>
      <c r="G807" s="6"/>
      <c r="H807" s="6"/>
      <c r="I807" s="6"/>
      <c r="J807" s="9"/>
    </row>
    <row r="808" ht="15.35" customHeight="1">
      <c r="A808" t="s" s="594">
        <f>MID(D808,LEN(C808)+2,LEN(D808)-LEN(C808))</f>
        <v>112</v>
      </c>
      <c r="B808" s="349">
        <f>IF(_xlfn.IFERROR(FIND("PU",D808,1),0)&lt;&gt;0,"PU",0)</f>
        <v>0</v>
      </c>
      <c r="C808" t="s" s="10">
        <v>233</v>
      </c>
      <c r="D808" t="s" s="10">
        <v>1650</v>
      </c>
      <c r="E808" s="349">
        <v>0</v>
      </c>
      <c r="F808" s="6"/>
      <c r="G808" s="6"/>
      <c r="H808" s="6"/>
      <c r="I808" s="6"/>
      <c r="J808" s="9"/>
    </row>
    <row r="809" ht="15.35" customHeight="1">
      <c r="A809" t="s" s="594">
        <f>MID(D809,LEN(C809)+2,LEN(D809)-LEN(C809))</f>
        <v>113</v>
      </c>
      <c r="B809" s="349">
        <f>IF(_xlfn.IFERROR(FIND("PU",D809,1),0)&lt;&gt;0,"PU",0)</f>
        <v>0</v>
      </c>
      <c r="C809" t="s" s="10">
        <v>233</v>
      </c>
      <c r="D809" t="s" s="10">
        <v>1651</v>
      </c>
      <c r="E809" s="349">
        <v>0</v>
      </c>
      <c r="F809" s="6"/>
      <c r="G809" s="6"/>
      <c r="H809" s="6"/>
      <c r="I809" s="6"/>
      <c r="J809" s="9"/>
    </row>
    <row r="810" ht="15.35" customHeight="1">
      <c r="A810" t="s" s="594">
        <f>MID(D810,LEN(C810)+2,LEN(D810)-LEN(C810))</f>
        <v>114</v>
      </c>
      <c r="B810" s="349">
        <f>IF(_xlfn.IFERROR(FIND("PU",D810,1),0)&lt;&gt;0,"PU",0)</f>
        <v>0</v>
      </c>
      <c r="C810" t="s" s="10">
        <v>233</v>
      </c>
      <c r="D810" t="s" s="10">
        <v>1652</v>
      </c>
      <c r="E810" s="349">
        <v>0</v>
      </c>
      <c r="F810" s="6"/>
      <c r="G810" s="6"/>
      <c r="H810" s="6"/>
      <c r="I810" s="6"/>
      <c r="J810" s="9"/>
    </row>
    <row r="811" ht="15.35" customHeight="1">
      <c r="A811" t="s" s="594">
        <f>MID(D811,LEN(C811)+2,LEN(D811)-LEN(C811))</f>
        <v>115</v>
      </c>
      <c r="B811" s="349">
        <f>IF(_xlfn.IFERROR(FIND("PU",D811,1),0)&lt;&gt;0,"PU",0)</f>
        <v>0</v>
      </c>
      <c r="C811" t="s" s="10">
        <v>233</v>
      </c>
      <c r="D811" t="s" s="10">
        <v>1653</v>
      </c>
      <c r="E811" s="349">
        <v>0</v>
      </c>
      <c r="F811" s="6"/>
      <c r="G811" s="6"/>
      <c r="H811" s="6"/>
      <c r="I811" s="6"/>
      <c r="J811" s="9"/>
    </row>
    <row r="812" ht="15.35" customHeight="1">
      <c r="A812" t="s" s="594">
        <f>MID(D812,LEN(C812)+2,LEN(D812)-LEN(C812))</f>
        <v>117</v>
      </c>
      <c r="B812" s="349">
        <f>IF(_xlfn.IFERROR(FIND("PU",D812,1),0)&lt;&gt;0,"PU",0)</f>
        <v>0</v>
      </c>
      <c r="C812" t="s" s="10">
        <v>233</v>
      </c>
      <c r="D812" t="s" s="10">
        <v>1654</v>
      </c>
      <c r="E812" s="349">
        <v>0</v>
      </c>
      <c r="F812" s="6"/>
      <c r="G812" s="6"/>
      <c r="H812" s="6"/>
      <c r="I812" s="6"/>
      <c r="J812" s="9"/>
    </row>
    <row r="813" ht="15.35" customHeight="1">
      <c r="A813" t="s" s="594">
        <f>MID(D813,LEN(C813)+2,LEN(D813)-LEN(C813))</f>
        <v>118</v>
      </c>
      <c r="B813" s="349">
        <f>IF(_xlfn.IFERROR(FIND("PU",D813,1),0)&lt;&gt;0,"PU",0)</f>
        <v>0</v>
      </c>
      <c r="C813" t="s" s="10">
        <v>233</v>
      </c>
      <c r="D813" t="s" s="10">
        <v>1655</v>
      </c>
      <c r="E813" s="349">
        <v>0</v>
      </c>
      <c r="F813" s="6"/>
      <c r="G813" s="6"/>
      <c r="H813" s="6"/>
      <c r="I813" s="6"/>
      <c r="J813" s="9"/>
    </row>
    <row r="814" ht="15.35" customHeight="1">
      <c r="A814" t="s" s="594">
        <f>MID(D814,LEN(C814)+2,LEN(D814)-LEN(C814))</f>
        <v>119</v>
      </c>
      <c r="B814" s="349">
        <f>IF(_xlfn.IFERROR(FIND("PU",D814,1),0)&lt;&gt;0,"PU",0)</f>
        <v>0</v>
      </c>
      <c r="C814" t="s" s="10">
        <v>233</v>
      </c>
      <c r="D814" t="s" s="10">
        <v>1656</v>
      </c>
      <c r="E814" s="349">
        <v>0</v>
      </c>
      <c r="F814" s="6"/>
      <c r="G814" s="6"/>
      <c r="H814" s="6"/>
      <c r="I814" s="6"/>
      <c r="J814" s="9"/>
    </row>
    <row r="815" ht="15.35" customHeight="1">
      <c r="A815" t="s" s="594">
        <f>MID(D815,LEN(C815)+2,LEN(D815)-LEN(C815))</f>
        <v>120</v>
      </c>
      <c r="B815" s="349">
        <f>IF(_xlfn.IFERROR(FIND("PU",D815,1),0)&lt;&gt;0,"PU",0)</f>
        <v>0</v>
      </c>
      <c r="C815" t="s" s="10">
        <v>233</v>
      </c>
      <c r="D815" t="s" s="10">
        <v>1657</v>
      </c>
      <c r="E815" s="349">
        <v>0</v>
      </c>
      <c r="F815" s="6"/>
      <c r="G815" s="6"/>
      <c r="H815" s="6"/>
      <c r="I815" s="6"/>
      <c r="J815" s="9"/>
    </row>
    <row r="816" ht="15.35" customHeight="1">
      <c r="A816" t="s" s="594">
        <f>MID(D816,LEN(C816)+2,LEN(D816)-LEN(C816))</f>
        <v>121</v>
      </c>
      <c r="B816" s="349">
        <f>IF(_xlfn.IFERROR(FIND("PU",D816,1),0)&lt;&gt;0,"PU",0)</f>
        <v>0</v>
      </c>
      <c r="C816" t="s" s="10">
        <v>233</v>
      </c>
      <c r="D816" t="s" s="10">
        <v>1658</v>
      </c>
      <c r="E816" s="349">
        <v>0</v>
      </c>
      <c r="F816" s="6"/>
      <c r="G816" s="6"/>
      <c r="H816" s="6"/>
      <c r="I816" s="6"/>
      <c r="J816" s="9"/>
    </row>
    <row r="817" ht="15.35" customHeight="1">
      <c r="A817" t="s" s="594">
        <f>MID(D817,LEN(C817)+2,LEN(D817)-LEN(C817))</f>
        <v>122</v>
      </c>
      <c r="B817" s="349">
        <f>IF(_xlfn.IFERROR(FIND("PU",D817,1),0)&lt;&gt;0,"PU",0)</f>
        <v>0</v>
      </c>
      <c r="C817" t="s" s="10">
        <v>233</v>
      </c>
      <c r="D817" t="s" s="10">
        <v>1659</v>
      </c>
      <c r="E817" s="349">
        <v>0</v>
      </c>
      <c r="F817" s="6"/>
      <c r="G817" s="6"/>
      <c r="H817" s="6"/>
      <c r="I817" s="6"/>
      <c r="J817" s="9"/>
    </row>
    <row r="818" ht="15.35" customHeight="1">
      <c r="A818" t="s" s="594">
        <f>MID(D818,LEN(C818)+2,LEN(D818)-LEN(C818))</f>
        <v>123</v>
      </c>
      <c r="B818" s="349">
        <f>IF(_xlfn.IFERROR(FIND("PU",D818,1),0)&lt;&gt;0,"PU",0)</f>
        <v>0</v>
      </c>
      <c r="C818" t="s" s="10">
        <v>233</v>
      </c>
      <c r="D818" t="s" s="10">
        <v>1660</v>
      </c>
      <c r="E818" s="349">
        <v>0</v>
      </c>
      <c r="F818" s="6"/>
      <c r="G818" s="6"/>
      <c r="H818" s="6"/>
      <c r="I818" s="6"/>
      <c r="J818" s="9"/>
    </row>
    <row r="819" ht="15.35" customHeight="1">
      <c r="A819" t="s" s="594">
        <f>MID(D819,LEN(C819)+2,LEN(D819)-LEN(C819))</f>
        <v>860</v>
      </c>
      <c r="B819" s="349">
        <f>IF(_xlfn.IFERROR(FIND("PU",D819,1),0)&lt;&gt;0,"PU",0)</f>
        <v>0</v>
      </c>
      <c r="C819" t="s" s="10">
        <v>233</v>
      </c>
      <c r="D819" t="s" s="10">
        <v>1661</v>
      </c>
      <c r="E819" s="349">
        <v>0</v>
      </c>
      <c r="F819" s="6"/>
      <c r="G819" s="6"/>
      <c r="H819" s="6"/>
      <c r="I819" s="6"/>
      <c r="J819" s="9"/>
    </row>
    <row r="820" ht="15.35" customHeight="1">
      <c r="A820" t="s" s="594">
        <f>MID(D820,LEN(C820)+2,LEN(D820)-LEN(C820))</f>
        <v>110</v>
      </c>
      <c r="B820" s="349">
        <f>IF(_xlfn.IFERROR(FIND("PU",D820,1),0)&lt;&gt;0,"PU",0)</f>
        <v>0</v>
      </c>
      <c r="C820" t="s" s="10">
        <v>1662</v>
      </c>
      <c r="D820" t="s" s="10">
        <v>1663</v>
      </c>
      <c r="E820" s="349">
        <v>0</v>
      </c>
      <c r="F820" s="6"/>
      <c r="G820" s="6"/>
      <c r="H820" s="6"/>
      <c r="I820" s="6"/>
      <c r="J820" s="9"/>
    </row>
    <row r="821" ht="15.35" customHeight="1">
      <c r="A821" t="s" s="594">
        <f>MID(D821,LEN(C821)+2,LEN(D821)-LEN(C821))</f>
        <v>110</v>
      </c>
      <c r="B821" s="349">
        <f>IF(_xlfn.IFERROR(FIND("PU",D821,1),0)&lt;&gt;0,"PU",0)</f>
        <v>0</v>
      </c>
      <c r="C821" t="s" s="10">
        <v>1664</v>
      </c>
      <c r="D821" t="s" s="10">
        <v>1665</v>
      </c>
      <c r="E821" s="349">
        <v>0</v>
      </c>
      <c r="F821" s="6"/>
      <c r="G821" s="6"/>
      <c r="H821" s="6"/>
      <c r="I821" s="6"/>
      <c r="J821" s="9"/>
    </row>
    <row r="822" ht="15.35" customHeight="1">
      <c r="A822" t="s" s="594">
        <f>MID(D822,LEN(C822)+2,LEN(D822)-LEN(C822))</f>
        <v>111</v>
      </c>
      <c r="B822" s="349">
        <f>IF(_xlfn.IFERROR(FIND("PU",D822,1),0)&lt;&gt;0,"PU",0)</f>
        <v>0</v>
      </c>
      <c r="C822" t="s" s="10">
        <v>1664</v>
      </c>
      <c r="D822" t="s" s="10">
        <v>1666</v>
      </c>
      <c r="E822" s="349">
        <v>0</v>
      </c>
      <c r="F822" s="6"/>
      <c r="G822" s="6"/>
      <c r="H822" s="6"/>
      <c r="I822" s="6"/>
      <c r="J822" s="9"/>
    </row>
    <row r="823" ht="15.35" customHeight="1">
      <c r="A823" t="s" s="594">
        <f>MID(D823,LEN(C823)+2,LEN(D823)-LEN(C823))</f>
        <v>112</v>
      </c>
      <c r="B823" s="349">
        <f>IF(_xlfn.IFERROR(FIND("PU",D823,1),0)&lt;&gt;0,"PU",0)</f>
        <v>0</v>
      </c>
      <c r="C823" t="s" s="10">
        <v>1664</v>
      </c>
      <c r="D823" t="s" s="10">
        <v>1667</v>
      </c>
      <c r="E823" s="349">
        <v>0</v>
      </c>
      <c r="F823" s="6"/>
      <c r="G823" s="6"/>
      <c r="H823" s="6"/>
      <c r="I823" s="6"/>
      <c r="J823" s="9"/>
    </row>
    <row r="824" ht="15.35" customHeight="1">
      <c r="A824" t="s" s="594">
        <f>MID(D824,LEN(C824)+2,LEN(D824)-LEN(C824))</f>
        <v>113</v>
      </c>
      <c r="B824" s="349">
        <f>IF(_xlfn.IFERROR(FIND("PU",D824,1),0)&lt;&gt;0,"PU",0)</f>
        <v>0</v>
      </c>
      <c r="C824" t="s" s="10">
        <v>1664</v>
      </c>
      <c r="D824" t="s" s="10">
        <v>1668</v>
      </c>
      <c r="E824" s="349">
        <v>0</v>
      </c>
      <c r="F824" s="6"/>
      <c r="G824" s="6"/>
      <c r="H824" s="6"/>
      <c r="I824" s="6"/>
      <c r="J824" s="9"/>
    </row>
    <row r="825" ht="15.35" customHeight="1">
      <c r="A825" t="s" s="594">
        <f>MID(D825,LEN(C825)+2,LEN(D825)-LEN(C825))</f>
        <v>114</v>
      </c>
      <c r="B825" s="349">
        <f>IF(_xlfn.IFERROR(FIND("PU",D825,1),0)&lt;&gt;0,"PU",0)</f>
        <v>0</v>
      </c>
      <c r="C825" t="s" s="10">
        <v>1664</v>
      </c>
      <c r="D825" t="s" s="10">
        <v>1669</v>
      </c>
      <c r="E825" s="349">
        <v>0</v>
      </c>
      <c r="F825" s="6"/>
      <c r="G825" s="6"/>
      <c r="H825" s="6"/>
      <c r="I825" s="6"/>
      <c r="J825" s="9"/>
    </row>
    <row r="826" ht="15.35" customHeight="1">
      <c r="A826" t="s" s="594">
        <f>MID(D826,LEN(C826)+2,LEN(D826)-LEN(C826))</f>
        <v>115</v>
      </c>
      <c r="B826" s="349">
        <f>IF(_xlfn.IFERROR(FIND("PU",D826,1),0)&lt;&gt;0,"PU",0)</f>
        <v>0</v>
      </c>
      <c r="C826" t="s" s="10">
        <v>1664</v>
      </c>
      <c r="D826" t="s" s="10">
        <v>1670</v>
      </c>
      <c r="E826" s="349">
        <v>0</v>
      </c>
      <c r="F826" s="6"/>
      <c r="G826" s="6"/>
      <c r="H826" s="6"/>
      <c r="I826" s="6"/>
      <c r="J826" s="9"/>
    </row>
    <row r="827" ht="15.35" customHeight="1">
      <c r="A827" t="s" s="594">
        <f>MID(D827,LEN(C827)+2,LEN(D827)-LEN(C827))</f>
        <v>117</v>
      </c>
      <c r="B827" s="349">
        <f>IF(_xlfn.IFERROR(FIND("PU",D827,1),0)&lt;&gt;0,"PU",0)</f>
        <v>0</v>
      </c>
      <c r="C827" t="s" s="10">
        <v>1664</v>
      </c>
      <c r="D827" t="s" s="10">
        <v>1671</v>
      </c>
      <c r="E827" s="349">
        <v>0</v>
      </c>
      <c r="F827" s="6"/>
      <c r="G827" s="6"/>
      <c r="H827" s="6"/>
      <c r="I827" s="6"/>
      <c r="J827" s="9"/>
    </row>
    <row r="828" ht="15.35" customHeight="1">
      <c r="A828" t="s" s="594">
        <f>MID(D828,LEN(C828)+2,LEN(D828)-LEN(C828))</f>
        <v>118</v>
      </c>
      <c r="B828" s="349">
        <f>IF(_xlfn.IFERROR(FIND("PU",D828,1),0)&lt;&gt;0,"PU",0)</f>
        <v>0</v>
      </c>
      <c r="C828" t="s" s="10">
        <v>1664</v>
      </c>
      <c r="D828" t="s" s="10">
        <v>1672</v>
      </c>
      <c r="E828" s="349">
        <v>0</v>
      </c>
      <c r="F828" s="6"/>
      <c r="G828" s="6"/>
      <c r="H828" s="6"/>
      <c r="I828" s="6"/>
      <c r="J828" s="9"/>
    </row>
    <row r="829" ht="15.35" customHeight="1">
      <c r="A829" t="s" s="594">
        <f>MID(D829,LEN(C829)+2,LEN(D829)-LEN(C829))</f>
        <v>119</v>
      </c>
      <c r="B829" s="349">
        <f>IF(_xlfn.IFERROR(FIND("PU",D829,1),0)&lt;&gt;0,"PU",0)</f>
        <v>0</v>
      </c>
      <c r="C829" t="s" s="10">
        <v>1664</v>
      </c>
      <c r="D829" t="s" s="10">
        <v>1673</v>
      </c>
      <c r="E829" s="349">
        <v>0</v>
      </c>
      <c r="F829" s="6"/>
      <c r="G829" s="6"/>
      <c r="H829" s="6"/>
      <c r="I829" s="6"/>
      <c r="J829" s="9"/>
    </row>
    <row r="830" ht="15.35" customHeight="1">
      <c r="A830" t="s" s="594">
        <f>MID(D830,LEN(C830)+2,LEN(D830)-LEN(C830))</f>
        <v>120</v>
      </c>
      <c r="B830" s="349">
        <f>IF(_xlfn.IFERROR(FIND("PU",D830,1),0)&lt;&gt;0,"PU",0)</f>
        <v>0</v>
      </c>
      <c r="C830" t="s" s="10">
        <v>1664</v>
      </c>
      <c r="D830" t="s" s="10">
        <v>1674</v>
      </c>
      <c r="E830" s="349">
        <v>0</v>
      </c>
      <c r="F830" s="6"/>
      <c r="G830" s="6"/>
      <c r="H830" s="6"/>
      <c r="I830" s="6"/>
      <c r="J830" s="9"/>
    </row>
    <row r="831" ht="15.35" customHeight="1">
      <c r="A831" t="s" s="594">
        <f>MID(D831,LEN(C831)+2,LEN(D831)-LEN(C831))</f>
        <v>121</v>
      </c>
      <c r="B831" s="349">
        <f>IF(_xlfn.IFERROR(FIND("PU",D831,1),0)&lt;&gt;0,"PU",0)</f>
        <v>0</v>
      </c>
      <c r="C831" t="s" s="10">
        <v>1664</v>
      </c>
      <c r="D831" t="s" s="10">
        <v>1675</v>
      </c>
      <c r="E831" s="349">
        <v>0</v>
      </c>
      <c r="F831" s="6"/>
      <c r="G831" s="6"/>
      <c r="H831" s="6"/>
      <c r="I831" s="6"/>
      <c r="J831" s="9"/>
    </row>
    <row r="832" ht="15.35" customHeight="1">
      <c r="A832" t="s" s="594">
        <f>MID(D832,LEN(C832)+2,LEN(D832)-LEN(C832))</f>
        <v>122</v>
      </c>
      <c r="B832" s="349">
        <f>IF(_xlfn.IFERROR(FIND("PU",D832,1),0)&lt;&gt;0,"PU",0)</f>
        <v>0</v>
      </c>
      <c r="C832" t="s" s="10">
        <v>1664</v>
      </c>
      <c r="D832" t="s" s="10">
        <v>1676</v>
      </c>
      <c r="E832" s="349">
        <v>0</v>
      </c>
      <c r="F832" s="6"/>
      <c r="G832" s="6"/>
      <c r="H832" s="6"/>
      <c r="I832" s="6"/>
      <c r="J832" s="9"/>
    </row>
    <row r="833" ht="15.35" customHeight="1">
      <c r="A833" t="s" s="594">
        <f>MID(D833,LEN(C833)+2,LEN(D833)-LEN(C833))</f>
        <v>123</v>
      </c>
      <c r="B833" s="349">
        <f>IF(_xlfn.IFERROR(FIND("PU",D833,1),0)&lt;&gt;0,"PU",0)</f>
        <v>0</v>
      </c>
      <c r="C833" t="s" s="10">
        <v>1664</v>
      </c>
      <c r="D833" t="s" s="10">
        <v>1677</v>
      </c>
      <c r="E833" s="349">
        <v>0</v>
      </c>
      <c r="F833" s="6"/>
      <c r="G833" s="6"/>
      <c r="H833" s="6"/>
      <c r="I833" s="6"/>
      <c r="J833" s="9"/>
    </row>
    <row r="834" ht="15.35" customHeight="1">
      <c r="A834" t="s" s="594">
        <f>MID(D834,LEN(C834)+2,LEN(D834)-LEN(C834))</f>
        <v>860</v>
      </c>
      <c r="B834" s="349">
        <f>IF(_xlfn.IFERROR(FIND("PU",D834,1),0)&lt;&gt;0,"PU",0)</f>
        <v>0</v>
      </c>
      <c r="C834" t="s" s="10">
        <v>1664</v>
      </c>
      <c r="D834" t="s" s="10">
        <v>1678</v>
      </c>
      <c r="E834" s="349">
        <v>0</v>
      </c>
      <c r="F834" s="6"/>
      <c r="G834" s="6"/>
      <c r="H834" s="6"/>
      <c r="I834" s="6"/>
      <c r="J834" s="9"/>
    </row>
    <row r="835" ht="15.35" customHeight="1">
      <c r="A835" t="s" s="594">
        <f>MID(D835,LEN(C835)+2,LEN(D835)-LEN(C835))</f>
        <v>110</v>
      </c>
      <c r="B835" s="349">
        <f>IF(_xlfn.IFERROR(FIND("PU",D835,1),0)&lt;&gt;0,"PU",0)</f>
        <v>0</v>
      </c>
      <c r="C835" t="s" s="10">
        <v>1679</v>
      </c>
      <c r="D835" t="s" s="10">
        <v>1680</v>
      </c>
      <c r="E835" s="349">
        <v>0</v>
      </c>
      <c r="F835" s="6"/>
      <c r="G835" s="6"/>
      <c r="H835" s="6"/>
      <c r="I835" s="6"/>
      <c r="J835" s="9"/>
    </row>
    <row r="836" ht="15.35" customHeight="1">
      <c r="A836" t="s" s="594">
        <f>MID(D836,LEN(C836)+2,LEN(D836)-LEN(C836))</f>
        <v>111</v>
      </c>
      <c r="B836" s="349">
        <f>IF(_xlfn.IFERROR(FIND("PU",D836,1),0)&lt;&gt;0,"PU",0)</f>
        <v>0</v>
      </c>
      <c r="C836" t="s" s="10">
        <v>1679</v>
      </c>
      <c r="D836" t="s" s="10">
        <v>1681</v>
      </c>
      <c r="E836" s="349">
        <v>0</v>
      </c>
      <c r="F836" s="6"/>
      <c r="G836" s="6"/>
      <c r="H836" s="6"/>
      <c r="I836" s="6"/>
      <c r="J836" s="9"/>
    </row>
    <row r="837" ht="15.35" customHeight="1">
      <c r="A837" t="s" s="594">
        <f>MID(D837,LEN(C837)+2,LEN(D837)-LEN(C837))</f>
        <v>112</v>
      </c>
      <c r="B837" s="349">
        <f>IF(_xlfn.IFERROR(FIND("PU",D837,1),0)&lt;&gt;0,"PU",0)</f>
        <v>0</v>
      </c>
      <c r="C837" t="s" s="10">
        <v>1679</v>
      </c>
      <c r="D837" t="s" s="10">
        <v>1682</v>
      </c>
      <c r="E837" s="349">
        <v>0</v>
      </c>
      <c r="F837" s="6"/>
      <c r="G837" s="6"/>
      <c r="H837" s="6"/>
      <c r="I837" s="6"/>
      <c r="J837" s="9"/>
    </row>
    <row r="838" ht="15.35" customHeight="1">
      <c r="A838" t="s" s="594">
        <f>MID(D838,LEN(C838)+2,LEN(D838)-LEN(C838))</f>
        <v>113</v>
      </c>
      <c r="B838" s="349">
        <f>IF(_xlfn.IFERROR(FIND("PU",D838,1),0)&lt;&gt;0,"PU",0)</f>
        <v>0</v>
      </c>
      <c r="C838" t="s" s="10">
        <v>1679</v>
      </c>
      <c r="D838" t="s" s="10">
        <v>1683</v>
      </c>
      <c r="E838" s="349">
        <v>0</v>
      </c>
      <c r="F838" s="6"/>
      <c r="G838" s="6"/>
      <c r="H838" s="6"/>
      <c r="I838" s="6"/>
      <c r="J838" s="9"/>
    </row>
    <row r="839" ht="15.35" customHeight="1">
      <c r="A839" t="s" s="594">
        <f>MID(D839,LEN(C839)+2,LEN(D839)-LEN(C839))</f>
        <v>114</v>
      </c>
      <c r="B839" s="349">
        <f>IF(_xlfn.IFERROR(FIND("PU",D839,1),0)&lt;&gt;0,"PU",0)</f>
        <v>0</v>
      </c>
      <c r="C839" t="s" s="10">
        <v>1679</v>
      </c>
      <c r="D839" t="s" s="10">
        <v>1684</v>
      </c>
      <c r="E839" s="349">
        <v>0</v>
      </c>
      <c r="F839" s="6"/>
      <c r="G839" s="6"/>
      <c r="H839" s="6"/>
      <c r="I839" s="6"/>
      <c r="J839" s="9"/>
    </row>
    <row r="840" ht="15.35" customHeight="1">
      <c r="A840" t="s" s="594">
        <f>MID(D840,LEN(C840)+2,LEN(D840)-LEN(C840))</f>
        <v>115</v>
      </c>
      <c r="B840" s="349">
        <f>IF(_xlfn.IFERROR(FIND("PU",D840,1),0)&lt;&gt;0,"PU",0)</f>
        <v>0</v>
      </c>
      <c r="C840" t="s" s="10">
        <v>1679</v>
      </c>
      <c r="D840" t="s" s="10">
        <v>1685</v>
      </c>
      <c r="E840" s="349">
        <v>0</v>
      </c>
      <c r="F840" s="6"/>
      <c r="G840" s="6"/>
      <c r="H840" s="6"/>
      <c r="I840" s="6"/>
      <c r="J840" s="9"/>
    </row>
    <row r="841" ht="15.35" customHeight="1">
      <c r="A841" t="s" s="594">
        <f>MID(D841,LEN(C841)+2,LEN(D841)-LEN(C841))</f>
        <v>117</v>
      </c>
      <c r="B841" s="349">
        <f>IF(_xlfn.IFERROR(FIND("PU",D841,1),0)&lt;&gt;0,"PU",0)</f>
        <v>0</v>
      </c>
      <c r="C841" t="s" s="10">
        <v>1679</v>
      </c>
      <c r="D841" t="s" s="10">
        <v>1686</v>
      </c>
      <c r="E841" s="349">
        <v>0</v>
      </c>
      <c r="F841" s="6"/>
      <c r="G841" s="6"/>
      <c r="H841" s="6"/>
      <c r="I841" s="6"/>
      <c r="J841" s="9"/>
    </row>
    <row r="842" ht="15.35" customHeight="1">
      <c r="A842" t="s" s="594">
        <f>MID(D842,LEN(C842)+2,LEN(D842)-LEN(C842))</f>
        <v>118</v>
      </c>
      <c r="B842" s="349">
        <f>IF(_xlfn.IFERROR(FIND("PU",D842,1),0)&lt;&gt;0,"PU",0)</f>
        <v>0</v>
      </c>
      <c r="C842" t="s" s="10">
        <v>1679</v>
      </c>
      <c r="D842" t="s" s="10">
        <v>1687</v>
      </c>
      <c r="E842" s="349">
        <v>0</v>
      </c>
      <c r="F842" s="6"/>
      <c r="G842" s="6"/>
      <c r="H842" s="6"/>
      <c r="I842" s="6"/>
      <c r="J842" s="9"/>
    </row>
    <row r="843" ht="15.35" customHeight="1">
      <c r="A843" t="s" s="594">
        <f>MID(D843,LEN(C843)+2,LEN(D843)-LEN(C843))</f>
        <v>119</v>
      </c>
      <c r="B843" s="349">
        <f>IF(_xlfn.IFERROR(FIND("PU",D843,1),0)&lt;&gt;0,"PU",0)</f>
        <v>0</v>
      </c>
      <c r="C843" t="s" s="10">
        <v>1679</v>
      </c>
      <c r="D843" t="s" s="10">
        <v>1688</v>
      </c>
      <c r="E843" s="349">
        <v>0</v>
      </c>
      <c r="F843" s="6"/>
      <c r="G843" s="6"/>
      <c r="H843" s="6"/>
      <c r="I843" s="6"/>
      <c r="J843" s="9"/>
    </row>
    <row r="844" ht="15.35" customHeight="1">
      <c r="A844" t="s" s="594">
        <f>MID(D844,LEN(C844)+2,LEN(D844)-LEN(C844))</f>
        <v>120</v>
      </c>
      <c r="B844" s="349">
        <f>IF(_xlfn.IFERROR(FIND("PU",D844,1),0)&lt;&gt;0,"PU",0)</f>
        <v>0</v>
      </c>
      <c r="C844" t="s" s="10">
        <v>1679</v>
      </c>
      <c r="D844" t="s" s="10">
        <v>1689</v>
      </c>
      <c r="E844" s="349">
        <v>0</v>
      </c>
      <c r="F844" s="6"/>
      <c r="G844" s="6"/>
      <c r="H844" s="6"/>
      <c r="I844" s="6"/>
      <c r="J844" s="9"/>
    </row>
    <row r="845" ht="15.35" customHeight="1">
      <c r="A845" t="s" s="594">
        <f>MID(D845,LEN(C845)+2,LEN(D845)-LEN(C845))</f>
        <v>121</v>
      </c>
      <c r="B845" s="349">
        <f>IF(_xlfn.IFERROR(FIND("PU",D845,1),0)&lt;&gt;0,"PU",0)</f>
        <v>0</v>
      </c>
      <c r="C845" t="s" s="10">
        <v>1679</v>
      </c>
      <c r="D845" t="s" s="10">
        <v>1690</v>
      </c>
      <c r="E845" s="349">
        <v>0</v>
      </c>
      <c r="F845" s="6"/>
      <c r="G845" s="6"/>
      <c r="H845" s="6"/>
      <c r="I845" s="6"/>
      <c r="J845" s="9"/>
    </row>
    <row r="846" ht="15.35" customHeight="1">
      <c r="A846" t="s" s="594">
        <f>MID(D846,LEN(C846)+2,LEN(D846)-LEN(C846))</f>
        <v>122</v>
      </c>
      <c r="B846" s="349">
        <f>IF(_xlfn.IFERROR(FIND("PU",D846,1),0)&lt;&gt;0,"PU",0)</f>
        <v>0</v>
      </c>
      <c r="C846" t="s" s="10">
        <v>1679</v>
      </c>
      <c r="D846" t="s" s="10">
        <v>1691</v>
      </c>
      <c r="E846" s="349">
        <v>0</v>
      </c>
      <c r="F846" s="6"/>
      <c r="G846" s="6"/>
      <c r="H846" s="6"/>
      <c r="I846" s="6"/>
      <c r="J846" s="9"/>
    </row>
    <row r="847" ht="15.35" customHeight="1">
      <c r="A847" t="s" s="594">
        <f>MID(D847,LEN(C847)+2,LEN(D847)-LEN(C847))</f>
        <v>123</v>
      </c>
      <c r="B847" s="349">
        <f>IF(_xlfn.IFERROR(FIND("PU",D847,1),0)&lt;&gt;0,"PU",0)</f>
        <v>0</v>
      </c>
      <c r="C847" t="s" s="10">
        <v>1679</v>
      </c>
      <c r="D847" t="s" s="10">
        <v>1692</v>
      </c>
      <c r="E847" s="349">
        <v>0</v>
      </c>
      <c r="F847" s="6"/>
      <c r="G847" s="6"/>
      <c r="H847" s="6"/>
      <c r="I847" s="6"/>
      <c r="J847" s="9"/>
    </row>
    <row r="848" ht="15.35" customHeight="1">
      <c r="A848" t="s" s="594">
        <f>MID(D848,LEN(C848)+2,LEN(D848)-LEN(C848))</f>
        <v>860</v>
      </c>
      <c r="B848" s="349">
        <f>IF(_xlfn.IFERROR(FIND("PU",D848,1),0)&lt;&gt;0,"PU",0)</f>
        <v>0</v>
      </c>
      <c r="C848" t="s" s="10">
        <v>1679</v>
      </c>
      <c r="D848" t="s" s="10">
        <v>1693</v>
      </c>
      <c r="E848" s="349">
        <v>0</v>
      </c>
      <c r="F848" s="6"/>
      <c r="G848" s="6"/>
      <c r="H848" s="6"/>
      <c r="I848" s="6"/>
      <c r="J848" s="9"/>
    </row>
    <row r="849" ht="15.35" customHeight="1">
      <c r="A849" t="s" s="594">
        <f>MID(D849,LEN(C849)+2,LEN(D849)-LEN(C849))</f>
        <v>110</v>
      </c>
      <c r="B849" s="349">
        <f>IF(_xlfn.IFERROR(FIND("PU",D849,1),0)&lt;&gt;0,"PU",0)</f>
        <v>0</v>
      </c>
      <c r="C849" t="s" s="10">
        <v>235</v>
      </c>
      <c r="D849" t="s" s="10">
        <v>1694</v>
      </c>
      <c r="E849" s="349">
        <v>0</v>
      </c>
      <c r="F849" s="6"/>
      <c r="G849" s="6"/>
      <c r="H849" s="6"/>
      <c r="I849" s="6"/>
      <c r="J849" s="9"/>
    </row>
    <row r="850" ht="15.35" customHeight="1">
      <c r="A850" t="s" s="594">
        <f>MID(D850,LEN(C850)+2,LEN(D850)-LEN(C850))</f>
        <v>111</v>
      </c>
      <c r="B850" s="349">
        <f>IF(_xlfn.IFERROR(FIND("PU",D850,1),0)&lt;&gt;0,"PU",0)</f>
        <v>0</v>
      </c>
      <c r="C850" t="s" s="10">
        <v>235</v>
      </c>
      <c r="D850" t="s" s="10">
        <v>1695</v>
      </c>
      <c r="E850" s="349">
        <v>0</v>
      </c>
      <c r="F850" s="6"/>
      <c r="G850" s="6"/>
      <c r="H850" s="6"/>
      <c r="I850" s="6"/>
      <c r="J850" s="9"/>
    </row>
    <row r="851" ht="15.35" customHeight="1">
      <c r="A851" t="s" s="594">
        <f>MID(D851,LEN(C851)+2,LEN(D851)-LEN(C851))</f>
        <v>112</v>
      </c>
      <c r="B851" s="349">
        <f>IF(_xlfn.IFERROR(FIND("PU",D851,1),0)&lt;&gt;0,"PU",0)</f>
        <v>0</v>
      </c>
      <c r="C851" t="s" s="10">
        <v>235</v>
      </c>
      <c r="D851" t="s" s="10">
        <v>1696</v>
      </c>
      <c r="E851" s="349">
        <v>0</v>
      </c>
      <c r="F851" s="6"/>
      <c r="G851" s="6"/>
      <c r="H851" s="6"/>
      <c r="I851" s="6"/>
      <c r="J851" s="9"/>
    </row>
    <row r="852" ht="15.35" customHeight="1">
      <c r="A852" t="s" s="594">
        <f>MID(D852,LEN(C852)+2,LEN(D852)-LEN(C852))</f>
        <v>113</v>
      </c>
      <c r="B852" s="349">
        <f>IF(_xlfn.IFERROR(FIND("PU",D852,1),0)&lt;&gt;0,"PU",0)</f>
        <v>0</v>
      </c>
      <c r="C852" t="s" s="10">
        <v>235</v>
      </c>
      <c r="D852" t="s" s="10">
        <v>1697</v>
      </c>
      <c r="E852" s="349">
        <v>0</v>
      </c>
      <c r="F852" s="6"/>
      <c r="G852" s="6"/>
      <c r="H852" s="6"/>
      <c r="I852" s="6"/>
      <c r="J852" s="9"/>
    </row>
    <row r="853" ht="15.35" customHeight="1">
      <c r="A853" t="s" s="594">
        <f>MID(D853,LEN(C853)+2,LEN(D853)-LEN(C853))</f>
        <v>114</v>
      </c>
      <c r="B853" s="349">
        <f>IF(_xlfn.IFERROR(FIND("PU",D853,1),0)&lt;&gt;0,"PU",0)</f>
        <v>0</v>
      </c>
      <c r="C853" t="s" s="10">
        <v>235</v>
      </c>
      <c r="D853" t="s" s="10">
        <v>1698</v>
      </c>
      <c r="E853" s="349">
        <v>0</v>
      </c>
      <c r="F853" s="6"/>
      <c r="G853" s="6"/>
      <c r="H853" s="6"/>
      <c r="I853" s="6"/>
      <c r="J853" s="9"/>
    </row>
    <row r="854" ht="15.35" customHeight="1">
      <c r="A854" t="s" s="594">
        <f>MID(D854,LEN(C854)+2,LEN(D854)-LEN(C854))</f>
        <v>115</v>
      </c>
      <c r="B854" s="349">
        <f>IF(_xlfn.IFERROR(FIND("PU",D854,1),0)&lt;&gt;0,"PU",0)</f>
        <v>0</v>
      </c>
      <c r="C854" t="s" s="10">
        <v>235</v>
      </c>
      <c r="D854" t="s" s="10">
        <v>1699</v>
      </c>
      <c r="E854" s="349">
        <v>0</v>
      </c>
      <c r="F854" s="6"/>
      <c r="G854" s="6"/>
      <c r="H854" s="6"/>
      <c r="I854" s="6"/>
      <c r="J854" s="9"/>
    </row>
    <row r="855" ht="15.35" customHeight="1">
      <c r="A855" t="s" s="594">
        <f>MID(D855,LEN(C855)+2,LEN(D855)-LEN(C855))</f>
        <v>117</v>
      </c>
      <c r="B855" s="349">
        <f>IF(_xlfn.IFERROR(FIND("PU",D855,1),0)&lt;&gt;0,"PU",0)</f>
        <v>0</v>
      </c>
      <c r="C855" t="s" s="10">
        <v>235</v>
      </c>
      <c r="D855" t="s" s="10">
        <v>1700</v>
      </c>
      <c r="E855" s="349">
        <v>0</v>
      </c>
      <c r="F855" s="6"/>
      <c r="G855" s="6"/>
      <c r="H855" s="6"/>
      <c r="I855" s="6"/>
      <c r="J855" s="9"/>
    </row>
    <row r="856" ht="15.35" customHeight="1">
      <c r="A856" t="s" s="594">
        <f>MID(D856,LEN(C856)+2,LEN(D856)-LEN(C856))</f>
        <v>118</v>
      </c>
      <c r="B856" s="349">
        <f>IF(_xlfn.IFERROR(FIND("PU",D856,1),0)&lt;&gt;0,"PU",0)</f>
        <v>0</v>
      </c>
      <c r="C856" t="s" s="10">
        <v>235</v>
      </c>
      <c r="D856" t="s" s="10">
        <v>1701</v>
      </c>
      <c r="E856" s="349">
        <v>0</v>
      </c>
      <c r="F856" s="6"/>
      <c r="G856" s="6"/>
      <c r="H856" s="6"/>
      <c r="I856" s="6"/>
      <c r="J856" s="9"/>
    </row>
    <row r="857" ht="15.35" customHeight="1">
      <c r="A857" t="s" s="594">
        <f>MID(D857,LEN(C857)+2,LEN(D857)-LEN(C857))</f>
        <v>119</v>
      </c>
      <c r="B857" s="349">
        <f>IF(_xlfn.IFERROR(FIND("PU",D857,1),0)&lt;&gt;0,"PU",0)</f>
        <v>0</v>
      </c>
      <c r="C857" t="s" s="10">
        <v>235</v>
      </c>
      <c r="D857" t="s" s="10">
        <v>1702</v>
      </c>
      <c r="E857" s="349">
        <v>0</v>
      </c>
      <c r="F857" s="6"/>
      <c r="G857" s="6"/>
      <c r="H857" s="6"/>
      <c r="I857" s="6"/>
      <c r="J857" s="9"/>
    </row>
    <row r="858" ht="15.35" customHeight="1">
      <c r="A858" t="s" s="594">
        <f>MID(D858,LEN(C858)+2,LEN(D858)-LEN(C858))</f>
        <v>120</v>
      </c>
      <c r="B858" s="349">
        <f>IF(_xlfn.IFERROR(FIND("PU",D858,1),0)&lt;&gt;0,"PU",0)</f>
        <v>0</v>
      </c>
      <c r="C858" t="s" s="10">
        <v>235</v>
      </c>
      <c r="D858" t="s" s="10">
        <v>1703</v>
      </c>
      <c r="E858" s="349">
        <v>0</v>
      </c>
      <c r="F858" s="6"/>
      <c r="G858" s="6"/>
      <c r="H858" s="6"/>
      <c r="I858" s="6"/>
      <c r="J858" s="9"/>
    </row>
    <row r="859" ht="15.35" customHeight="1">
      <c r="A859" t="s" s="594">
        <f>MID(D859,LEN(C859)+2,LEN(D859)-LEN(C859))</f>
        <v>121</v>
      </c>
      <c r="B859" s="349">
        <f>IF(_xlfn.IFERROR(FIND("PU",D859,1),0)&lt;&gt;0,"PU",0)</f>
        <v>0</v>
      </c>
      <c r="C859" t="s" s="10">
        <v>235</v>
      </c>
      <c r="D859" t="s" s="10">
        <v>1704</v>
      </c>
      <c r="E859" s="349">
        <v>0</v>
      </c>
      <c r="F859" s="6"/>
      <c r="G859" s="6"/>
      <c r="H859" s="6"/>
      <c r="I859" s="6"/>
      <c r="J859" s="9"/>
    </row>
    <row r="860" ht="15.35" customHeight="1">
      <c r="A860" t="s" s="594">
        <f>MID(D860,LEN(C860)+2,LEN(D860)-LEN(C860))</f>
        <v>122</v>
      </c>
      <c r="B860" s="349">
        <f>IF(_xlfn.IFERROR(FIND("PU",D860,1),0)&lt;&gt;0,"PU",0)</f>
        <v>0</v>
      </c>
      <c r="C860" t="s" s="10">
        <v>235</v>
      </c>
      <c r="D860" t="s" s="10">
        <v>1705</v>
      </c>
      <c r="E860" s="349">
        <v>0</v>
      </c>
      <c r="F860" s="6"/>
      <c r="G860" s="6"/>
      <c r="H860" s="6"/>
      <c r="I860" s="6"/>
      <c r="J860" s="9"/>
    </row>
    <row r="861" ht="15.35" customHeight="1">
      <c r="A861" t="s" s="594">
        <f>MID(D861,LEN(C861)+2,LEN(D861)-LEN(C861))</f>
        <v>123</v>
      </c>
      <c r="B861" s="349">
        <f>IF(_xlfn.IFERROR(FIND("PU",D861,1),0)&lt;&gt;0,"PU",0)</f>
        <v>0</v>
      </c>
      <c r="C861" t="s" s="10">
        <v>235</v>
      </c>
      <c r="D861" t="s" s="10">
        <v>1706</v>
      </c>
      <c r="E861" s="349">
        <v>0</v>
      </c>
      <c r="F861" s="6"/>
      <c r="G861" s="6"/>
      <c r="H861" s="6"/>
      <c r="I861" s="6"/>
      <c r="J861" s="9"/>
    </row>
    <row r="862" ht="15.35" customHeight="1">
      <c r="A862" t="s" s="594">
        <f>MID(D862,LEN(C862)+2,LEN(D862)-LEN(C862))</f>
        <v>860</v>
      </c>
      <c r="B862" s="349">
        <f>IF(_xlfn.IFERROR(FIND("PU",D862,1),0)&lt;&gt;0,"PU",0)</f>
        <v>0</v>
      </c>
      <c r="C862" t="s" s="10">
        <v>235</v>
      </c>
      <c r="D862" t="s" s="10">
        <v>1707</v>
      </c>
      <c r="E862" s="349">
        <v>0</v>
      </c>
      <c r="F862" s="6"/>
      <c r="G862" s="6"/>
      <c r="H862" s="6"/>
      <c r="I862" s="6"/>
      <c r="J862" s="9"/>
    </row>
    <row r="863" ht="15.35" customHeight="1">
      <c r="A863" t="s" s="594">
        <f>MID(D863,LEN(C863)+2,LEN(D863)-LEN(C863))</f>
        <v>110</v>
      </c>
      <c r="B863" s="349">
        <f>IF(_xlfn.IFERROR(FIND("PU",D863,1),0)&lt;&gt;0,"PU",0)</f>
        <v>0</v>
      </c>
      <c r="C863" t="s" s="10">
        <v>238</v>
      </c>
      <c r="D863" t="s" s="10">
        <v>1708</v>
      </c>
      <c r="E863" s="349">
        <v>0</v>
      </c>
      <c r="F863" s="6"/>
      <c r="G863" s="6"/>
      <c r="H863" s="6"/>
      <c r="I863" s="6"/>
      <c r="J863" s="9"/>
    </row>
    <row r="864" ht="15.35" customHeight="1">
      <c r="A864" t="s" s="594">
        <f>MID(D864,LEN(C864)+2,LEN(D864)-LEN(C864))</f>
        <v>111</v>
      </c>
      <c r="B864" s="349">
        <f>IF(_xlfn.IFERROR(FIND("PU",D864,1),0)&lt;&gt;0,"PU",0)</f>
        <v>0</v>
      </c>
      <c r="C864" t="s" s="10">
        <v>238</v>
      </c>
      <c r="D864" t="s" s="10">
        <v>1709</v>
      </c>
      <c r="E864" s="349">
        <v>0</v>
      </c>
      <c r="F864" s="6"/>
      <c r="G864" s="6"/>
      <c r="H864" s="6"/>
      <c r="I864" s="6"/>
      <c r="J864" s="9"/>
    </row>
    <row r="865" ht="15.35" customHeight="1">
      <c r="A865" t="s" s="594">
        <f>MID(D865,LEN(C865)+2,LEN(D865)-LEN(C865))</f>
        <v>112</v>
      </c>
      <c r="B865" s="349">
        <f>IF(_xlfn.IFERROR(FIND("PU",D865,1),0)&lt;&gt;0,"PU",0)</f>
        <v>0</v>
      </c>
      <c r="C865" t="s" s="10">
        <v>238</v>
      </c>
      <c r="D865" t="s" s="10">
        <v>1710</v>
      </c>
      <c r="E865" s="349">
        <v>0</v>
      </c>
      <c r="F865" s="6"/>
      <c r="G865" s="6"/>
      <c r="H865" s="6"/>
      <c r="I865" s="6"/>
      <c r="J865" s="9"/>
    </row>
    <row r="866" ht="15.35" customHeight="1">
      <c r="A866" t="s" s="594">
        <f>MID(D866,LEN(C866)+2,LEN(D866)-LEN(C866))</f>
        <v>113</v>
      </c>
      <c r="B866" s="349">
        <f>IF(_xlfn.IFERROR(FIND("PU",D866,1),0)&lt;&gt;0,"PU",0)</f>
        <v>0</v>
      </c>
      <c r="C866" t="s" s="10">
        <v>238</v>
      </c>
      <c r="D866" t="s" s="10">
        <v>1711</v>
      </c>
      <c r="E866" s="349">
        <v>0</v>
      </c>
      <c r="F866" s="6"/>
      <c r="G866" s="6"/>
      <c r="H866" s="6"/>
      <c r="I866" s="6"/>
      <c r="J866" s="9"/>
    </row>
    <row r="867" ht="15.35" customHeight="1">
      <c r="A867" t="s" s="594">
        <f>MID(D867,LEN(C867)+2,LEN(D867)-LEN(C867))</f>
        <v>114</v>
      </c>
      <c r="B867" s="349">
        <f>IF(_xlfn.IFERROR(FIND("PU",D867,1),0)&lt;&gt;0,"PU",0)</f>
        <v>0</v>
      </c>
      <c r="C867" t="s" s="10">
        <v>238</v>
      </c>
      <c r="D867" t="s" s="10">
        <v>1712</v>
      </c>
      <c r="E867" s="349">
        <v>0</v>
      </c>
      <c r="F867" s="6"/>
      <c r="G867" s="6"/>
      <c r="H867" s="6"/>
      <c r="I867" s="6"/>
      <c r="J867" s="9"/>
    </row>
    <row r="868" ht="15.35" customHeight="1">
      <c r="A868" t="s" s="594">
        <f>MID(D868,LEN(C868)+2,LEN(D868)-LEN(C868))</f>
        <v>115</v>
      </c>
      <c r="B868" s="349">
        <f>IF(_xlfn.IFERROR(FIND("PU",D868,1),0)&lt;&gt;0,"PU",0)</f>
        <v>0</v>
      </c>
      <c r="C868" t="s" s="10">
        <v>238</v>
      </c>
      <c r="D868" t="s" s="10">
        <v>1713</v>
      </c>
      <c r="E868" s="349">
        <v>0</v>
      </c>
      <c r="F868" s="6"/>
      <c r="G868" s="6"/>
      <c r="H868" s="6"/>
      <c r="I868" s="6"/>
      <c r="J868" s="9"/>
    </row>
    <row r="869" ht="15.35" customHeight="1">
      <c r="A869" t="s" s="594">
        <f>MID(D869,LEN(C869)+2,LEN(D869)-LEN(C869))</f>
        <v>117</v>
      </c>
      <c r="B869" s="349">
        <f>IF(_xlfn.IFERROR(FIND("PU",D869,1),0)&lt;&gt;0,"PU",0)</f>
        <v>0</v>
      </c>
      <c r="C869" t="s" s="10">
        <v>238</v>
      </c>
      <c r="D869" t="s" s="10">
        <v>1714</v>
      </c>
      <c r="E869" s="349">
        <v>0</v>
      </c>
      <c r="F869" s="6"/>
      <c r="G869" s="6"/>
      <c r="H869" s="6"/>
      <c r="I869" s="6"/>
      <c r="J869" s="9"/>
    </row>
    <row r="870" ht="15.35" customHeight="1">
      <c r="A870" t="s" s="594">
        <f>MID(D870,LEN(C870)+2,LEN(D870)-LEN(C870))</f>
        <v>118</v>
      </c>
      <c r="B870" s="349">
        <f>IF(_xlfn.IFERROR(FIND("PU",D870,1),0)&lt;&gt;0,"PU",0)</f>
        <v>0</v>
      </c>
      <c r="C870" t="s" s="10">
        <v>238</v>
      </c>
      <c r="D870" t="s" s="10">
        <v>1715</v>
      </c>
      <c r="E870" s="349">
        <v>0</v>
      </c>
      <c r="F870" s="6"/>
      <c r="G870" s="6"/>
      <c r="H870" s="6"/>
      <c r="I870" s="6"/>
      <c r="J870" s="9"/>
    </row>
    <row r="871" ht="15.35" customHeight="1">
      <c r="A871" t="s" s="594">
        <f>MID(D871,LEN(C871)+2,LEN(D871)-LEN(C871))</f>
        <v>119</v>
      </c>
      <c r="B871" s="349">
        <f>IF(_xlfn.IFERROR(FIND("PU",D871,1),0)&lt;&gt;0,"PU",0)</f>
        <v>0</v>
      </c>
      <c r="C871" t="s" s="10">
        <v>238</v>
      </c>
      <c r="D871" t="s" s="10">
        <v>1716</v>
      </c>
      <c r="E871" s="349">
        <v>0</v>
      </c>
      <c r="F871" s="6"/>
      <c r="G871" s="6"/>
      <c r="H871" s="6"/>
      <c r="I871" s="6"/>
      <c r="J871" s="9"/>
    </row>
    <row r="872" ht="15.35" customHeight="1">
      <c r="A872" t="s" s="594">
        <f>MID(D872,LEN(C872)+2,LEN(D872)-LEN(C872))</f>
        <v>120</v>
      </c>
      <c r="B872" s="349">
        <f>IF(_xlfn.IFERROR(FIND("PU",D872,1),0)&lt;&gt;0,"PU",0)</f>
        <v>0</v>
      </c>
      <c r="C872" t="s" s="10">
        <v>238</v>
      </c>
      <c r="D872" t="s" s="10">
        <v>1717</v>
      </c>
      <c r="E872" s="349">
        <v>0</v>
      </c>
      <c r="F872" s="6"/>
      <c r="G872" s="6"/>
      <c r="H872" s="6"/>
      <c r="I872" s="6"/>
      <c r="J872" s="9"/>
    </row>
    <row r="873" ht="15.35" customHeight="1">
      <c r="A873" t="s" s="594">
        <f>MID(D873,LEN(C873)+2,LEN(D873)-LEN(C873))</f>
        <v>121</v>
      </c>
      <c r="B873" s="349">
        <f>IF(_xlfn.IFERROR(FIND("PU",D873,1),0)&lt;&gt;0,"PU",0)</f>
        <v>0</v>
      </c>
      <c r="C873" t="s" s="10">
        <v>238</v>
      </c>
      <c r="D873" t="s" s="10">
        <v>1718</v>
      </c>
      <c r="E873" s="349">
        <v>0</v>
      </c>
      <c r="F873" s="6"/>
      <c r="G873" s="6"/>
      <c r="H873" s="6"/>
      <c r="I873" s="6"/>
      <c r="J873" s="9"/>
    </row>
    <row r="874" ht="15.35" customHeight="1">
      <c r="A874" t="s" s="594">
        <f>MID(D874,LEN(C874)+2,LEN(D874)-LEN(C874))</f>
        <v>122</v>
      </c>
      <c r="B874" s="349">
        <f>IF(_xlfn.IFERROR(FIND("PU",D874,1),0)&lt;&gt;0,"PU",0)</f>
        <v>0</v>
      </c>
      <c r="C874" t="s" s="10">
        <v>238</v>
      </c>
      <c r="D874" t="s" s="10">
        <v>1719</v>
      </c>
      <c r="E874" s="349">
        <v>0</v>
      </c>
      <c r="F874" s="6"/>
      <c r="G874" s="6"/>
      <c r="H874" s="6"/>
      <c r="I874" s="6"/>
      <c r="J874" s="9"/>
    </row>
    <row r="875" ht="15.35" customHeight="1">
      <c r="A875" t="s" s="594">
        <f>MID(D875,LEN(C875)+2,LEN(D875)-LEN(C875))</f>
        <v>123</v>
      </c>
      <c r="B875" s="349">
        <f>IF(_xlfn.IFERROR(FIND("PU",D875,1),0)&lt;&gt;0,"PU",0)</f>
        <v>0</v>
      </c>
      <c r="C875" t="s" s="10">
        <v>238</v>
      </c>
      <c r="D875" t="s" s="10">
        <v>1720</v>
      </c>
      <c r="E875" s="349">
        <v>0</v>
      </c>
      <c r="F875" s="6"/>
      <c r="G875" s="6"/>
      <c r="H875" s="6"/>
      <c r="I875" s="6"/>
      <c r="J875" s="9"/>
    </row>
    <row r="876" ht="15.35" customHeight="1">
      <c r="A876" t="s" s="594">
        <f>MID(D876,LEN(C876)+2,LEN(D876)-LEN(C876))</f>
        <v>860</v>
      </c>
      <c r="B876" s="349">
        <f>IF(_xlfn.IFERROR(FIND("PU",D876,1),0)&lt;&gt;0,"PU",0)</f>
        <v>0</v>
      </c>
      <c r="C876" t="s" s="10">
        <v>238</v>
      </c>
      <c r="D876" t="s" s="10">
        <v>1721</v>
      </c>
      <c r="E876" s="349">
        <v>0</v>
      </c>
      <c r="F876" s="6"/>
      <c r="G876" s="6"/>
      <c r="H876" s="6"/>
      <c r="I876" s="6"/>
      <c r="J876" s="9"/>
    </row>
    <row r="877" ht="15.35" customHeight="1">
      <c r="A877" t="s" s="594">
        <f>MID(D877,LEN(C877)+2,LEN(D877)-LEN(C877))</f>
        <v>110</v>
      </c>
      <c r="B877" s="349">
        <f>IF(_xlfn.IFERROR(FIND("PU",D877,1),0)&lt;&gt;0,"PU",0)</f>
        <v>0</v>
      </c>
      <c r="C877" t="s" s="10">
        <v>240</v>
      </c>
      <c r="D877" t="s" s="10">
        <v>1722</v>
      </c>
      <c r="E877" s="349">
        <v>0</v>
      </c>
      <c r="F877" s="6"/>
      <c r="G877" s="6"/>
      <c r="H877" s="6"/>
      <c r="I877" s="6"/>
      <c r="J877" s="9"/>
    </row>
    <row r="878" ht="15.35" customHeight="1">
      <c r="A878" t="s" s="594">
        <f>MID(D878,LEN(C878)+2,LEN(D878)-LEN(C878))</f>
        <v>111</v>
      </c>
      <c r="B878" s="349">
        <f>IF(_xlfn.IFERROR(FIND("PU",D878,1),0)&lt;&gt;0,"PU",0)</f>
        <v>0</v>
      </c>
      <c r="C878" t="s" s="10">
        <v>240</v>
      </c>
      <c r="D878" t="s" s="10">
        <v>1723</v>
      </c>
      <c r="E878" s="349">
        <v>0</v>
      </c>
      <c r="F878" s="6"/>
      <c r="G878" s="6"/>
      <c r="H878" s="6"/>
      <c r="I878" s="6"/>
      <c r="J878" s="9"/>
    </row>
    <row r="879" ht="15.35" customHeight="1">
      <c r="A879" t="s" s="594">
        <f>MID(D879,LEN(C879)+2,LEN(D879)-LEN(C879))</f>
        <v>112</v>
      </c>
      <c r="B879" s="349">
        <f>IF(_xlfn.IFERROR(FIND("PU",D879,1),0)&lt;&gt;0,"PU",0)</f>
        <v>0</v>
      </c>
      <c r="C879" t="s" s="10">
        <v>240</v>
      </c>
      <c r="D879" t="s" s="10">
        <v>1724</v>
      </c>
      <c r="E879" s="349">
        <v>0</v>
      </c>
      <c r="F879" s="6"/>
      <c r="G879" s="6"/>
      <c r="H879" s="6"/>
      <c r="I879" s="6"/>
      <c r="J879" s="9"/>
    </row>
    <row r="880" ht="15.35" customHeight="1">
      <c r="A880" t="s" s="594">
        <f>MID(D880,LEN(C880)+2,LEN(D880)-LEN(C880))</f>
        <v>113</v>
      </c>
      <c r="B880" s="349">
        <f>IF(_xlfn.IFERROR(FIND("PU",D880,1),0)&lt;&gt;0,"PU",0)</f>
        <v>0</v>
      </c>
      <c r="C880" t="s" s="10">
        <v>240</v>
      </c>
      <c r="D880" t="s" s="10">
        <v>1725</v>
      </c>
      <c r="E880" s="349">
        <v>0</v>
      </c>
      <c r="F880" s="6"/>
      <c r="G880" s="6"/>
      <c r="H880" s="6"/>
      <c r="I880" s="6"/>
      <c r="J880" s="9"/>
    </row>
    <row r="881" ht="15.35" customHeight="1">
      <c r="A881" t="s" s="594">
        <f>MID(D881,LEN(C881)+2,LEN(D881)-LEN(C881))</f>
        <v>114</v>
      </c>
      <c r="B881" s="349">
        <f>IF(_xlfn.IFERROR(FIND("PU",D881,1),0)&lt;&gt;0,"PU",0)</f>
        <v>0</v>
      </c>
      <c r="C881" t="s" s="10">
        <v>240</v>
      </c>
      <c r="D881" t="s" s="10">
        <v>1726</v>
      </c>
      <c r="E881" s="349">
        <v>0</v>
      </c>
      <c r="F881" s="6"/>
      <c r="G881" s="6"/>
      <c r="H881" s="6"/>
      <c r="I881" s="6"/>
      <c r="J881" s="9"/>
    </row>
    <row r="882" ht="15.35" customHeight="1">
      <c r="A882" t="s" s="594">
        <f>MID(D882,LEN(C882)+2,LEN(D882)-LEN(C882))</f>
        <v>115</v>
      </c>
      <c r="B882" s="349">
        <f>IF(_xlfn.IFERROR(FIND("PU",D882,1),0)&lt;&gt;0,"PU",0)</f>
        <v>0</v>
      </c>
      <c r="C882" t="s" s="10">
        <v>240</v>
      </c>
      <c r="D882" t="s" s="10">
        <v>1727</v>
      </c>
      <c r="E882" s="349">
        <v>0</v>
      </c>
      <c r="F882" s="6"/>
      <c r="G882" s="6"/>
      <c r="H882" s="6"/>
      <c r="I882" s="6"/>
      <c r="J882" s="9"/>
    </row>
    <row r="883" ht="15.35" customHeight="1">
      <c r="A883" t="s" s="594">
        <f>MID(D883,LEN(C883)+2,LEN(D883)-LEN(C883))</f>
        <v>117</v>
      </c>
      <c r="B883" s="349">
        <f>IF(_xlfn.IFERROR(FIND("PU",D883,1),0)&lt;&gt;0,"PU",0)</f>
        <v>0</v>
      </c>
      <c r="C883" t="s" s="10">
        <v>240</v>
      </c>
      <c r="D883" t="s" s="10">
        <v>1728</v>
      </c>
      <c r="E883" s="349">
        <v>0</v>
      </c>
      <c r="F883" s="6"/>
      <c r="G883" s="6"/>
      <c r="H883" s="6"/>
      <c r="I883" s="6"/>
      <c r="J883" s="9"/>
    </row>
    <row r="884" ht="15.35" customHeight="1">
      <c r="A884" t="s" s="594">
        <f>MID(D884,LEN(C884)+2,LEN(D884)-LEN(C884))</f>
        <v>118</v>
      </c>
      <c r="B884" s="349">
        <f>IF(_xlfn.IFERROR(FIND("PU",D884,1),0)&lt;&gt;0,"PU",0)</f>
        <v>0</v>
      </c>
      <c r="C884" t="s" s="10">
        <v>240</v>
      </c>
      <c r="D884" t="s" s="10">
        <v>1729</v>
      </c>
      <c r="E884" s="349">
        <v>0</v>
      </c>
      <c r="F884" s="6"/>
      <c r="G884" s="6"/>
      <c r="H884" s="6"/>
      <c r="I884" s="6"/>
      <c r="J884" s="9"/>
    </row>
    <row r="885" ht="15.35" customHeight="1">
      <c r="A885" t="s" s="594">
        <f>MID(D885,LEN(C885)+2,LEN(D885)-LEN(C885))</f>
        <v>119</v>
      </c>
      <c r="B885" s="349">
        <f>IF(_xlfn.IFERROR(FIND("PU",D885,1),0)&lt;&gt;0,"PU",0)</f>
        <v>0</v>
      </c>
      <c r="C885" t="s" s="10">
        <v>240</v>
      </c>
      <c r="D885" t="s" s="10">
        <v>1730</v>
      </c>
      <c r="E885" s="349">
        <v>0</v>
      </c>
      <c r="F885" s="6"/>
      <c r="G885" s="6"/>
      <c r="H885" s="6"/>
      <c r="I885" s="6"/>
      <c r="J885" s="9"/>
    </row>
    <row r="886" ht="15.35" customHeight="1">
      <c r="A886" t="s" s="594">
        <f>MID(D886,LEN(C886)+2,LEN(D886)-LEN(C886))</f>
        <v>120</v>
      </c>
      <c r="B886" s="349">
        <f>IF(_xlfn.IFERROR(FIND("PU",D886,1),0)&lt;&gt;0,"PU",0)</f>
        <v>0</v>
      </c>
      <c r="C886" t="s" s="10">
        <v>240</v>
      </c>
      <c r="D886" t="s" s="10">
        <v>1731</v>
      </c>
      <c r="E886" s="349">
        <v>0</v>
      </c>
      <c r="F886" s="6"/>
      <c r="G886" s="6"/>
      <c r="H886" s="6"/>
      <c r="I886" s="6"/>
      <c r="J886" s="9"/>
    </row>
    <row r="887" ht="15.35" customHeight="1">
      <c r="A887" t="s" s="594">
        <f>MID(D887,LEN(C887)+2,LEN(D887)-LEN(C887))</f>
        <v>121</v>
      </c>
      <c r="B887" s="349">
        <f>IF(_xlfn.IFERROR(FIND("PU",D887,1),0)&lt;&gt;0,"PU",0)</f>
        <v>0</v>
      </c>
      <c r="C887" t="s" s="10">
        <v>240</v>
      </c>
      <c r="D887" t="s" s="10">
        <v>1732</v>
      </c>
      <c r="E887" s="349">
        <v>0</v>
      </c>
      <c r="F887" s="6"/>
      <c r="G887" s="6"/>
      <c r="H887" s="6"/>
      <c r="I887" s="6"/>
      <c r="J887" s="9"/>
    </row>
    <row r="888" ht="15.35" customHeight="1">
      <c r="A888" t="s" s="594">
        <f>MID(D888,LEN(C888)+2,LEN(D888)-LEN(C888))</f>
        <v>122</v>
      </c>
      <c r="B888" s="349">
        <f>IF(_xlfn.IFERROR(FIND("PU",D888,1),0)&lt;&gt;0,"PU",0)</f>
        <v>0</v>
      </c>
      <c r="C888" t="s" s="10">
        <v>240</v>
      </c>
      <c r="D888" t="s" s="10">
        <v>1733</v>
      </c>
      <c r="E888" s="349">
        <v>0</v>
      </c>
      <c r="F888" s="6"/>
      <c r="G888" s="6"/>
      <c r="H888" s="6"/>
      <c r="I888" s="6"/>
      <c r="J888" s="9"/>
    </row>
    <row r="889" ht="15.35" customHeight="1">
      <c r="A889" t="s" s="594">
        <f>MID(D889,LEN(C889)+2,LEN(D889)-LEN(C889))</f>
        <v>123</v>
      </c>
      <c r="B889" s="349">
        <f>IF(_xlfn.IFERROR(FIND("PU",D889,1),0)&lt;&gt;0,"PU",0)</f>
        <v>0</v>
      </c>
      <c r="C889" t="s" s="10">
        <v>240</v>
      </c>
      <c r="D889" t="s" s="10">
        <v>1734</v>
      </c>
      <c r="E889" s="349">
        <v>0</v>
      </c>
      <c r="F889" s="6"/>
      <c r="G889" s="6"/>
      <c r="H889" s="6"/>
      <c r="I889" s="6"/>
      <c r="J889" s="9"/>
    </row>
    <row r="890" ht="15.35" customHeight="1">
      <c r="A890" t="s" s="594">
        <f>MID(D890,LEN(C890)+2,LEN(D890)-LEN(C890))</f>
        <v>860</v>
      </c>
      <c r="B890" s="349">
        <f>IF(_xlfn.IFERROR(FIND("PU",D890,1),0)&lt;&gt;0,"PU",0)</f>
        <v>0</v>
      </c>
      <c r="C890" t="s" s="10">
        <v>240</v>
      </c>
      <c r="D890" t="s" s="10">
        <v>1735</v>
      </c>
      <c r="E890" s="349">
        <v>0</v>
      </c>
      <c r="F890" s="6"/>
      <c r="G890" s="6"/>
      <c r="H890" s="6"/>
      <c r="I890" s="6"/>
      <c r="J890" s="9"/>
    </row>
    <row r="891" ht="15.35" customHeight="1">
      <c r="A891" t="s" s="594">
        <f>MID(D891,LEN(C891)+2,LEN(D891)-LEN(C891))</f>
        <v>110</v>
      </c>
      <c r="B891" s="349">
        <f>IF(_xlfn.IFERROR(FIND("PU",D891,1),0)&lt;&gt;0,"PU",0)</f>
        <v>0</v>
      </c>
      <c r="C891" t="s" s="10">
        <v>242</v>
      </c>
      <c r="D891" t="s" s="10">
        <v>1736</v>
      </c>
      <c r="E891" s="349">
        <v>0</v>
      </c>
      <c r="F891" s="6"/>
      <c r="G891" s="6"/>
      <c r="H891" s="6"/>
      <c r="I891" s="6"/>
      <c r="J891" s="9"/>
    </row>
    <row r="892" ht="15.35" customHeight="1">
      <c r="A892" t="s" s="594">
        <f>MID(D892,LEN(C892)+2,LEN(D892)-LEN(C892))</f>
        <v>111</v>
      </c>
      <c r="B892" s="349">
        <f>IF(_xlfn.IFERROR(FIND("PU",D892,1),0)&lt;&gt;0,"PU",0)</f>
        <v>0</v>
      </c>
      <c r="C892" t="s" s="10">
        <v>242</v>
      </c>
      <c r="D892" t="s" s="10">
        <v>1737</v>
      </c>
      <c r="E892" s="349">
        <v>0</v>
      </c>
      <c r="F892" s="6"/>
      <c r="G892" s="6"/>
      <c r="H892" s="6"/>
      <c r="I892" s="6"/>
      <c r="J892" s="9"/>
    </row>
    <row r="893" ht="15.35" customHeight="1">
      <c r="A893" t="s" s="594">
        <f>MID(D893,LEN(C893)+2,LEN(D893)-LEN(C893))</f>
        <v>112</v>
      </c>
      <c r="B893" s="349">
        <f>IF(_xlfn.IFERROR(FIND("PU",D893,1),0)&lt;&gt;0,"PU",0)</f>
        <v>0</v>
      </c>
      <c r="C893" t="s" s="10">
        <v>242</v>
      </c>
      <c r="D893" t="s" s="10">
        <v>1738</v>
      </c>
      <c r="E893" s="349">
        <v>0</v>
      </c>
      <c r="F893" s="6"/>
      <c r="G893" s="6"/>
      <c r="H893" s="6"/>
      <c r="I893" s="6"/>
      <c r="J893" s="9"/>
    </row>
    <row r="894" ht="15.35" customHeight="1">
      <c r="A894" t="s" s="594">
        <f>MID(D894,LEN(C894)+2,LEN(D894)-LEN(C894))</f>
        <v>113</v>
      </c>
      <c r="B894" s="349">
        <f>IF(_xlfn.IFERROR(FIND("PU",D894,1),0)&lt;&gt;0,"PU",0)</f>
        <v>0</v>
      </c>
      <c r="C894" t="s" s="10">
        <v>242</v>
      </c>
      <c r="D894" t="s" s="10">
        <v>1739</v>
      </c>
      <c r="E894" s="349">
        <v>0</v>
      </c>
      <c r="F894" s="6"/>
      <c r="G894" s="6"/>
      <c r="H894" s="6"/>
      <c r="I894" s="6"/>
      <c r="J894" s="9"/>
    </row>
    <row r="895" ht="15.35" customHeight="1">
      <c r="A895" t="s" s="594">
        <f>MID(D895,LEN(C895)+2,LEN(D895)-LEN(C895))</f>
        <v>114</v>
      </c>
      <c r="B895" s="349">
        <f>IF(_xlfn.IFERROR(FIND("PU",D895,1),0)&lt;&gt;0,"PU",0)</f>
        <v>0</v>
      </c>
      <c r="C895" t="s" s="10">
        <v>242</v>
      </c>
      <c r="D895" t="s" s="10">
        <v>1740</v>
      </c>
      <c r="E895" s="349">
        <v>0</v>
      </c>
      <c r="F895" s="6"/>
      <c r="G895" s="6"/>
      <c r="H895" s="6"/>
      <c r="I895" s="6"/>
      <c r="J895" s="9"/>
    </row>
    <row r="896" ht="15.35" customHeight="1">
      <c r="A896" t="s" s="594">
        <f>MID(D896,LEN(C896)+2,LEN(D896)-LEN(C896))</f>
        <v>115</v>
      </c>
      <c r="B896" s="349">
        <f>IF(_xlfn.IFERROR(FIND("PU",D896,1),0)&lt;&gt;0,"PU",0)</f>
        <v>0</v>
      </c>
      <c r="C896" t="s" s="10">
        <v>242</v>
      </c>
      <c r="D896" t="s" s="10">
        <v>1741</v>
      </c>
      <c r="E896" s="349">
        <v>0</v>
      </c>
      <c r="F896" s="6"/>
      <c r="G896" s="6"/>
      <c r="H896" s="6"/>
      <c r="I896" s="6"/>
      <c r="J896" s="9"/>
    </row>
    <row r="897" ht="15.35" customHeight="1">
      <c r="A897" t="s" s="594">
        <f>MID(D897,LEN(C897)+2,LEN(D897)-LEN(C897))</f>
        <v>117</v>
      </c>
      <c r="B897" s="349">
        <f>IF(_xlfn.IFERROR(FIND("PU",D897,1),0)&lt;&gt;0,"PU",0)</f>
        <v>0</v>
      </c>
      <c r="C897" t="s" s="10">
        <v>242</v>
      </c>
      <c r="D897" t="s" s="10">
        <v>1742</v>
      </c>
      <c r="E897" s="349">
        <v>0</v>
      </c>
      <c r="F897" s="6"/>
      <c r="G897" s="6"/>
      <c r="H897" s="6"/>
      <c r="I897" s="6"/>
      <c r="J897" s="9"/>
    </row>
    <row r="898" ht="15.35" customHeight="1">
      <c r="A898" t="s" s="594">
        <f>MID(D898,LEN(C898)+2,LEN(D898)-LEN(C898))</f>
        <v>118</v>
      </c>
      <c r="B898" s="349">
        <f>IF(_xlfn.IFERROR(FIND("PU",D898,1),0)&lt;&gt;0,"PU",0)</f>
        <v>0</v>
      </c>
      <c r="C898" t="s" s="10">
        <v>242</v>
      </c>
      <c r="D898" t="s" s="10">
        <v>1743</v>
      </c>
      <c r="E898" s="349">
        <v>0</v>
      </c>
      <c r="F898" s="6"/>
      <c r="G898" s="6"/>
      <c r="H898" s="6"/>
      <c r="I898" s="6"/>
      <c r="J898" s="9"/>
    </row>
    <row r="899" ht="15.35" customHeight="1">
      <c r="A899" t="s" s="594">
        <f>MID(D899,LEN(C899)+2,LEN(D899)-LEN(C899))</f>
        <v>119</v>
      </c>
      <c r="B899" s="349">
        <f>IF(_xlfn.IFERROR(FIND("PU",D899,1),0)&lt;&gt;0,"PU",0)</f>
        <v>0</v>
      </c>
      <c r="C899" t="s" s="10">
        <v>242</v>
      </c>
      <c r="D899" t="s" s="10">
        <v>1744</v>
      </c>
      <c r="E899" s="349">
        <v>0</v>
      </c>
      <c r="F899" s="6"/>
      <c r="G899" s="6"/>
      <c r="H899" s="6"/>
      <c r="I899" s="6"/>
      <c r="J899" s="9"/>
    </row>
    <row r="900" ht="15.35" customHeight="1">
      <c r="A900" t="s" s="594">
        <f>MID(D900,LEN(C900)+2,LEN(D900)-LEN(C900))</f>
        <v>120</v>
      </c>
      <c r="B900" s="349">
        <f>IF(_xlfn.IFERROR(FIND("PU",D900,1),0)&lt;&gt;0,"PU",0)</f>
        <v>0</v>
      </c>
      <c r="C900" t="s" s="10">
        <v>242</v>
      </c>
      <c r="D900" t="s" s="10">
        <v>1745</v>
      </c>
      <c r="E900" s="349">
        <v>0</v>
      </c>
      <c r="F900" s="6"/>
      <c r="G900" s="6"/>
      <c r="H900" s="6"/>
      <c r="I900" s="6"/>
      <c r="J900" s="9"/>
    </row>
    <row r="901" ht="15.35" customHeight="1">
      <c r="A901" t="s" s="594">
        <f>MID(D901,LEN(C901)+2,LEN(D901)-LEN(C901))</f>
        <v>121</v>
      </c>
      <c r="B901" s="349">
        <f>IF(_xlfn.IFERROR(FIND("PU",D901,1),0)&lt;&gt;0,"PU",0)</f>
        <v>0</v>
      </c>
      <c r="C901" t="s" s="10">
        <v>242</v>
      </c>
      <c r="D901" t="s" s="10">
        <v>1746</v>
      </c>
      <c r="E901" s="349">
        <v>0</v>
      </c>
      <c r="F901" s="6"/>
      <c r="G901" s="6"/>
      <c r="H901" s="6"/>
      <c r="I901" s="6"/>
      <c r="J901" s="9"/>
    </row>
    <row r="902" ht="15.35" customHeight="1">
      <c r="A902" t="s" s="594">
        <f>MID(D902,LEN(C902)+2,LEN(D902)-LEN(C902))</f>
        <v>122</v>
      </c>
      <c r="B902" s="349">
        <f>IF(_xlfn.IFERROR(FIND("PU",D902,1),0)&lt;&gt;0,"PU",0)</f>
        <v>0</v>
      </c>
      <c r="C902" t="s" s="10">
        <v>242</v>
      </c>
      <c r="D902" t="s" s="10">
        <v>1747</v>
      </c>
      <c r="E902" s="349">
        <v>0</v>
      </c>
      <c r="F902" s="6"/>
      <c r="G902" s="6"/>
      <c r="H902" s="6"/>
      <c r="I902" s="6"/>
      <c r="J902" s="9"/>
    </row>
    <row r="903" ht="15.35" customHeight="1">
      <c r="A903" t="s" s="594">
        <f>MID(D903,LEN(C903)+2,LEN(D903)-LEN(C903))</f>
        <v>123</v>
      </c>
      <c r="B903" s="349">
        <f>IF(_xlfn.IFERROR(FIND("PU",D903,1),0)&lt;&gt;0,"PU",0)</f>
        <v>0</v>
      </c>
      <c r="C903" t="s" s="10">
        <v>242</v>
      </c>
      <c r="D903" t="s" s="10">
        <v>1748</v>
      </c>
      <c r="E903" s="349">
        <v>0</v>
      </c>
      <c r="F903" s="6"/>
      <c r="G903" s="6"/>
      <c r="H903" s="6"/>
      <c r="I903" s="6"/>
      <c r="J903" s="9"/>
    </row>
    <row r="904" ht="15.35" customHeight="1">
      <c r="A904" t="s" s="594">
        <f>MID(D904,LEN(C904)+2,LEN(D904)-LEN(C904))</f>
        <v>860</v>
      </c>
      <c r="B904" s="349">
        <f>IF(_xlfn.IFERROR(FIND("PU",D904,1),0)&lt;&gt;0,"PU",0)</f>
        <v>0</v>
      </c>
      <c r="C904" t="s" s="10">
        <v>242</v>
      </c>
      <c r="D904" t="s" s="10">
        <v>1749</v>
      </c>
      <c r="E904" s="349">
        <v>0</v>
      </c>
      <c r="F904" s="6"/>
      <c r="G904" s="6"/>
      <c r="H904" s="6"/>
      <c r="I904" s="6"/>
      <c r="J904" s="9"/>
    </row>
    <row r="905" ht="15.35" customHeight="1">
      <c r="A905" t="s" s="594">
        <f>MID(D905,LEN(C905)+2,LEN(D905)-LEN(C905))</f>
        <v>110</v>
      </c>
      <c r="B905" s="349">
        <f>IF(_xlfn.IFERROR(FIND("PU",D905,1),0)&lt;&gt;0,"PU",0)</f>
        <v>0</v>
      </c>
      <c r="C905" t="s" s="10">
        <v>244</v>
      </c>
      <c r="D905" t="s" s="10">
        <v>1750</v>
      </c>
      <c r="E905" s="349">
        <v>0</v>
      </c>
      <c r="F905" s="6"/>
      <c r="G905" s="6"/>
      <c r="H905" s="6"/>
      <c r="I905" s="6"/>
      <c r="J905" s="9"/>
    </row>
    <row r="906" ht="15.35" customHeight="1">
      <c r="A906" t="s" s="594">
        <f>MID(D906,LEN(C906)+2,LEN(D906)-LEN(C906))</f>
        <v>111</v>
      </c>
      <c r="B906" s="349">
        <f>IF(_xlfn.IFERROR(FIND("PU",D906,1),0)&lt;&gt;0,"PU",0)</f>
        <v>0</v>
      </c>
      <c r="C906" t="s" s="10">
        <v>244</v>
      </c>
      <c r="D906" t="s" s="10">
        <v>1751</v>
      </c>
      <c r="E906" s="349">
        <v>0</v>
      </c>
      <c r="F906" s="6"/>
      <c r="G906" s="6"/>
      <c r="H906" s="6"/>
      <c r="I906" s="6"/>
      <c r="J906" s="9"/>
    </row>
    <row r="907" ht="15.35" customHeight="1">
      <c r="A907" t="s" s="594">
        <f>MID(D907,LEN(C907)+2,LEN(D907)-LEN(C907))</f>
        <v>112</v>
      </c>
      <c r="B907" s="349">
        <f>IF(_xlfn.IFERROR(FIND("PU",D907,1),0)&lt;&gt;0,"PU",0)</f>
        <v>0</v>
      </c>
      <c r="C907" t="s" s="10">
        <v>244</v>
      </c>
      <c r="D907" t="s" s="10">
        <v>1752</v>
      </c>
      <c r="E907" s="349">
        <v>0</v>
      </c>
      <c r="F907" s="6"/>
      <c r="G907" s="6"/>
      <c r="H907" s="6"/>
      <c r="I907" s="6"/>
      <c r="J907" s="9"/>
    </row>
    <row r="908" ht="15.35" customHeight="1">
      <c r="A908" t="s" s="594">
        <f>MID(D908,LEN(C908)+2,LEN(D908)-LEN(C908))</f>
        <v>113</v>
      </c>
      <c r="B908" s="349">
        <f>IF(_xlfn.IFERROR(FIND("PU",D908,1),0)&lt;&gt;0,"PU",0)</f>
        <v>0</v>
      </c>
      <c r="C908" t="s" s="10">
        <v>244</v>
      </c>
      <c r="D908" t="s" s="10">
        <v>1753</v>
      </c>
      <c r="E908" s="349">
        <v>0</v>
      </c>
      <c r="F908" s="6"/>
      <c r="G908" s="6"/>
      <c r="H908" s="6"/>
      <c r="I908" s="6"/>
      <c r="J908" s="9"/>
    </row>
    <row r="909" ht="15.35" customHeight="1">
      <c r="A909" t="s" s="594">
        <f>MID(D909,LEN(C909)+2,LEN(D909)-LEN(C909))</f>
        <v>114</v>
      </c>
      <c r="B909" s="349">
        <f>IF(_xlfn.IFERROR(FIND("PU",D909,1),0)&lt;&gt;0,"PU",0)</f>
        <v>0</v>
      </c>
      <c r="C909" t="s" s="10">
        <v>244</v>
      </c>
      <c r="D909" t="s" s="10">
        <v>1754</v>
      </c>
      <c r="E909" s="349">
        <v>0</v>
      </c>
      <c r="F909" s="6"/>
      <c r="G909" s="6"/>
      <c r="H909" s="6"/>
      <c r="I909" s="6"/>
      <c r="J909" s="9"/>
    </row>
    <row r="910" ht="15.35" customHeight="1">
      <c r="A910" t="s" s="594">
        <f>MID(D910,LEN(C910)+2,LEN(D910)-LEN(C910))</f>
        <v>115</v>
      </c>
      <c r="B910" s="349">
        <f>IF(_xlfn.IFERROR(FIND("PU",D910,1),0)&lt;&gt;0,"PU",0)</f>
        <v>0</v>
      </c>
      <c r="C910" t="s" s="10">
        <v>244</v>
      </c>
      <c r="D910" t="s" s="10">
        <v>1755</v>
      </c>
      <c r="E910" s="349">
        <v>0</v>
      </c>
      <c r="F910" s="6"/>
      <c r="G910" s="6"/>
      <c r="H910" s="6"/>
      <c r="I910" s="6"/>
      <c r="J910" s="9"/>
    </row>
    <row r="911" ht="15.35" customHeight="1">
      <c r="A911" t="s" s="594">
        <f>MID(D911,LEN(C911)+2,LEN(D911)-LEN(C911))</f>
        <v>117</v>
      </c>
      <c r="B911" s="349">
        <f>IF(_xlfn.IFERROR(FIND("PU",D911,1),0)&lt;&gt;0,"PU",0)</f>
        <v>0</v>
      </c>
      <c r="C911" t="s" s="10">
        <v>244</v>
      </c>
      <c r="D911" t="s" s="10">
        <v>1756</v>
      </c>
      <c r="E911" s="349">
        <v>0</v>
      </c>
      <c r="F911" s="6"/>
      <c r="G911" s="6"/>
      <c r="H911" s="6"/>
      <c r="I911" s="6"/>
      <c r="J911" s="9"/>
    </row>
    <row r="912" ht="15.35" customHeight="1">
      <c r="A912" t="s" s="594">
        <f>MID(D912,LEN(C912)+2,LEN(D912)-LEN(C912))</f>
        <v>118</v>
      </c>
      <c r="B912" s="349">
        <f>IF(_xlfn.IFERROR(FIND("PU",D912,1),0)&lt;&gt;0,"PU",0)</f>
        <v>0</v>
      </c>
      <c r="C912" t="s" s="10">
        <v>244</v>
      </c>
      <c r="D912" t="s" s="10">
        <v>1757</v>
      </c>
      <c r="E912" s="349">
        <v>0</v>
      </c>
      <c r="F912" s="6"/>
      <c r="G912" s="6"/>
      <c r="H912" s="6"/>
      <c r="I912" s="6"/>
      <c r="J912" s="9"/>
    </row>
    <row r="913" ht="15.35" customHeight="1">
      <c r="A913" t="s" s="594">
        <f>MID(D913,LEN(C913)+2,LEN(D913)-LEN(C913))</f>
        <v>119</v>
      </c>
      <c r="B913" s="349">
        <f>IF(_xlfn.IFERROR(FIND("PU",D913,1),0)&lt;&gt;0,"PU",0)</f>
        <v>0</v>
      </c>
      <c r="C913" t="s" s="10">
        <v>244</v>
      </c>
      <c r="D913" t="s" s="10">
        <v>1758</v>
      </c>
      <c r="E913" s="349">
        <v>0</v>
      </c>
      <c r="F913" s="6"/>
      <c r="G913" s="6"/>
      <c r="H913" s="6"/>
      <c r="I913" s="6"/>
      <c r="J913" s="9"/>
    </row>
    <row r="914" ht="15.35" customHeight="1">
      <c r="A914" t="s" s="594">
        <f>MID(D914,LEN(C914)+2,LEN(D914)-LEN(C914))</f>
        <v>120</v>
      </c>
      <c r="B914" s="349">
        <f>IF(_xlfn.IFERROR(FIND("PU",D914,1),0)&lt;&gt;0,"PU",0)</f>
        <v>0</v>
      </c>
      <c r="C914" t="s" s="10">
        <v>244</v>
      </c>
      <c r="D914" t="s" s="10">
        <v>1759</v>
      </c>
      <c r="E914" s="349">
        <v>0</v>
      </c>
      <c r="F914" s="6"/>
      <c r="G914" s="6"/>
      <c r="H914" s="6"/>
      <c r="I914" s="6"/>
      <c r="J914" s="9"/>
    </row>
    <row r="915" ht="15.35" customHeight="1">
      <c r="A915" t="s" s="594">
        <f>MID(D915,LEN(C915)+2,LEN(D915)-LEN(C915))</f>
        <v>121</v>
      </c>
      <c r="B915" s="349">
        <f>IF(_xlfn.IFERROR(FIND("PU",D915,1),0)&lt;&gt;0,"PU",0)</f>
        <v>0</v>
      </c>
      <c r="C915" t="s" s="10">
        <v>244</v>
      </c>
      <c r="D915" t="s" s="10">
        <v>1760</v>
      </c>
      <c r="E915" s="349">
        <v>0</v>
      </c>
      <c r="F915" s="6"/>
      <c r="G915" s="6"/>
      <c r="H915" s="6"/>
      <c r="I915" s="6"/>
      <c r="J915" s="9"/>
    </row>
    <row r="916" ht="15.35" customHeight="1">
      <c r="A916" t="s" s="594">
        <f>MID(D916,LEN(C916)+2,LEN(D916)-LEN(C916))</f>
        <v>122</v>
      </c>
      <c r="B916" s="349">
        <f>IF(_xlfn.IFERROR(FIND("PU",D916,1),0)&lt;&gt;0,"PU",0)</f>
        <v>0</v>
      </c>
      <c r="C916" t="s" s="10">
        <v>244</v>
      </c>
      <c r="D916" t="s" s="10">
        <v>1761</v>
      </c>
      <c r="E916" s="349">
        <v>0</v>
      </c>
      <c r="F916" s="6"/>
      <c r="G916" s="6"/>
      <c r="H916" s="6"/>
      <c r="I916" s="6"/>
      <c r="J916" s="9"/>
    </row>
    <row r="917" ht="15.35" customHeight="1">
      <c r="A917" t="s" s="594">
        <f>MID(D917,LEN(C917)+2,LEN(D917)-LEN(C917))</f>
        <v>123</v>
      </c>
      <c r="B917" s="349">
        <f>IF(_xlfn.IFERROR(FIND("PU",D917,1),0)&lt;&gt;0,"PU",0)</f>
        <v>0</v>
      </c>
      <c r="C917" t="s" s="10">
        <v>244</v>
      </c>
      <c r="D917" t="s" s="10">
        <v>1762</v>
      </c>
      <c r="E917" s="349">
        <v>0</v>
      </c>
      <c r="F917" s="6"/>
      <c r="G917" s="6"/>
      <c r="H917" s="6"/>
      <c r="I917" s="6"/>
      <c r="J917" s="9"/>
    </row>
    <row r="918" ht="15.35" customHeight="1">
      <c r="A918" t="s" s="594">
        <f>MID(D918,LEN(C918)+2,LEN(D918)-LEN(C918))</f>
        <v>860</v>
      </c>
      <c r="B918" s="349">
        <f>IF(_xlfn.IFERROR(FIND("PU",D918,1),0)&lt;&gt;0,"PU",0)</f>
        <v>0</v>
      </c>
      <c r="C918" t="s" s="10">
        <v>244</v>
      </c>
      <c r="D918" t="s" s="10">
        <v>1763</v>
      </c>
      <c r="E918" s="349">
        <v>0</v>
      </c>
      <c r="F918" s="6"/>
      <c r="G918" s="6"/>
      <c r="H918" s="6"/>
      <c r="I918" s="6"/>
      <c r="J918" s="9"/>
    </row>
    <row r="919" ht="15.35" customHeight="1">
      <c r="A919" t="s" s="594">
        <f>MID(D919,LEN(C919)+2,LEN(D919)-LEN(C919))</f>
        <v>110</v>
      </c>
      <c r="B919" s="349">
        <f>IF(_xlfn.IFERROR(FIND("PU",D919,1),0)&lt;&gt;0,"PU",0)</f>
        <v>0</v>
      </c>
      <c r="C919" t="s" s="10">
        <v>246</v>
      </c>
      <c r="D919" t="s" s="10">
        <v>1764</v>
      </c>
      <c r="E919" s="349">
        <v>0</v>
      </c>
      <c r="F919" s="6"/>
      <c r="G919" s="6"/>
      <c r="H919" s="6"/>
      <c r="I919" s="6"/>
      <c r="J919" s="9"/>
    </row>
    <row r="920" ht="15.35" customHeight="1">
      <c r="A920" t="s" s="594">
        <f>MID(D920,LEN(C920)+2,LEN(D920)-LEN(C920))</f>
        <v>111</v>
      </c>
      <c r="B920" s="349">
        <f>IF(_xlfn.IFERROR(FIND("PU",D920,1),0)&lt;&gt;0,"PU",0)</f>
        <v>0</v>
      </c>
      <c r="C920" t="s" s="10">
        <v>246</v>
      </c>
      <c r="D920" t="s" s="10">
        <v>1765</v>
      </c>
      <c r="E920" s="349">
        <v>0</v>
      </c>
      <c r="F920" s="6"/>
      <c r="G920" s="6"/>
      <c r="H920" s="6"/>
      <c r="I920" s="6"/>
      <c r="J920" s="9"/>
    </row>
    <row r="921" ht="15.35" customHeight="1">
      <c r="A921" t="s" s="594">
        <f>MID(D921,LEN(C921)+2,LEN(D921)-LEN(C921))</f>
        <v>112</v>
      </c>
      <c r="B921" s="349">
        <f>IF(_xlfn.IFERROR(FIND("PU",D921,1),0)&lt;&gt;0,"PU",0)</f>
        <v>0</v>
      </c>
      <c r="C921" t="s" s="10">
        <v>246</v>
      </c>
      <c r="D921" t="s" s="10">
        <v>1766</v>
      </c>
      <c r="E921" s="349">
        <v>0</v>
      </c>
      <c r="F921" s="6"/>
      <c r="G921" s="6"/>
      <c r="H921" s="6"/>
      <c r="I921" s="6"/>
      <c r="J921" s="9"/>
    </row>
    <row r="922" ht="15.35" customHeight="1">
      <c r="A922" t="s" s="594">
        <f>MID(D922,LEN(C922)+2,LEN(D922)-LEN(C922))</f>
        <v>113</v>
      </c>
      <c r="B922" s="349">
        <f>IF(_xlfn.IFERROR(FIND("PU",D922,1),0)&lt;&gt;0,"PU",0)</f>
        <v>0</v>
      </c>
      <c r="C922" t="s" s="10">
        <v>246</v>
      </c>
      <c r="D922" t="s" s="10">
        <v>1767</v>
      </c>
      <c r="E922" s="349">
        <v>0</v>
      </c>
      <c r="F922" s="6"/>
      <c r="G922" s="6"/>
      <c r="H922" s="6"/>
      <c r="I922" s="6"/>
      <c r="J922" s="9"/>
    </row>
    <row r="923" ht="15.35" customHeight="1">
      <c r="A923" t="s" s="594">
        <f>MID(D923,LEN(C923)+2,LEN(D923)-LEN(C923))</f>
        <v>114</v>
      </c>
      <c r="B923" s="349">
        <f>IF(_xlfn.IFERROR(FIND("PU",D923,1),0)&lt;&gt;0,"PU",0)</f>
        <v>0</v>
      </c>
      <c r="C923" t="s" s="10">
        <v>246</v>
      </c>
      <c r="D923" t="s" s="10">
        <v>1768</v>
      </c>
      <c r="E923" s="349">
        <v>0</v>
      </c>
      <c r="F923" s="6"/>
      <c r="G923" s="6"/>
      <c r="H923" s="6"/>
      <c r="I923" s="6"/>
      <c r="J923" s="9"/>
    </row>
    <row r="924" ht="15.35" customHeight="1">
      <c r="A924" t="s" s="594">
        <f>MID(D924,LEN(C924)+2,LEN(D924)-LEN(C924))</f>
        <v>115</v>
      </c>
      <c r="B924" s="349">
        <f>IF(_xlfn.IFERROR(FIND("PU",D924,1),0)&lt;&gt;0,"PU",0)</f>
        <v>0</v>
      </c>
      <c r="C924" t="s" s="10">
        <v>246</v>
      </c>
      <c r="D924" t="s" s="10">
        <v>1769</v>
      </c>
      <c r="E924" s="349">
        <v>0</v>
      </c>
      <c r="F924" s="6"/>
      <c r="G924" s="6"/>
      <c r="H924" s="6"/>
      <c r="I924" s="6"/>
      <c r="J924" s="9"/>
    </row>
    <row r="925" ht="15.35" customHeight="1">
      <c r="A925" t="s" s="594">
        <f>MID(D925,LEN(C925)+2,LEN(D925)-LEN(C925))</f>
        <v>117</v>
      </c>
      <c r="B925" s="349">
        <f>IF(_xlfn.IFERROR(FIND("PU",D925,1),0)&lt;&gt;0,"PU",0)</f>
        <v>0</v>
      </c>
      <c r="C925" t="s" s="10">
        <v>246</v>
      </c>
      <c r="D925" t="s" s="10">
        <v>1770</v>
      </c>
      <c r="E925" s="349">
        <v>0</v>
      </c>
      <c r="F925" s="6"/>
      <c r="G925" s="6"/>
      <c r="H925" s="6"/>
      <c r="I925" s="6"/>
      <c r="J925" s="9"/>
    </row>
    <row r="926" ht="15.35" customHeight="1">
      <c r="A926" t="s" s="594">
        <f>MID(D926,LEN(C926)+2,LEN(D926)-LEN(C926))</f>
        <v>118</v>
      </c>
      <c r="B926" s="349">
        <f>IF(_xlfn.IFERROR(FIND("PU",D926,1),0)&lt;&gt;0,"PU",0)</f>
        <v>0</v>
      </c>
      <c r="C926" t="s" s="10">
        <v>246</v>
      </c>
      <c r="D926" t="s" s="10">
        <v>1771</v>
      </c>
      <c r="E926" s="349">
        <v>0</v>
      </c>
      <c r="F926" s="6"/>
      <c r="G926" s="6"/>
      <c r="H926" s="6"/>
      <c r="I926" s="6"/>
      <c r="J926" s="9"/>
    </row>
    <row r="927" ht="15.35" customHeight="1">
      <c r="A927" t="s" s="594">
        <f>MID(D927,LEN(C927)+2,LEN(D927)-LEN(C927))</f>
        <v>119</v>
      </c>
      <c r="B927" s="349">
        <f>IF(_xlfn.IFERROR(FIND("PU",D927,1),0)&lt;&gt;0,"PU",0)</f>
        <v>0</v>
      </c>
      <c r="C927" t="s" s="10">
        <v>246</v>
      </c>
      <c r="D927" t="s" s="10">
        <v>1772</v>
      </c>
      <c r="E927" s="349">
        <v>0</v>
      </c>
      <c r="F927" s="6"/>
      <c r="G927" s="6"/>
      <c r="H927" s="6"/>
      <c r="I927" s="6"/>
      <c r="J927" s="9"/>
    </row>
    <row r="928" ht="15.35" customHeight="1">
      <c r="A928" t="s" s="594">
        <f>MID(D928,LEN(C928)+2,LEN(D928)-LEN(C928))</f>
        <v>120</v>
      </c>
      <c r="B928" s="349">
        <f>IF(_xlfn.IFERROR(FIND("PU",D928,1),0)&lt;&gt;0,"PU",0)</f>
        <v>0</v>
      </c>
      <c r="C928" t="s" s="10">
        <v>246</v>
      </c>
      <c r="D928" t="s" s="10">
        <v>1773</v>
      </c>
      <c r="E928" s="349">
        <v>0</v>
      </c>
      <c r="F928" s="6"/>
      <c r="G928" s="6"/>
      <c r="H928" s="6"/>
      <c r="I928" s="6"/>
      <c r="J928" s="9"/>
    </row>
    <row r="929" ht="15.35" customHeight="1">
      <c r="A929" t="s" s="594">
        <f>MID(D929,LEN(C929)+2,LEN(D929)-LEN(C929))</f>
        <v>121</v>
      </c>
      <c r="B929" s="349">
        <f>IF(_xlfn.IFERROR(FIND("PU",D929,1),0)&lt;&gt;0,"PU",0)</f>
        <v>0</v>
      </c>
      <c r="C929" t="s" s="10">
        <v>246</v>
      </c>
      <c r="D929" t="s" s="10">
        <v>1774</v>
      </c>
      <c r="E929" s="349">
        <v>0</v>
      </c>
      <c r="F929" s="6"/>
      <c r="G929" s="6"/>
      <c r="H929" s="6"/>
      <c r="I929" s="6"/>
      <c r="J929" s="9"/>
    </row>
    <row r="930" ht="15.35" customHeight="1">
      <c r="A930" t="s" s="594">
        <f>MID(D930,LEN(C930)+2,LEN(D930)-LEN(C930))</f>
        <v>122</v>
      </c>
      <c r="B930" s="349">
        <f>IF(_xlfn.IFERROR(FIND("PU",D930,1),0)&lt;&gt;0,"PU",0)</f>
        <v>0</v>
      </c>
      <c r="C930" t="s" s="10">
        <v>246</v>
      </c>
      <c r="D930" t="s" s="10">
        <v>1775</v>
      </c>
      <c r="E930" s="349">
        <v>0</v>
      </c>
      <c r="F930" s="6"/>
      <c r="G930" s="6"/>
      <c r="H930" s="6"/>
      <c r="I930" s="6"/>
      <c r="J930" s="9"/>
    </row>
    <row r="931" ht="15.35" customHeight="1">
      <c r="A931" t="s" s="594">
        <f>MID(D931,LEN(C931)+2,LEN(D931)-LEN(C931))</f>
        <v>123</v>
      </c>
      <c r="B931" s="349">
        <f>IF(_xlfn.IFERROR(FIND("PU",D931,1),0)&lt;&gt;0,"PU",0)</f>
        <v>0</v>
      </c>
      <c r="C931" t="s" s="10">
        <v>246</v>
      </c>
      <c r="D931" t="s" s="10">
        <v>1776</v>
      </c>
      <c r="E931" s="349">
        <v>0</v>
      </c>
      <c r="F931" s="6"/>
      <c r="G931" s="6"/>
      <c r="H931" s="6"/>
      <c r="I931" s="6"/>
      <c r="J931" s="9"/>
    </row>
    <row r="932" ht="15.35" customHeight="1">
      <c r="A932" t="s" s="594">
        <f>MID(D932,LEN(C932)+2,LEN(D932)-LEN(C932))</f>
        <v>860</v>
      </c>
      <c r="B932" s="349">
        <f>IF(_xlfn.IFERROR(FIND("PU",D932,1),0)&lt;&gt;0,"PU",0)</f>
        <v>0</v>
      </c>
      <c r="C932" t="s" s="10">
        <v>246</v>
      </c>
      <c r="D932" t="s" s="10">
        <v>1777</v>
      </c>
      <c r="E932" s="349">
        <v>0</v>
      </c>
      <c r="F932" s="6"/>
      <c r="G932" s="6"/>
      <c r="H932" s="6"/>
      <c r="I932" s="6"/>
      <c r="J932" s="9"/>
    </row>
    <row r="933" ht="15.35" customHeight="1">
      <c r="A933" t="s" s="594">
        <f>MID(D933,LEN(C933)+2,LEN(D933)-LEN(C933))</f>
        <v>110</v>
      </c>
      <c r="B933" s="349">
        <f>IF(_xlfn.IFERROR(FIND("PU",D933,1),0)&lt;&gt;0,"PU",0)</f>
        <v>0</v>
      </c>
      <c r="C933" t="s" s="10">
        <v>248</v>
      </c>
      <c r="D933" t="s" s="10">
        <v>1778</v>
      </c>
      <c r="E933" s="349">
        <v>0</v>
      </c>
      <c r="F933" s="6"/>
      <c r="G933" s="6"/>
      <c r="H933" s="6"/>
      <c r="I933" s="6"/>
      <c r="J933" s="9"/>
    </row>
    <row r="934" ht="15.35" customHeight="1">
      <c r="A934" t="s" s="594">
        <f>MID(D934,LEN(C934)+2,LEN(D934)-LEN(C934))</f>
        <v>111</v>
      </c>
      <c r="B934" s="349">
        <f>IF(_xlfn.IFERROR(FIND("PU",D934,1),0)&lt;&gt;0,"PU",0)</f>
        <v>0</v>
      </c>
      <c r="C934" t="s" s="10">
        <v>248</v>
      </c>
      <c r="D934" t="s" s="10">
        <v>1779</v>
      </c>
      <c r="E934" s="349">
        <v>0</v>
      </c>
      <c r="F934" s="6"/>
      <c r="G934" s="6"/>
      <c r="H934" s="6"/>
      <c r="I934" s="6"/>
      <c r="J934" s="9"/>
    </row>
    <row r="935" ht="15.35" customHeight="1">
      <c r="A935" t="s" s="594">
        <f>MID(D935,LEN(C935)+2,LEN(D935)-LEN(C935))</f>
        <v>112</v>
      </c>
      <c r="B935" s="349">
        <f>IF(_xlfn.IFERROR(FIND("PU",D935,1),0)&lt;&gt;0,"PU",0)</f>
        <v>0</v>
      </c>
      <c r="C935" t="s" s="10">
        <v>248</v>
      </c>
      <c r="D935" t="s" s="10">
        <v>1780</v>
      </c>
      <c r="E935" s="349">
        <v>0</v>
      </c>
      <c r="F935" s="6"/>
      <c r="G935" s="6"/>
      <c r="H935" s="6"/>
      <c r="I935" s="6"/>
      <c r="J935" s="9"/>
    </row>
    <row r="936" ht="15.35" customHeight="1">
      <c r="A936" t="s" s="594">
        <f>MID(D936,LEN(C936)+2,LEN(D936)-LEN(C936))</f>
        <v>113</v>
      </c>
      <c r="B936" s="349">
        <f>IF(_xlfn.IFERROR(FIND("PU",D936,1),0)&lt;&gt;0,"PU",0)</f>
        <v>0</v>
      </c>
      <c r="C936" t="s" s="10">
        <v>248</v>
      </c>
      <c r="D936" t="s" s="10">
        <v>1781</v>
      </c>
      <c r="E936" s="349">
        <v>0</v>
      </c>
      <c r="F936" s="6"/>
      <c r="G936" s="6"/>
      <c r="H936" s="6"/>
      <c r="I936" s="6"/>
      <c r="J936" s="9"/>
    </row>
    <row r="937" ht="15.35" customHeight="1">
      <c r="A937" t="s" s="594">
        <f>MID(D937,LEN(C937)+2,LEN(D937)-LEN(C937))</f>
        <v>114</v>
      </c>
      <c r="B937" s="349">
        <f>IF(_xlfn.IFERROR(FIND("PU",D937,1),0)&lt;&gt;0,"PU",0)</f>
        <v>0</v>
      </c>
      <c r="C937" t="s" s="10">
        <v>248</v>
      </c>
      <c r="D937" t="s" s="10">
        <v>1782</v>
      </c>
      <c r="E937" s="349">
        <v>0</v>
      </c>
      <c r="F937" s="6"/>
      <c r="G937" s="6"/>
      <c r="H937" s="6"/>
      <c r="I937" s="6"/>
      <c r="J937" s="9"/>
    </row>
    <row r="938" ht="15.35" customHeight="1">
      <c r="A938" t="s" s="594">
        <f>MID(D938,LEN(C938)+2,LEN(D938)-LEN(C938))</f>
        <v>115</v>
      </c>
      <c r="B938" s="349">
        <f>IF(_xlfn.IFERROR(FIND("PU",D938,1),0)&lt;&gt;0,"PU",0)</f>
        <v>0</v>
      </c>
      <c r="C938" t="s" s="10">
        <v>248</v>
      </c>
      <c r="D938" t="s" s="10">
        <v>1783</v>
      </c>
      <c r="E938" s="349">
        <v>0</v>
      </c>
      <c r="F938" s="6"/>
      <c r="G938" s="6"/>
      <c r="H938" s="6"/>
      <c r="I938" s="6"/>
      <c r="J938" s="9"/>
    </row>
    <row r="939" ht="15.35" customHeight="1">
      <c r="A939" t="s" s="594">
        <f>MID(D939,LEN(C939)+2,LEN(D939)-LEN(C939))</f>
        <v>117</v>
      </c>
      <c r="B939" s="349">
        <f>IF(_xlfn.IFERROR(FIND("PU",D939,1),0)&lt;&gt;0,"PU",0)</f>
        <v>0</v>
      </c>
      <c r="C939" t="s" s="10">
        <v>248</v>
      </c>
      <c r="D939" t="s" s="10">
        <v>1784</v>
      </c>
      <c r="E939" s="349">
        <v>0</v>
      </c>
      <c r="F939" s="6"/>
      <c r="G939" s="6"/>
      <c r="H939" s="6"/>
      <c r="I939" s="6"/>
      <c r="J939" s="9"/>
    </row>
    <row r="940" ht="15.35" customHeight="1">
      <c r="A940" t="s" s="594">
        <f>MID(D940,LEN(C940)+2,LEN(D940)-LEN(C940))</f>
        <v>118</v>
      </c>
      <c r="B940" s="349">
        <f>IF(_xlfn.IFERROR(FIND("PU",D940,1),0)&lt;&gt;0,"PU",0)</f>
        <v>0</v>
      </c>
      <c r="C940" t="s" s="10">
        <v>248</v>
      </c>
      <c r="D940" t="s" s="10">
        <v>1785</v>
      </c>
      <c r="E940" s="349">
        <v>0</v>
      </c>
      <c r="F940" s="6"/>
      <c r="G940" s="6"/>
      <c r="H940" s="6"/>
      <c r="I940" s="6"/>
      <c r="J940" s="9"/>
    </row>
    <row r="941" ht="15.35" customHeight="1">
      <c r="A941" t="s" s="594">
        <f>MID(D941,LEN(C941)+2,LEN(D941)-LEN(C941))</f>
        <v>119</v>
      </c>
      <c r="B941" s="349">
        <f>IF(_xlfn.IFERROR(FIND("PU",D941,1),0)&lt;&gt;0,"PU",0)</f>
        <v>0</v>
      </c>
      <c r="C941" t="s" s="10">
        <v>248</v>
      </c>
      <c r="D941" t="s" s="10">
        <v>1786</v>
      </c>
      <c r="E941" s="349">
        <v>0</v>
      </c>
      <c r="F941" s="6"/>
      <c r="G941" s="6"/>
      <c r="H941" s="6"/>
      <c r="I941" s="6"/>
      <c r="J941" s="9"/>
    </row>
    <row r="942" ht="15.35" customHeight="1">
      <c r="A942" t="s" s="594">
        <f>MID(D942,LEN(C942)+2,LEN(D942)-LEN(C942))</f>
        <v>120</v>
      </c>
      <c r="B942" s="349">
        <f>IF(_xlfn.IFERROR(FIND("PU",D942,1),0)&lt;&gt;0,"PU",0)</f>
        <v>0</v>
      </c>
      <c r="C942" t="s" s="10">
        <v>248</v>
      </c>
      <c r="D942" t="s" s="10">
        <v>1787</v>
      </c>
      <c r="E942" s="349">
        <v>0</v>
      </c>
      <c r="F942" s="6"/>
      <c r="G942" s="6"/>
      <c r="H942" s="6"/>
      <c r="I942" s="6"/>
      <c r="J942" s="9"/>
    </row>
    <row r="943" ht="15.35" customHeight="1">
      <c r="A943" t="s" s="594">
        <f>MID(D943,LEN(C943)+2,LEN(D943)-LEN(C943))</f>
        <v>121</v>
      </c>
      <c r="B943" s="349">
        <f>IF(_xlfn.IFERROR(FIND("PU",D943,1),0)&lt;&gt;0,"PU",0)</f>
        <v>0</v>
      </c>
      <c r="C943" t="s" s="10">
        <v>248</v>
      </c>
      <c r="D943" t="s" s="10">
        <v>1788</v>
      </c>
      <c r="E943" s="349">
        <v>0</v>
      </c>
      <c r="F943" s="6"/>
      <c r="G943" s="6"/>
      <c r="H943" s="6"/>
      <c r="I943" s="6"/>
      <c r="J943" s="9"/>
    </row>
    <row r="944" ht="15.35" customHeight="1">
      <c r="A944" t="s" s="594">
        <f>MID(D944,LEN(C944)+2,LEN(D944)-LEN(C944))</f>
        <v>122</v>
      </c>
      <c r="B944" s="349">
        <f>IF(_xlfn.IFERROR(FIND("PU",D944,1),0)&lt;&gt;0,"PU",0)</f>
        <v>0</v>
      </c>
      <c r="C944" t="s" s="10">
        <v>248</v>
      </c>
      <c r="D944" t="s" s="10">
        <v>1789</v>
      </c>
      <c r="E944" s="349">
        <v>0</v>
      </c>
      <c r="F944" s="6"/>
      <c r="G944" s="6"/>
      <c r="H944" s="6"/>
      <c r="I944" s="6"/>
      <c r="J944" s="9"/>
    </row>
    <row r="945" ht="15.35" customHeight="1">
      <c r="A945" t="s" s="594">
        <f>MID(D945,LEN(C945)+2,LEN(D945)-LEN(C945))</f>
        <v>123</v>
      </c>
      <c r="B945" s="349">
        <f>IF(_xlfn.IFERROR(FIND("PU",D945,1),0)&lt;&gt;0,"PU",0)</f>
        <v>0</v>
      </c>
      <c r="C945" t="s" s="10">
        <v>248</v>
      </c>
      <c r="D945" t="s" s="10">
        <v>1790</v>
      </c>
      <c r="E945" s="349">
        <v>0</v>
      </c>
      <c r="F945" s="6"/>
      <c r="G945" s="6"/>
      <c r="H945" s="6"/>
      <c r="I945" s="6"/>
      <c r="J945" s="9"/>
    </row>
    <row r="946" ht="15.35" customHeight="1">
      <c r="A946" t="s" s="594">
        <f>MID(D946,LEN(C946)+2,LEN(D946)-LEN(C946))</f>
        <v>860</v>
      </c>
      <c r="B946" s="349">
        <f>IF(_xlfn.IFERROR(FIND("PU",D946,1),0)&lt;&gt;0,"PU",0)</f>
        <v>0</v>
      </c>
      <c r="C946" t="s" s="10">
        <v>248</v>
      </c>
      <c r="D946" t="s" s="10">
        <v>1791</v>
      </c>
      <c r="E946" s="349">
        <v>0</v>
      </c>
      <c r="F946" s="6"/>
      <c r="G946" s="6"/>
      <c r="H946" s="6"/>
      <c r="I946" s="6"/>
      <c r="J946" s="9"/>
    </row>
    <row r="947" ht="15.35" customHeight="1">
      <c r="A947" t="s" s="594">
        <f>MID(D947,LEN(C947)+2,LEN(D947)-LEN(C947))</f>
        <v>110</v>
      </c>
      <c r="B947" s="349">
        <f>IF(_xlfn.IFERROR(FIND("PU",D947,1),0)&lt;&gt;0,"PU",0)</f>
        <v>0</v>
      </c>
      <c r="C947" t="s" s="10">
        <v>250</v>
      </c>
      <c r="D947" t="s" s="10">
        <v>1792</v>
      </c>
      <c r="E947" s="349">
        <v>0</v>
      </c>
      <c r="F947" s="6"/>
      <c r="G947" s="6"/>
      <c r="H947" s="6"/>
      <c r="I947" s="6"/>
      <c r="J947" s="9"/>
    </row>
    <row r="948" ht="15.35" customHeight="1">
      <c r="A948" t="s" s="594">
        <f>MID(D948,LEN(C948)+2,LEN(D948)-LEN(C948))</f>
        <v>111</v>
      </c>
      <c r="B948" s="349">
        <f>IF(_xlfn.IFERROR(FIND("PU",D948,1),0)&lt;&gt;0,"PU",0)</f>
        <v>0</v>
      </c>
      <c r="C948" t="s" s="10">
        <v>250</v>
      </c>
      <c r="D948" t="s" s="10">
        <v>1793</v>
      </c>
      <c r="E948" s="349">
        <v>0</v>
      </c>
      <c r="F948" s="6"/>
      <c r="G948" s="6"/>
      <c r="H948" s="6"/>
      <c r="I948" s="6"/>
      <c r="J948" s="9"/>
    </row>
    <row r="949" ht="15.35" customHeight="1">
      <c r="A949" t="s" s="594">
        <f>MID(D949,LEN(C949)+2,LEN(D949)-LEN(C949))</f>
        <v>112</v>
      </c>
      <c r="B949" s="349">
        <f>IF(_xlfn.IFERROR(FIND("PU",D949,1),0)&lt;&gt;0,"PU",0)</f>
        <v>0</v>
      </c>
      <c r="C949" t="s" s="10">
        <v>250</v>
      </c>
      <c r="D949" t="s" s="10">
        <v>1794</v>
      </c>
      <c r="E949" s="349">
        <v>0</v>
      </c>
      <c r="F949" s="6"/>
      <c r="G949" s="6"/>
      <c r="H949" s="6"/>
      <c r="I949" s="6"/>
      <c r="J949" s="9"/>
    </row>
    <row r="950" ht="15.35" customHeight="1">
      <c r="A950" t="s" s="594">
        <f>MID(D950,LEN(C950)+2,LEN(D950)-LEN(C950))</f>
        <v>113</v>
      </c>
      <c r="B950" s="349">
        <f>IF(_xlfn.IFERROR(FIND("PU",D950,1),0)&lt;&gt;0,"PU",0)</f>
        <v>0</v>
      </c>
      <c r="C950" t="s" s="10">
        <v>250</v>
      </c>
      <c r="D950" t="s" s="10">
        <v>1795</v>
      </c>
      <c r="E950" s="349">
        <v>0</v>
      </c>
      <c r="F950" s="6"/>
      <c r="G950" s="6"/>
      <c r="H950" s="6"/>
      <c r="I950" s="6"/>
      <c r="J950" s="9"/>
    </row>
    <row r="951" ht="15.35" customHeight="1">
      <c r="A951" t="s" s="594">
        <f>MID(D951,LEN(C951)+2,LEN(D951)-LEN(C951))</f>
        <v>114</v>
      </c>
      <c r="B951" s="349">
        <f>IF(_xlfn.IFERROR(FIND("PU",D951,1),0)&lt;&gt;0,"PU",0)</f>
        <v>0</v>
      </c>
      <c r="C951" t="s" s="10">
        <v>250</v>
      </c>
      <c r="D951" t="s" s="10">
        <v>1796</v>
      </c>
      <c r="E951" s="349">
        <v>0</v>
      </c>
      <c r="F951" s="6"/>
      <c r="G951" s="6"/>
      <c r="H951" s="6"/>
      <c r="I951" s="6"/>
      <c r="J951" s="9"/>
    </row>
    <row r="952" ht="15.35" customHeight="1">
      <c r="A952" t="s" s="594">
        <f>MID(D952,LEN(C952)+2,LEN(D952)-LEN(C952))</f>
        <v>115</v>
      </c>
      <c r="B952" s="349">
        <f>IF(_xlfn.IFERROR(FIND("PU",D952,1),0)&lt;&gt;0,"PU",0)</f>
        <v>0</v>
      </c>
      <c r="C952" t="s" s="10">
        <v>250</v>
      </c>
      <c r="D952" t="s" s="10">
        <v>1797</v>
      </c>
      <c r="E952" s="349">
        <v>0</v>
      </c>
      <c r="F952" s="6"/>
      <c r="G952" s="6"/>
      <c r="H952" s="6"/>
      <c r="I952" s="6"/>
      <c r="J952" s="9"/>
    </row>
    <row r="953" ht="15.35" customHeight="1">
      <c r="A953" t="s" s="594">
        <f>MID(D953,LEN(C953)+2,LEN(D953)-LEN(C953))</f>
        <v>117</v>
      </c>
      <c r="B953" s="349">
        <f>IF(_xlfn.IFERROR(FIND("PU",D953,1),0)&lt;&gt;0,"PU",0)</f>
        <v>0</v>
      </c>
      <c r="C953" t="s" s="10">
        <v>250</v>
      </c>
      <c r="D953" t="s" s="10">
        <v>1798</v>
      </c>
      <c r="E953" s="349">
        <v>0</v>
      </c>
      <c r="F953" s="6"/>
      <c r="G953" s="6"/>
      <c r="H953" s="6"/>
      <c r="I953" s="6"/>
      <c r="J953" s="9"/>
    </row>
    <row r="954" ht="15.35" customHeight="1">
      <c r="A954" t="s" s="594">
        <f>MID(D954,LEN(C954)+2,LEN(D954)-LEN(C954))</f>
        <v>118</v>
      </c>
      <c r="B954" s="349">
        <f>IF(_xlfn.IFERROR(FIND("PU",D954,1),0)&lt;&gt;0,"PU",0)</f>
        <v>0</v>
      </c>
      <c r="C954" t="s" s="10">
        <v>250</v>
      </c>
      <c r="D954" t="s" s="10">
        <v>1799</v>
      </c>
      <c r="E954" s="349">
        <v>0</v>
      </c>
      <c r="F954" s="6"/>
      <c r="G954" s="6"/>
      <c r="H954" s="6"/>
      <c r="I954" s="6"/>
      <c r="J954" s="9"/>
    </row>
    <row r="955" ht="15.35" customHeight="1">
      <c r="A955" t="s" s="594">
        <f>MID(D955,LEN(C955)+2,LEN(D955)-LEN(C955))</f>
        <v>119</v>
      </c>
      <c r="B955" s="349">
        <f>IF(_xlfn.IFERROR(FIND("PU",D955,1),0)&lt;&gt;0,"PU",0)</f>
        <v>0</v>
      </c>
      <c r="C955" t="s" s="10">
        <v>250</v>
      </c>
      <c r="D955" t="s" s="10">
        <v>1800</v>
      </c>
      <c r="E955" s="349">
        <v>0</v>
      </c>
      <c r="F955" s="6"/>
      <c r="G955" s="6"/>
      <c r="H955" s="6"/>
      <c r="I955" s="6"/>
      <c r="J955" s="9"/>
    </row>
    <row r="956" ht="15.35" customHeight="1">
      <c r="A956" t="s" s="594">
        <f>MID(D956,LEN(C956)+2,LEN(D956)-LEN(C956))</f>
        <v>120</v>
      </c>
      <c r="B956" s="349">
        <f>IF(_xlfn.IFERROR(FIND("PU",D956,1),0)&lt;&gt;0,"PU",0)</f>
        <v>0</v>
      </c>
      <c r="C956" t="s" s="10">
        <v>250</v>
      </c>
      <c r="D956" t="s" s="10">
        <v>1801</v>
      </c>
      <c r="E956" s="349">
        <v>0</v>
      </c>
      <c r="F956" s="6"/>
      <c r="G956" s="6"/>
      <c r="H956" s="6"/>
      <c r="I956" s="6"/>
      <c r="J956" s="9"/>
    </row>
    <row r="957" ht="15.35" customHeight="1">
      <c r="A957" t="s" s="594">
        <f>MID(D957,LEN(C957)+2,LEN(D957)-LEN(C957))</f>
        <v>121</v>
      </c>
      <c r="B957" s="349">
        <f>IF(_xlfn.IFERROR(FIND("PU",D957,1),0)&lt;&gt;0,"PU",0)</f>
        <v>0</v>
      </c>
      <c r="C957" t="s" s="10">
        <v>250</v>
      </c>
      <c r="D957" t="s" s="10">
        <v>1802</v>
      </c>
      <c r="E957" s="349">
        <v>0</v>
      </c>
      <c r="F957" s="6"/>
      <c r="G957" s="6"/>
      <c r="H957" s="6"/>
      <c r="I957" s="6"/>
      <c r="J957" s="9"/>
    </row>
    <row r="958" ht="15.35" customHeight="1">
      <c r="A958" t="s" s="594">
        <f>MID(D958,LEN(C958)+2,LEN(D958)-LEN(C958))</f>
        <v>122</v>
      </c>
      <c r="B958" s="349">
        <f>IF(_xlfn.IFERROR(FIND("PU",D958,1),0)&lt;&gt;0,"PU",0)</f>
        <v>0</v>
      </c>
      <c r="C958" t="s" s="10">
        <v>250</v>
      </c>
      <c r="D958" t="s" s="10">
        <v>1803</v>
      </c>
      <c r="E958" s="349">
        <v>0</v>
      </c>
      <c r="F958" s="6"/>
      <c r="G958" s="6"/>
      <c r="H958" s="6"/>
      <c r="I958" s="6"/>
      <c r="J958" s="9"/>
    </row>
    <row r="959" ht="15.35" customHeight="1">
      <c r="A959" t="s" s="594">
        <f>MID(D959,LEN(C959)+2,LEN(D959)-LEN(C959))</f>
        <v>123</v>
      </c>
      <c r="B959" s="349">
        <f>IF(_xlfn.IFERROR(FIND("PU",D959,1),0)&lt;&gt;0,"PU",0)</f>
        <v>0</v>
      </c>
      <c r="C959" t="s" s="10">
        <v>250</v>
      </c>
      <c r="D959" t="s" s="10">
        <v>1804</v>
      </c>
      <c r="E959" s="349">
        <v>0</v>
      </c>
      <c r="F959" s="6"/>
      <c r="G959" s="6"/>
      <c r="H959" s="6"/>
      <c r="I959" s="6"/>
      <c r="J959" s="9"/>
    </row>
    <row r="960" ht="15.35" customHeight="1">
      <c r="A960" t="s" s="594">
        <f>MID(D960,LEN(C960)+2,LEN(D960)-LEN(C960))</f>
        <v>860</v>
      </c>
      <c r="B960" s="349">
        <f>IF(_xlfn.IFERROR(FIND("PU",D960,1),0)&lt;&gt;0,"PU",0)</f>
        <v>0</v>
      </c>
      <c r="C960" t="s" s="10">
        <v>250</v>
      </c>
      <c r="D960" t="s" s="10">
        <v>1805</v>
      </c>
      <c r="E960" s="349">
        <v>0</v>
      </c>
      <c r="F960" s="6"/>
      <c r="G960" s="6"/>
      <c r="H960" s="6"/>
      <c r="I960" s="6"/>
      <c r="J960" s="9"/>
    </row>
    <row r="961" ht="15.35" customHeight="1">
      <c r="A961" t="s" s="594">
        <f>MID(D961,LEN(C961)+2,LEN(D961)-LEN(C961))</f>
        <v>110</v>
      </c>
      <c r="B961" s="349">
        <f>IF(_xlfn.IFERROR(FIND("PU",D961,1),0)&lt;&gt;0,"PU",0)</f>
        <v>0</v>
      </c>
      <c r="C961" t="s" s="10">
        <v>252</v>
      </c>
      <c r="D961" t="s" s="10">
        <v>1806</v>
      </c>
      <c r="E961" s="349">
        <v>0</v>
      </c>
      <c r="F961" s="6"/>
      <c r="G961" s="6"/>
      <c r="H961" s="6"/>
      <c r="I961" s="6"/>
      <c r="J961" s="9"/>
    </row>
    <row r="962" ht="15.35" customHeight="1">
      <c r="A962" t="s" s="594">
        <f>MID(D962,LEN(C962)+2,LEN(D962)-LEN(C962))</f>
        <v>111</v>
      </c>
      <c r="B962" s="349">
        <f>IF(_xlfn.IFERROR(FIND("PU",D962,1),0)&lt;&gt;0,"PU",0)</f>
        <v>0</v>
      </c>
      <c r="C962" t="s" s="10">
        <v>252</v>
      </c>
      <c r="D962" t="s" s="10">
        <v>1807</v>
      </c>
      <c r="E962" s="349">
        <v>0</v>
      </c>
      <c r="F962" s="6"/>
      <c r="G962" s="6"/>
      <c r="H962" s="6"/>
      <c r="I962" s="6"/>
      <c r="J962" s="9"/>
    </row>
    <row r="963" ht="15.35" customHeight="1">
      <c r="A963" t="s" s="594">
        <f>MID(D963,LEN(C963)+2,LEN(D963)-LEN(C963))</f>
        <v>112</v>
      </c>
      <c r="B963" s="349">
        <f>IF(_xlfn.IFERROR(FIND("PU",D963,1),0)&lt;&gt;0,"PU",0)</f>
        <v>0</v>
      </c>
      <c r="C963" t="s" s="10">
        <v>252</v>
      </c>
      <c r="D963" t="s" s="10">
        <v>1808</v>
      </c>
      <c r="E963" s="349">
        <v>0</v>
      </c>
      <c r="F963" s="6"/>
      <c r="G963" s="6"/>
      <c r="H963" s="6"/>
      <c r="I963" s="6"/>
      <c r="J963" s="9"/>
    </row>
    <row r="964" ht="15.35" customHeight="1">
      <c r="A964" t="s" s="594">
        <f>MID(D964,LEN(C964)+2,LEN(D964)-LEN(C964))</f>
        <v>113</v>
      </c>
      <c r="B964" s="349">
        <f>IF(_xlfn.IFERROR(FIND("PU",D964,1),0)&lt;&gt;0,"PU",0)</f>
        <v>0</v>
      </c>
      <c r="C964" t="s" s="10">
        <v>252</v>
      </c>
      <c r="D964" t="s" s="10">
        <v>1809</v>
      </c>
      <c r="E964" s="349">
        <v>0</v>
      </c>
      <c r="F964" s="6"/>
      <c r="G964" s="6"/>
      <c r="H964" s="6"/>
      <c r="I964" s="6"/>
      <c r="J964" s="9"/>
    </row>
    <row r="965" ht="15.35" customHeight="1">
      <c r="A965" t="s" s="594">
        <f>MID(D965,LEN(C965)+2,LEN(D965)-LEN(C965))</f>
        <v>114</v>
      </c>
      <c r="B965" s="349">
        <f>IF(_xlfn.IFERROR(FIND("PU",D965,1),0)&lt;&gt;0,"PU",0)</f>
        <v>0</v>
      </c>
      <c r="C965" t="s" s="10">
        <v>252</v>
      </c>
      <c r="D965" t="s" s="10">
        <v>1810</v>
      </c>
      <c r="E965" s="349">
        <v>0</v>
      </c>
      <c r="F965" s="6"/>
      <c r="G965" s="6"/>
      <c r="H965" s="6"/>
      <c r="I965" s="6"/>
      <c r="J965" s="9"/>
    </row>
    <row r="966" ht="15.35" customHeight="1">
      <c r="A966" t="s" s="594">
        <f>MID(D966,LEN(C966)+2,LEN(D966)-LEN(C966))</f>
        <v>115</v>
      </c>
      <c r="B966" s="349">
        <f>IF(_xlfn.IFERROR(FIND("PU",D966,1),0)&lt;&gt;0,"PU",0)</f>
        <v>0</v>
      </c>
      <c r="C966" t="s" s="10">
        <v>252</v>
      </c>
      <c r="D966" t="s" s="10">
        <v>1811</v>
      </c>
      <c r="E966" s="349">
        <v>0</v>
      </c>
      <c r="F966" s="6"/>
      <c r="G966" s="6"/>
      <c r="H966" s="6"/>
      <c r="I966" s="6"/>
      <c r="J966" s="9"/>
    </row>
    <row r="967" ht="15.35" customHeight="1">
      <c r="A967" t="s" s="594">
        <f>MID(D967,LEN(C967)+2,LEN(D967)-LEN(C967))</f>
        <v>117</v>
      </c>
      <c r="B967" s="349">
        <f>IF(_xlfn.IFERROR(FIND("PU",D967,1),0)&lt;&gt;0,"PU",0)</f>
        <v>0</v>
      </c>
      <c r="C967" t="s" s="10">
        <v>252</v>
      </c>
      <c r="D967" t="s" s="10">
        <v>1812</v>
      </c>
      <c r="E967" s="349">
        <v>0</v>
      </c>
      <c r="F967" s="6"/>
      <c r="G967" s="6"/>
      <c r="H967" s="6"/>
      <c r="I967" s="6"/>
      <c r="J967" s="9"/>
    </row>
    <row r="968" ht="15.35" customHeight="1">
      <c r="A968" t="s" s="594">
        <f>MID(D968,LEN(C968)+2,LEN(D968)-LEN(C968))</f>
        <v>118</v>
      </c>
      <c r="B968" s="349">
        <f>IF(_xlfn.IFERROR(FIND("PU",D968,1),0)&lt;&gt;0,"PU",0)</f>
        <v>0</v>
      </c>
      <c r="C968" t="s" s="10">
        <v>252</v>
      </c>
      <c r="D968" t="s" s="10">
        <v>1813</v>
      </c>
      <c r="E968" s="349">
        <v>0</v>
      </c>
      <c r="F968" s="6"/>
      <c r="G968" s="6"/>
      <c r="H968" s="6"/>
      <c r="I968" s="6"/>
      <c r="J968" s="9"/>
    </row>
    <row r="969" ht="15.35" customHeight="1">
      <c r="A969" t="s" s="594">
        <f>MID(D969,LEN(C969)+2,LEN(D969)-LEN(C969))</f>
        <v>119</v>
      </c>
      <c r="B969" s="349">
        <f>IF(_xlfn.IFERROR(FIND("PU",D969,1),0)&lt;&gt;0,"PU",0)</f>
        <v>0</v>
      </c>
      <c r="C969" t="s" s="10">
        <v>252</v>
      </c>
      <c r="D969" t="s" s="10">
        <v>1814</v>
      </c>
      <c r="E969" s="349">
        <v>0</v>
      </c>
      <c r="F969" s="6"/>
      <c r="G969" s="6"/>
      <c r="H969" s="6"/>
      <c r="I969" s="6"/>
      <c r="J969" s="9"/>
    </row>
    <row r="970" ht="15.35" customHeight="1">
      <c r="A970" t="s" s="594">
        <f>MID(D970,LEN(C970)+2,LEN(D970)-LEN(C970))</f>
        <v>120</v>
      </c>
      <c r="B970" s="349">
        <f>IF(_xlfn.IFERROR(FIND("PU",D970,1),0)&lt;&gt;0,"PU",0)</f>
        <v>0</v>
      </c>
      <c r="C970" t="s" s="10">
        <v>252</v>
      </c>
      <c r="D970" t="s" s="10">
        <v>1815</v>
      </c>
      <c r="E970" s="349">
        <v>0</v>
      </c>
      <c r="F970" s="6"/>
      <c r="G970" s="6"/>
      <c r="H970" s="6"/>
      <c r="I970" s="6"/>
      <c r="J970" s="9"/>
    </row>
    <row r="971" ht="15.35" customHeight="1">
      <c r="A971" t="s" s="594">
        <f>MID(D971,LEN(C971)+2,LEN(D971)-LEN(C971))</f>
        <v>121</v>
      </c>
      <c r="B971" s="349">
        <f>IF(_xlfn.IFERROR(FIND("PU",D971,1),0)&lt;&gt;0,"PU",0)</f>
        <v>0</v>
      </c>
      <c r="C971" t="s" s="10">
        <v>252</v>
      </c>
      <c r="D971" t="s" s="10">
        <v>1816</v>
      </c>
      <c r="E971" s="349">
        <v>0</v>
      </c>
      <c r="F971" s="6"/>
      <c r="G971" s="6"/>
      <c r="H971" s="6"/>
      <c r="I971" s="6"/>
      <c r="J971" s="9"/>
    </row>
    <row r="972" ht="15.35" customHeight="1">
      <c r="A972" t="s" s="594">
        <f>MID(D972,LEN(C972)+2,LEN(D972)-LEN(C972))</f>
        <v>122</v>
      </c>
      <c r="B972" s="349">
        <f>IF(_xlfn.IFERROR(FIND("PU",D972,1),0)&lt;&gt;0,"PU",0)</f>
        <v>0</v>
      </c>
      <c r="C972" t="s" s="10">
        <v>252</v>
      </c>
      <c r="D972" t="s" s="10">
        <v>1817</v>
      </c>
      <c r="E972" s="349">
        <v>0</v>
      </c>
      <c r="F972" s="6"/>
      <c r="G972" s="6"/>
      <c r="H972" s="6"/>
      <c r="I972" s="6"/>
      <c r="J972" s="9"/>
    </row>
    <row r="973" ht="15.35" customHeight="1">
      <c r="A973" t="s" s="594">
        <f>MID(D973,LEN(C973)+2,LEN(D973)-LEN(C973))</f>
        <v>123</v>
      </c>
      <c r="B973" s="349">
        <f>IF(_xlfn.IFERROR(FIND("PU",D973,1),0)&lt;&gt;0,"PU",0)</f>
        <v>0</v>
      </c>
      <c r="C973" t="s" s="10">
        <v>252</v>
      </c>
      <c r="D973" t="s" s="10">
        <v>1818</v>
      </c>
      <c r="E973" s="349">
        <v>0</v>
      </c>
      <c r="F973" s="6"/>
      <c r="G973" s="6"/>
      <c r="H973" s="6"/>
      <c r="I973" s="6"/>
      <c r="J973" s="9"/>
    </row>
    <row r="974" ht="15.35" customHeight="1">
      <c r="A974" t="s" s="594">
        <f>MID(D974,LEN(C974)+2,LEN(D974)-LEN(C974))</f>
        <v>860</v>
      </c>
      <c r="B974" s="349">
        <f>IF(_xlfn.IFERROR(FIND("PU",D974,1),0)&lt;&gt;0,"PU",0)</f>
        <v>0</v>
      </c>
      <c r="C974" t="s" s="10">
        <v>252</v>
      </c>
      <c r="D974" t="s" s="10">
        <v>1819</v>
      </c>
      <c r="E974" s="349">
        <v>0</v>
      </c>
      <c r="F974" s="6"/>
      <c r="G974" s="6"/>
      <c r="H974" s="6"/>
      <c r="I974" s="6"/>
      <c r="J974" s="9"/>
    </row>
    <row r="975" ht="15.35" customHeight="1">
      <c r="A975" t="s" s="594">
        <f>MID(D975,LEN(C975)+2,LEN(D975)-LEN(C975))</f>
        <v>110</v>
      </c>
      <c r="B975" s="349">
        <f>IF(_xlfn.IFERROR(FIND("PU",D975,1),0)&lt;&gt;0,"PU",0)</f>
        <v>0</v>
      </c>
      <c r="C975" t="s" s="10">
        <v>253</v>
      </c>
      <c r="D975" t="s" s="10">
        <v>1820</v>
      </c>
      <c r="E975" s="349">
        <v>0</v>
      </c>
      <c r="F975" s="6"/>
      <c r="G975" s="6"/>
      <c r="H975" s="6"/>
      <c r="I975" s="6"/>
      <c r="J975" s="9"/>
    </row>
    <row r="976" ht="15.35" customHeight="1">
      <c r="A976" t="s" s="594">
        <f>MID(D976,LEN(C976)+2,LEN(D976)-LEN(C976))</f>
        <v>111</v>
      </c>
      <c r="B976" s="349">
        <f>IF(_xlfn.IFERROR(FIND("PU",D976,1),0)&lt;&gt;0,"PU",0)</f>
        <v>0</v>
      </c>
      <c r="C976" t="s" s="10">
        <v>253</v>
      </c>
      <c r="D976" t="s" s="10">
        <v>1821</v>
      </c>
      <c r="E976" s="349">
        <v>0</v>
      </c>
      <c r="F976" s="6"/>
      <c r="G976" s="6"/>
      <c r="H976" s="6"/>
      <c r="I976" s="6"/>
      <c r="J976" s="9"/>
    </row>
    <row r="977" ht="15.35" customHeight="1">
      <c r="A977" t="s" s="594">
        <f>MID(D977,LEN(C977)+2,LEN(D977)-LEN(C977))</f>
        <v>112</v>
      </c>
      <c r="B977" s="349">
        <f>IF(_xlfn.IFERROR(FIND("PU",D977,1),0)&lt;&gt;0,"PU",0)</f>
        <v>0</v>
      </c>
      <c r="C977" t="s" s="10">
        <v>253</v>
      </c>
      <c r="D977" t="s" s="10">
        <v>1822</v>
      </c>
      <c r="E977" s="349">
        <v>0</v>
      </c>
      <c r="F977" s="6"/>
      <c r="G977" s="6"/>
      <c r="H977" s="6"/>
      <c r="I977" s="6"/>
      <c r="J977" s="9"/>
    </row>
    <row r="978" ht="15.35" customHeight="1">
      <c r="A978" t="s" s="594">
        <f>MID(D978,LEN(C978)+2,LEN(D978)-LEN(C978))</f>
        <v>113</v>
      </c>
      <c r="B978" s="349">
        <f>IF(_xlfn.IFERROR(FIND("PU",D978,1),0)&lt;&gt;0,"PU",0)</f>
        <v>0</v>
      </c>
      <c r="C978" t="s" s="10">
        <v>253</v>
      </c>
      <c r="D978" t="s" s="10">
        <v>1823</v>
      </c>
      <c r="E978" s="349">
        <v>0</v>
      </c>
      <c r="F978" s="6"/>
      <c r="G978" s="6"/>
      <c r="H978" s="6"/>
      <c r="I978" s="6"/>
      <c r="J978" s="9"/>
    </row>
    <row r="979" ht="15.35" customHeight="1">
      <c r="A979" t="s" s="594">
        <f>MID(D979,LEN(C979)+2,LEN(D979)-LEN(C979))</f>
        <v>114</v>
      </c>
      <c r="B979" s="349">
        <f>IF(_xlfn.IFERROR(FIND("PU",D979,1),0)&lt;&gt;0,"PU",0)</f>
        <v>0</v>
      </c>
      <c r="C979" t="s" s="10">
        <v>253</v>
      </c>
      <c r="D979" t="s" s="10">
        <v>1824</v>
      </c>
      <c r="E979" s="349">
        <v>0</v>
      </c>
      <c r="F979" s="6"/>
      <c r="G979" s="6"/>
      <c r="H979" s="6"/>
      <c r="I979" s="6"/>
      <c r="J979" s="9"/>
    </row>
    <row r="980" ht="15.35" customHeight="1">
      <c r="A980" t="s" s="594">
        <f>MID(D980,LEN(C980)+2,LEN(D980)-LEN(C980))</f>
        <v>115</v>
      </c>
      <c r="B980" s="349">
        <f>IF(_xlfn.IFERROR(FIND("PU",D980,1),0)&lt;&gt;0,"PU",0)</f>
        <v>0</v>
      </c>
      <c r="C980" t="s" s="10">
        <v>253</v>
      </c>
      <c r="D980" t="s" s="10">
        <v>1825</v>
      </c>
      <c r="E980" s="349">
        <v>0</v>
      </c>
      <c r="F980" s="6"/>
      <c r="G980" s="6"/>
      <c r="H980" s="6"/>
      <c r="I980" s="6"/>
      <c r="J980" s="9"/>
    </row>
    <row r="981" ht="15.35" customHeight="1">
      <c r="A981" t="s" s="594">
        <f>MID(D981,LEN(C981)+2,LEN(D981)-LEN(C981))</f>
        <v>117</v>
      </c>
      <c r="B981" s="349">
        <f>IF(_xlfn.IFERROR(FIND("PU",D981,1),0)&lt;&gt;0,"PU",0)</f>
        <v>0</v>
      </c>
      <c r="C981" t="s" s="10">
        <v>253</v>
      </c>
      <c r="D981" t="s" s="10">
        <v>1826</v>
      </c>
      <c r="E981" s="349">
        <v>0</v>
      </c>
      <c r="F981" s="6"/>
      <c r="G981" s="6"/>
      <c r="H981" s="6"/>
      <c r="I981" s="6"/>
      <c r="J981" s="9"/>
    </row>
    <row r="982" ht="15.35" customHeight="1">
      <c r="A982" t="s" s="594">
        <f>MID(D982,LEN(C982)+2,LEN(D982)-LEN(C982))</f>
        <v>118</v>
      </c>
      <c r="B982" s="349">
        <f>IF(_xlfn.IFERROR(FIND("PU",D982,1),0)&lt;&gt;0,"PU",0)</f>
        <v>0</v>
      </c>
      <c r="C982" t="s" s="10">
        <v>253</v>
      </c>
      <c r="D982" t="s" s="10">
        <v>1827</v>
      </c>
      <c r="E982" s="349">
        <v>0</v>
      </c>
      <c r="F982" s="6"/>
      <c r="G982" s="6"/>
      <c r="H982" s="6"/>
      <c r="I982" s="6"/>
      <c r="J982" s="9"/>
    </row>
    <row r="983" ht="15.35" customHeight="1">
      <c r="A983" t="s" s="594">
        <f>MID(D983,LEN(C983)+2,LEN(D983)-LEN(C983))</f>
        <v>119</v>
      </c>
      <c r="B983" s="349">
        <f>IF(_xlfn.IFERROR(FIND("PU",D983,1),0)&lt;&gt;0,"PU",0)</f>
        <v>0</v>
      </c>
      <c r="C983" t="s" s="10">
        <v>253</v>
      </c>
      <c r="D983" t="s" s="10">
        <v>1828</v>
      </c>
      <c r="E983" s="349">
        <v>0</v>
      </c>
      <c r="F983" s="6"/>
      <c r="G983" s="6"/>
      <c r="H983" s="6"/>
      <c r="I983" s="6"/>
      <c r="J983" s="9"/>
    </row>
    <row r="984" ht="15.35" customHeight="1">
      <c r="A984" t="s" s="594">
        <f>MID(D984,LEN(C984)+2,LEN(D984)-LEN(C984))</f>
        <v>120</v>
      </c>
      <c r="B984" s="349">
        <f>IF(_xlfn.IFERROR(FIND("PU",D984,1),0)&lt;&gt;0,"PU",0)</f>
        <v>0</v>
      </c>
      <c r="C984" t="s" s="10">
        <v>253</v>
      </c>
      <c r="D984" t="s" s="10">
        <v>1829</v>
      </c>
      <c r="E984" s="349">
        <v>0</v>
      </c>
      <c r="F984" s="6"/>
      <c r="G984" s="6"/>
      <c r="H984" s="6"/>
      <c r="I984" s="6"/>
      <c r="J984" s="9"/>
    </row>
    <row r="985" ht="15.35" customHeight="1">
      <c r="A985" t="s" s="594">
        <f>MID(D985,LEN(C985)+2,LEN(D985)-LEN(C985))</f>
        <v>121</v>
      </c>
      <c r="B985" s="349">
        <f>IF(_xlfn.IFERROR(FIND("PU",D985,1),0)&lt;&gt;0,"PU",0)</f>
        <v>0</v>
      </c>
      <c r="C985" t="s" s="10">
        <v>253</v>
      </c>
      <c r="D985" t="s" s="10">
        <v>1830</v>
      </c>
      <c r="E985" s="349">
        <v>0</v>
      </c>
      <c r="F985" s="6"/>
      <c r="G985" s="6"/>
      <c r="H985" s="6"/>
      <c r="I985" s="6"/>
      <c r="J985" s="9"/>
    </row>
    <row r="986" ht="15.35" customHeight="1">
      <c r="A986" t="s" s="594">
        <f>MID(D986,LEN(C986)+2,LEN(D986)-LEN(C986))</f>
        <v>122</v>
      </c>
      <c r="B986" s="349">
        <f>IF(_xlfn.IFERROR(FIND("PU",D986,1),0)&lt;&gt;0,"PU",0)</f>
        <v>0</v>
      </c>
      <c r="C986" t="s" s="10">
        <v>253</v>
      </c>
      <c r="D986" t="s" s="10">
        <v>1831</v>
      </c>
      <c r="E986" s="349">
        <v>0</v>
      </c>
      <c r="F986" s="6"/>
      <c r="G986" s="6"/>
      <c r="H986" s="6"/>
      <c r="I986" s="6"/>
      <c r="J986" s="9"/>
    </row>
    <row r="987" ht="15.35" customHeight="1">
      <c r="A987" t="s" s="594">
        <f>MID(D987,LEN(C987)+2,LEN(D987)-LEN(C987))</f>
        <v>123</v>
      </c>
      <c r="B987" s="349">
        <f>IF(_xlfn.IFERROR(FIND("PU",D987,1),0)&lt;&gt;0,"PU",0)</f>
        <v>0</v>
      </c>
      <c r="C987" t="s" s="10">
        <v>253</v>
      </c>
      <c r="D987" t="s" s="10">
        <v>1832</v>
      </c>
      <c r="E987" s="349">
        <v>0</v>
      </c>
      <c r="F987" s="6"/>
      <c r="G987" s="6"/>
      <c r="H987" s="6"/>
      <c r="I987" s="6"/>
      <c r="J987" s="9"/>
    </row>
    <row r="988" ht="15.35" customHeight="1">
      <c r="A988" t="s" s="594">
        <f>MID(D988,LEN(C988)+2,LEN(D988)-LEN(C988))</f>
        <v>860</v>
      </c>
      <c r="B988" s="349">
        <f>IF(_xlfn.IFERROR(FIND("PU",D988,1),0)&lt;&gt;0,"PU",0)</f>
        <v>0</v>
      </c>
      <c r="C988" t="s" s="10">
        <v>253</v>
      </c>
      <c r="D988" t="s" s="10">
        <v>1833</v>
      </c>
      <c r="E988" s="349">
        <v>0</v>
      </c>
      <c r="F988" s="6"/>
      <c r="G988" s="6"/>
      <c r="H988" s="6"/>
      <c r="I988" s="6"/>
      <c r="J988" s="9"/>
    </row>
    <row r="989" ht="15.35" customHeight="1">
      <c r="A989" t="s" s="594">
        <f>MID(D989,LEN(C989)+2,LEN(D989)-LEN(C989))</f>
        <v>110</v>
      </c>
      <c r="B989" s="349">
        <f>IF(_xlfn.IFERROR(FIND("PU",D989,1),0)&lt;&gt;0,"PU",0)</f>
        <v>0</v>
      </c>
      <c r="C989" t="s" s="10">
        <v>254</v>
      </c>
      <c r="D989" t="s" s="10">
        <v>1834</v>
      </c>
      <c r="E989" s="349">
        <v>0</v>
      </c>
      <c r="F989" s="6"/>
      <c r="G989" s="6"/>
      <c r="H989" s="6"/>
      <c r="I989" s="6"/>
      <c r="J989" s="9"/>
    </row>
    <row r="990" ht="15.35" customHeight="1">
      <c r="A990" t="s" s="594">
        <f>MID(D990,LEN(C990)+2,LEN(D990)-LEN(C990))</f>
        <v>111</v>
      </c>
      <c r="B990" s="349">
        <f>IF(_xlfn.IFERROR(FIND("PU",D990,1),0)&lt;&gt;0,"PU",0)</f>
        <v>0</v>
      </c>
      <c r="C990" t="s" s="10">
        <v>254</v>
      </c>
      <c r="D990" t="s" s="10">
        <v>1835</v>
      </c>
      <c r="E990" s="349">
        <v>0</v>
      </c>
      <c r="F990" s="6"/>
      <c r="G990" s="6"/>
      <c r="H990" s="6"/>
      <c r="I990" s="6"/>
      <c r="J990" s="9"/>
    </row>
    <row r="991" ht="15.35" customHeight="1">
      <c r="A991" t="s" s="594">
        <f>MID(D991,LEN(C991)+2,LEN(D991)-LEN(C991))</f>
        <v>112</v>
      </c>
      <c r="B991" s="349">
        <f>IF(_xlfn.IFERROR(FIND("PU",D991,1),0)&lt;&gt;0,"PU",0)</f>
        <v>0</v>
      </c>
      <c r="C991" t="s" s="10">
        <v>254</v>
      </c>
      <c r="D991" t="s" s="10">
        <v>1836</v>
      </c>
      <c r="E991" s="349">
        <v>0</v>
      </c>
      <c r="F991" s="6"/>
      <c r="G991" s="6"/>
      <c r="H991" s="6"/>
      <c r="I991" s="6"/>
      <c r="J991" s="9"/>
    </row>
    <row r="992" ht="15.35" customHeight="1">
      <c r="A992" t="s" s="594">
        <f>MID(D992,LEN(C992)+2,LEN(D992)-LEN(C992))</f>
        <v>113</v>
      </c>
      <c r="B992" s="349">
        <f>IF(_xlfn.IFERROR(FIND("PU",D992,1),0)&lt;&gt;0,"PU",0)</f>
        <v>0</v>
      </c>
      <c r="C992" t="s" s="10">
        <v>254</v>
      </c>
      <c r="D992" t="s" s="10">
        <v>1837</v>
      </c>
      <c r="E992" s="349">
        <v>0</v>
      </c>
      <c r="F992" s="6"/>
      <c r="G992" s="6"/>
      <c r="H992" s="6"/>
      <c r="I992" s="6"/>
      <c r="J992" s="9"/>
    </row>
    <row r="993" ht="15.35" customHeight="1">
      <c r="A993" t="s" s="594">
        <f>MID(D993,LEN(C993)+2,LEN(D993)-LEN(C993))</f>
        <v>114</v>
      </c>
      <c r="B993" s="349">
        <f>IF(_xlfn.IFERROR(FIND("PU",D993,1),0)&lt;&gt;0,"PU",0)</f>
        <v>0</v>
      </c>
      <c r="C993" t="s" s="10">
        <v>254</v>
      </c>
      <c r="D993" t="s" s="10">
        <v>1838</v>
      </c>
      <c r="E993" s="349">
        <v>0</v>
      </c>
      <c r="F993" s="6"/>
      <c r="G993" s="6"/>
      <c r="H993" s="6"/>
      <c r="I993" s="6"/>
      <c r="J993" s="9"/>
    </row>
    <row r="994" ht="15.35" customHeight="1">
      <c r="A994" t="s" s="594">
        <f>MID(D994,LEN(C994)+2,LEN(D994)-LEN(C994))</f>
        <v>115</v>
      </c>
      <c r="B994" s="349">
        <f>IF(_xlfn.IFERROR(FIND("PU",D994,1),0)&lt;&gt;0,"PU",0)</f>
        <v>0</v>
      </c>
      <c r="C994" t="s" s="10">
        <v>254</v>
      </c>
      <c r="D994" t="s" s="10">
        <v>1839</v>
      </c>
      <c r="E994" s="349">
        <v>0</v>
      </c>
      <c r="F994" s="6"/>
      <c r="G994" s="6"/>
      <c r="H994" s="6"/>
      <c r="I994" s="6"/>
      <c r="J994" s="9"/>
    </row>
    <row r="995" ht="15.35" customHeight="1">
      <c r="A995" t="s" s="594">
        <f>MID(D995,LEN(C995)+2,LEN(D995)-LEN(C995))</f>
        <v>117</v>
      </c>
      <c r="B995" s="349">
        <f>IF(_xlfn.IFERROR(FIND("PU",D995,1),0)&lt;&gt;0,"PU",0)</f>
        <v>0</v>
      </c>
      <c r="C995" t="s" s="10">
        <v>254</v>
      </c>
      <c r="D995" t="s" s="10">
        <v>1840</v>
      </c>
      <c r="E995" s="349">
        <v>0</v>
      </c>
      <c r="F995" s="6"/>
      <c r="G995" s="6"/>
      <c r="H995" s="6"/>
      <c r="I995" s="6"/>
      <c r="J995" s="9"/>
    </row>
    <row r="996" ht="15.35" customHeight="1">
      <c r="A996" t="s" s="594">
        <f>MID(D996,LEN(C996)+2,LEN(D996)-LEN(C996))</f>
        <v>118</v>
      </c>
      <c r="B996" s="349">
        <f>IF(_xlfn.IFERROR(FIND("PU",D996,1),0)&lt;&gt;0,"PU",0)</f>
        <v>0</v>
      </c>
      <c r="C996" t="s" s="10">
        <v>254</v>
      </c>
      <c r="D996" t="s" s="10">
        <v>1841</v>
      </c>
      <c r="E996" s="349">
        <v>0</v>
      </c>
      <c r="F996" s="6"/>
      <c r="G996" s="6"/>
      <c r="H996" s="6"/>
      <c r="I996" s="6"/>
      <c r="J996" s="9"/>
    </row>
    <row r="997" ht="15.35" customHeight="1">
      <c r="A997" t="s" s="594">
        <f>MID(D997,LEN(C997)+2,LEN(D997)-LEN(C997))</f>
        <v>119</v>
      </c>
      <c r="B997" s="349">
        <f>IF(_xlfn.IFERROR(FIND("PU",D997,1),0)&lt;&gt;0,"PU",0)</f>
        <v>0</v>
      </c>
      <c r="C997" t="s" s="10">
        <v>254</v>
      </c>
      <c r="D997" t="s" s="10">
        <v>1842</v>
      </c>
      <c r="E997" s="349">
        <v>0</v>
      </c>
      <c r="F997" s="6"/>
      <c r="G997" s="6"/>
      <c r="H997" s="6"/>
      <c r="I997" s="6"/>
      <c r="J997" s="9"/>
    </row>
    <row r="998" ht="15.35" customHeight="1">
      <c r="A998" t="s" s="594">
        <f>MID(D998,LEN(C998)+2,LEN(D998)-LEN(C998))</f>
        <v>120</v>
      </c>
      <c r="B998" s="349">
        <f>IF(_xlfn.IFERROR(FIND("PU",D998,1),0)&lt;&gt;0,"PU",0)</f>
        <v>0</v>
      </c>
      <c r="C998" t="s" s="10">
        <v>254</v>
      </c>
      <c r="D998" t="s" s="10">
        <v>1843</v>
      </c>
      <c r="E998" s="349">
        <v>0</v>
      </c>
      <c r="F998" s="6"/>
      <c r="G998" s="6"/>
      <c r="H998" s="6"/>
      <c r="I998" s="6"/>
      <c r="J998" s="9"/>
    </row>
    <row r="999" ht="15.35" customHeight="1">
      <c r="A999" t="s" s="594">
        <f>MID(D999,LEN(C999)+2,LEN(D999)-LEN(C999))</f>
        <v>121</v>
      </c>
      <c r="B999" s="349">
        <f>IF(_xlfn.IFERROR(FIND("PU",D999,1),0)&lt;&gt;0,"PU",0)</f>
        <v>0</v>
      </c>
      <c r="C999" t="s" s="10">
        <v>254</v>
      </c>
      <c r="D999" t="s" s="10">
        <v>1844</v>
      </c>
      <c r="E999" s="349">
        <v>0</v>
      </c>
      <c r="F999" s="6"/>
      <c r="G999" s="6"/>
      <c r="H999" s="6"/>
      <c r="I999" s="6"/>
      <c r="J999" s="9"/>
    </row>
    <row r="1000" ht="15.35" customHeight="1">
      <c r="A1000" t="s" s="594">
        <f>MID(D1000,LEN(C1000)+2,LEN(D1000)-LEN(C1000))</f>
        <v>122</v>
      </c>
      <c r="B1000" s="349">
        <f>IF(_xlfn.IFERROR(FIND("PU",D1000,1),0)&lt;&gt;0,"PU",0)</f>
        <v>0</v>
      </c>
      <c r="C1000" t="s" s="10">
        <v>254</v>
      </c>
      <c r="D1000" t="s" s="10">
        <v>1845</v>
      </c>
      <c r="E1000" s="349">
        <v>0</v>
      </c>
      <c r="F1000" s="6"/>
      <c r="G1000" s="6"/>
      <c r="H1000" s="6"/>
      <c r="I1000" s="6"/>
      <c r="J1000" s="9"/>
    </row>
    <row r="1001" ht="15.35" customHeight="1">
      <c r="A1001" t="s" s="594">
        <f>MID(D1001,LEN(C1001)+2,LEN(D1001)-LEN(C1001))</f>
        <v>123</v>
      </c>
      <c r="B1001" s="349">
        <f>IF(_xlfn.IFERROR(FIND("PU",D1001,1),0)&lt;&gt;0,"PU",0)</f>
        <v>0</v>
      </c>
      <c r="C1001" t="s" s="10">
        <v>254</v>
      </c>
      <c r="D1001" t="s" s="10">
        <v>1846</v>
      </c>
      <c r="E1001" s="349">
        <v>0</v>
      </c>
      <c r="F1001" s="6"/>
      <c r="G1001" s="6"/>
      <c r="H1001" s="6"/>
      <c r="I1001" s="6"/>
      <c r="J1001" s="9"/>
    </row>
    <row r="1002" ht="15.35" customHeight="1">
      <c r="A1002" t="s" s="594">
        <f>MID(D1002,LEN(C1002)+2,LEN(D1002)-LEN(C1002))</f>
        <v>860</v>
      </c>
      <c r="B1002" s="349">
        <f>IF(_xlfn.IFERROR(FIND("PU",D1002,1),0)&lt;&gt;0,"PU",0)</f>
        <v>0</v>
      </c>
      <c r="C1002" t="s" s="10">
        <v>254</v>
      </c>
      <c r="D1002" t="s" s="10">
        <v>1847</v>
      </c>
      <c r="E1002" s="349">
        <v>0</v>
      </c>
      <c r="F1002" s="6"/>
      <c r="G1002" s="6"/>
      <c r="H1002" s="6"/>
      <c r="I1002" s="6"/>
      <c r="J1002" s="9"/>
    </row>
    <row r="1003" ht="15.35" customHeight="1">
      <c r="A1003" t="s" s="594">
        <f>MID(D1003,LEN(C1003)+2,LEN(D1003)-LEN(C1003))</f>
        <v>110</v>
      </c>
      <c r="B1003" s="349">
        <f>IF(_xlfn.IFERROR(FIND("PU",D1003,1),0)&lt;&gt;0,"PU",0)</f>
        <v>0</v>
      </c>
      <c r="C1003" t="s" s="10">
        <v>256</v>
      </c>
      <c r="D1003" t="s" s="10">
        <v>1848</v>
      </c>
      <c r="E1003" s="349">
        <v>0</v>
      </c>
      <c r="F1003" s="6"/>
      <c r="G1003" s="6"/>
      <c r="H1003" s="6"/>
      <c r="I1003" s="6"/>
      <c r="J1003" s="9"/>
    </row>
    <row r="1004" ht="15.35" customHeight="1">
      <c r="A1004" t="s" s="594">
        <f>MID(D1004,LEN(C1004)+2,LEN(D1004)-LEN(C1004))</f>
        <v>111</v>
      </c>
      <c r="B1004" s="349">
        <f>IF(_xlfn.IFERROR(FIND("PU",D1004,1),0)&lt;&gt;0,"PU",0)</f>
        <v>0</v>
      </c>
      <c r="C1004" t="s" s="10">
        <v>256</v>
      </c>
      <c r="D1004" t="s" s="10">
        <v>1849</v>
      </c>
      <c r="E1004" s="349">
        <v>0</v>
      </c>
      <c r="F1004" s="6"/>
      <c r="G1004" s="6"/>
      <c r="H1004" s="6"/>
      <c r="I1004" s="6"/>
      <c r="J1004" s="9"/>
    </row>
    <row r="1005" ht="15.35" customHeight="1">
      <c r="A1005" t="s" s="594">
        <f>MID(D1005,LEN(C1005)+2,LEN(D1005)-LEN(C1005))</f>
        <v>112</v>
      </c>
      <c r="B1005" s="349">
        <f>IF(_xlfn.IFERROR(FIND("PU",D1005,1),0)&lt;&gt;0,"PU",0)</f>
        <v>0</v>
      </c>
      <c r="C1005" t="s" s="10">
        <v>256</v>
      </c>
      <c r="D1005" t="s" s="10">
        <v>1850</v>
      </c>
      <c r="E1005" s="349">
        <v>0</v>
      </c>
      <c r="F1005" s="6"/>
      <c r="G1005" s="6"/>
      <c r="H1005" s="6"/>
      <c r="I1005" s="6"/>
      <c r="J1005" s="9"/>
    </row>
    <row r="1006" ht="15.35" customHeight="1">
      <c r="A1006" t="s" s="594">
        <f>MID(D1006,LEN(C1006)+2,LEN(D1006)-LEN(C1006))</f>
        <v>113</v>
      </c>
      <c r="B1006" s="349">
        <f>IF(_xlfn.IFERROR(FIND("PU",D1006,1),0)&lt;&gt;0,"PU",0)</f>
        <v>0</v>
      </c>
      <c r="C1006" t="s" s="10">
        <v>256</v>
      </c>
      <c r="D1006" t="s" s="10">
        <v>1851</v>
      </c>
      <c r="E1006" s="349">
        <v>0</v>
      </c>
      <c r="F1006" s="6"/>
      <c r="G1006" s="6"/>
      <c r="H1006" s="6"/>
      <c r="I1006" s="6"/>
      <c r="J1006" s="9"/>
    </row>
    <row r="1007" ht="15.35" customHeight="1">
      <c r="A1007" t="s" s="594">
        <f>MID(D1007,LEN(C1007)+2,LEN(D1007)-LEN(C1007))</f>
        <v>114</v>
      </c>
      <c r="B1007" s="349">
        <f>IF(_xlfn.IFERROR(FIND("PU",D1007,1),0)&lt;&gt;0,"PU",0)</f>
        <v>0</v>
      </c>
      <c r="C1007" t="s" s="10">
        <v>256</v>
      </c>
      <c r="D1007" t="s" s="10">
        <v>1852</v>
      </c>
      <c r="E1007" s="349">
        <v>0</v>
      </c>
      <c r="F1007" s="6"/>
      <c r="G1007" s="6"/>
      <c r="H1007" s="6"/>
      <c r="I1007" s="6"/>
      <c r="J1007" s="9"/>
    </row>
    <row r="1008" ht="15.35" customHeight="1">
      <c r="A1008" t="s" s="594">
        <f>MID(D1008,LEN(C1008)+2,LEN(D1008)-LEN(C1008))</f>
        <v>115</v>
      </c>
      <c r="B1008" s="349">
        <f>IF(_xlfn.IFERROR(FIND("PU",D1008,1),0)&lt;&gt;0,"PU",0)</f>
        <v>0</v>
      </c>
      <c r="C1008" t="s" s="10">
        <v>256</v>
      </c>
      <c r="D1008" t="s" s="10">
        <v>1853</v>
      </c>
      <c r="E1008" s="349">
        <v>0</v>
      </c>
      <c r="F1008" s="6"/>
      <c r="G1008" s="6"/>
      <c r="H1008" s="6"/>
      <c r="I1008" s="6"/>
      <c r="J1008" s="9"/>
    </row>
    <row r="1009" ht="15.35" customHeight="1">
      <c r="A1009" t="s" s="594">
        <f>MID(D1009,LEN(C1009)+2,LEN(D1009)-LEN(C1009))</f>
        <v>117</v>
      </c>
      <c r="B1009" s="349">
        <f>IF(_xlfn.IFERROR(FIND("PU",D1009,1),0)&lt;&gt;0,"PU",0)</f>
        <v>0</v>
      </c>
      <c r="C1009" t="s" s="10">
        <v>256</v>
      </c>
      <c r="D1009" t="s" s="10">
        <v>1854</v>
      </c>
      <c r="E1009" s="349">
        <v>0</v>
      </c>
      <c r="F1009" s="6"/>
      <c r="G1009" s="6"/>
      <c r="H1009" s="6"/>
      <c r="I1009" s="6"/>
      <c r="J1009" s="9"/>
    </row>
    <row r="1010" ht="15.35" customHeight="1">
      <c r="A1010" t="s" s="594">
        <f>MID(D1010,LEN(C1010)+2,LEN(D1010)-LEN(C1010))</f>
        <v>118</v>
      </c>
      <c r="B1010" s="349">
        <f>IF(_xlfn.IFERROR(FIND("PU",D1010,1),0)&lt;&gt;0,"PU",0)</f>
        <v>0</v>
      </c>
      <c r="C1010" t="s" s="10">
        <v>256</v>
      </c>
      <c r="D1010" t="s" s="10">
        <v>1855</v>
      </c>
      <c r="E1010" s="349">
        <v>0</v>
      </c>
      <c r="F1010" s="6"/>
      <c r="G1010" s="6"/>
      <c r="H1010" s="6"/>
      <c r="I1010" s="6"/>
      <c r="J1010" s="9"/>
    </row>
    <row r="1011" ht="15.35" customHeight="1">
      <c r="A1011" t="s" s="594">
        <f>MID(D1011,LEN(C1011)+2,LEN(D1011)-LEN(C1011))</f>
        <v>119</v>
      </c>
      <c r="B1011" s="349">
        <f>IF(_xlfn.IFERROR(FIND("PU",D1011,1),0)&lt;&gt;0,"PU",0)</f>
        <v>0</v>
      </c>
      <c r="C1011" t="s" s="10">
        <v>256</v>
      </c>
      <c r="D1011" t="s" s="10">
        <v>1856</v>
      </c>
      <c r="E1011" s="349">
        <v>0</v>
      </c>
      <c r="F1011" s="6"/>
      <c r="G1011" s="6"/>
      <c r="H1011" s="6"/>
      <c r="I1011" s="6"/>
      <c r="J1011" s="9"/>
    </row>
    <row r="1012" ht="15.35" customHeight="1">
      <c r="A1012" t="s" s="594">
        <f>MID(D1012,LEN(C1012)+2,LEN(D1012)-LEN(C1012))</f>
        <v>120</v>
      </c>
      <c r="B1012" s="349">
        <f>IF(_xlfn.IFERROR(FIND("PU",D1012,1),0)&lt;&gt;0,"PU",0)</f>
        <v>0</v>
      </c>
      <c r="C1012" t="s" s="10">
        <v>256</v>
      </c>
      <c r="D1012" t="s" s="10">
        <v>1857</v>
      </c>
      <c r="E1012" s="349">
        <v>0</v>
      </c>
      <c r="F1012" s="6"/>
      <c r="G1012" s="6"/>
      <c r="H1012" s="6"/>
      <c r="I1012" s="6"/>
      <c r="J1012" s="9"/>
    </row>
    <row r="1013" ht="15.35" customHeight="1">
      <c r="A1013" t="s" s="594">
        <f>MID(D1013,LEN(C1013)+2,LEN(D1013)-LEN(C1013))</f>
        <v>121</v>
      </c>
      <c r="B1013" s="349">
        <f>IF(_xlfn.IFERROR(FIND("PU",D1013,1),0)&lt;&gt;0,"PU",0)</f>
        <v>0</v>
      </c>
      <c r="C1013" t="s" s="10">
        <v>256</v>
      </c>
      <c r="D1013" t="s" s="10">
        <v>1858</v>
      </c>
      <c r="E1013" s="349">
        <v>0</v>
      </c>
      <c r="F1013" s="6"/>
      <c r="G1013" s="6"/>
      <c r="H1013" s="6"/>
      <c r="I1013" s="6"/>
      <c r="J1013" s="9"/>
    </row>
    <row r="1014" ht="15.35" customHeight="1">
      <c r="A1014" t="s" s="594">
        <f>MID(D1014,LEN(C1014)+2,LEN(D1014)-LEN(C1014))</f>
        <v>122</v>
      </c>
      <c r="B1014" s="349">
        <f>IF(_xlfn.IFERROR(FIND("PU",D1014,1),0)&lt;&gt;0,"PU",0)</f>
        <v>0</v>
      </c>
      <c r="C1014" t="s" s="10">
        <v>256</v>
      </c>
      <c r="D1014" t="s" s="10">
        <v>1859</v>
      </c>
      <c r="E1014" s="349">
        <v>0</v>
      </c>
      <c r="F1014" s="6"/>
      <c r="G1014" s="6"/>
      <c r="H1014" s="6"/>
      <c r="I1014" s="6"/>
      <c r="J1014" s="9"/>
    </row>
    <row r="1015" ht="15.35" customHeight="1">
      <c r="A1015" t="s" s="594">
        <f>MID(D1015,LEN(C1015)+2,LEN(D1015)-LEN(C1015))</f>
        <v>123</v>
      </c>
      <c r="B1015" s="349">
        <f>IF(_xlfn.IFERROR(FIND("PU",D1015,1),0)&lt;&gt;0,"PU",0)</f>
        <v>0</v>
      </c>
      <c r="C1015" t="s" s="10">
        <v>256</v>
      </c>
      <c r="D1015" t="s" s="10">
        <v>1860</v>
      </c>
      <c r="E1015" s="349">
        <v>0</v>
      </c>
      <c r="F1015" s="6"/>
      <c r="G1015" s="6"/>
      <c r="H1015" s="6"/>
      <c r="I1015" s="6"/>
      <c r="J1015" s="9"/>
    </row>
    <row r="1016" ht="15.35" customHeight="1">
      <c r="A1016" t="s" s="594">
        <f>MID(D1016,LEN(C1016)+2,LEN(D1016)-LEN(C1016))</f>
        <v>860</v>
      </c>
      <c r="B1016" s="349">
        <f>IF(_xlfn.IFERROR(FIND("PU",D1016,1),0)&lt;&gt;0,"PU",0)</f>
        <v>0</v>
      </c>
      <c r="C1016" t="s" s="10">
        <v>256</v>
      </c>
      <c r="D1016" t="s" s="10">
        <v>1861</v>
      </c>
      <c r="E1016" s="349">
        <v>0</v>
      </c>
      <c r="F1016" s="6"/>
      <c r="G1016" s="6"/>
      <c r="H1016" s="6"/>
      <c r="I1016" s="6"/>
      <c r="J1016" s="9"/>
    </row>
    <row r="1017" ht="15.35" customHeight="1">
      <c r="A1017" t="s" s="594">
        <f>MID(D1017,LEN(C1017)+2,LEN(D1017)-LEN(C1017))</f>
        <v>110</v>
      </c>
      <c r="B1017" s="349">
        <f>IF(_xlfn.IFERROR(FIND("PU",D1017,1),0)&lt;&gt;0,"PU",0)</f>
        <v>0</v>
      </c>
      <c r="C1017" t="s" s="10">
        <v>258</v>
      </c>
      <c r="D1017" t="s" s="10">
        <v>1862</v>
      </c>
      <c r="E1017" s="349">
        <v>0</v>
      </c>
      <c r="F1017" s="6"/>
      <c r="G1017" s="6"/>
      <c r="H1017" s="6"/>
      <c r="I1017" s="6"/>
      <c r="J1017" s="9"/>
    </row>
    <row r="1018" ht="15.35" customHeight="1">
      <c r="A1018" t="s" s="594">
        <f>MID(D1018,LEN(C1018)+2,LEN(D1018)-LEN(C1018))</f>
        <v>111</v>
      </c>
      <c r="B1018" s="349">
        <f>IF(_xlfn.IFERROR(FIND("PU",D1018,1),0)&lt;&gt;0,"PU",0)</f>
        <v>0</v>
      </c>
      <c r="C1018" t="s" s="10">
        <v>258</v>
      </c>
      <c r="D1018" t="s" s="10">
        <v>1863</v>
      </c>
      <c r="E1018" s="349">
        <v>0</v>
      </c>
      <c r="F1018" s="6"/>
      <c r="G1018" s="6"/>
      <c r="H1018" s="6"/>
      <c r="I1018" s="6"/>
      <c r="J1018" s="9"/>
    </row>
    <row r="1019" ht="15.35" customHeight="1">
      <c r="A1019" t="s" s="594">
        <f>MID(D1019,LEN(C1019)+2,LEN(D1019)-LEN(C1019))</f>
        <v>112</v>
      </c>
      <c r="B1019" s="349">
        <f>IF(_xlfn.IFERROR(FIND("PU",D1019,1),0)&lt;&gt;0,"PU",0)</f>
        <v>0</v>
      </c>
      <c r="C1019" t="s" s="10">
        <v>258</v>
      </c>
      <c r="D1019" t="s" s="10">
        <v>1864</v>
      </c>
      <c r="E1019" s="349">
        <v>0</v>
      </c>
      <c r="F1019" s="6"/>
      <c r="G1019" s="6"/>
      <c r="H1019" s="6"/>
      <c r="I1019" s="6"/>
      <c r="J1019" s="9"/>
    </row>
    <row r="1020" ht="15.35" customHeight="1">
      <c r="A1020" t="s" s="594">
        <f>MID(D1020,LEN(C1020)+2,LEN(D1020)-LEN(C1020))</f>
        <v>113</v>
      </c>
      <c r="B1020" s="349">
        <f>IF(_xlfn.IFERROR(FIND("PU",D1020,1),0)&lt;&gt;0,"PU",0)</f>
        <v>0</v>
      </c>
      <c r="C1020" t="s" s="10">
        <v>258</v>
      </c>
      <c r="D1020" t="s" s="10">
        <v>1865</v>
      </c>
      <c r="E1020" s="349">
        <v>0</v>
      </c>
      <c r="F1020" s="6"/>
      <c r="G1020" s="6"/>
      <c r="H1020" s="6"/>
      <c r="I1020" s="6"/>
      <c r="J1020" s="9"/>
    </row>
    <row r="1021" ht="15.35" customHeight="1">
      <c r="A1021" t="s" s="594">
        <f>MID(D1021,LEN(C1021)+2,LEN(D1021)-LEN(C1021))</f>
        <v>114</v>
      </c>
      <c r="B1021" s="349">
        <f>IF(_xlfn.IFERROR(FIND("PU",D1021,1),0)&lt;&gt;0,"PU",0)</f>
        <v>0</v>
      </c>
      <c r="C1021" t="s" s="10">
        <v>258</v>
      </c>
      <c r="D1021" t="s" s="10">
        <v>1866</v>
      </c>
      <c r="E1021" s="349">
        <v>0</v>
      </c>
      <c r="F1021" s="6"/>
      <c r="G1021" s="6"/>
      <c r="H1021" s="6"/>
      <c r="I1021" s="6"/>
      <c r="J1021" s="9"/>
    </row>
    <row r="1022" ht="15.35" customHeight="1">
      <c r="A1022" t="s" s="594">
        <f>MID(D1022,LEN(C1022)+2,LEN(D1022)-LEN(C1022))</f>
        <v>115</v>
      </c>
      <c r="B1022" s="349">
        <f>IF(_xlfn.IFERROR(FIND("PU",D1022,1),0)&lt;&gt;0,"PU",0)</f>
        <v>0</v>
      </c>
      <c r="C1022" t="s" s="10">
        <v>258</v>
      </c>
      <c r="D1022" t="s" s="10">
        <v>1867</v>
      </c>
      <c r="E1022" s="349">
        <v>0</v>
      </c>
      <c r="F1022" s="6"/>
      <c r="G1022" s="6"/>
      <c r="H1022" s="6"/>
      <c r="I1022" s="6"/>
      <c r="J1022" s="9"/>
    </row>
    <row r="1023" ht="15.35" customHeight="1">
      <c r="A1023" t="s" s="594">
        <f>MID(D1023,LEN(C1023)+2,LEN(D1023)-LEN(C1023))</f>
        <v>117</v>
      </c>
      <c r="B1023" s="349">
        <f>IF(_xlfn.IFERROR(FIND("PU",D1023,1),0)&lt;&gt;0,"PU",0)</f>
        <v>0</v>
      </c>
      <c r="C1023" t="s" s="10">
        <v>258</v>
      </c>
      <c r="D1023" t="s" s="10">
        <v>1868</v>
      </c>
      <c r="E1023" s="349">
        <v>0</v>
      </c>
      <c r="F1023" s="6"/>
      <c r="G1023" s="6"/>
      <c r="H1023" s="6"/>
      <c r="I1023" s="6"/>
      <c r="J1023" s="9"/>
    </row>
    <row r="1024" ht="15.35" customHeight="1">
      <c r="A1024" t="s" s="594">
        <f>MID(D1024,LEN(C1024)+2,LEN(D1024)-LEN(C1024))</f>
        <v>118</v>
      </c>
      <c r="B1024" s="349">
        <f>IF(_xlfn.IFERROR(FIND("PU",D1024,1),0)&lt;&gt;0,"PU",0)</f>
        <v>0</v>
      </c>
      <c r="C1024" t="s" s="10">
        <v>258</v>
      </c>
      <c r="D1024" t="s" s="10">
        <v>1869</v>
      </c>
      <c r="E1024" s="349">
        <v>0</v>
      </c>
      <c r="F1024" s="6"/>
      <c r="G1024" s="6"/>
      <c r="H1024" s="6"/>
      <c r="I1024" s="6"/>
      <c r="J1024" s="9"/>
    </row>
    <row r="1025" ht="15.35" customHeight="1">
      <c r="A1025" t="s" s="594">
        <f>MID(D1025,LEN(C1025)+2,LEN(D1025)-LEN(C1025))</f>
        <v>119</v>
      </c>
      <c r="B1025" s="349">
        <f>IF(_xlfn.IFERROR(FIND("PU",D1025,1),0)&lt;&gt;0,"PU",0)</f>
        <v>0</v>
      </c>
      <c r="C1025" t="s" s="10">
        <v>258</v>
      </c>
      <c r="D1025" t="s" s="10">
        <v>1870</v>
      </c>
      <c r="E1025" s="349">
        <v>0</v>
      </c>
      <c r="F1025" s="6"/>
      <c r="G1025" s="6"/>
      <c r="H1025" s="6"/>
      <c r="I1025" s="6"/>
      <c r="J1025" s="9"/>
    </row>
    <row r="1026" ht="15.35" customHeight="1">
      <c r="A1026" t="s" s="594">
        <f>MID(D1026,LEN(C1026)+2,LEN(D1026)-LEN(C1026))</f>
        <v>120</v>
      </c>
      <c r="B1026" s="349">
        <f>IF(_xlfn.IFERROR(FIND("PU",D1026,1),0)&lt;&gt;0,"PU",0)</f>
        <v>0</v>
      </c>
      <c r="C1026" t="s" s="10">
        <v>258</v>
      </c>
      <c r="D1026" t="s" s="10">
        <v>1871</v>
      </c>
      <c r="E1026" s="349">
        <v>0</v>
      </c>
      <c r="F1026" s="6"/>
      <c r="G1026" s="6"/>
      <c r="H1026" s="6"/>
      <c r="I1026" s="6"/>
      <c r="J1026" s="9"/>
    </row>
    <row r="1027" ht="15.35" customHeight="1">
      <c r="A1027" t="s" s="594">
        <f>MID(D1027,LEN(C1027)+2,LEN(D1027)-LEN(C1027))</f>
        <v>121</v>
      </c>
      <c r="B1027" s="349">
        <f>IF(_xlfn.IFERROR(FIND("PU",D1027,1),0)&lt;&gt;0,"PU",0)</f>
        <v>0</v>
      </c>
      <c r="C1027" t="s" s="10">
        <v>258</v>
      </c>
      <c r="D1027" t="s" s="10">
        <v>1872</v>
      </c>
      <c r="E1027" s="349">
        <v>0</v>
      </c>
      <c r="F1027" s="6"/>
      <c r="G1027" s="6"/>
      <c r="H1027" s="6"/>
      <c r="I1027" s="6"/>
      <c r="J1027" s="9"/>
    </row>
    <row r="1028" ht="15.35" customHeight="1">
      <c r="A1028" t="s" s="594">
        <f>MID(D1028,LEN(C1028)+2,LEN(D1028)-LEN(C1028))</f>
        <v>122</v>
      </c>
      <c r="B1028" s="349">
        <f>IF(_xlfn.IFERROR(FIND("PU",D1028,1),0)&lt;&gt;0,"PU",0)</f>
        <v>0</v>
      </c>
      <c r="C1028" t="s" s="10">
        <v>258</v>
      </c>
      <c r="D1028" t="s" s="10">
        <v>1873</v>
      </c>
      <c r="E1028" s="349">
        <v>0</v>
      </c>
      <c r="F1028" s="6"/>
      <c r="G1028" s="6"/>
      <c r="H1028" s="6"/>
      <c r="I1028" s="6"/>
      <c r="J1028" s="9"/>
    </row>
    <row r="1029" ht="15.35" customHeight="1">
      <c r="A1029" t="s" s="594">
        <f>MID(D1029,LEN(C1029)+2,LEN(D1029)-LEN(C1029))</f>
        <v>123</v>
      </c>
      <c r="B1029" s="349">
        <f>IF(_xlfn.IFERROR(FIND("PU",D1029,1),0)&lt;&gt;0,"PU",0)</f>
        <v>0</v>
      </c>
      <c r="C1029" t="s" s="10">
        <v>258</v>
      </c>
      <c r="D1029" t="s" s="10">
        <v>1874</v>
      </c>
      <c r="E1029" s="349">
        <v>0</v>
      </c>
      <c r="F1029" s="6"/>
      <c r="G1029" s="6"/>
      <c r="H1029" s="6"/>
      <c r="I1029" s="6"/>
      <c r="J1029" s="9"/>
    </row>
    <row r="1030" ht="15.35" customHeight="1">
      <c r="A1030" t="s" s="594">
        <f>MID(D1030,LEN(C1030)+2,LEN(D1030)-LEN(C1030))</f>
        <v>860</v>
      </c>
      <c r="B1030" s="349">
        <f>IF(_xlfn.IFERROR(FIND("PU",D1030,1),0)&lt;&gt;0,"PU",0)</f>
        <v>0</v>
      </c>
      <c r="C1030" t="s" s="10">
        <v>258</v>
      </c>
      <c r="D1030" t="s" s="10">
        <v>1875</v>
      </c>
      <c r="E1030" s="349">
        <v>0</v>
      </c>
      <c r="F1030" s="6"/>
      <c r="G1030" s="6"/>
      <c r="H1030" s="6"/>
      <c r="I1030" s="6"/>
      <c r="J1030" s="9"/>
    </row>
    <row r="1031" ht="15.35" customHeight="1">
      <c r="A1031" t="s" s="594">
        <f>MID(D1031,LEN(C1031)+2,LEN(D1031)-LEN(C1031))</f>
        <v>110</v>
      </c>
      <c r="B1031" s="349">
        <f>IF(_xlfn.IFERROR(FIND("PU",D1031,1),0)&lt;&gt;0,"PU",0)</f>
        <v>0</v>
      </c>
      <c r="C1031" t="s" s="10">
        <v>260</v>
      </c>
      <c r="D1031" t="s" s="10">
        <v>1876</v>
      </c>
      <c r="E1031" s="349">
        <v>0</v>
      </c>
      <c r="F1031" s="6"/>
      <c r="G1031" s="6"/>
      <c r="H1031" s="6"/>
      <c r="I1031" s="6"/>
      <c r="J1031" s="9"/>
    </row>
    <row r="1032" ht="15.35" customHeight="1">
      <c r="A1032" t="s" s="594">
        <f>MID(D1032,LEN(C1032)+2,LEN(D1032)-LEN(C1032))</f>
        <v>111</v>
      </c>
      <c r="B1032" s="349">
        <f>IF(_xlfn.IFERROR(FIND("PU",D1032,1),0)&lt;&gt;0,"PU",0)</f>
        <v>0</v>
      </c>
      <c r="C1032" t="s" s="10">
        <v>260</v>
      </c>
      <c r="D1032" t="s" s="10">
        <v>1877</v>
      </c>
      <c r="E1032" s="349">
        <v>0</v>
      </c>
      <c r="F1032" s="6"/>
      <c r="G1032" s="6"/>
      <c r="H1032" s="6"/>
      <c r="I1032" s="6"/>
      <c r="J1032" s="9"/>
    </row>
    <row r="1033" ht="15.35" customHeight="1">
      <c r="A1033" t="s" s="594">
        <f>MID(D1033,LEN(C1033)+2,LEN(D1033)-LEN(C1033))</f>
        <v>112</v>
      </c>
      <c r="B1033" s="349">
        <f>IF(_xlfn.IFERROR(FIND("PU",D1033,1),0)&lt;&gt;0,"PU",0)</f>
        <v>0</v>
      </c>
      <c r="C1033" t="s" s="10">
        <v>260</v>
      </c>
      <c r="D1033" t="s" s="10">
        <v>1878</v>
      </c>
      <c r="E1033" s="349">
        <v>0</v>
      </c>
      <c r="F1033" s="6"/>
      <c r="G1033" s="6"/>
      <c r="H1033" s="6"/>
      <c r="I1033" s="6"/>
      <c r="J1033" s="9"/>
    </row>
    <row r="1034" ht="15.35" customHeight="1">
      <c r="A1034" t="s" s="594">
        <f>MID(D1034,LEN(C1034)+2,LEN(D1034)-LEN(C1034))</f>
        <v>113</v>
      </c>
      <c r="B1034" s="349">
        <f>IF(_xlfn.IFERROR(FIND("PU",D1034,1),0)&lt;&gt;0,"PU",0)</f>
        <v>0</v>
      </c>
      <c r="C1034" t="s" s="10">
        <v>260</v>
      </c>
      <c r="D1034" t="s" s="10">
        <v>1879</v>
      </c>
      <c r="E1034" s="349">
        <v>0</v>
      </c>
      <c r="F1034" s="6"/>
      <c r="G1034" s="6"/>
      <c r="H1034" s="6"/>
      <c r="I1034" s="6"/>
      <c r="J1034" s="9"/>
    </row>
    <row r="1035" ht="15.35" customHeight="1">
      <c r="A1035" t="s" s="594">
        <f>MID(D1035,LEN(C1035)+2,LEN(D1035)-LEN(C1035))</f>
        <v>114</v>
      </c>
      <c r="B1035" s="349">
        <f>IF(_xlfn.IFERROR(FIND("PU",D1035,1),0)&lt;&gt;0,"PU",0)</f>
        <v>0</v>
      </c>
      <c r="C1035" t="s" s="10">
        <v>260</v>
      </c>
      <c r="D1035" t="s" s="10">
        <v>1880</v>
      </c>
      <c r="E1035" s="349">
        <v>0</v>
      </c>
      <c r="F1035" s="6"/>
      <c r="G1035" s="6"/>
      <c r="H1035" s="6"/>
      <c r="I1035" s="6"/>
      <c r="J1035" s="9"/>
    </row>
    <row r="1036" ht="15.35" customHeight="1">
      <c r="A1036" t="s" s="594">
        <f>MID(D1036,LEN(C1036)+2,LEN(D1036)-LEN(C1036))</f>
        <v>115</v>
      </c>
      <c r="B1036" s="349">
        <f>IF(_xlfn.IFERROR(FIND("PU",D1036,1),0)&lt;&gt;0,"PU",0)</f>
        <v>0</v>
      </c>
      <c r="C1036" t="s" s="10">
        <v>260</v>
      </c>
      <c r="D1036" t="s" s="10">
        <v>1881</v>
      </c>
      <c r="E1036" s="349">
        <v>0</v>
      </c>
      <c r="F1036" s="6"/>
      <c r="G1036" s="6"/>
      <c r="H1036" s="6"/>
      <c r="I1036" s="6"/>
      <c r="J1036" s="9"/>
    </row>
    <row r="1037" ht="15.35" customHeight="1">
      <c r="A1037" t="s" s="594">
        <f>MID(D1037,LEN(C1037)+2,LEN(D1037)-LEN(C1037))</f>
        <v>117</v>
      </c>
      <c r="B1037" s="349">
        <f>IF(_xlfn.IFERROR(FIND("PU",D1037,1),0)&lt;&gt;0,"PU",0)</f>
        <v>0</v>
      </c>
      <c r="C1037" t="s" s="10">
        <v>260</v>
      </c>
      <c r="D1037" t="s" s="10">
        <v>1882</v>
      </c>
      <c r="E1037" s="349">
        <v>0</v>
      </c>
      <c r="F1037" s="6"/>
      <c r="G1037" s="6"/>
      <c r="H1037" s="6"/>
      <c r="I1037" s="6"/>
      <c r="J1037" s="9"/>
    </row>
    <row r="1038" ht="15.35" customHeight="1">
      <c r="A1038" t="s" s="594">
        <f>MID(D1038,LEN(C1038)+2,LEN(D1038)-LEN(C1038))</f>
        <v>118</v>
      </c>
      <c r="B1038" s="349">
        <f>IF(_xlfn.IFERROR(FIND("PU",D1038,1),0)&lt;&gt;0,"PU",0)</f>
        <v>0</v>
      </c>
      <c r="C1038" t="s" s="10">
        <v>260</v>
      </c>
      <c r="D1038" t="s" s="10">
        <v>1883</v>
      </c>
      <c r="E1038" s="349">
        <v>0</v>
      </c>
      <c r="F1038" s="6"/>
      <c r="G1038" s="6"/>
      <c r="H1038" s="6"/>
      <c r="I1038" s="6"/>
      <c r="J1038" s="9"/>
    </row>
    <row r="1039" ht="15.35" customHeight="1">
      <c r="A1039" t="s" s="594">
        <f>MID(D1039,LEN(C1039)+2,LEN(D1039)-LEN(C1039))</f>
        <v>119</v>
      </c>
      <c r="B1039" s="349">
        <f>IF(_xlfn.IFERROR(FIND("PU",D1039,1),0)&lt;&gt;0,"PU",0)</f>
        <v>0</v>
      </c>
      <c r="C1039" t="s" s="10">
        <v>260</v>
      </c>
      <c r="D1039" t="s" s="10">
        <v>1884</v>
      </c>
      <c r="E1039" s="349">
        <v>0</v>
      </c>
      <c r="F1039" s="6"/>
      <c r="G1039" s="6"/>
      <c r="H1039" s="6"/>
      <c r="I1039" s="6"/>
      <c r="J1039" s="9"/>
    </row>
    <row r="1040" ht="15.35" customHeight="1">
      <c r="A1040" t="s" s="594">
        <f>MID(D1040,LEN(C1040)+2,LEN(D1040)-LEN(C1040))</f>
        <v>120</v>
      </c>
      <c r="B1040" s="349">
        <f>IF(_xlfn.IFERROR(FIND("PU",D1040,1),0)&lt;&gt;0,"PU",0)</f>
        <v>0</v>
      </c>
      <c r="C1040" t="s" s="10">
        <v>260</v>
      </c>
      <c r="D1040" t="s" s="10">
        <v>1885</v>
      </c>
      <c r="E1040" s="349">
        <v>0</v>
      </c>
      <c r="F1040" s="6"/>
      <c r="G1040" s="6"/>
      <c r="H1040" s="6"/>
      <c r="I1040" s="6"/>
      <c r="J1040" s="9"/>
    </row>
    <row r="1041" ht="15.35" customHeight="1">
      <c r="A1041" t="s" s="594">
        <f>MID(D1041,LEN(C1041)+2,LEN(D1041)-LEN(C1041))</f>
        <v>121</v>
      </c>
      <c r="B1041" s="349">
        <f>IF(_xlfn.IFERROR(FIND("PU",D1041,1),0)&lt;&gt;0,"PU",0)</f>
        <v>0</v>
      </c>
      <c r="C1041" t="s" s="10">
        <v>260</v>
      </c>
      <c r="D1041" t="s" s="10">
        <v>1886</v>
      </c>
      <c r="E1041" s="349">
        <v>0</v>
      </c>
      <c r="F1041" s="6"/>
      <c r="G1041" s="6"/>
      <c r="H1041" s="6"/>
      <c r="I1041" s="6"/>
      <c r="J1041" s="9"/>
    </row>
    <row r="1042" ht="15.35" customHeight="1">
      <c r="A1042" t="s" s="594">
        <f>MID(D1042,LEN(C1042)+2,LEN(D1042)-LEN(C1042))</f>
        <v>122</v>
      </c>
      <c r="B1042" s="349">
        <f>IF(_xlfn.IFERROR(FIND("PU",D1042,1),0)&lt;&gt;0,"PU",0)</f>
        <v>0</v>
      </c>
      <c r="C1042" t="s" s="10">
        <v>260</v>
      </c>
      <c r="D1042" t="s" s="10">
        <v>1887</v>
      </c>
      <c r="E1042" s="349">
        <v>0</v>
      </c>
      <c r="F1042" s="6"/>
      <c r="G1042" s="6"/>
      <c r="H1042" s="6"/>
      <c r="I1042" s="6"/>
      <c r="J1042" s="9"/>
    </row>
    <row r="1043" ht="15.35" customHeight="1">
      <c r="A1043" t="s" s="594">
        <f>MID(D1043,LEN(C1043)+2,LEN(D1043)-LEN(C1043))</f>
        <v>123</v>
      </c>
      <c r="B1043" s="349">
        <f>IF(_xlfn.IFERROR(FIND("PU",D1043,1),0)&lt;&gt;0,"PU",0)</f>
        <v>0</v>
      </c>
      <c r="C1043" t="s" s="10">
        <v>260</v>
      </c>
      <c r="D1043" t="s" s="10">
        <v>1888</v>
      </c>
      <c r="E1043" s="349">
        <v>0</v>
      </c>
      <c r="F1043" s="6"/>
      <c r="G1043" s="6"/>
      <c r="H1043" s="6"/>
      <c r="I1043" s="6"/>
      <c r="J1043" s="9"/>
    </row>
    <row r="1044" ht="15.35" customHeight="1">
      <c r="A1044" t="s" s="594">
        <f>MID(D1044,LEN(C1044)+2,LEN(D1044)-LEN(C1044))</f>
        <v>860</v>
      </c>
      <c r="B1044" s="349">
        <f>IF(_xlfn.IFERROR(FIND("PU",D1044,1),0)&lt;&gt;0,"PU",0)</f>
        <v>0</v>
      </c>
      <c r="C1044" t="s" s="10">
        <v>260</v>
      </c>
      <c r="D1044" t="s" s="10">
        <v>1889</v>
      </c>
      <c r="E1044" s="349">
        <v>0</v>
      </c>
      <c r="F1044" s="6"/>
      <c r="G1044" s="6"/>
      <c r="H1044" s="6"/>
      <c r="I1044" s="6"/>
      <c r="J1044" s="9"/>
    </row>
    <row r="1045" ht="15.35" customHeight="1">
      <c r="A1045" t="s" s="594">
        <f>MID(D1045,LEN(C1045)+2,LEN(D1045)-LEN(C1045))</f>
        <v>110</v>
      </c>
      <c r="B1045" s="349">
        <f>IF(_xlfn.IFERROR(FIND("PU",D1045,1),0)&lt;&gt;0,"PU",0)</f>
        <v>0</v>
      </c>
      <c r="C1045" t="s" s="10">
        <v>262</v>
      </c>
      <c r="D1045" t="s" s="10">
        <v>1890</v>
      </c>
      <c r="E1045" s="349">
        <v>0</v>
      </c>
      <c r="F1045" s="6"/>
      <c r="G1045" s="6"/>
      <c r="H1045" s="6"/>
      <c r="I1045" s="6"/>
      <c r="J1045" s="9"/>
    </row>
    <row r="1046" ht="15.35" customHeight="1">
      <c r="A1046" t="s" s="594">
        <f>MID(D1046,LEN(C1046)+2,LEN(D1046)-LEN(C1046))</f>
        <v>111</v>
      </c>
      <c r="B1046" s="349">
        <f>IF(_xlfn.IFERROR(FIND("PU",D1046,1),0)&lt;&gt;0,"PU",0)</f>
        <v>0</v>
      </c>
      <c r="C1046" t="s" s="10">
        <v>262</v>
      </c>
      <c r="D1046" t="s" s="10">
        <v>1891</v>
      </c>
      <c r="E1046" s="349">
        <v>0</v>
      </c>
      <c r="F1046" s="6"/>
      <c r="G1046" s="6"/>
      <c r="H1046" s="6"/>
      <c r="I1046" s="6"/>
      <c r="J1046" s="9"/>
    </row>
    <row r="1047" ht="15.35" customHeight="1">
      <c r="A1047" t="s" s="594">
        <f>MID(D1047,LEN(C1047)+2,LEN(D1047)-LEN(C1047))</f>
        <v>112</v>
      </c>
      <c r="B1047" s="349">
        <f>IF(_xlfn.IFERROR(FIND("PU",D1047,1),0)&lt;&gt;0,"PU",0)</f>
        <v>0</v>
      </c>
      <c r="C1047" t="s" s="10">
        <v>262</v>
      </c>
      <c r="D1047" t="s" s="10">
        <v>1892</v>
      </c>
      <c r="E1047" s="349">
        <v>0</v>
      </c>
      <c r="F1047" s="6"/>
      <c r="G1047" s="6"/>
      <c r="H1047" s="6"/>
      <c r="I1047" s="6"/>
      <c r="J1047" s="9"/>
    </row>
    <row r="1048" ht="15.35" customHeight="1">
      <c r="A1048" t="s" s="594">
        <f>MID(D1048,LEN(C1048)+2,LEN(D1048)-LEN(C1048))</f>
        <v>113</v>
      </c>
      <c r="B1048" s="349">
        <f>IF(_xlfn.IFERROR(FIND("PU",D1048,1),0)&lt;&gt;0,"PU",0)</f>
        <v>0</v>
      </c>
      <c r="C1048" t="s" s="10">
        <v>262</v>
      </c>
      <c r="D1048" t="s" s="10">
        <v>1893</v>
      </c>
      <c r="E1048" s="349">
        <v>0</v>
      </c>
      <c r="F1048" s="6"/>
      <c r="G1048" s="6"/>
      <c r="H1048" s="6"/>
      <c r="I1048" s="6"/>
      <c r="J1048" s="9"/>
    </row>
    <row r="1049" ht="15.35" customHeight="1">
      <c r="A1049" t="s" s="594">
        <f>MID(D1049,LEN(C1049)+2,LEN(D1049)-LEN(C1049))</f>
        <v>114</v>
      </c>
      <c r="B1049" s="349">
        <f>IF(_xlfn.IFERROR(FIND("PU",D1049,1),0)&lt;&gt;0,"PU",0)</f>
        <v>0</v>
      </c>
      <c r="C1049" t="s" s="10">
        <v>262</v>
      </c>
      <c r="D1049" t="s" s="10">
        <v>1894</v>
      </c>
      <c r="E1049" s="349">
        <v>0</v>
      </c>
      <c r="F1049" s="6"/>
      <c r="G1049" s="6"/>
      <c r="H1049" s="6"/>
      <c r="I1049" s="6"/>
      <c r="J1049" s="9"/>
    </row>
    <row r="1050" ht="15.35" customHeight="1">
      <c r="A1050" t="s" s="594">
        <f>MID(D1050,LEN(C1050)+2,LEN(D1050)-LEN(C1050))</f>
        <v>115</v>
      </c>
      <c r="B1050" s="349">
        <f>IF(_xlfn.IFERROR(FIND("PU",D1050,1),0)&lt;&gt;0,"PU",0)</f>
        <v>0</v>
      </c>
      <c r="C1050" t="s" s="10">
        <v>262</v>
      </c>
      <c r="D1050" t="s" s="10">
        <v>1895</v>
      </c>
      <c r="E1050" s="349">
        <v>0</v>
      </c>
      <c r="F1050" s="6"/>
      <c r="G1050" s="6"/>
      <c r="H1050" s="6"/>
      <c r="I1050" s="6"/>
      <c r="J1050" s="9"/>
    </row>
    <row r="1051" ht="15.35" customHeight="1">
      <c r="A1051" t="s" s="594">
        <f>MID(D1051,LEN(C1051)+2,LEN(D1051)-LEN(C1051))</f>
        <v>117</v>
      </c>
      <c r="B1051" s="349">
        <f>IF(_xlfn.IFERROR(FIND("PU",D1051,1),0)&lt;&gt;0,"PU",0)</f>
        <v>0</v>
      </c>
      <c r="C1051" t="s" s="10">
        <v>262</v>
      </c>
      <c r="D1051" t="s" s="10">
        <v>1896</v>
      </c>
      <c r="E1051" s="349">
        <v>0</v>
      </c>
      <c r="F1051" s="6"/>
      <c r="G1051" s="6"/>
      <c r="H1051" s="6"/>
      <c r="I1051" s="6"/>
      <c r="J1051" s="9"/>
    </row>
    <row r="1052" ht="15.35" customHeight="1">
      <c r="A1052" t="s" s="594">
        <f>MID(D1052,LEN(C1052)+2,LEN(D1052)-LEN(C1052))</f>
        <v>118</v>
      </c>
      <c r="B1052" s="349">
        <f>IF(_xlfn.IFERROR(FIND("PU",D1052,1),0)&lt;&gt;0,"PU",0)</f>
        <v>0</v>
      </c>
      <c r="C1052" t="s" s="10">
        <v>262</v>
      </c>
      <c r="D1052" t="s" s="10">
        <v>1897</v>
      </c>
      <c r="E1052" s="349">
        <v>0</v>
      </c>
      <c r="F1052" s="6"/>
      <c r="G1052" s="6"/>
      <c r="H1052" s="6"/>
      <c r="I1052" s="6"/>
      <c r="J1052" s="9"/>
    </row>
    <row r="1053" ht="15.35" customHeight="1">
      <c r="A1053" t="s" s="594">
        <f>MID(D1053,LEN(C1053)+2,LEN(D1053)-LEN(C1053))</f>
        <v>119</v>
      </c>
      <c r="B1053" s="349">
        <f>IF(_xlfn.IFERROR(FIND("PU",D1053,1),0)&lt;&gt;0,"PU",0)</f>
        <v>0</v>
      </c>
      <c r="C1053" t="s" s="10">
        <v>262</v>
      </c>
      <c r="D1053" t="s" s="10">
        <v>1898</v>
      </c>
      <c r="E1053" s="349">
        <v>0</v>
      </c>
      <c r="F1053" s="6"/>
      <c r="G1053" s="6"/>
      <c r="H1053" s="6"/>
      <c r="I1053" s="6"/>
      <c r="J1053" s="9"/>
    </row>
    <row r="1054" ht="15.35" customHeight="1">
      <c r="A1054" t="s" s="594">
        <f>MID(D1054,LEN(C1054)+2,LEN(D1054)-LEN(C1054))</f>
        <v>120</v>
      </c>
      <c r="B1054" s="349">
        <f>IF(_xlfn.IFERROR(FIND("PU",D1054,1),0)&lt;&gt;0,"PU",0)</f>
        <v>0</v>
      </c>
      <c r="C1054" t="s" s="10">
        <v>262</v>
      </c>
      <c r="D1054" t="s" s="10">
        <v>1899</v>
      </c>
      <c r="E1054" s="349">
        <v>0</v>
      </c>
      <c r="F1054" s="6"/>
      <c r="G1054" s="6"/>
      <c r="H1054" s="6"/>
      <c r="I1054" s="6"/>
      <c r="J1054" s="9"/>
    </row>
    <row r="1055" ht="15.35" customHeight="1">
      <c r="A1055" t="s" s="594">
        <f>MID(D1055,LEN(C1055)+2,LEN(D1055)-LEN(C1055))</f>
        <v>121</v>
      </c>
      <c r="B1055" s="349">
        <f>IF(_xlfn.IFERROR(FIND("PU",D1055,1),0)&lt;&gt;0,"PU",0)</f>
        <v>0</v>
      </c>
      <c r="C1055" t="s" s="10">
        <v>262</v>
      </c>
      <c r="D1055" t="s" s="10">
        <v>1900</v>
      </c>
      <c r="E1055" s="349">
        <v>0</v>
      </c>
      <c r="F1055" s="6"/>
      <c r="G1055" s="6"/>
      <c r="H1055" s="6"/>
      <c r="I1055" s="6"/>
      <c r="J1055" s="9"/>
    </row>
    <row r="1056" ht="15.35" customHeight="1">
      <c r="A1056" t="s" s="594">
        <f>MID(D1056,LEN(C1056)+2,LEN(D1056)-LEN(C1056))</f>
        <v>122</v>
      </c>
      <c r="B1056" s="349">
        <f>IF(_xlfn.IFERROR(FIND("PU",D1056,1),0)&lt;&gt;0,"PU",0)</f>
        <v>0</v>
      </c>
      <c r="C1056" t="s" s="10">
        <v>262</v>
      </c>
      <c r="D1056" t="s" s="10">
        <v>1901</v>
      </c>
      <c r="E1056" s="349">
        <v>0</v>
      </c>
      <c r="F1056" s="6"/>
      <c r="G1056" s="6"/>
      <c r="H1056" s="6"/>
      <c r="I1056" s="6"/>
      <c r="J1056" s="9"/>
    </row>
    <row r="1057" ht="15.35" customHeight="1">
      <c r="A1057" t="s" s="594">
        <f>MID(D1057,LEN(C1057)+2,LEN(D1057)-LEN(C1057))</f>
        <v>123</v>
      </c>
      <c r="B1057" s="349">
        <f>IF(_xlfn.IFERROR(FIND("PU",D1057,1),0)&lt;&gt;0,"PU",0)</f>
        <v>0</v>
      </c>
      <c r="C1057" t="s" s="10">
        <v>262</v>
      </c>
      <c r="D1057" t="s" s="10">
        <v>1902</v>
      </c>
      <c r="E1057" s="349">
        <v>0</v>
      </c>
      <c r="F1057" s="6"/>
      <c r="G1057" s="6"/>
      <c r="H1057" s="6"/>
      <c r="I1057" s="6"/>
      <c r="J1057" s="9"/>
    </row>
    <row r="1058" ht="15.35" customHeight="1">
      <c r="A1058" t="s" s="594">
        <f>MID(D1058,LEN(C1058)+2,LEN(D1058)-LEN(C1058))</f>
        <v>860</v>
      </c>
      <c r="B1058" s="349">
        <f>IF(_xlfn.IFERROR(FIND("PU",D1058,1),0)&lt;&gt;0,"PU",0)</f>
        <v>0</v>
      </c>
      <c r="C1058" t="s" s="10">
        <v>262</v>
      </c>
      <c r="D1058" t="s" s="10">
        <v>1903</v>
      </c>
      <c r="E1058" s="349">
        <v>0</v>
      </c>
      <c r="F1058" s="6"/>
      <c r="G1058" s="6"/>
      <c r="H1058" s="6"/>
      <c r="I1058" s="6"/>
      <c r="J1058" s="9"/>
    </row>
    <row r="1059" ht="15.35" customHeight="1">
      <c r="A1059" t="s" s="594">
        <f>MID(D1059,LEN(C1059)+2,LEN(D1059)-LEN(C1059))</f>
        <v>110</v>
      </c>
      <c r="B1059" s="349">
        <f>IF(_xlfn.IFERROR(FIND("PU",D1059,1),0)&lt;&gt;0,"PU",0)</f>
        <v>0</v>
      </c>
      <c r="C1059" t="s" s="10">
        <v>264</v>
      </c>
      <c r="D1059" t="s" s="10">
        <v>1904</v>
      </c>
      <c r="E1059" s="349">
        <v>0</v>
      </c>
      <c r="F1059" s="6"/>
      <c r="G1059" s="6"/>
      <c r="H1059" s="6"/>
      <c r="I1059" s="6"/>
      <c r="J1059" s="9"/>
    </row>
    <row r="1060" ht="15.35" customHeight="1">
      <c r="A1060" t="s" s="594">
        <f>MID(D1060,LEN(C1060)+2,LEN(D1060)-LEN(C1060))</f>
        <v>111</v>
      </c>
      <c r="B1060" s="349">
        <f>IF(_xlfn.IFERROR(FIND("PU",D1060,1),0)&lt;&gt;0,"PU",0)</f>
        <v>0</v>
      </c>
      <c r="C1060" t="s" s="10">
        <v>264</v>
      </c>
      <c r="D1060" t="s" s="10">
        <v>1905</v>
      </c>
      <c r="E1060" s="349">
        <v>0</v>
      </c>
      <c r="F1060" s="6"/>
      <c r="G1060" s="6"/>
      <c r="H1060" s="6"/>
      <c r="I1060" s="6"/>
      <c r="J1060" s="9"/>
    </row>
    <row r="1061" ht="15.35" customHeight="1">
      <c r="A1061" t="s" s="594">
        <f>MID(D1061,LEN(C1061)+2,LEN(D1061)-LEN(C1061))</f>
        <v>112</v>
      </c>
      <c r="B1061" s="349">
        <f>IF(_xlfn.IFERROR(FIND("PU",D1061,1),0)&lt;&gt;0,"PU",0)</f>
        <v>0</v>
      </c>
      <c r="C1061" t="s" s="10">
        <v>264</v>
      </c>
      <c r="D1061" t="s" s="10">
        <v>1906</v>
      </c>
      <c r="E1061" s="349">
        <v>0</v>
      </c>
      <c r="F1061" s="6"/>
      <c r="G1061" s="6"/>
      <c r="H1061" s="6"/>
      <c r="I1061" s="6"/>
      <c r="J1061" s="9"/>
    </row>
    <row r="1062" ht="15.35" customHeight="1">
      <c r="A1062" t="s" s="594">
        <f>MID(D1062,LEN(C1062)+2,LEN(D1062)-LEN(C1062))</f>
        <v>113</v>
      </c>
      <c r="B1062" s="349">
        <f>IF(_xlfn.IFERROR(FIND("PU",D1062,1),0)&lt;&gt;0,"PU",0)</f>
        <v>0</v>
      </c>
      <c r="C1062" t="s" s="10">
        <v>264</v>
      </c>
      <c r="D1062" t="s" s="10">
        <v>1907</v>
      </c>
      <c r="E1062" s="349">
        <v>0</v>
      </c>
      <c r="F1062" s="6"/>
      <c r="G1062" s="6"/>
      <c r="H1062" s="6"/>
      <c r="I1062" s="6"/>
      <c r="J1062" s="9"/>
    </row>
    <row r="1063" ht="15.35" customHeight="1">
      <c r="A1063" t="s" s="594">
        <f>MID(D1063,LEN(C1063)+2,LEN(D1063)-LEN(C1063))</f>
        <v>114</v>
      </c>
      <c r="B1063" s="349">
        <f>IF(_xlfn.IFERROR(FIND("PU",D1063,1),0)&lt;&gt;0,"PU",0)</f>
        <v>0</v>
      </c>
      <c r="C1063" t="s" s="10">
        <v>264</v>
      </c>
      <c r="D1063" t="s" s="10">
        <v>1908</v>
      </c>
      <c r="E1063" s="349">
        <v>0</v>
      </c>
      <c r="F1063" s="6"/>
      <c r="G1063" s="6"/>
      <c r="H1063" s="6"/>
      <c r="I1063" s="6"/>
      <c r="J1063" s="9"/>
    </row>
    <row r="1064" ht="15.35" customHeight="1">
      <c r="A1064" t="s" s="594">
        <f>MID(D1064,LEN(C1064)+2,LEN(D1064)-LEN(C1064))</f>
        <v>115</v>
      </c>
      <c r="B1064" s="349">
        <f>IF(_xlfn.IFERROR(FIND("PU",D1064,1),0)&lt;&gt;0,"PU",0)</f>
        <v>0</v>
      </c>
      <c r="C1064" t="s" s="10">
        <v>264</v>
      </c>
      <c r="D1064" t="s" s="10">
        <v>1909</v>
      </c>
      <c r="E1064" s="349">
        <v>0</v>
      </c>
      <c r="F1064" s="6"/>
      <c r="G1064" s="6"/>
      <c r="H1064" s="6"/>
      <c r="I1064" s="6"/>
      <c r="J1064" s="9"/>
    </row>
    <row r="1065" ht="15.35" customHeight="1">
      <c r="A1065" t="s" s="594">
        <f>MID(D1065,LEN(C1065)+2,LEN(D1065)-LEN(C1065))</f>
        <v>117</v>
      </c>
      <c r="B1065" s="349">
        <f>IF(_xlfn.IFERROR(FIND("PU",D1065,1),0)&lt;&gt;0,"PU",0)</f>
        <v>0</v>
      </c>
      <c r="C1065" t="s" s="10">
        <v>264</v>
      </c>
      <c r="D1065" t="s" s="10">
        <v>1910</v>
      </c>
      <c r="E1065" s="349">
        <v>0</v>
      </c>
      <c r="F1065" s="6"/>
      <c r="G1065" s="6"/>
      <c r="H1065" s="6"/>
      <c r="I1065" s="6"/>
      <c r="J1065" s="9"/>
    </row>
    <row r="1066" ht="15.35" customHeight="1">
      <c r="A1066" t="s" s="594">
        <f>MID(D1066,LEN(C1066)+2,LEN(D1066)-LEN(C1066))</f>
        <v>118</v>
      </c>
      <c r="B1066" s="349">
        <f>IF(_xlfn.IFERROR(FIND("PU",D1066,1),0)&lt;&gt;0,"PU",0)</f>
        <v>0</v>
      </c>
      <c r="C1066" t="s" s="10">
        <v>264</v>
      </c>
      <c r="D1066" t="s" s="10">
        <v>1911</v>
      </c>
      <c r="E1066" s="349">
        <v>0</v>
      </c>
      <c r="F1066" s="6"/>
      <c r="G1066" s="6"/>
      <c r="H1066" s="6"/>
      <c r="I1066" s="6"/>
      <c r="J1066" s="9"/>
    </row>
    <row r="1067" ht="15.35" customHeight="1">
      <c r="A1067" t="s" s="594">
        <f>MID(D1067,LEN(C1067)+2,LEN(D1067)-LEN(C1067))</f>
        <v>119</v>
      </c>
      <c r="B1067" s="349">
        <f>IF(_xlfn.IFERROR(FIND("PU",D1067,1),0)&lt;&gt;0,"PU",0)</f>
        <v>0</v>
      </c>
      <c r="C1067" t="s" s="10">
        <v>264</v>
      </c>
      <c r="D1067" t="s" s="10">
        <v>1912</v>
      </c>
      <c r="E1067" s="349">
        <v>0</v>
      </c>
      <c r="F1067" s="6"/>
      <c r="G1067" s="6"/>
      <c r="H1067" s="6"/>
      <c r="I1067" s="6"/>
      <c r="J1067" s="9"/>
    </row>
    <row r="1068" ht="15.35" customHeight="1">
      <c r="A1068" t="s" s="594">
        <f>MID(D1068,LEN(C1068)+2,LEN(D1068)-LEN(C1068))</f>
        <v>120</v>
      </c>
      <c r="B1068" s="349">
        <f>IF(_xlfn.IFERROR(FIND("PU",D1068,1),0)&lt;&gt;0,"PU",0)</f>
        <v>0</v>
      </c>
      <c r="C1068" t="s" s="10">
        <v>264</v>
      </c>
      <c r="D1068" t="s" s="10">
        <v>1913</v>
      </c>
      <c r="E1068" s="349">
        <v>0</v>
      </c>
      <c r="F1068" s="6"/>
      <c r="G1068" s="6"/>
      <c r="H1068" s="6"/>
      <c r="I1068" s="6"/>
      <c r="J1068" s="9"/>
    </row>
    <row r="1069" ht="15.35" customHeight="1">
      <c r="A1069" t="s" s="594">
        <f>MID(D1069,LEN(C1069)+2,LEN(D1069)-LEN(C1069))</f>
        <v>121</v>
      </c>
      <c r="B1069" s="349">
        <f>IF(_xlfn.IFERROR(FIND("PU",D1069,1),0)&lt;&gt;0,"PU",0)</f>
        <v>0</v>
      </c>
      <c r="C1069" t="s" s="10">
        <v>264</v>
      </c>
      <c r="D1069" t="s" s="10">
        <v>1914</v>
      </c>
      <c r="E1069" s="349">
        <v>0</v>
      </c>
      <c r="F1069" s="6"/>
      <c r="G1069" s="6"/>
      <c r="H1069" s="6"/>
      <c r="I1069" s="6"/>
      <c r="J1069" s="9"/>
    </row>
    <row r="1070" ht="15.35" customHeight="1">
      <c r="A1070" t="s" s="594">
        <f>MID(D1070,LEN(C1070)+2,LEN(D1070)-LEN(C1070))</f>
        <v>122</v>
      </c>
      <c r="B1070" s="349">
        <f>IF(_xlfn.IFERROR(FIND("PU",D1070,1),0)&lt;&gt;0,"PU",0)</f>
        <v>0</v>
      </c>
      <c r="C1070" t="s" s="10">
        <v>264</v>
      </c>
      <c r="D1070" t="s" s="10">
        <v>1915</v>
      </c>
      <c r="E1070" s="349">
        <v>0</v>
      </c>
      <c r="F1070" s="6"/>
      <c r="G1070" s="6"/>
      <c r="H1070" s="6"/>
      <c r="I1070" s="6"/>
      <c r="J1070" s="9"/>
    </row>
    <row r="1071" ht="15.35" customHeight="1">
      <c r="A1071" t="s" s="594">
        <f>MID(D1071,LEN(C1071)+2,LEN(D1071)-LEN(C1071))</f>
        <v>123</v>
      </c>
      <c r="B1071" s="349">
        <f>IF(_xlfn.IFERROR(FIND("PU",D1071,1),0)&lt;&gt;0,"PU",0)</f>
        <v>0</v>
      </c>
      <c r="C1071" t="s" s="10">
        <v>264</v>
      </c>
      <c r="D1071" t="s" s="10">
        <v>1916</v>
      </c>
      <c r="E1071" s="349">
        <v>0</v>
      </c>
      <c r="F1071" s="6"/>
      <c r="G1071" s="6"/>
      <c r="H1071" s="6"/>
      <c r="I1071" s="6"/>
      <c r="J1071" s="9"/>
    </row>
    <row r="1072" ht="15.35" customHeight="1">
      <c r="A1072" t="s" s="594">
        <f>MID(D1072,LEN(C1072)+2,LEN(D1072)-LEN(C1072))</f>
        <v>860</v>
      </c>
      <c r="B1072" s="349">
        <f>IF(_xlfn.IFERROR(FIND("PU",D1072,1),0)&lt;&gt;0,"PU",0)</f>
        <v>0</v>
      </c>
      <c r="C1072" t="s" s="10">
        <v>264</v>
      </c>
      <c r="D1072" t="s" s="10">
        <v>1917</v>
      </c>
      <c r="E1072" s="349">
        <v>0</v>
      </c>
      <c r="F1072" s="6"/>
      <c r="G1072" s="6"/>
      <c r="H1072" s="6"/>
      <c r="I1072" s="6"/>
      <c r="J1072" s="9"/>
    </row>
    <row r="1073" ht="15.35" customHeight="1">
      <c r="A1073" t="s" s="594">
        <f>MID(D1073,LEN(C1073)+2,LEN(D1073)-LEN(C1073))</f>
        <v>110</v>
      </c>
      <c r="B1073" s="349">
        <f>IF(_xlfn.IFERROR(FIND("PU",D1073,1),0)&lt;&gt;0,"PU",0)</f>
        <v>0</v>
      </c>
      <c r="C1073" t="s" s="10">
        <v>267</v>
      </c>
      <c r="D1073" t="s" s="10">
        <v>1918</v>
      </c>
      <c r="E1073" s="349">
        <v>0</v>
      </c>
      <c r="F1073" s="6"/>
      <c r="G1073" s="6"/>
      <c r="H1073" s="6"/>
      <c r="I1073" s="6"/>
      <c r="J1073" s="9"/>
    </row>
    <row r="1074" ht="15.35" customHeight="1">
      <c r="A1074" t="s" s="594">
        <f>MID(D1074,LEN(C1074)+2,LEN(D1074)-LEN(C1074))</f>
        <v>111</v>
      </c>
      <c r="B1074" s="349">
        <f>IF(_xlfn.IFERROR(FIND("PU",D1074,1),0)&lt;&gt;0,"PU",0)</f>
        <v>0</v>
      </c>
      <c r="C1074" t="s" s="10">
        <v>267</v>
      </c>
      <c r="D1074" t="s" s="10">
        <v>1919</v>
      </c>
      <c r="E1074" s="349">
        <v>0</v>
      </c>
      <c r="F1074" s="6"/>
      <c r="G1074" s="6"/>
      <c r="H1074" s="6"/>
      <c r="I1074" s="6"/>
      <c r="J1074" s="9"/>
    </row>
    <row r="1075" ht="15.35" customHeight="1">
      <c r="A1075" t="s" s="594">
        <f>MID(D1075,LEN(C1075)+2,LEN(D1075)-LEN(C1075))</f>
        <v>112</v>
      </c>
      <c r="B1075" s="349">
        <f>IF(_xlfn.IFERROR(FIND("PU",D1075,1),0)&lt;&gt;0,"PU",0)</f>
        <v>0</v>
      </c>
      <c r="C1075" t="s" s="10">
        <v>267</v>
      </c>
      <c r="D1075" t="s" s="10">
        <v>1920</v>
      </c>
      <c r="E1075" s="349">
        <v>0</v>
      </c>
      <c r="F1075" s="6"/>
      <c r="G1075" s="6"/>
      <c r="H1075" s="6"/>
      <c r="I1075" s="6"/>
      <c r="J1075" s="9"/>
    </row>
    <row r="1076" ht="15.35" customHeight="1">
      <c r="A1076" t="s" s="594">
        <f>MID(D1076,LEN(C1076)+2,LEN(D1076)-LEN(C1076))</f>
        <v>113</v>
      </c>
      <c r="B1076" s="349">
        <f>IF(_xlfn.IFERROR(FIND("PU",D1076,1),0)&lt;&gt;0,"PU",0)</f>
        <v>0</v>
      </c>
      <c r="C1076" t="s" s="10">
        <v>267</v>
      </c>
      <c r="D1076" t="s" s="10">
        <v>1921</v>
      </c>
      <c r="E1076" s="349">
        <v>0</v>
      </c>
      <c r="F1076" s="6"/>
      <c r="G1076" s="6"/>
      <c r="H1076" s="6"/>
      <c r="I1076" s="6"/>
      <c r="J1076" s="9"/>
    </row>
    <row r="1077" ht="15.35" customHeight="1">
      <c r="A1077" t="s" s="594">
        <f>MID(D1077,LEN(C1077)+2,LEN(D1077)-LEN(C1077))</f>
        <v>114</v>
      </c>
      <c r="B1077" s="349">
        <f>IF(_xlfn.IFERROR(FIND("PU",D1077,1),0)&lt;&gt;0,"PU",0)</f>
        <v>0</v>
      </c>
      <c r="C1077" t="s" s="10">
        <v>267</v>
      </c>
      <c r="D1077" t="s" s="10">
        <v>1922</v>
      </c>
      <c r="E1077" s="349">
        <v>0</v>
      </c>
      <c r="F1077" s="6"/>
      <c r="G1077" s="6"/>
      <c r="H1077" s="6"/>
      <c r="I1077" s="6"/>
      <c r="J1077" s="9"/>
    </row>
    <row r="1078" ht="15.35" customHeight="1">
      <c r="A1078" t="s" s="594">
        <f>MID(D1078,LEN(C1078)+2,LEN(D1078)-LEN(C1078))</f>
        <v>115</v>
      </c>
      <c r="B1078" s="349">
        <f>IF(_xlfn.IFERROR(FIND("PU",D1078,1),0)&lt;&gt;0,"PU",0)</f>
        <v>0</v>
      </c>
      <c r="C1078" t="s" s="10">
        <v>267</v>
      </c>
      <c r="D1078" t="s" s="10">
        <v>1923</v>
      </c>
      <c r="E1078" s="349">
        <v>0</v>
      </c>
      <c r="F1078" s="6"/>
      <c r="G1078" s="6"/>
      <c r="H1078" s="6"/>
      <c r="I1078" s="6"/>
      <c r="J1078" s="9"/>
    </row>
    <row r="1079" ht="15.35" customHeight="1">
      <c r="A1079" t="s" s="594">
        <f>MID(D1079,LEN(C1079)+2,LEN(D1079)-LEN(C1079))</f>
        <v>117</v>
      </c>
      <c r="B1079" s="349">
        <f>IF(_xlfn.IFERROR(FIND("PU",D1079,1),0)&lt;&gt;0,"PU",0)</f>
        <v>0</v>
      </c>
      <c r="C1079" t="s" s="10">
        <v>267</v>
      </c>
      <c r="D1079" t="s" s="10">
        <v>1924</v>
      </c>
      <c r="E1079" s="349">
        <v>0</v>
      </c>
      <c r="F1079" s="6"/>
      <c r="G1079" s="6"/>
      <c r="H1079" s="6"/>
      <c r="I1079" s="6"/>
      <c r="J1079" s="9"/>
    </row>
    <row r="1080" ht="15.35" customHeight="1">
      <c r="A1080" t="s" s="594">
        <f>MID(D1080,LEN(C1080)+2,LEN(D1080)-LEN(C1080))</f>
        <v>118</v>
      </c>
      <c r="B1080" s="349">
        <f>IF(_xlfn.IFERROR(FIND("PU",D1080,1),0)&lt;&gt;0,"PU",0)</f>
        <v>0</v>
      </c>
      <c r="C1080" t="s" s="10">
        <v>267</v>
      </c>
      <c r="D1080" t="s" s="10">
        <v>1925</v>
      </c>
      <c r="E1080" s="349">
        <v>0</v>
      </c>
      <c r="F1080" s="6"/>
      <c r="G1080" s="6"/>
      <c r="H1080" s="6"/>
      <c r="I1080" s="6"/>
      <c r="J1080" s="9"/>
    </row>
    <row r="1081" ht="15.35" customHeight="1">
      <c r="A1081" t="s" s="594">
        <f>MID(D1081,LEN(C1081)+2,LEN(D1081)-LEN(C1081))</f>
        <v>119</v>
      </c>
      <c r="B1081" s="349">
        <f>IF(_xlfn.IFERROR(FIND("PU",D1081,1),0)&lt;&gt;0,"PU",0)</f>
        <v>0</v>
      </c>
      <c r="C1081" t="s" s="10">
        <v>267</v>
      </c>
      <c r="D1081" t="s" s="10">
        <v>1926</v>
      </c>
      <c r="E1081" s="349">
        <v>0</v>
      </c>
      <c r="F1081" s="6"/>
      <c r="G1081" s="6"/>
      <c r="H1081" s="6"/>
      <c r="I1081" s="6"/>
      <c r="J1081" s="9"/>
    </row>
    <row r="1082" ht="15.35" customHeight="1">
      <c r="A1082" t="s" s="594">
        <f>MID(D1082,LEN(C1082)+2,LEN(D1082)-LEN(C1082))</f>
        <v>120</v>
      </c>
      <c r="B1082" s="349">
        <f>IF(_xlfn.IFERROR(FIND("PU",D1082,1),0)&lt;&gt;0,"PU",0)</f>
        <v>0</v>
      </c>
      <c r="C1082" t="s" s="10">
        <v>267</v>
      </c>
      <c r="D1082" t="s" s="10">
        <v>1927</v>
      </c>
      <c r="E1082" s="349">
        <v>0</v>
      </c>
      <c r="F1082" s="6"/>
      <c r="G1082" s="6"/>
      <c r="H1082" s="6"/>
      <c r="I1082" s="6"/>
      <c r="J1082" s="9"/>
    </row>
    <row r="1083" ht="15.35" customHeight="1">
      <c r="A1083" t="s" s="594">
        <f>MID(D1083,LEN(C1083)+2,LEN(D1083)-LEN(C1083))</f>
        <v>121</v>
      </c>
      <c r="B1083" s="349">
        <f>IF(_xlfn.IFERROR(FIND("PU",D1083,1),0)&lt;&gt;0,"PU",0)</f>
        <v>0</v>
      </c>
      <c r="C1083" t="s" s="10">
        <v>267</v>
      </c>
      <c r="D1083" t="s" s="10">
        <v>1928</v>
      </c>
      <c r="E1083" s="349">
        <v>0</v>
      </c>
      <c r="F1083" s="6"/>
      <c r="G1083" s="6"/>
      <c r="H1083" s="6"/>
      <c r="I1083" s="6"/>
      <c r="J1083" s="9"/>
    </row>
    <row r="1084" ht="15.35" customHeight="1">
      <c r="A1084" t="s" s="594">
        <f>MID(D1084,LEN(C1084)+2,LEN(D1084)-LEN(C1084))</f>
        <v>122</v>
      </c>
      <c r="B1084" s="349">
        <f>IF(_xlfn.IFERROR(FIND("PU",D1084,1),0)&lt;&gt;0,"PU",0)</f>
        <v>0</v>
      </c>
      <c r="C1084" t="s" s="10">
        <v>267</v>
      </c>
      <c r="D1084" t="s" s="10">
        <v>1929</v>
      </c>
      <c r="E1084" s="349">
        <v>0</v>
      </c>
      <c r="F1084" s="6"/>
      <c r="G1084" s="6"/>
      <c r="H1084" s="6"/>
      <c r="I1084" s="6"/>
      <c r="J1084" s="9"/>
    </row>
    <row r="1085" ht="15.35" customHeight="1">
      <c r="A1085" t="s" s="594">
        <f>MID(D1085,LEN(C1085)+2,LEN(D1085)-LEN(C1085))</f>
        <v>123</v>
      </c>
      <c r="B1085" s="349">
        <f>IF(_xlfn.IFERROR(FIND("PU",D1085,1),0)&lt;&gt;0,"PU",0)</f>
        <v>0</v>
      </c>
      <c r="C1085" t="s" s="10">
        <v>267</v>
      </c>
      <c r="D1085" t="s" s="10">
        <v>1930</v>
      </c>
      <c r="E1085" s="349">
        <v>0</v>
      </c>
      <c r="F1085" s="6"/>
      <c r="G1085" s="6"/>
      <c r="H1085" s="6"/>
      <c r="I1085" s="6"/>
      <c r="J1085" s="9"/>
    </row>
    <row r="1086" ht="15.35" customHeight="1">
      <c r="A1086" t="s" s="594">
        <f>MID(D1086,LEN(C1086)+2,LEN(D1086)-LEN(C1086))</f>
        <v>860</v>
      </c>
      <c r="B1086" s="349">
        <f>IF(_xlfn.IFERROR(FIND("PU",D1086,1),0)&lt;&gt;0,"PU",0)</f>
        <v>0</v>
      </c>
      <c r="C1086" t="s" s="10">
        <v>267</v>
      </c>
      <c r="D1086" t="s" s="10">
        <v>1931</v>
      </c>
      <c r="E1086" s="349">
        <v>0</v>
      </c>
      <c r="F1086" s="6"/>
      <c r="G1086" s="6"/>
      <c r="H1086" s="6"/>
      <c r="I1086" s="6"/>
      <c r="J1086" s="9"/>
    </row>
    <row r="1087" ht="15.35" customHeight="1">
      <c r="A1087" t="s" s="594">
        <f>MID(D1087,LEN(C1087)+2,LEN(D1087)-LEN(C1087))</f>
        <v>110</v>
      </c>
      <c r="B1087" s="349">
        <f>IF(_xlfn.IFERROR(FIND("PU",D1087,1),0)&lt;&gt;0,"PU",0)</f>
        <v>0</v>
      </c>
      <c r="C1087" t="s" s="10">
        <v>269</v>
      </c>
      <c r="D1087" t="s" s="10">
        <v>1932</v>
      </c>
      <c r="E1087" s="349">
        <v>0</v>
      </c>
      <c r="F1087" s="6"/>
      <c r="G1087" s="6"/>
      <c r="H1087" s="6"/>
      <c r="I1087" s="6"/>
      <c r="J1087" s="9"/>
    </row>
    <row r="1088" ht="15.35" customHeight="1">
      <c r="A1088" t="s" s="594">
        <f>MID(D1088,LEN(C1088)+2,LEN(D1088)-LEN(C1088))</f>
        <v>111</v>
      </c>
      <c r="B1088" s="349">
        <f>IF(_xlfn.IFERROR(FIND("PU",D1088,1),0)&lt;&gt;0,"PU",0)</f>
        <v>0</v>
      </c>
      <c r="C1088" t="s" s="10">
        <v>269</v>
      </c>
      <c r="D1088" t="s" s="10">
        <v>1933</v>
      </c>
      <c r="E1088" s="349">
        <v>0</v>
      </c>
      <c r="F1088" s="6"/>
      <c r="G1088" s="6"/>
      <c r="H1088" s="6"/>
      <c r="I1088" s="6"/>
      <c r="J1088" s="9"/>
    </row>
    <row r="1089" ht="15.35" customHeight="1">
      <c r="A1089" t="s" s="594">
        <f>MID(D1089,LEN(C1089)+2,LEN(D1089)-LEN(C1089))</f>
        <v>112</v>
      </c>
      <c r="B1089" s="349">
        <f>IF(_xlfn.IFERROR(FIND("PU",D1089,1),0)&lt;&gt;0,"PU",0)</f>
        <v>0</v>
      </c>
      <c r="C1089" t="s" s="10">
        <v>269</v>
      </c>
      <c r="D1089" t="s" s="10">
        <v>1934</v>
      </c>
      <c r="E1089" s="349">
        <v>0</v>
      </c>
      <c r="F1089" s="6"/>
      <c r="G1089" s="6"/>
      <c r="H1089" s="6"/>
      <c r="I1089" s="6"/>
      <c r="J1089" s="9"/>
    </row>
    <row r="1090" ht="15.35" customHeight="1">
      <c r="A1090" t="s" s="594">
        <f>MID(D1090,LEN(C1090)+2,LEN(D1090)-LEN(C1090))</f>
        <v>113</v>
      </c>
      <c r="B1090" s="349">
        <f>IF(_xlfn.IFERROR(FIND("PU",D1090,1),0)&lt;&gt;0,"PU",0)</f>
        <v>0</v>
      </c>
      <c r="C1090" t="s" s="10">
        <v>269</v>
      </c>
      <c r="D1090" t="s" s="10">
        <v>1935</v>
      </c>
      <c r="E1090" s="349">
        <v>0</v>
      </c>
      <c r="F1090" s="6"/>
      <c r="G1090" s="6"/>
      <c r="H1090" s="6"/>
      <c r="I1090" s="6"/>
      <c r="J1090" s="9"/>
    </row>
    <row r="1091" ht="15.35" customHeight="1">
      <c r="A1091" t="s" s="594">
        <f>MID(D1091,LEN(C1091)+2,LEN(D1091)-LEN(C1091))</f>
        <v>114</v>
      </c>
      <c r="B1091" s="349">
        <f>IF(_xlfn.IFERROR(FIND("PU",D1091,1),0)&lt;&gt;0,"PU",0)</f>
        <v>0</v>
      </c>
      <c r="C1091" t="s" s="10">
        <v>269</v>
      </c>
      <c r="D1091" t="s" s="10">
        <v>1936</v>
      </c>
      <c r="E1091" s="349">
        <v>0</v>
      </c>
      <c r="F1091" s="6"/>
      <c r="G1091" s="6"/>
      <c r="H1091" s="6"/>
      <c r="I1091" s="6"/>
      <c r="J1091" s="9"/>
    </row>
    <row r="1092" ht="15.35" customHeight="1">
      <c r="A1092" t="s" s="594">
        <f>MID(D1092,LEN(C1092)+2,LEN(D1092)-LEN(C1092))</f>
        <v>115</v>
      </c>
      <c r="B1092" s="349">
        <f>IF(_xlfn.IFERROR(FIND("PU",D1092,1),0)&lt;&gt;0,"PU",0)</f>
        <v>0</v>
      </c>
      <c r="C1092" t="s" s="10">
        <v>269</v>
      </c>
      <c r="D1092" t="s" s="10">
        <v>1937</v>
      </c>
      <c r="E1092" s="349">
        <v>0</v>
      </c>
      <c r="F1092" s="6"/>
      <c r="G1092" s="6"/>
      <c r="H1092" s="6"/>
      <c r="I1092" s="6"/>
      <c r="J1092" s="9"/>
    </row>
    <row r="1093" ht="15.35" customHeight="1">
      <c r="A1093" t="s" s="594">
        <f>MID(D1093,LEN(C1093)+2,LEN(D1093)-LEN(C1093))</f>
        <v>117</v>
      </c>
      <c r="B1093" s="349">
        <f>IF(_xlfn.IFERROR(FIND("PU",D1093,1),0)&lt;&gt;0,"PU",0)</f>
        <v>0</v>
      </c>
      <c r="C1093" t="s" s="10">
        <v>269</v>
      </c>
      <c r="D1093" t="s" s="10">
        <v>1938</v>
      </c>
      <c r="E1093" s="349">
        <v>0</v>
      </c>
      <c r="F1093" s="6"/>
      <c r="G1093" s="6"/>
      <c r="H1093" s="6"/>
      <c r="I1093" s="6"/>
      <c r="J1093" s="9"/>
    </row>
    <row r="1094" ht="15.35" customHeight="1">
      <c r="A1094" t="s" s="594">
        <f>MID(D1094,LEN(C1094)+2,LEN(D1094)-LEN(C1094))</f>
        <v>118</v>
      </c>
      <c r="B1094" s="349">
        <f>IF(_xlfn.IFERROR(FIND("PU",D1094,1),0)&lt;&gt;0,"PU",0)</f>
        <v>0</v>
      </c>
      <c r="C1094" t="s" s="10">
        <v>269</v>
      </c>
      <c r="D1094" t="s" s="10">
        <v>1939</v>
      </c>
      <c r="E1094" s="349">
        <v>0</v>
      </c>
      <c r="F1094" s="6"/>
      <c r="G1094" s="6"/>
      <c r="H1094" s="6"/>
      <c r="I1094" s="6"/>
      <c r="J1094" s="9"/>
    </row>
    <row r="1095" ht="15.35" customHeight="1">
      <c r="A1095" t="s" s="594">
        <f>MID(D1095,LEN(C1095)+2,LEN(D1095)-LEN(C1095))</f>
        <v>119</v>
      </c>
      <c r="B1095" s="349">
        <f>IF(_xlfn.IFERROR(FIND("PU",D1095,1),0)&lt;&gt;0,"PU",0)</f>
        <v>0</v>
      </c>
      <c r="C1095" t="s" s="10">
        <v>269</v>
      </c>
      <c r="D1095" t="s" s="10">
        <v>1940</v>
      </c>
      <c r="E1095" s="349">
        <v>0</v>
      </c>
      <c r="F1095" s="6"/>
      <c r="G1095" s="6"/>
      <c r="H1095" s="6"/>
      <c r="I1095" s="6"/>
      <c r="J1095" s="9"/>
    </row>
    <row r="1096" ht="15.35" customHeight="1">
      <c r="A1096" t="s" s="594">
        <f>MID(D1096,LEN(C1096)+2,LEN(D1096)-LEN(C1096))</f>
        <v>120</v>
      </c>
      <c r="B1096" s="349">
        <f>IF(_xlfn.IFERROR(FIND("PU",D1096,1),0)&lt;&gt;0,"PU",0)</f>
        <v>0</v>
      </c>
      <c r="C1096" t="s" s="10">
        <v>269</v>
      </c>
      <c r="D1096" t="s" s="10">
        <v>1941</v>
      </c>
      <c r="E1096" s="349">
        <v>0</v>
      </c>
      <c r="F1096" s="6"/>
      <c r="G1096" s="6"/>
      <c r="H1096" s="6"/>
      <c r="I1096" s="6"/>
      <c r="J1096" s="9"/>
    </row>
    <row r="1097" ht="15.35" customHeight="1">
      <c r="A1097" t="s" s="594">
        <f>MID(D1097,LEN(C1097)+2,LEN(D1097)-LEN(C1097))</f>
        <v>121</v>
      </c>
      <c r="B1097" s="349">
        <f>IF(_xlfn.IFERROR(FIND("PU",D1097,1),0)&lt;&gt;0,"PU",0)</f>
        <v>0</v>
      </c>
      <c r="C1097" t="s" s="10">
        <v>269</v>
      </c>
      <c r="D1097" t="s" s="10">
        <v>1942</v>
      </c>
      <c r="E1097" s="349">
        <v>0</v>
      </c>
      <c r="F1097" s="6"/>
      <c r="G1097" s="6"/>
      <c r="H1097" s="6"/>
      <c r="I1097" s="6"/>
      <c r="J1097" s="9"/>
    </row>
    <row r="1098" ht="15.35" customHeight="1">
      <c r="A1098" t="s" s="594">
        <f>MID(D1098,LEN(C1098)+2,LEN(D1098)-LEN(C1098))</f>
        <v>122</v>
      </c>
      <c r="B1098" s="349">
        <f>IF(_xlfn.IFERROR(FIND("PU",D1098,1),0)&lt;&gt;0,"PU",0)</f>
        <v>0</v>
      </c>
      <c r="C1098" t="s" s="10">
        <v>269</v>
      </c>
      <c r="D1098" t="s" s="10">
        <v>1943</v>
      </c>
      <c r="E1098" s="349">
        <v>0</v>
      </c>
      <c r="F1098" s="6"/>
      <c r="G1098" s="6"/>
      <c r="H1098" s="6"/>
      <c r="I1098" s="6"/>
      <c r="J1098" s="9"/>
    </row>
    <row r="1099" ht="15.35" customHeight="1">
      <c r="A1099" t="s" s="594">
        <f>MID(D1099,LEN(C1099)+2,LEN(D1099)-LEN(C1099))</f>
        <v>123</v>
      </c>
      <c r="B1099" s="349">
        <f>IF(_xlfn.IFERROR(FIND("PU",D1099,1),0)&lt;&gt;0,"PU",0)</f>
        <v>0</v>
      </c>
      <c r="C1099" t="s" s="10">
        <v>269</v>
      </c>
      <c r="D1099" t="s" s="10">
        <v>1944</v>
      </c>
      <c r="E1099" s="349">
        <v>0</v>
      </c>
      <c r="F1099" s="6"/>
      <c r="G1099" s="6"/>
      <c r="H1099" s="6"/>
      <c r="I1099" s="6"/>
      <c r="J1099" s="9"/>
    </row>
    <row r="1100" ht="15.35" customHeight="1">
      <c r="A1100" t="s" s="594">
        <f>MID(D1100,LEN(C1100)+2,LEN(D1100)-LEN(C1100))</f>
        <v>860</v>
      </c>
      <c r="B1100" s="349">
        <f>IF(_xlfn.IFERROR(FIND("PU",D1100,1),0)&lt;&gt;0,"PU",0)</f>
        <v>0</v>
      </c>
      <c r="C1100" t="s" s="10">
        <v>269</v>
      </c>
      <c r="D1100" t="s" s="10">
        <v>1945</v>
      </c>
      <c r="E1100" s="349">
        <v>0</v>
      </c>
      <c r="F1100" s="6"/>
      <c r="G1100" s="6"/>
      <c r="H1100" s="6"/>
      <c r="I1100" s="6"/>
      <c r="J1100" s="9"/>
    </row>
    <row r="1101" ht="15.35" customHeight="1">
      <c r="A1101" t="s" s="594">
        <f>MID(D1101,LEN(C1101)+2,LEN(D1101)-LEN(C1101))</f>
        <v>110</v>
      </c>
      <c r="B1101" s="349">
        <f>IF(_xlfn.IFERROR(FIND("PU",D1101,1),0)&lt;&gt;0,"PU",0)</f>
        <v>0</v>
      </c>
      <c r="C1101" t="s" s="10">
        <v>271</v>
      </c>
      <c r="D1101" t="s" s="10">
        <v>1946</v>
      </c>
      <c r="E1101" s="349">
        <v>0</v>
      </c>
      <c r="F1101" s="6"/>
      <c r="G1101" s="6"/>
      <c r="H1101" s="6"/>
      <c r="I1101" s="6"/>
      <c r="J1101" s="9"/>
    </row>
    <row r="1102" ht="15.35" customHeight="1">
      <c r="A1102" t="s" s="594">
        <f>MID(D1102,LEN(C1102)+2,LEN(D1102)-LEN(C1102))</f>
        <v>111</v>
      </c>
      <c r="B1102" s="349">
        <f>IF(_xlfn.IFERROR(FIND("PU",D1102,1),0)&lt;&gt;0,"PU",0)</f>
        <v>0</v>
      </c>
      <c r="C1102" t="s" s="10">
        <v>271</v>
      </c>
      <c r="D1102" t="s" s="10">
        <v>1947</v>
      </c>
      <c r="E1102" s="349">
        <v>0</v>
      </c>
      <c r="F1102" s="6"/>
      <c r="G1102" s="6"/>
      <c r="H1102" s="6"/>
      <c r="I1102" s="6"/>
      <c r="J1102" s="9"/>
    </row>
    <row r="1103" ht="15.35" customHeight="1">
      <c r="A1103" t="s" s="594">
        <f>MID(D1103,LEN(C1103)+2,LEN(D1103)-LEN(C1103))</f>
        <v>112</v>
      </c>
      <c r="B1103" s="349">
        <f>IF(_xlfn.IFERROR(FIND("PU",D1103,1),0)&lt;&gt;0,"PU",0)</f>
        <v>0</v>
      </c>
      <c r="C1103" t="s" s="10">
        <v>271</v>
      </c>
      <c r="D1103" t="s" s="10">
        <v>1948</v>
      </c>
      <c r="E1103" s="349">
        <v>0</v>
      </c>
      <c r="F1103" s="6"/>
      <c r="G1103" s="6"/>
      <c r="H1103" s="6"/>
      <c r="I1103" s="6"/>
      <c r="J1103" s="9"/>
    </row>
    <row r="1104" ht="15.35" customHeight="1">
      <c r="A1104" t="s" s="594">
        <f>MID(D1104,LEN(C1104)+2,LEN(D1104)-LEN(C1104))</f>
        <v>113</v>
      </c>
      <c r="B1104" s="349">
        <f>IF(_xlfn.IFERROR(FIND("PU",D1104,1),0)&lt;&gt;0,"PU",0)</f>
        <v>0</v>
      </c>
      <c r="C1104" t="s" s="10">
        <v>271</v>
      </c>
      <c r="D1104" t="s" s="10">
        <v>1949</v>
      </c>
      <c r="E1104" s="349">
        <v>0</v>
      </c>
      <c r="F1104" s="6"/>
      <c r="G1104" s="6"/>
      <c r="H1104" s="6"/>
      <c r="I1104" s="6"/>
      <c r="J1104" s="9"/>
    </row>
    <row r="1105" ht="15.35" customHeight="1">
      <c r="A1105" t="s" s="594">
        <f>MID(D1105,LEN(C1105)+2,LEN(D1105)-LEN(C1105))</f>
        <v>114</v>
      </c>
      <c r="B1105" s="349">
        <f>IF(_xlfn.IFERROR(FIND("PU",D1105,1),0)&lt;&gt;0,"PU",0)</f>
        <v>0</v>
      </c>
      <c r="C1105" t="s" s="10">
        <v>271</v>
      </c>
      <c r="D1105" t="s" s="10">
        <v>1950</v>
      </c>
      <c r="E1105" s="349">
        <v>0</v>
      </c>
      <c r="F1105" s="6"/>
      <c r="G1105" s="6"/>
      <c r="H1105" s="6"/>
      <c r="I1105" s="6"/>
      <c r="J1105" s="9"/>
    </row>
    <row r="1106" ht="15.35" customHeight="1">
      <c r="A1106" t="s" s="594">
        <f>MID(D1106,LEN(C1106)+2,LEN(D1106)-LEN(C1106))</f>
        <v>115</v>
      </c>
      <c r="B1106" s="349">
        <f>IF(_xlfn.IFERROR(FIND("PU",D1106,1),0)&lt;&gt;0,"PU",0)</f>
        <v>0</v>
      </c>
      <c r="C1106" t="s" s="10">
        <v>271</v>
      </c>
      <c r="D1106" t="s" s="10">
        <v>1951</v>
      </c>
      <c r="E1106" s="349">
        <v>0</v>
      </c>
      <c r="F1106" s="6"/>
      <c r="G1106" s="6"/>
      <c r="H1106" s="6"/>
      <c r="I1106" s="6"/>
      <c r="J1106" s="9"/>
    </row>
    <row r="1107" ht="15.35" customHeight="1">
      <c r="A1107" t="s" s="594">
        <f>MID(D1107,LEN(C1107)+2,LEN(D1107)-LEN(C1107))</f>
        <v>117</v>
      </c>
      <c r="B1107" s="349">
        <f>IF(_xlfn.IFERROR(FIND("PU",D1107,1),0)&lt;&gt;0,"PU",0)</f>
        <v>0</v>
      </c>
      <c r="C1107" t="s" s="10">
        <v>271</v>
      </c>
      <c r="D1107" t="s" s="10">
        <v>1952</v>
      </c>
      <c r="E1107" s="349">
        <v>0</v>
      </c>
      <c r="F1107" s="6"/>
      <c r="G1107" s="6"/>
      <c r="H1107" s="6"/>
      <c r="I1107" s="6"/>
      <c r="J1107" s="9"/>
    </row>
    <row r="1108" ht="15.35" customHeight="1">
      <c r="A1108" t="s" s="594">
        <f>MID(D1108,LEN(C1108)+2,LEN(D1108)-LEN(C1108))</f>
        <v>118</v>
      </c>
      <c r="B1108" s="349">
        <f>IF(_xlfn.IFERROR(FIND("PU",D1108,1),0)&lt;&gt;0,"PU",0)</f>
        <v>0</v>
      </c>
      <c r="C1108" t="s" s="10">
        <v>271</v>
      </c>
      <c r="D1108" t="s" s="10">
        <v>1953</v>
      </c>
      <c r="E1108" s="349">
        <v>0</v>
      </c>
      <c r="F1108" s="6"/>
      <c r="G1108" s="6"/>
      <c r="H1108" s="6"/>
      <c r="I1108" s="6"/>
      <c r="J1108" s="9"/>
    </row>
    <row r="1109" ht="15.35" customHeight="1">
      <c r="A1109" t="s" s="594">
        <f>MID(D1109,LEN(C1109)+2,LEN(D1109)-LEN(C1109))</f>
        <v>119</v>
      </c>
      <c r="B1109" s="349">
        <f>IF(_xlfn.IFERROR(FIND("PU",D1109,1),0)&lt;&gt;0,"PU",0)</f>
        <v>0</v>
      </c>
      <c r="C1109" t="s" s="10">
        <v>271</v>
      </c>
      <c r="D1109" t="s" s="10">
        <v>1954</v>
      </c>
      <c r="E1109" s="349">
        <v>0</v>
      </c>
      <c r="F1109" s="6"/>
      <c r="G1109" s="6"/>
      <c r="H1109" s="6"/>
      <c r="I1109" s="6"/>
      <c r="J1109" s="9"/>
    </row>
    <row r="1110" ht="15.35" customHeight="1">
      <c r="A1110" t="s" s="594">
        <f>MID(D1110,LEN(C1110)+2,LEN(D1110)-LEN(C1110))</f>
        <v>120</v>
      </c>
      <c r="B1110" s="349">
        <f>IF(_xlfn.IFERROR(FIND("PU",D1110,1),0)&lt;&gt;0,"PU",0)</f>
        <v>0</v>
      </c>
      <c r="C1110" t="s" s="10">
        <v>271</v>
      </c>
      <c r="D1110" t="s" s="10">
        <v>1955</v>
      </c>
      <c r="E1110" s="349">
        <v>0</v>
      </c>
      <c r="F1110" s="6"/>
      <c r="G1110" s="6"/>
      <c r="H1110" s="6"/>
      <c r="I1110" s="6"/>
      <c r="J1110" s="9"/>
    </row>
    <row r="1111" ht="15.35" customHeight="1">
      <c r="A1111" t="s" s="594">
        <f>MID(D1111,LEN(C1111)+2,LEN(D1111)-LEN(C1111))</f>
        <v>121</v>
      </c>
      <c r="B1111" s="349">
        <f>IF(_xlfn.IFERROR(FIND("PU",D1111,1),0)&lt;&gt;0,"PU",0)</f>
        <v>0</v>
      </c>
      <c r="C1111" t="s" s="10">
        <v>271</v>
      </c>
      <c r="D1111" t="s" s="10">
        <v>1956</v>
      </c>
      <c r="E1111" s="349">
        <v>0</v>
      </c>
      <c r="F1111" s="6"/>
      <c r="G1111" s="6"/>
      <c r="H1111" s="6"/>
      <c r="I1111" s="6"/>
      <c r="J1111" s="9"/>
    </row>
    <row r="1112" ht="15.35" customHeight="1">
      <c r="A1112" t="s" s="594">
        <f>MID(D1112,LEN(C1112)+2,LEN(D1112)-LEN(C1112))</f>
        <v>122</v>
      </c>
      <c r="B1112" s="349">
        <f>IF(_xlfn.IFERROR(FIND("PU",D1112,1),0)&lt;&gt;0,"PU",0)</f>
        <v>0</v>
      </c>
      <c r="C1112" t="s" s="10">
        <v>271</v>
      </c>
      <c r="D1112" t="s" s="10">
        <v>1957</v>
      </c>
      <c r="E1112" s="349">
        <v>0</v>
      </c>
      <c r="F1112" s="6"/>
      <c r="G1112" s="6"/>
      <c r="H1112" s="6"/>
      <c r="I1112" s="6"/>
      <c r="J1112" s="9"/>
    </row>
    <row r="1113" ht="15.35" customHeight="1">
      <c r="A1113" t="s" s="594">
        <f>MID(D1113,LEN(C1113)+2,LEN(D1113)-LEN(C1113))</f>
        <v>123</v>
      </c>
      <c r="B1113" s="349">
        <f>IF(_xlfn.IFERROR(FIND("PU",D1113,1),0)&lt;&gt;0,"PU",0)</f>
        <v>0</v>
      </c>
      <c r="C1113" t="s" s="10">
        <v>271</v>
      </c>
      <c r="D1113" t="s" s="10">
        <v>1958</v>
      </c>
      <c r="E1113" s="349">
        <v>0</v>
      </c>
      <c r="F1113" s="6"/>
      <c r="G1113" s="6"/>
      <c r="H1113" s="6"/>
      <c r="I1113" s="6"/>
      <c r="J1113" s="9"/>
    </row>
    <row r="1114" ht="15.35" customHeight="1">
      <c r="A1114" t="s" s="594">
        <f>MID(D1114,LEN(C1114)+2,LEN(D1114)-LEN(C1114))</f>
        <v>860</v>
      </c>
      <c r="B1114" s="349">
        <f>IF(_xlfn.IFERROR(FIND("PU",D1114,1),0)&lt;&gt;0,"PU",0)</f>
        <v>0</v>
      </c>
      <c r="C1114" t="s" s="10">
        <v>271</v>
      </c>
      <c r="D1114" t="s" s="10">
        <v>1959</v>
      </c>
      <c r="E1114" s="349">
        <v>0</v>
      </c>
      <c r="F1114" s="6"/>
      <c r="G1114" s="6"/>
      <c r="H1114" s="6"/>
      <c r="I1114" s="6"/>
      <c r="J1114" s="9"/>
    </row>
    <row r="1115" ht="15.35" customHeight="1">
      <c r="A1115" t="s" s="594">
        <f>MID(D1115,LEN(C1115)+2,LEN(D1115)-LEN(C1115))</f>
        <v>110</v>
      </c>
      <c r="B1115" s="349">
        <f>IF(_xlfn.IFERROR(FIND("PU",D1115,1),0)&lt;&gt;0,"PU",0)</f>
        <v>0</v>
      </c>
      <c r="C1115" t="s" s="10">
        <v>273</v>
      </c>
      <c r="D1115" t="s" s="10">
        <v>1960</v>
      </c>
      <c r="E1115" s="349">
        <v>0</v>
      </c>
      <c r="F1115" s="6"/>
      <c r="G1115" s="6"/>
      <c r="H1115" s="6"/>
      <c r="I1115" s="6"/>
      <c r="J1115" s="9"/>
    </row>
    <row r="1116" ht="15.35" customHeight="1">
      <c r="A1116" t="s" s="594">
        <f>MID(D1116,LEN(C1116)+2,LEN(D1116)-LEN(C1116))</f>
        <v>111</v>
      </c>
      <c r="B1116" s="349">
        <f>IF(_xlfn.IFERROR(FIND("PU",D1116,1),0)&lt;&gt;0,"PU",0)</f>
        <v>0</v>
      </c>
      <c r="C1116" t="s" s="10">
        <v>273</v>
      </c>
      <c r="D1116" t="s" s="10">
        <v>1961</v>
      </c>
      <c r="E1116" s="349">
        <v>0</v>
      </c>
      <c r="F1116" s="6"/>
      <c r="G1116" s="6"/>
      <c r="H1116" s="6"/>
      <c r="I1116" s="6"/>
      <c r="J1116" s="9"/>
    </row>
    <row r="1117" ht="15.35" customHeight="1">
      <c r="A1117" t="s" s="594">
        <f>MID(D1117,LEN(C1117)+2,LEN(D1117)-LEN(C1117))</f>
        <v>112</v>
      </c>
      <c r="B1117" s="349">
        <f>IF(_xlfn.IFERROR(FIND("PU",D1117,1),0)&lt;&gt;0,"PU",0)</f>
        <v>0</v>
      </c>
      <c r="C1117" t="s" s="10">
        <v>273</v>
      </c>
      <c r="D1117" t="s" s="10">
        <v>1962</v>
      </c>
      <c r="E1117" s="349">
        <v>0</v>
      </c>
      <c r="F1117" s="6"/>
      <c r="G1117" s="6"/>
      <c r="H1117" s="6"/>
      <c r="I1117" s="6"/>
      <c r="J1117" s="9"/>
    </row>
    <row r="1118" ht="15.35" customHeight="1">
      <c r="A1118" t="s" s="594">
        <f>MID(D1118,LEN(C1118)+2,LEN(D1118)-LEN(C1118))</f>
        <v>113</v>
      </c>
      <c r="B1118" s="349">
        <f>IF(_xlfn.IFERROR(FIND("PU",D1118,1),0)&lt;&gt;0,"PU",0)</f>
        <v>0</v>
      </c>
      <c r="C1118" t="s" s="10">
        <v>273</v>
      </c>
      <c r="D1118" t="s" s="10">
        <v>1963</v>
      </c>
      <c r="E1118" s="349">
        <v>0</v>
      </c>
      <c r="F1118" s="6"/>
      <c r="G1118" s="6"/>
      <c r="H1118" s="6"/>
      <c r="I1118" s="6"/>
      <c r="J1118" s="9"/>
    </row>
    <row r="1119" ht="15.35" customHeight="1">
      <c r="A1119" t="s" s="594">
        <f>MID(D1119,LEN(C1119)+2,LEN(D1119)-LEN(C1119))</f>
        <v>114</v>
      </c>
      <c r="B1119" s="349">
        <f>IF(_xlfn.IFERROR(FIND("PU",D1119,1),0)&lt;&gt;0,"PU",0)</f>
        <v>0</v>
      </c>
      <c r="C1119" t="s" s="10">
        <v>273</v>
      </c>
      <c r="D1119" t="s" s="10">
        <v>1964</v>
      </c>
      <c r="E1119" s="349">
        <v>0</v>
      </c>
      <c r="F1119" s="6"/>
      <c r="G1119" s="6"/>
      <c r="H1119" s="6"/>
      <c r="I1119" s="6"/>
      <c r="J1119" s="9"/>
    </row>
    <row r="1120" ht="15.35" customHeight="1">
      <c r="A1120" t="s" s="594">
        <f>MID(D1120,LEN(C1120)+2,LEN(D1120)-LEN(C1120))</f>
        <v>115</v>
      </c>
      <c r="B1120" s="349">
        <f>IF(_xlfn.IFERROR(FIND("PU",D1120,1),0)&lt;&gt;0,"PU",0)</f>
        <v>0</v>
      </c>
      <c r="C1120" t="s" s="10">
        <v>273</v>
      </c>
      <c r="D1120" t="s" s="10">
        <v>1965</v>
      </c>
      <c r="E1120" s="349">
        <v>0</v>
      </c>
      <c r="F1120" s="6"/>
      <c r="G1120" s="6"/>
      <c r="H1120" s="6"/>
      <c r="I1120" s="6"/>
      <c r="J1120" s="9"/>
    </row>
    <row r="1121" ht="15.35" customHeight="1">
      <c r="A1121" t="s" s="594">
        <f>MID(D1121,LEN(C1121)+2,LEN(D1121)-LEN(C1121))</f>
        <v>117</v>
      </c>
      <c r="B1121" s="349">
        <f>IF(_xlfn.IFERROR(FIND("PU",D1121,1),0)&lt;&gt;0,"PU",0)</f>
        <v>0</v>
      </c>
      <c r="C1121" t="s" s="10">
        <v>273</v>
      </c>
      <c r="D1121" t="s" s="10">
        <v>1966</v>
      </c>
      <c r="E1121" s="349">
        <v>0</v>
      </c>
      <c r="F1121" s="6"/>
      <c r="G1121" s="6"/>
      <c r="H1121" s="6"/>
      <c r="I1121" s="6"/>
      <c r="J1121" s="9"/>
    </row>
    <row r="1122" ht="15.35" customHeight="1">
      <c r="A1122" t="s" s="594">
        <f>MID(D1122,LEN(C1122)+2,LEN(D1122)-LEN(C1122))</f>
        <v>118</v>
      </c>
      <c r="B1122" s="349">
        <f>IF(_xlfn.IFERROR(FIND("PU",D1122,1),0)&lt;&gt;0,"PU",0)</f>
        <v>0</v>
      </c>
      <c r="C1122" t="s" s="10">
        <v>273</v>
      </c>
      <c r="D1122" t="s" s="10">
        <v>1967</v>
      </c>
      <c r="E1122" s="349">
        <v>0</v>
      </c>
      <c r="F1122" s="6"/>
      <c r="G1122" s="6"/>
      <c r="H1122" s="6"/>
      <c r="I1122" s="6"/>
      <c r="J1122" s="9"/>
    </row>
    <row r="1123" ht="15.35" customHeight="1">
      <c r="A1123" t="s" s="594">
        <f>MID(D1123,LEN(C1123)+2,LEN(D1123)-LEN(C1123))</f>
        <v>119</v>
      </c>
      <c r="B1123" s="349">
        <f>IF(_xlfn.IFERROR(FIND("PU",D1123,1),0)&lt;&gt;0,"PU",0)</f>
        <v>0</v>
      </c>
      <c r="C1123" t="s" s="10">
        <v>273</v>
      </c>
      <c r="D1123" t="s" s="10">
        <v>1968</v>
      </c>
      <c r="E1123" s="349">
        <v>0</v>
      </c>
      <c r="F1123" s="6"/>
      <c r="G1123" s="6"/>
      <c r="H1123" s="6"/>
      <c r="I1123" s="6"/>
      <c r="J1123" s="9"/>
    </row>
    <row r="1124" ht="15.35" customHeight="1">
      <c r="A1124" t="s" s="594">
        <f>MID(D1124,LEN(C1124)+2,LEN(D1124)-LEN(C1124))</f>
        <v>120</v>
      </c>
      <c r="B1124" s="349">
        <f>IF(_xlfn.IFERROR(FIND("PU",D1124,1),0)&lt;&gt;0,"PU",0)</f>
        <v>0</v>
      </c>
      <c r="C1124" t="s" s="10">
        <v>273</v>
      </c>
      <c r="D1124" t="s" s="10">
        <v>1969</v>
      </c>
      <c r="E1124" s="349">
        <v>0</v>
      </c>
      <c r="F1124" s="6"/>
      <c r="G1124" s="6"/>
      <c r="H1124" s="6"/>
      <c r="I1124" s="6"/>
      <c r="J1124" s="9"/>
    </row>
    <row r="1125" ht="15.35" customHeight="1">
      <c r="A1125" t="s" s="594">
        <f>MID(D1125,LEN(C1125)+2,LEN(D1125)-LEN(C1125))</f>
        <v>121</v>
      </c>
      <c r="B1125" s="349">
        <f>IF(_xlfn.IFERROR(FIND("PU",D1125,1),0)&lt;&gt;0,"PU",0)</f>
        <v>0</v>
      </c>
      <c r="C1125" t="s" s="10">
        <v>273</v>
      </c>
      <c r="D1125" t="s" s="10">
        <v>1970</v>
      </c>
      <c r="E1125" s="349">
        <v>0</v>
      </c>
      <c r="F1125" s="6"/>
      <c r="G1125" s="6"/>
      <c r="H1125" s="6"/>
      <c r="I1125" s="6"/>
      <c r="J1125" s="9"/>
    </row>
    <row r="1126" ht="15.35" customHeight="1">
      <c r="A1126" t="s" s="594">
        <f>MID(D1126,LEN(C1126)+2,LEN(D1126)-LEN(C1126))</f>
        <v>122</v>
      </c>
      <c r="B1126" s="349">
        <f>IF(_xlfn.IFERROR(FIND("PU",D1126,1),0)&lt;&gt;0,"PU",0)</f>
        <v>0</v>
      </c>
      <c r="C1126" t="s" s="10">
        <v>273</v>
      </c>
      <c r="D1126" t="s" s="10">
        <v>1971</v>
      </c>
      <c r="E1126" s="349">
        <v>0</v>
      </c>
      <c r="F1126" s="6"/>
      <c r="G1126" s="6"/>
      <c r="H1126" s="6"/>
      <c r="I1126" s="6"/>
      <c r="J1126" s="9"/>
    </row>
    <row r="1127" ht="15.35" customHeight="1">
      <c r="A1127" t="s" s="594">
        <f>MID(D1127,LEN(C1127)+2,LEN(D1127)-LEN(C1127))</f>
        <v>123</v>
      </c>
      <c r="B1127" s="349">
        <f>IF(_xlfn.IFERROR(FIND("PU",D1127,1),0)&lt;&gt;0,"PU",0)</f>
        <v>0</v>
      </c>
      <c r="C1127" t="s" s="10">
        <v>273</v>
      </c>
      <c r="D1127" t="s" s="10">
        <v>1972</v>
      </c>
      <c r="E1127" s="349">
        <v>0</v>
      </c>
      <c r="F1127" s="6"/>
      <c r="G1127" s="6"/>
      <c r="H1127" s="6"/>
      <c r="I1127" s="6"/>
      <c r="J1127" s="9"/>
    </row>
    <row r="1128" ht="15.35" customHeight="1">
      <c r="A1128" t="s" s="594">
        <f>MID(D1128,LEN(C1128)+2,LEN(D1128)-LEN(C1128))</f>
        <v>860</v>
      </c>
      <c r="B1128" s="349">
        <f>IF(_xlfn.IFERROR(FIND("PU",D1128,1),0)&lt;&gt;0,"PU",0)</f>
        <v>0</v>
      </c>
      <c r="C1128" t="s" s="10">
        <v>273</v>
      </c>
      <c r="D1128" t="s" s="10">
        <v>1973</v>
      </c>
      <c r="E1128" s="349">
        <v>0</v>
      </c>
      <c r="F1128" s="6"/>
      <c r="G1128" s="6"/>
      <c r="H1128" s="6"/>
      <c r="I1128" s="6"/>
      <c r="J1128" s="9"/>
    </row>
    <row r="1129" ht="15.35" customHeight="1">
      <c r="A1129" t="s" s="594">
        <f>MID(D1129,LEN(C1129)+2,LEN(D1129)-LEN(C1129))</f>
        <v>110</v>
      </c>
      <c r="B1129" s="349">
        <f>IF(_xlfn.IFERROR(FIND("PU",D1129,1),0)&lt;&gt;0,"PU",0)</f>
        <v>0</v>
      </c>
      <c r="C1129" t="s" s="10">
        <v>275</v>
      </c>
      <c r="D1129" t="s" s="10">
        <v>1974</v>
      </c>
      <c r="E1129" s="349">
        <v>0</v>
      </c>
      <c r="F1129" s="6"/>
      <c r="G1129" s="6"/>
      <c r="H1129" s="6"/>
      <c r="I1129" s="6"/>
      <c r="J1129" s="9"/>
    </row>
    <row r="1130" ht="15.35" customHeight="1">
      <c r="A1130" t="s" s="594">
        <f>MID(D1130,LEN(C1130)+2,LEN(D1130)-LEN(C1130))</f>
        <v>111</v>
      </c>
      <c r="B1130" s="349">
        <f>IF(_xlfn.IFERROR(FIND("PU",D1130,1),0)&lt;&gt;0,"PU",0)</f>
        <v>0</v>
      </c>
      <c r="C1130" t="s" s="10">
        <v>275</v>
      </c>
      <c r="D1130" t="s" s="10">
        <v>1975</v>
      </c>
      <c r="E1130" s="349">
        <v>0</v>
      </c>
      <c r="F1130" s="6"/>
      <c r="G1130" s="6"/>
      <c r="H1130" s="6"/>
      <c r="I1130" s="6"/>
      <c r="J1130" s="9"/>
    </row>
    <row r="1131" ht="15.35" customHeight="1">
      <c r="A1131" t="s" s="594">
        <f>MID(D1131,LEN(C1131)+2,LEN(D1131)-LEN(C1131))</f>
        <v>112</v>
      </c>
      <c r="B1131" s="349">
        <f>IF(_xlfn.IFERROR(FIND("PU",D1131,1),0)&lt;&gt;0,"PU",0)</f>
        <v>0</v>
      </c>
      <c r="C1131" t="s" s="10">
        <v>275</v>
      </c>
      <c r="D1131" t="s" s="10">
        <v>1976</v>
      </c>
      <c r="E1131" s="349">
        <v>0</v>
      </c>
      <c r="F1131" s="6"/>
      <c r="G1131" s="6"/>
      <c r="H1131" s="6"/>
      <c r="I1131" s="6"/>
      <c r="J1131" s="9"/>
    </row>
    <row r="1132" ht="15.35" customHeight="1">
      <c r="A1132" t="s" s="594">
        <f>MID(D1132,LEN(C1132)+2,LEN(D1132)-LEN(C1132))</f>
        <v>113</v>
      </c>
      <c r="B1132" s="349">
        <f>IF(_xlfn.IFERROR(FIND("PU",D1132,1),0)&lt;&gt;0,"PU",0)</f>
        <v>0</v>
      </c>
      <c r="C1132" t="s" s="10">
        <v>275</v>
      </c>
      <c r="D1132" t="s" s="10">
        <v>1977</v>
      </c>
      <c r="E1132" s="349">
        <v>0</v>
      </c>
      <c r="F1132" s="6"/>
      <c r="G1132" s="6"/>
      <c r="H1132" s="6"/>
      <c r="I1132" s="6"/>
      <c r="J1132" s="9"/>
    </row>
    <row r="1133" ht="15.35" customHeight="1">
      <c r="A1133" t="s" s="594">
        <f>MID(D1133,LEN(C1133)+2,LEN(D1133)-LEN(C1133))</f>
        <v>114</v>
      </c>
      <c r="B1133" s="349">
        <f>IF(_xlfn.IFERROR(FIND("PU",D1133,1),0)&lt;&gt;0,"PU",0)</f>
        <v>0</v>
      </c>
      <c r="C1133" t="s" s="10">
        <v>275</v>
      </c>
      <c r="D1133" t="s" s="10">
        <v>1978</v>
      </c>
      <c r="E1133" s="349">
        <v>0</v>
      </c>
      <c r="F1133" s="6"/>
      <c r="G1133" s="6"/>
      <c r="H1133" s="6"/>
      <c r="I1133" s="6"/>
      <c r="J1133" s="9"/>
    </row>
    <row r="1134" ht="15.35" customHeight="1">
      <c r="A1134" t="s" s="594">
        <f>MID(D1134,LEN(C1134)+2,LEN(D1134)-LEN(C1134))</f>
        <v>115</v>
      </c>
      <c r="B1134" s="349">
        <f>IF(_xlfn.IFERROR(FIND("PU",D1134,1),0)&lt;&gt;0,"PU",0)</f>
        <v>0</v>
      </c>
      <c r="C1134" t="s" s="10">
        <v>275</v>
      </c>
      <c r="D1134" t="s" s="10">
        <v>1979</v>
      </c>
      <c r="E1134" s="349">
        <v>0</v>
      </c>
      <c r="F1134" s="6"/>
      <c r="G1134" s="6"/>
      <c r="H1134" s="6"/>
      <c r="I1134" s="6"/>
      <c r="J1134" s="9"/>
    </row>
    <row r="1135" ht="15.35" customHeight="1">
      <c r="A1135" t="s" s="594">
        <f>MID(D1135,LEN(C1135)+2,LEN(D1135)-LEN(C1135))</f>
        <v>117</v>
      </c>
      <c r="B1135" s="349">
        <f>IF(_xlfn.IFERROR(FIND("PU",D1135,1),0)&lt;&gt;0,"PU",0)</f>
        <v>0</v>
      </c>
      <c r="C1135" t="s" s="10">
        <v>275</v>
      </c>
      <c r="D1135" t="s" s="10">
        <v>1980</v>
      </c>
      <c r="E1135" s="349">
        <v>0</v>
      </c>
      <c r="F1135" s="6"/>
      <c r="G1135" s="6"/>
      <c r="H1135" s="6"/>
      <c r="I1135" s="6"/>
      <c r="J1135" s="9"/>
    </row>
    <row r="1136" ht="15.35" customHeight="1">
      <c r="A1136" t="s" s="594">
        <f>MID(D1136,LEN(C1136)+2,LEN(D1136)-LEN(C1136))</f>
        <v>118</v>
      </c>
      <c r="B1136" s="349">
        <f>IF(_xlfn.IFERROR(FIND("PU",D1136,1),0)&lt;&gt;0,"PU",0)</f>
        <v>0</v>
      </c>
      <c r="C1136" t="s" s="10">
        <v>275</v>
      </c>
      <c r="D1136" t="s" s="10">
        <v>1981</v>
      </c>
      <c r="E1136" s="349">
        <v>0</v>
      </c>
      <c r="F1136" s="6"/>
      <c r="G1136" s="6"/>
      <c r="H1136" s="6"/>
      <c r="I1136" s="6"/>
      <c r="J1136" s="9"/>
    </row>
    <row r="1137" ht="15.35" customHeight="1">
      <c r="A1137" t="s" s="594">
        <f>MID(D1137,LEN(C1137)+2,LEN(D1137)-LEN(C1137))</f>
        <v>119</v>
      </c>
      <c r="B1137" s="349">
        <f>IF(_xlfn.IFERROR(FIND("PU",D1137,1),0)&lt;&gt;0,"PU",0)</f>
        <v>0</v>
      </c>
      <c r="C1137" t="s" s="10">
        <v>275</v>
      </c>
      <c r="D1137" t="s" s="10">
        <v>1982</v>
      </c>
      <c r="E1137" s="349">
        <v>0</v>
      </c>
      <c r="F1137" s="6"/>
      <c r="G1137" s="6"/>
      <c r="H1137" s="6"/>
      <c r="I1137" s="6"/>
      <c r="J1137" s="9"/>
    </row>
    <row r="1138" ht="15.35" customHeight="1">
      <c r="A1138" t="s" s="594">
        <f>MID(D1138,LEN(C1138)+2,LEN(D1138)-LEN(C1138))</f>
        <v>120</v>
      </c>
      <c r="B1138" s="349">
        <f>IF(_xlfn.IFERROR(FIND("PU",D1138,1),0)&lt;&gt;0,"PU",0)</f>
        <v>0</v>
      </c>
      <c r="C1138" t="s" s="10">
        <v>275</v>
      </c>
      <c r="D1138" t="s" s="10">
        <v>1983</v>
      </c>
      <c r="E1138" s="349">
        <v>0</v>
      </c>
      <c r="F1138" s="6"/>
      <c r="G1138" s="6"/>
      <c r="H1138" s="6"/>
      <c r="I1138" s="6"/>
      <c r="J1138" s="9"/>
    </row>
    <row r="1139" ht="15.35" customHeight="1">
      <c r="A1139" t="s" s="594">
        <f>MID(D1139,LEN(C1139)+2,LEN(D1139)-LEN(C1139))</f>
        <v>121</v>
      </c>
      <c r="B1139" s="349">
        <f>IF(_xlfn.IFERROR(FIND("PU",D1139,1),0)&lt;&gt;0,"PU",0)</f>
        <v>0</v>
      </c>
      <c r="C1139" t="s" s="10">
        <v>275</v>
      </c>
      <c r="D1139" t="s" s="10">
        <v>1984</v>
      </c>
      <c r="E1139" s="349">
        <v>0</v>
      </c>
      <c r="F1139" s="6"/>
      <c r="G1139" s="6"/>
      <c r="H1139" s="6"/>
      <c r="I1139" s="6"/>
      <c r="J1139" s="9"/>
    </row>
    <row r="1140" ht="15.35" customHeight="1">
      <c r="A1140" t="s" s="594">
        <f>MID(D1140,LEN(C1140)+2,LEN(D1140)-LEN(C1140))</f>
        <v>122</v>
      </c>
      <c r="B1140" s="349">
        <f>IF(_xlfn.IFERROR(FIND("PU",D1140,1),0)&lt;&gt;0,"PU",0)</f>
        <v>0</v>
      </c>
      <c r="C1140" t="s" s="10">
        <v>275</v>
      </c>
      <c r="D1140" t="s" s="10">
        <v>1985</v>
      </c>
      <c r="E1140" s="349">
        <v>0</v>
      </c>
      <c r="F1140" s="6"/>
      <c r="G1140" s="6"/>
      <c r="H1140" s="6"/>
      <c r="I1140" s="6"/>
      <c r="J1140" s="9"/>
    </row>
    <row r="1141" ht="15.35" customHeight="1">
      <c r="A1141" t="s" s="594">
        <f>MID(D1141,LEN(C1141)+2,LEN(D1141)-LEN(C1141))</f>
        <v>123</v>
      </c>
      <c r="B1141" s="349">
        <f>IF(_xlfn.IFERROR(FIND("PU",D1141,1),0)&lt;&gt;0,"PU",0)</f>
        <v>0</v>
      </c>
      <c r="C1141" t="s" s="10">
        <v>275</v>
      </c>
      <c r="D1141" t="s" s="10">
        <v>1986</v>
      </c>
      <c r="E1141" s="349">
        <v>0</v>
      </c>
      <c r="F1141" s="6"/>
      <c r="G1141" s="6"/>
      <c r="H1141" s="6"/>
      <c r="I1141" s="6"/>
      <c r="J1141" s="9"/>
    </row>
    <row r="1142" ht="15.35" customHeight="1">
      <c r="A1142" t="s" s="594">
        <f>MID(D1142,LEN(C1142)+2,LEN(D1142)-LEN(C1142))</f>
        <v>860</v>
      </c>
      <c r="B1142" s="349">
        <f>IF(_xlfn.IFERROR(FIND("PU",D1142,1),0)&lt;&gt;0,"PU",0)</f>
        <v>0</v>
      </c>
      <c r="C1142" t="s" s="10">
        <v>275</v>
      </c>
      <c r="D1142" t="s" s="10">
        <v>1987</v>
      </c>
      <c r="E1142" s="349">
        <v>0</v>
      </c>
      <c r="F1142" s="6"/>
      <c r="G1142" s="6"/>
      <c r="H1142" s="6"/>
      <c r="I1142" s="6"/>
      <c r="J1142" s="9"/>
    </row>
    <row r="1143" ht="15.35" customHeight="1">
      <c r="A1143" t="s" s="594">
        <f>MID(D1143,LEN(C1143)+2,LEN(D1143)-LEN(C1143))</f>
        <v>110</v>
      </c>
      <c r="B1143" s="349">
        <f>IF(_xlfn.IFERROR(FIND("PU",D1143,1),0)&lt;&gt;0,"PU",0)</f>
        <v>0</v>
      </c>
      <c r="C1143" t="s" s="10">
        <v>277</v>
      </c>
      <c r="D1143" t="s" s="10">
        <v>1988</v>
      </c>
      <c r="E1143" s="349">
        <v>0</v>
      </c>
      <c r="F1143" s="6"/>
      <c r="G1143" s="6"/>
      <c r="H1143" s="6"/>
      <c r="I1143" s="6"/>
      <c r="J1143" s="9"/>
    </row>
    <row r="1144" ht="15.35" customHeight="1">
      <c r="A1144" t="s" s="594">
        <f>MID(D1144,LEN(C1144)+2,LEN(D1144)-LEN(C1144))</f>
        <v>111</v>
      </c>
      <c r="B1144" s="349">
        <f>IF(_xlfn.IFERROR(FIND("PU",D1144,1),0)&lt;&gt;0,"PU",0)</f>
        <v>0</v>
      </c>
      <c r="C1144" t="s" s="10">
        <v>277</v>
      </c>
      <c r="D1144" t="s" s="10">
        <v>1989</v>
      </c>
      <c r="E1144" s="349">
        <v>0</v>
      </c>
      <c r="F1144" s="6"/>
      <c r="G1144" s="6"/>
      <c r="H1144" s="6"/>
      <c r="I1144" s="6"/>
      <c r="J1144" s="9"/>
    </row>
    <row r="1145" ht="15.35" customHeight="1">
      <c r="A1145" t="s" s="594">
        <f>MID(D1145,LEN(C1145)+2,LEN(D1145)-LEN(C1145))</f>
        <v>112</v>
      </c>
      <c r="B1145" s="349">
        <f>IF(_xlfn.IFERROR(FIND("PU",D1145,1),0)&lt;&gt;0,"PU",0)</f>
        <v>0</v>
      </c>
      <c r="C1145" t="s" s="10">
        <v>277</v>
      </c>
      <c r="D1145" t="s" s="10">
        <v>1990</v>
      </c>
      <c r="E1145" s="349">
        <v>0</v>
      </c>
      <c r="F1145" s="6"/>
      <c r="G1145" s="6"/>
      <c r="H1145" s="6"/>
      <c r="I1145" s="6"/>
      <c r="J1145" s="9"/>
    </row>
    <row r="1146" ht="15.35" customHeight="1">
      <c r="A1146" t="s" s="594">
        <f>MID(D1146,LEN(C1146)+2,LEN(D1146)-LEN(C1146))</f>
        <v>113</v>
      </c>
      <c r="B1146" s="349">
        <f>IF(_xlfn.IFERROR(FIND("PU",D1146,1),0)&lt;&gt;0,"PU",0)</f>
        <v>0</v>
      </c>
      <c r="C1146" t="s" s="10">
        <v>277</v>
      </c>
      <c r="D1146" t="s" s="10">
        <v>1991</v>
      </c>
      <c r="E1146" s="349">
        <v>0</v>
      </c>
      <c r="F1146" s="6"/>
      <c r="G1146" s="6"/>
      <c r="H1146" s="6"/>
      <c r="I1146" s="6"/>
      <c r="J1146" s="9"/>
    </row>
    <row r="1147" ht="15.35" customHeight="1">
      <c r="A1147" t="s" s="594">
        <f>MID(D1147,LEN(C1147)+2,LEN(D1147)-LEN(C1147))</f>
        <v>114</v>
      </c>
      <c r="B1147" s="349">
        <f>IF(_xlfn.IFERROR(FIND("PU",D1147,1),0)&lt;&gt;0,"PU",0)</f>
        <v>0</v>
      </c>
      <c r="C1147" t="s" s="10">
        <v>277</v>
      </c>
      <c r="D1147" t="s" s="10">
        <v>1992</v>
      </c>
      <c r="E1147" s="349">
        <v>0</v>
      </c>
      <c r="F1147" s="6"/>
      <c r="G1147" s="6"/>
      <c r="H1147" s="6"/>
      <c r="I1147" s="6"/>
      <c r="J1147" s="9"/>
    </row>
    <row r="1148" ht="15.35" customHeight="1">
      <c r="A1148" t="s" s="594">
        <f>MID(D1148,LEN(C1148)+2,LEN(D1148)-LEN(C1148))</f>
        <v>115</v>
      </c>
      <c r="B1148" s="349">
        <f>IF(_xlfn.IFERROR(FIND("PU",D1148,1),0)&lt;&gt;0,"PU",0)</f>
        <v>0</v>
      </c>
      <c r="C1148" t="s" s="10">
        <v>277</v>
      </c>
      <c r="D1148" t="s" s="10">
        <v>1993</v>
      </c>
      <c r="E1148" s="349">
        <v>0</v>
      </c>
      <c r="F1148" s="6"/>
      <c r="G1148" s="6"/>
      <c r="H1148" s="6"/>
      <c r="I1148" s="6"/>
      <c r="J1148" s="9"/>
    </row>
    <row r="1149" ht="15.35" customHeight="1">
      <c r="A1149" t="s" s="594">
        <f>MID(D1149,LEN(C1149)+2,LEN(D1149)-LEN(C1149))</f>
        <v>117</v>
      </c>
      <c r="B1149" s="349">
        <f>IF(_xlfn.IFERROR(FIND("PU",D1149,1),0)&lt;&gt;0,"PU",0)</f>
        <v>0</v>
      </c>
      <c r="C1149" t="s" s="10">
        <v>277</v>
      </c>
      <c r="D1149" t="s" s="10">
        <v>1994</v>
      </c>
      <c r="E1149" s="349">
        <v>0</v>
      </c>
      <c r="F1149" s="6"/>
      <c r="G1149" s="6"/>
      <c r="H1149" s="6"/>
      <c r="I1149" s="6"/>
      <c r="J1149" s="9"/>
    </row>
    <row r="1150" ht="15.35" customHeight="1">
      <c r="A1150" t="s" s="594">
        <f>MID(D1150,LEN(C1150)+2,LEN(D1150)-LEN(C1150))</f>
        <v>118</v>
      </c>
      <c r="B1150" s="349">
        <f>IF(_xlfn.IFERROR(FIND("PU",D1150,1),0)&lt;&gt;0,"PU",0)</f>
        <v>0</v>
      </c>
      <c r="C1150" t="s" s="10">
        <v>277</v>
      </c>
      <c r="D1150" t="s" s="10">
        <v>1995</v>
      </c>
      <c r="E1150" s="349">
        <v>0</v>
      </c>
      <c r="F1150" s="6"/>
      <c r="G1150" s="6"/>
      <c r="H1150" s="6"/>
      <c r="I1150" s="6"/>
      <c r="J1150" s="9"/>
    </row>
    <row r="1151" ht="15.35" customHeight="1">
      <c r="A1151" t="s" s="594">
        <f>MID(D1151,LEN(C1151)+2,LEN(D1151)-LEN(C1151))</f>
        <v>119</v>
      </c>
      <c r="B1151" s="349">
        <f>IF(_xlfn.IFERROR(FIND("PU",D1151,1),0)&lt;&gt;0,"PU",0)</f>
        <v>0</v>
      </c>
      <c r="C1151" t="s" s="10">
        <v>277</v>
      </c>
      <c r="D1151" t="s" s="10">
        <v>1996</v>
      </c>
      <c r="E1151" s="349">
        <v>0</v>
      </c>
      <c r="F1151" s="6"/>
      <c r="G1151" s="6"/>
      <c r="H1151" s="6"/>
      <c r="I1151" s="6"/>
      <c r="J1151" s="9"/>
    </row>
    <row r="1152" ht="15.35" customHeight="1">
      <c r="A1152" t="s" s="594">
        <f>MID(D1152,LEN(C1152)+2,LEN(D1152)-LEN(C1152))</f>
        <v>120</v>
      </c>
      <c r="B1152" s="349">
        <f>IF(_xlfn.IFERROR(FIND("PU",D1152,1),0)&lt;&gt;0,"PU",0)</f>
        <v>0</v>
      </c>
      <c r="C1152" t="s" s="10">
        <v>277</v>
      </c>
      <c r="D1152" t="s" s="10">
        <v>1997</v>
      </c>
      <c r="E1152" s="349">
        <v>0</v>
      </c>
      <c r="F1152" s="6"/>
      <c r="G1152" s="6"/>
      <c r="H1152" s="6"/>
      <c r="I1152" s="6"/>
      <c r="J1152" s="9"/>
    </row>
    <row r="1153" ht="15.35" customHeight="1">
      <c r="A1153" t="s" s="594">
        <f>MID(D1153,LEN(C1153)+2,LEN(D1153)-LEN(C1153))</f>
        <v>121</v>
      </c>
      <c r="B1153" s="349">
        <f>IF(_xlfn.IFERROR(FIND("PU",D1153,1),0)&lt;&gt;0,"PU",0)</f>
        <v>0</v>
      </c>
      <c r="C1153" t="s" s="10">
        <v>277</v>
      </c>
      <c r="D1153" t="s" s="10">
        <v>1998</v>
      </c>
      <c r="E1153" s="349">
        <v>0</v>
      </c>
      <c r="F1153" s="6"/>
      <c r="G1153" s="6"/>
      <c r="H1153" s="6"/>
      <c r="I1153" s="6"/>
      <c r="J1153" s="9"/>
    </row>
    <row r="1154" ht="15.35" customHeight="1">
      <c r="A1154" t="s" s="594">
        <f>MID(D1154,LEN(C1154)+2,LEN(D1154)-LEN(C1154))</f>
        <v>122</v>
      </c>
      <c r="B1154" s="349">
        <f>IF(_xlfn.IFERROR(FIND("PU",D1154,1),0)&lt;&gt;0,"PU",0)</f>
        <v>0</v>
      </c>
      <c r="C1154" t="s" s="10">
        <v>277</v>
      </c>
      <c r="D1154" t="s" s="10">
        <v>1999</v>
      </c>
      <c r="E1154" s="349">
        <v>0</v>
      </c>
      <c r="F1154" s="6"/>
      <c r="G1154" s="6"/>
      <c r="H1154" s="6"/>
      <c r="I1154" s="6"/>
      <c r="J1154" s="9"/>
    </row>
    <row r="1155" ht="15.35" customHeight="1">
      <c r="A1155" t="s" s="594">
        <f>MID(D1155,LEN(C1155)+2,LEN(D1155)-LEN(C1155))</f>
        <v>123</v>
      </c>
      <c r="B1155" s="349">
        <f>IF(_xlfn.IFERROR(FIND("PU",D1155,1),0)&lt;&gt;0,"PU",0)</f>
        <v>0</v>
      </c>
      <c r="C1155" t="s" s="10">
        <v>277</v>
      </c>
      <c r="D1155" t="s" s="10">
        <v>2000</v>
      </c>
      <c r="E1155" s="349">
        <v>0</v>
      </c>
      <c r="F1155" s="6"/>
      <c r="G1155" s="6"/>
      <c r="H1155" s="6"/>
      <c r="I1155" s="6"/>
      <c r="J1155" s="9"/>
    </row>
    <row r="1156" ht="15.35" customHeight="1">
      <c r="A1156" t="s" s="594">
        <f>MID(D1156,LEN(C1156)+2,LEN(D1156)-LEN(C1156))</f>
        <v>860</v>
      </c>
      <c r="B1156" s="349">
        <f>IF(_xlfn.IFERROR(FIND("PU",D1156,1),0)&lt;&gt;0,"PU",0)</f>
        <v>0</v>
      </c>
      <c r="C1156" t="s" s="10">
        <v>277</v>
      </c>
      <c r="D1156" t="s" s="10">
        <v>2001</v>
      </c>
      <c r="E1156" s="349">
        <v>0</v>
      </c>
      <c r="F1156" s="6"/>
      <c r="G1156" s="6"/>
      <c r="H1156" s="6"/>
      <c r="I1156" s="6"/>
      <c r="J1156" s="9"/>
    </row>
    <row r="1157" ht="15.35" customHeight="1">
      <c r="A1157" t="s" s="594">
        <f>MID(D1157,LEN(C1157)+2,LEN(D1157)-LEN(C1157))</f>
        <v>110</v>
      </c>
      <c r="B1157" s="349">
        <f>IF(_xlfn.IFERROR(FIND("PU",D1157,1),0)&lt;&gt;0,"PU",0)</f>
        <v>0</v>
      </c>
      <c r="C1157" t="s" s="10">
        <v>279</v>
      </c>
      <c r="D1157" t="s" s="10">
        <v>2002</v>
      </c>
      <c r="E1157" s="349">
        <v>0</v>
      </c>
      <c r="F1157" s="6"/>
      <c r="G1157" s="6"/>
      <c r="H1157" s="6"/>
      <c r="I1157" s="6"/>
      <c r="J1157" s="9"/>
    </row>
    <row r="1158" ht="15.35" customHeight="1">
      <c r="A1158" t="s" s="594">
        <f>MID(D1158,LEN(C1158)+2,LEN(D1158)-LEN(C1158))</f>
        <v>111</v>
      </c>
      <c r="B1158" s="349">
        <f>IF(_xlfn.IFERROR(FIND("PU",D1158,1),0)&lt;&gt;0,"PU",0)</f>
        <v>0</v>
      </c>
      <c r="C1158" t="s" s="10">
        <v>279</v>
      </c>
      <c r="D1158" t="s" s="10">
        <v>2003</v>
      </c>
      <c r="E1158" s="349">
        <v>0</v>
      </c>
      <c r="F1158" s="6"/>
      <c r="G1158" s="6"/>
      <c r="H1158" s="6"/>
      <c r="I1158" s="6"/>
      <c r="J1158" s="9"/>
    </row>
    <row r="1159" ht="15.35" customHeight="1">
      <c r="A1159" t="s" s="594">
        <f>MID(D1159,LEN(C1159)+2,LEN(D1159)-LEN(C1159))</f>
        <v>112</v>
      </c>
      <c r="B1159" s="349">
        <f>IF(_xlfn.IFERROR(FIND("PU",D1159,1),0)&lt;&gt;0,"PU",0)</f>
        <v>0</v>
      </c>
      <c r="C1159" t="s" s="10">
        <v>279</v>
      </c>
      <c r="D1159" t="s" s="10">
        <v>2004</v>
      </c>
      <c r="E1159" s="349">
        <v>0</v>
      </c>
      <c r="F1159" s="6"/>
      <c r="G1159" s="6"/>
      <c r="H1159" s="6"/>
      <c r="I1159" s="6"/>
      <c r="J1159" s="9"/>
    </row>
    <row r="1160" ht="15.35" customHeight="1">
      <c r="A1160" t="s" s="594">
        <f>MID(D1160,LEN(C1160)+2,LEN(D1160)-LEN(C1160))</f>
        <v>113</v>
      </c>
      <c r="B1160" s="349">
        <f>IF(_xlfn.IFERROR(FIND("PU",D1160,1),0)&lt;&gt;0,"PU",0)</f>
        <v>0</v>
      </c>
      <c r="C1160" t="s" s="10">
        <v>279</v>
      </c>
      <c r="D1160" t="s" s="10">
        <v>2005</v>
      </c>
      <c r="E1160" s="349">
        <v>0</v>
      </c>
      <c r="F1160" s="6"/>
      <c r="G1160" s="6"/>
      <c r="H1160" s="6"/>
      <c r="I1160" s="6"/>
      <c r="J1160" s="9"/>
    </row>
    <row r="1161" ht="15.35" customHeight="1">
      <c r="A1161" t="s" s="594">
        <f>MID(D1161,LEN(C1161)+2,LEN(D1161)-LEN(C1161))</f>
        <v>114</v>
      </c>
      <c r="B1161" s="349">
        <f>IF(_xlfn.IFERROR(FIND("PU",D1161,1),0)&lt;&gt;0,"PU",0)</f>
        <v>0</v>
      </c>
      <c r="C1161" t="s" s="10">
        <v>279</v>
      </c>
      <c r="D1161" t="s" s="10">
        <v>2006</v>
      </c>
      <c r="E1161" s="349">
        <v>0</v>
      </c>
      <c r="F1161" s="6"/>
      <c r="G1161" s="6"/>
      <c r="H1161" s="6"/>
      <c r="I1161" s="6"/>
      <c r="J1161" s="9"/>
    </row>
    <row r="1162" ht="15.35" customHeight="1">
      <c r="A1162" t="s" s="594">
        <f>MID(D1162,LEN(C1162)+2,LEN(D1162)-LEN(C1162))</f>
        <v>115</v>
      </c>
      <c r="B1162" s="349">
        <f>IF(_xlfn.IFERROR(FIND("PU",D1162,1),0)&lt;&gt;0,"PU",0)</f>
        <v>0</v>
      </c>
      <c r="C1162" t="s" s="10">
        <v>279</v>
      </c>
      <c r="D1162" t="s" s="10">
        <v>2007</v>
      </c>
      <c r="E1162" s="349">
        <v>0</v>
      </c>
      <c r="F1162" s="6"/>
      <c r="G1162" s="6"/>
      <c r="H1162" s="6"/>
      <c r="I1162" s="6"/>
      <c r="J1162" s="9"/>
    </row>
    <row r="1163" ht="15.35" customHeight="1">
      <c r="A1163" t="s" s="594">
        <f>MID(D1163,LEN(C1163)+2,LEN(D1163)-LEN(C1163))</f>
        <v>117</v>
      </c>
      <c r="B1163" s="349">
        <f>IF(_xlfn.IFERROR(FIND("PU",D1163,1),0)&lt;&gt;0,"PU",0)</f>
        <v>0</v>
      </c>
      <c r="C1163" t="s" s="10">
        <v>279</v>
      </c>
      <c r="D1163" t="s" s="10">
        <v>2008</v>
      </c>
      <c r="E1163" s="349">
        <v>0</v>
      </c>
      <c r="F1163" s="6"/>
      <c r="G1163" s="6"/>
      <c r="H1163" s="6"/>
      <c r="I1163" s="6"/>
      <c r="J1163" s="9"/>
    </row>
    <row r="1164" ht="15.35" customHeight="1">
      <c r="A1164" t="s" s="594">
        <f>MID(D1164,LEN(C1164)+2,LEN(D1164)-LEN(C1164))</f>
        <v>118</v>
      </c>
      <c r="B1164" s="349">
        <f>IF(_xlfn.IFERROR(FIND("PU",D1164,1),0)&lt;&gt;0,"PU",0)</f>
        <v>0</v>
      </c>
      <c r="C1164" t="s" s="10">
        <v>279</v>
      </c>
      <c r="D1164" t="s" s="10">
        <v>2009</v>
      </c>
      <c r="E1164" s="349">
        <v>0</v>
      </c>
      <c r="F1164" s="6"/>
      <c r="G1164" s="6"/>
      <c r="H1164" s="6"/>
      <c r="I1164" s="6"/>
      <c r="J1164" s="9"/>
    </row>
    <row r="1165" ht="15.35" customHeight="1">
      <c r="A1165" t="s" s="594">
        <f>MID(D1165,LEN(C1165)+2,LEN(D1165)-LEN(C1165))</f>
        <v>119</v>
      </c>
      <c r="B1165" s="349">
        <f>IF(_xlfn.IFERROR(FIND("PU",D1165,1),0)&lt;&gt;0,"PU",0)</f>
        <v>0</v>
      </c>
      <c r="C1165" t="s" s="10">
        <v>279</v>
      </c>
      <c r="D1165" t="s" s="10">
        <v>2010</v>
      </c>
      <c r="E1165" s="349">
        <v>0</v>
      </c>
      <c r="F1165" s="6"/>
      <c r="G1165" s="6"/>
      <c r="H1165" s="6"/>
      <c r="I1165" s="6"/>
      <c r="J1165" s="9"/>
    </row>
    <row r="1166" ht="15.35" customHeight="1">
      <c r="A1166" t="s" s="594">
        <f>MID(D1166,LEN(C1166)+2,LEN(D1166)-LEN(C1166))</f>
        <v>120</v>
      </c>
      <c r="B1166" s="349">
        <f>IF(_xlfn.IFERROR(FIND("PU",D1166,1),0)&lt;&gt;0,"PU",0)</f>
        <v>0</v>
      </c>
      <c r="C1166" t="s" s="10">
        <v>279</v>
      </c>
      <c r="D1166" t="s" s="10">
        <v>2011</v>
      </c>
      <c r="E1166" s="349">
        <v>0</v>
      </c>
      <c r="F1166" s="6"/>
      <c r="G1166" s="6"/>
      <c r="H1166" s="6"/>
      <c r="I1166" s="6"/>
      <c r="J1166" s="9"/>
    </row>
    <row r="1167" ht="15.35" customHeight="1">
      <c r="A1167" t="s" s="594">
        <f>MID(D1167,LEN(C1167)+2,LEN(D1167)-LEN(C1167))</f>
        <v>121</v>
      </c>
      <c r="B1167" s="349">
        <f>IF(_xlfn.IFERROR(FIND("PU",D1167,1),0)&lt;&gt;0,"PU",0)</f>
        <v>0</v>
      </c>
      <c r="C1167" t="s" s="10">
        <v>279</v>
      </c>
      <c r="D1167" t="s" s="10">
        <v>2012</v>
      </c>
      <c r="E1167" s="349">
        <v>0</v>
      </c>
      <c r="F1167" s="6"/>
      <c r="G1167" s="6"/>
      <c r="H1167" s="6"/>
      <c r="I1167" s="6"/>
      <c r="J1167" s="9"/>
    </row>
    <row r="1168" ht="15.35" customHeight="1">
      <c r="A1168" t="s" s="594">
        <f>MID(D1168,LEN(C1168)+2,LEN(D1168)-LEN(C1168))</f>
        <v>122</v>
      </c>
      <c r="B1168" s="349">
        <f>IF(_xlfn.IFERROR(FIND("PU",D1168,1),0)&lt;&gt;0,"PU",0)</f>
        <v>0</v>
      </c>
      <c r="C1168" t="s" s="10">
        <v>279</v>
      </c>
      <c r="D1168" t="s" s="10">
        <v>2013</v>
      </c>
      <c r="E1168" s="349">
        <v>0</v>
      </c>
      <c r="F1168" s="6"/>
      <c r="G1168" s="6"/>
      <c r="H1168" s="6"/>
      <c r="I1168" s="6"/>
      <c r="J1168" s="9"/>
    </row>
    <row r="1169" ht="15.35" customHeight="1">
      <c r="A1169" t="s" s="594">
        <f>MID(D1169,LEN(C1169)+2,LEN(D1169)-LEN(C1169))</f>
        <v>123</v>
      </c>
      <c r="B1169" s="349">
        <f>IF(_xlfn.IFERROR(FIND("PU",D1169,1),0)&lt;&gt;0,"PU",0)</f>
        <v>0</v>
      </c>
      <c r="C1169" t="s" s="10">
        <v>279</v>
      </c>
      <c r="D1169" t="s" s="10">
        <v>2014</v>
      </c>
      <c r="E1169" s="349">
        <v>0</v>
      </c>
      <c r="F1169" s="6"/>
      <c r="G1169" s="6"/>
      <c r="H1169" s="6"/>
      <c r="I1169" s="6"/>
      <c r="J1169" s="9"/>
    </row>
    <row r="1170" ht="15.35" customHeight="1">
      <c r="A1170" t="s" s="594">
        <f>MID(D1170,LEN(C1170)+2,LEN(D1170)-LEN(C1170))</f>
        <v>860</v>
      </c>
      <c r="B1170" s="349">
        <f>IF(_xlfn.IFERROR(FIND("PU",D1170,1),0)&lt;&gt;0,"PU",0)</f>
        <v>0</v>
      </c>
      <c r="C1170" t="s" s="10">
        <v>279</v>
      </c>
      <c r="D1170" t="s" s="10">
        <v>2015</v>
      </c>
      <c r="E1170" s="349">
        <v>0</v>
      </c>
      <c r="F1170" s="6"/>
      <c r="G1170" s="6"/>
      <c r="H1170" s="6"/>
      <c r="I1170" s="6"/>
      <c r="J1170" s="9"/>
    </row>
    <row r="1171" ht="15.35" customHeight="1">
      <c r="A1171" t="s" s="594">
        <f>MID(D1171,LEN(C1171)+2,LEN(D1171)-LEN(C1171))</f>
        <v>110</v>
      </c>
      <c r="B1171" s="349">
        <f>IF(_xlfn.IFERROR(FIND("PU",D1171,1),0)&lt;&gt;0,"PU",0)</f>
        <v>0</v>
      </c>
      <c r="C1171" t="s" s="10">
        <v>281</v>
      </c>
      <c r="D1171" t="s" s="10">
        <v>2016</v>
      </c>
      <c r="E1171" s="349">
        <v>0</v>
      </c>
      <c r="F1171" s="6"/>
      <c r="G1171" s="6"/>
      <c r="H1171" s="6"/>
      <c r="I1171" s="6"/>
      <c r="J1171" s="9"/>
    </row>
    <row r="1172" ht="15.35" customHeight="1">
      <c r="A1172" t="s" s="594">
        <f>MID(D1172,LEN(C1172)+2,LEN(D1172)-LEN(C1172))</f>
        <v>111</v>
      </c>
      <c r="B1172" s="349">
        <f>IF(_xlfn.IFERROR(FIND("PU",D1172,1),0)&lt;&gt;0,"PU",0)</f>
        <v>0</v>
      </c>
      <c r="C1172" t="s" s="10">
        <v>281</v>
      </c>
      <c r="D1172" t="s" s="10">
        <v>2017</v>
      </c>
      <c r="E1172" s="349">
        <v>0</v>
      </c>
      <c r="F1172" s="6"/>
      <c r="G1172" s="6"/>
      <c r="H1172" s="6"/>
      <c r="I1172" s="6"/>
      <c r="J1172" s="9"/>
    </row>
    <row r="1173" ht="15.35" customHeight="1">
      <c r="A1173" t="s" s="594">
        <f>MID(D1173,LEN(C1173)+2,LEN(D1173)-LEN(C1173))</f>
        <v>112</v>
      </c>
      <c r="B1173" s="349">
        <f>IF(_xlfn.IFERROR(FIND("PU",D1173,1),0)&lt;&gt;0,"PU",0)</f>
        <v>0</v>
      </c>
      <c r="C1173" t="s" s="10">
        <v>281</v>
      </c>
      <c r="D1173" t="s" s="10">
        <v>2018</v>
      </c>
      <c r="E1173" s="349">
        <v>0</v>
      </c>
      <c r="F1173" s="6"/>
      <c r="G1173" s="6"/>
      <c r="H1173" s="6"/>
      <c r="I1173" s="6"/>
      <c r="J1173" s="9"/>
    </row>
    <row r="1174" ht="15.35" customHeight="1">
      <c r="A1174" t="s" s="594">
        <f>MID(D1174,LEN(C1174)+2,LEN(D1174)-LEN(C1174))</f>
        <v>113</v>
      </c>
      <c r="B1174" s="349">
        <f>IF(_xlfn.IFERROR(FIND("PU",D1174,1),0)&lt;&gt;0,"PU",0)</f>
        <v>0</v>
      </c>
      <c r="C1174" t="s" s="10">
        <v>281</v>
      </c>
      <c r="D1174" t="s" s="10">
        <v>2019</v>
      </c>
      <c r="E1174" s="349">
        <v>0</v>
      </c>
      <c r="F1174" s="6"/>
      <c r="G1174" s="6"/>
      <c r="H1174" s="6"/>
      <c r="I1174" s="6"/>
      <c r="J1174" s="9"/>
    </row>
    <row r="1175" ht="15.35" customHeight="1">
      <c r="A1175" t="s" s="594">
        <f>MID(D1175,LEN(C1175)+2,LEN(D1175)-LEN(C1175))</f>
        <v>114</v>
      </c>
      <c r="B1175" s="349">
        <f>IF(_xlfn.IFERROR(FIND("PU",D1175,1),0)&lt;&gt;0,"PU",0)</f>
        <v>0</v>
      </c>
      <c r="C1175" t="s" s="10">
        <v>281</v>
      </c>
      <c r="D1175" t="s" s="10">
        <v>2020</v>
      </c>
      <c r="E1175" s="349">
        <v>0</v>
      </c>
      <c r="F1175" s="6"/>
      <c r="G1175" s="6"/>
      <c r="H1175" s="6"/>
      <c r="I1175" s="6"/>
      <c r="J1175" s="9"/>
    </row>
    <row r="1176" ht="15.35" customHeight="1">
      <c r="A1176" t="s" s="594">
        <f>MID(D1176,LEN(C1176)+2,LEN(D1176)-LEN(C1176))</f>
        <v>115</v>
      </c>
      <c r="B1176" s="349">
        <f>IF(_xlfn.IFERROR(FIND("PU",D1176,1),0)&lt;&gt;0,"PU",0)</f>
        <v>0</v>
      </c>
      <c r="C1176" t="s" s="10">
        <v>281</v>
      </c>
      <c r="D1176" t="s" s="10">
        <v>2021</v>
      </c>
      <c r="E1176" s="349">
        <v>0</v>
      </c>
      <c r="F1176" s="6"/>
      <c r="G1176" s="6"/>
      <c r="H1176" s="6"/>
      <c r="I1176" s="6"/>
      <c r="J1176" s="9"/>
    </row>
    <row r="1177" ht="15.35" customHeight="1">
      <c r="A1177" t="s" s="594">
        <f>MID(D1177,LEN(C1177)+2,LEN(D1177)-LEN(C1177))</f>
        <v>117</v>
      </c>
      <c r="B1177" s="349">
        <f>IF(_xlfn.IFERROR(FIND("PU",D1177,1),0)&lt;&gt;0,"PU",0)</f>
        <v>0</v>
      </c>
      <c r="C1177" t="s" s="10">
        <v>281</v>
      </c>
      <c r="D1177" t="s" s="10">
        <v>2022</v>
      </c>
      <c r="E1177" s="349">
        <v>0</v>
      </c>
      <c r="F1177" s="6"/>
      <c r="G1177" s="6"/>
      <c r="H1177" s="6"/>
      <c r="I1177" s="6"/>
      <c r="J1177" s="9"/>
    </row>
    <row r="1178" ht="15.35" customHeight="1">
      <c r="A1178" t="s" s="594">
        <f>MID(D1178,LEN(C1178)+2,LEN(D1178)-LEN(C1178))</f>
        <v>118</v>
      </c>
      <c r="B1178" s="349">
        <f>IF(_xlfn.IFERROR(FIND("PU",D1178,1),0)&lt;&gt;0,"PU",0)</f>
        <v>0</v>
      </c>
      <c r="C1178" t="s" s="10">
        <v>281</v>
      </c>
      <c r="D1178" t="s" s="10">
        <v>2023</v>
      </c>
      <c r="E1178" s="349">
        <v>0</v>
      </c>
      <c r="F1178" s="6"/>
      <c r="G1178" s="6"/>
      <c r="H1178" s="6"/>
      <c r="I1178" s="6"/>
      <c r="J1178" s="9"/>
    </row>
    <row r="1179" ht="15.35" customHeight="1">
      <c r="A1179" t="s" s="594">
        <f>MID(D1179,LEN(C1179)+2,LEN(D1179)-LEN(C1179))</f>
        <v>119</v>
      </c>
      <c r="B1179" s="349">
        <f>IF(_xlfn.IFERROR(FIND("PU",D1179,1),0)&lt;&gt;0,"PU",0)</f>
        <v>0</v>
      </c>
      <c r="C1179" t="s" s="10">
        <v>281</v>
      </c>
      <c r="D1179" t="s" s="10">
        <v>2024</v>
      </c>
      <c r="E1179" s="349">
        <v>0</v>
      </c>
      <c r="F1179" s="6"/>
      <c r="G1179" s="6"/>
      <c r="H1179" s="6"/>
      <c r="I1179" s="6"/>
      <c r="J1179" s="9"/>
    </row>
    <row r="1180" ht="15.35" customHeight="1">
      <c r="A1180" t="s" s="594">
        <f>MID(D1180,LEN(C1180)+2,LEN(D1180)-LEN(C1180))</f>
        <v>120</v>
      </c>
      <c r="B1180" s="349">
        <f>IF(_xlfn.IFERROR(FIND("PU",D1180,1),0)&lt;&gt;0,"PU",0)</f>
        <v>0</v>
      </c>
      <c r="C1180" t="s" s="10">
        <v>281</v>
      </c>
      <c r="D1180" t="s" s="10">
        <v>2025</v>
      </c>
      <c r="E1180" s="349">
        <v>0</v>
      </c>
      <c r="F1180" s="6"/>
      <c r="G1180" s="6"/>
      <c r="H1180" s="6"/>
      <c r="I1180" s="6"/>
      <c r="J1180" s="9"/>
    </row>
    <row r="1181" ht="15.35" customHeight="1">
      <c r="A1181" t="s" s="594">
        <f>MID(D1181,LEN(C1181)+2,LEN(D1181)-LEN(C1181))</f>
        <v>121</v>
      </c>
      <c r="B1181" s="349">
        <f>IF(_xlfn.IFERROR(FIND("PU",D1181,1),0)&lt;&gt;0,"PU",0)</f>
        <v>0</v>
      </c>
      <c r="C1181" t="s" s="10">
        <v>281</v>
      </c>
      <c r="D1181" t="s" s="10">
        <v>2026</v>
      </c>
      <c r="E1181" s="349">
        <v>0</v>
      </c>
      <c r="F1181" s="6"/>
      <c r="G1181" s="6"/>
      <c r="H1181" s="6"/>
      <c r="I1181" s="6"/>
      <c r="J1181" s="9"/>
    </row>
    <row r="1182" ht="15.35" customHeight="1">
      <c r="A1182" t="s" s="594">
        <f>MID(D1182,LEN(C1182)+2,LEN(D1182)-LEN(C1182))</f>
        <v>122</v>
      </c>
      <c r="B1182" s="349">
        <f>IF(_xlfn.IFERROR(FIND("PU",D1182,1),0)&lt;&gt;0,"PU",0)</f>
        <v>0</v>
      </c>
      <c r="C1182" t="s" s="10">
        <v>281</v>
      </c>
      <c r="D1182" t="s" s="10">
        <v>2027</v>
      </c>
      <c r="E1182" s="349">
        <v>0</v>
      </c>
      <c r="F1182" s="6"/>
      <c r="G1182" s="6"/>
      <c r="H1182" s="6"/>
      <c r="I1182" s="6"/>
      <c r="J1182" s="9"/>
    </row>
    <row r="1183" ht="15.35" customHeight="1">
      <c r="A1183" t="s" s="594">
        <f>MID(D1183,LEN(C1183)+2,LEN(D1183)-LEN(C1183))</f>
        <v>123</v>
      </c>
      <c r="B1183" s="349">
        <f>IF(_xlfn.IFERROR(FIND("PU",D1183,1),0)&lt;&gt;0,"PU",0)</f>
        <v>0</v>
      </c>
      <c r="C1183" t="s" s="10">
        <v>281</v>
      </c>
      <c r="D1183" t="s" s="10">
        <v>2028</v>
      </c>
      <c r="E1183" s="349">
        <v>0</v>
      </c>
      <c r="F1183" s="6"/>
      <c r="G1183" s="6"/>
      <c r="H1183" s="6"/>
      <c r="I1183" s="6"/>
      <c r="J1183" s="9"/>
    </row>
    <row r="1184" ht="15.35" customHeight="1">
      <c r="A1184" t="s" s="594">
        <f>MID(D1184,LEN(C1184)+2,LEN(D1184)-LEN(C1184))</f>
        <v>860</v>
      </c>
      <c r="B1184" s="349">
        <f>IF(_xlfn.IFERROR(FIND("PU",D1184,1),0)&lt;&gt;0,"PU",0)</f>
        <v>0</v>
      </c>
      <c r="C1184" t="s" s="10">
        <v>281</v>
      </c>
      <c r="D1184" t="s" s="10">
        <v>2029</v>
      </c>
      <c r="E1184" s="349">
        <v>0</v>
      </c>
      <c r="F1184" s="6"/>
      <c r="G1184" s="6"/>
      <c r="H1184" s="6"/>
      <c r="I1184" s="6"/>
      <c r="J1184" s="9"/>
    </row>
    <row r="1185" ht="15.35" customHeight="1">
      <c r="A1185" t="s" s="594">
        <f>MID(D1185,LEN(C1185)+2,LEN(D1185)-LEN(C1185))</f>
        <v>110</v>
      </c>
      <c r="B1185" s="349">
        <f>IF(_xlfn.IFERROR(FIND("PU",D1185,1),0)&lt;&gt;0,"PU",0)</f>
        <v>0</v>
      </c>
      <c r="C1185" t="s" s="10">
        <v>283</v>
      </c>
      <c r="D1185" t="s" s="10">
        <v>2030</v>
      </c>
      <c r="E1185" s="349">
        <v>0</v>
      </c>
      <c r="F1185" s="6"/>
      <c r="G1185" s="6"/>
      <c r="H1185" s="6"/>
      <c r="I1185" s="6"/>
      <c r="J1185" s="9"/>
    </row>
    <row r="1186" ht="15.35" customHeight="1">
      <c r="A1186" t="s" s="594">
        <f>MID(D1186,LEN(C1186)+2,LEN(D1186)-LEN(C1186))</f>
        <v>111</v>
      </c>
      <c r="B1186" s="349">
        <f>IF(_xlfn.IFERROR(FIND("PU",D1186,1),0)&lt;&gt;0,"PU",0)</f>
        <v>0</v>
      </c>
      <c r="C1186" t="s" s="10">
        <v>283</v>
      </c>
      <c r="D1186" t="s" s="10">
        <v>2031</v>
      </c>
      <c r="E1186" s="349">
        <v>0</v>
      </c>
      <c r="F1186" s="6"/>
      <c r="G1186" s="6"/>
      <c r="H1186" s="6"/>
      <c r="I1186" s="6"/>
      <c r="J1186" s="9"/>
    </row>
    <row r="1187" ht="15.35" customHeight="1">
      <c r="A1187" t="s" s="594">
        <f>MID(D1187,LEN(C1187)+2,LEN(D1187)-LEN(C1187))</f>
        <v>112</v>
      </c>
      <c r="B1187" s="349">
        <f>IF(_xlfn.IFERROR(FIND("PU",D1187,1),0)&lt;&gt;0,"PU",0)</f>
        <v>0</v>
      </c>
      <c r="C1187" t="s" s="10">
        <v>283</v>
      </c>
      <c r="D1187" t="s" s="10">
        <v>2032</v>
      </c>
      <c r="E1187" s="349">
        <v>0</v>
      </c>
      <c r="F1187" s="6"/>
      <c r="G1187" s="6"/>
      <c r="H1187" s="6"/>
      <c r="I1187" s="6"/>
      <c r="J1187" s="9"/>
    </row>
    <row r="1188" ht="15.35" customHeight="1">
      <c r="A1188" t="s" s="594">
        <f>MID(D1188,LEN(C1188)+2,LEN(D1188)-LEN(C1188))</f>
        <v>113</v>
      </c>
      <c r="B1188" s="349">
        <f>IF(_xlfn.IFERROR(FIND("PU",D1188,1),0)&lt;&gt;0,"PU",0)</f>
        <v>0</v>
      </c>
      <c r="C1188" t="s" s="10">
        <v>283</v>
      </c>
      <c r="D1188" t="s" s="10">
        <v>2033</v>
      </c>
      <c r="E1188" s="349">
        <v>0</v>
      </c>
      <c r="F1188" s="6"/>
      <c r="G1188" s="6"/>
      <c r="H1188" s="6"/>
      <c r="I1188" s="6"/>
      <c r="J1188" s="9"/>
    </row>
    <row r="1189" ht="15.35" customHeight="1">
      <c r="A1189" t="s" s="594">
        <f>MID(D1189,LEN(C1189)+2,LEN(D1189)-LEN(C1189))</f>
        <v>114</v>
      </c>
      <c r="B1189" s="349">
        <f>IF(_xlfn.IFERROR(FIND("PU",D1189,1),0)&lt;&gt;0,"PU",0)</f>
        <v>0</v>
      </c>
      <c r="C1189" t="s" s="10">
        <v>283</v>
      </c>
      <c r="D1189" t="s" s="10">
        <v>2034</v>
      </c>
      <c r="E1189" s="349">
        <v>0</v>
      </c>
      <c r="F1189" s="6"/>
      <c r="G1189" s="6"/>
      <c r="H1189" s="6"/>
      <c r="I1189" s="6"/>
      <c r="J1189" s="9"/>
    </row>
    <row r="1190" ht="15.35" customHeight="1">
      <c r="A1190" t="s" s="594">
        <f>MID(D1190,LEN(C1190)+2,LEN(D1190)-LEN(C1190))</f>
        <v>115</v>
      </c>
      <c r="B1190" s="349">
        <f>IF(_xlfn.IFERROR(FIND("PU",D1190,1),0)&lt;&gt;0,"PU",0)</f>
        <v>0</v>
      </c>
      <c r="C1190" t="s" s="10">
        <v>283</v>
      </c>
      <c r="D1190" t="s" s="10">
        <v>2035</v>
      </c>
      <c r="E1190" s="349">
        <v>0</v>
      </c>
      <c r="F1190" s="6"/>
      <c r="G1190" s="6"/>
      <c r="H1190" s="6"/>
      <c r="I1190" s="6"/>
      <c r="J1190" s="9"/>
    </row>
    <row r="1191" ht="15.35" customHeight="1">
      <c r="A1191" t="s" s="594">
        <f>MID(D1191,LEN(C1191)+2,LEN(D1191)-LEN(C1191))</f>
        <v>117</v>
      </c>
      <c r="B1191" s="349">
        <f>IF(_xlfn.IFERROR(FIND("PU",D1191,1),0)&lt;&gt;0,"PU",0)</f>
        <v>0</v>
      </c>
      <c r="C1191" t="s" s="10">
        <v>283</v>
      </c>
      <c r="D1191" t="s" s="10">
        <v>2036</v>
      </c>
      <c r="E1191" s="349">
        <v>0</v>
      </c>
      <c r="F1191" s="6"/>
      <c r="G1191" s="6"/>
      <c r="H1191" s="6"/>
      <c r="I1191" s="6"/>
      <c r="J1191" s="9"/>
    </row>
    <row r="1192" ht="15.35" customHeight="1">
      <c r="A1192" t="s" s="594">
        <f>MID(D1192,LEN(C1192)+2,LEN(D1192)-LEN(C1192))</f>
        <v>118</v>
      </c>
      <c r="B1192" s="349">
        <f>IF(_xlfn.IFERROR(FIND("PU",D1192,1),0)&lt;&gt;0,"PU",0)</f>
        <v>0</v>
      </c>
      <c r="C1192" t="s" s="10">
        <v>283</v>
      </c>
      <c r="D1192" t="s" s="10">
        <v>2037</v>
      </c>
      <c r="E1192" s="349">
        <v>0</v>
      </c>
      <c r="F1192" s="6"/>
      <c r="G1192" s="6"/>
      <c r="H1192" s="6"/>
      <c r="I1192" s="6"/>
      <c r="J1192" s="9"/>
    </row>
    <row r="1193" ht="15.35" customHeight="1">
      <c r="A1193" t="s" s="594">
        <f>MID(D1193,LEN(C1193)+2,LEN(D1193)-LEN(C1193))</f>
        <v>119</v>
      </c>
      <c r="B1193" s="349">
        <f>IF(_xlfn.IFERROR(FIND("PU",D1193,1),0)&lt;&gt;0,"PU",0)</f>
        <v>0</v>
      </c>
      <c r="C1193" t="s" s="10">
        <v>283</v>
      </c>
      <c r="D1193" t="s" s="10">
        <v>2038</v>
      </c>
      <c r="E1193" s="349">
        <v>0</v>
      </c>
      <c r="F1193" s="6"/>
      <c r="G1193" s="6"/>
      <c r="H1193" s="6"/>
      <c r="I1193" s="6"/>
      <c r="J1193" s="9"/>
    </row>
    <row r="1194" ht="15.35" customHeight="1">
      <c r="A1194" t="s" s="594">
        <f>MID(D1194,LEN(C1194)+2,LEN(D1194)-LEN(C1194))</f>
        <v>120</v>
      </c>
      <c r="B1194" s="349">
        <f>IF(_xlfn.IFERROR(FIND("PU",D1194,1),0)&lt;&gt;0,"PU",0)</f>
        <v>0</v>
      </c>
      <c r="C1194" t="s" s="10">
        <v>283</v>
      </c>
      <c r="D1194" t="s" s="10">
        <v>2039</v>
      </c>
      <c r="E1194" s="349">
        <v>0</v>
      </c>
      <c r="F1194" s="6"/>
      <c r="G1194" s="6"/>
      <c r="H1194" s="6"/>
      <c r="I1194" s="6"/>
      <c r="J1194" s="9"/>
    </row>
    <row r="1195" ht="15.35" customHeight="1">
      <c r="A1195" t="s" s="594">
        <f>MID(D1195,LEN(C1195)+2,LEN(D1195)-LEN(C1195))</f>
        <v>121</v>
      </c>
      <c r="B1195" s="349">
        <f>IF(_xlfn.IFERROR(FIND("PU",D1195,1),0)&lt;&gt;0,"PU",0)</f>
        <v>0</v>
      </c>
      <c r="C1195" t="s" s="10">
        <v>283</v>
      </c>
      <c r="D1195" t="s" s="10">
        <v>2040</v>
      </c>
      <c r="E1195" s="349">
        <v>0</v>
      </c>
      <c r="F1195" s="6"/>
      <c r="G1195" s="6"/>
      <c r="H1195" s="6"/>
      <c r="I1195" s="6"/>
      <c r="J1195" s="9"/>
    </row>
    <row r="1196" ht="15.35" customHeight="1">
      <c r="A1196" t="s" s="594">
        <f>MID(D1196,LEN(C1196)+2,LEN(D1196)-LEN(C1196))</f>
        <v>122</v>
      </c>
      <c r="B1196" s="349">
        <f>IF(_xlfn.IFERROR(FIND("PU",D1196,1),0)&lt;&gt;0,"PU",0)</f>
        <v>0</v>
      </c>
      <c r="C1196" t="s" s="10">
        <v>283</v>
      </c>
      <c r="D1196" t="s" s="10">
        <v>2041</v>
      </c>
      <c r="E1196" s="349">
        <v>0</v>
      </c>
      <c r="F1196" s="6"/>
      <c r="G1196" s="6"/>
      <c r="H1196" s="6"/>
      <c r="I1196" s="6"/>
      <c r="J1196" s="9"/>
    </row>
    <row r="1197" ht="15.35" customHeight="1">
      <c r="A1197" t="s" s="594">
        <f>MID(D1197,LEN(C1197)+2,LEN(D1197)-LEN(C1197))</f>
        <v>123</v>
      </c>
      <c r="B1197" s="349">
        <f>IF(_xlfn.IFERROR(FIND("PU",D1197,1),0)&lt;&gt;0,"PU",0)</f>
        <v>0</v>
      </c>
      <c r="C1197" t="s" s="10">
        <v>283</v>
      </c>
      <c r="D1197" t="s" s="10">
        <v>2042</v>
      </c>
      <c r="E1197" s="349">
        <v>0</v>
      </c>
      <c r="F1197" s="6"/>
      <c r="G1197" s="6"/>
      <c r="H1197" s="6"/>
      <c r="I1197" s="6"/>
      <c r="J1197" s="9"/>
    </row>
    <row r="1198" ht="15.35" customHeight="1">
      <c r="A1198" t="s" s="594">
        <f>MID(D1198,LEN(C1198)+2,LEN(D1198)-LEN(C1198))</f>
        <v>860</v>
      </c>
      <c r="B1198" s="349">
        <f>IF(_xlfn.IFERROR(FIND("PU",D1198,1),0)&lt;&gt;0,"PU",0)</f>
        <v>0</v>
      </c>
      <c r="C1198" t="s" s="10">
        <v>283</v>
      </c>
      <c r="D1198" t="s" s="10">
        <v>2043</v>
      </c>
      <c r="E1198" s="349">
        <v>0</v>
      </c>
      <c r="F1198" s="6"/>
      <c r="G1198" s="6"/>
      <c r="H1198" s="6"/>
      <c r="I1198" s="6"/>
      <c r="J1198" s="9"/>
    </row>
    <row r="1199" ht="15.35" customHeight="1">
      <c r="A1199" t="s" s="594">
        <f>MID(D1199,LEN(C1199)+2,LEN(D1199)-LEN(C1199))</f>
        <v>110</v>
      </c>
      <c r="B1199" s="349">
        <f>IF(_xlfn.IFERROR(FIND("PU",D1199,1),0)&lt;&gt;0,"PU",0)</f>
        <v>0</v>
      </c>
      <c r="C1199" t="s" s="10">
        <v>285</v>
      </c>
      <c r="D1199" t="s" s="10">
        <v>2044</v>
      </c>
      <c r="E1199" s="349">
        <v>0</v>
      </c>
      <c r="F1199" s="6"/>
      <c r="G1199" s="6"/>
      <c r="H1199" s="6"/>
      <c r="I1199" s="6"/>
      <c r="J1199" s="9"/>
    </row>
    <row r="1200" ht="15.35" customHeight="1">
      <c r="A1200" t="s" s="594">
        <f>MID(D1200,LEN(C1200)+2,LEN(D1200)-LEN(C1200))</f>
        <v>111</v>
      </c>
      <c r="B1200" s="349">
        <f>IF(_xlfn.IFERROR(FIND("PU",D1200,1),0)&lt;&gt;0,"PU",0)</f>
        <v>0</v>
      </c>
      <c r="C1200" t="s" s="10">
        <v>285</v>
      </c>
      <c r="D1200" t="s" s="10">
        <v>2045</v>
      </c>
      <c r="E1200" s="349">
        <v>0</v>
      </c>
      <c r="F1200" s="6"/>
      <c r="G1200" s="6"/>
      <c r="H1200" s="6"/>
      <c r="I1200" s="6"/>
      <c r="J1200" s="9"/>
    </row>
    <row r="1201" ht="15.35" customHeight="1">
      <c r="A1201" t="s" s="594">
        <f>MID(D1201,LEN(C1201)+2,LEN(D1201)-LEN(C1201))</f>
        <v>112</v>
      </c>
      <c r="B1201" s="349">
        <f>IF(_xlfn.IFERROR(FIND("PU",D1201,1),0)&lt;&gt;0,"PU",0)</f>
        <v>0</v>
      </c>
      <c r="C1201" t="s" s="10">
        <v>285</v>
      </c>
      <c r="D1201" t="s" s="10">
        <v>2046</v>
      </c>
      <c r="E1201" s="349">
        <v>0</v>
      </c>
      <c r="F1201" s="6"/>
      <c r="G1201" s="6"/>
      <c r="H1201" s="6"/>
      <c r="I1201" s="6"/>
      <c r="J1201" s="9"/>
    </row>
    <row r="1202" ht="15.35" customHeight="1">
      <c r="A1202" t="s" s="594">
        <f>MID(D1202,LEN(C1202)+2,LEN(D1202)-LEN(C1202))</f>
        <v>113</v>
      </c>
      <c r="B1202" s="349">
        <f>IF(_xlfn.IFERROR(FIND("PU",D1202,1),0)&lt;&gt;0,"PU",0)</f>
        <v>0</v>
      </c>
      <c r="C1202" t="s" s="10">
        <v>285</v>
      </c>
      <c r="D1202" t="s" s="10">
        <v>2047</v>
      </c>
      <c r="E1202" s="349">
        <v>0</v>
      </c>
      <c r="F1202" s="6"/>
      <c r="G1202" s="6"/>
      <c r="H1202" s="6"/>
      <c r="I1202" s="6"/>
      <c r="J1202" s="9"/>
    </row>
    <row r="1203" ht="15.35" customHeight="1">
      <c r="A1203" t="s" s="594">
        <f>MID(D1203,LEN(C1203)+2,LEN(D1203)-LEN(C1203))</f>
        <v>114</v>
      </c>
      <c r="B1203" s="349">
        <f>IF(_xlfn.IFERROR(FIND("PU",D1203,1),0)&lt;&gt;0,"PU",0)</f>
        <v>0</v>
      </c>
      <c r="C1203" t="s" s="10">
        <v>285</v>
      </c>
      <c r="D1203" t="s" s="10">
        <v>2048</v>
      </c>
      <c r="E1203" s="349">
        <v>0</v>
      </c>
      <c r="F1203" s="6"/>
      <c r="G1203" s="6"/>
      <c r="H1203" s="6"/>
      <c r="I1203" s="6"/>
      <c r="J1203" s="9"/>
    </row>
    <row r="1204" ht="15.35" customHeight="1">
      <c r="A1204" t="s" s="594">
        <f>MID(D1204,LEN(C1204)+2,LEN(D1204)-LEN(C1204))</f>
        <v>115</v>
      </c>
      <c r="B1204" s="349">
        <f>IF(_xlfn.IFERROR(FIND("PU",D1204,1),0)&lt;&gt;0,"PU",0)</f>
        <v>0</v>
      </c>
      <c r="C1204" t="s" s="10">
        <v>285</v>
      </c>
      <c r="D1204" t="s" s="10">
        <v>2049</v>
      </c>
      <c r="E1204" s="349">
        <v>0</v>
      </c>
      <c r="F1204" s="6"/>
      <c r="G1204" s="6"/>
      <c r="H1204" s="6"/>
      <c r="I1204" s="6"/>
      <c r="J1204" s="9"/>
    </row>
    <row r="1205" ht="15.35" customHeight="1">
      <c r="A1205" t="s" s="594">
        <f>MID(D1205,LEN(C1205)+2,LEN(D1205)-LEN(C1205))</f>
        <v>117</v>
      </c>
      <c r="B1205" s="349">
        <f>IF(_xlfn.IFERROR(FIND("PU",D1205,1),0)&lt;&gt;0,"PU",0)</f>
        <v>0</v>
      </c>
      <c r="C1205" t="s" s="10">
        <v>285</v>
      </c>
      <c r="D1205" t="s" s="10">
        <v>2050</v>
      </c>
      <c r="E1205" s="349">
        <v>0</v>
      </c>
      <c r="F1205" s="6"/>
      <c r="G1205" s="6"/>
      <c r="H1205" s="6"/>
      <c r="I1205" s="6"/>
      <c r="J1205" s="9"/>
    </row>
    <row r="1206" ht="15.35" customHeight="1">
      <c r="A1206" t="s" s="594">
        <f>MID(D1206,LEN(C1206)+2,LEN(D1206)-LEN(C1206))</f>
        <v>118</v>
      </c>
      <c r="B1206" s="349">
        <f>IF(_xlfn.IFERROR(FIND("PU",D1206,1),0)&lt;&gt;0,"PU",0)</f>
        <v>0</v>
      </c>
      <c r="C1206" t="s" s="10">
        <v>285</v>
      </c>
      <c r="D1206" t="s" s="10">
        <v>2051</v>
      </c>
      <c r="E1206" s="349">
        <v>0</v>
      </c>
      <c r="F1206" s="6"/>
      <c r="G1206" s="6"/>
      <c r="H1206" s="6"/>
      <c r="I1206" s="6"/>
      <c r="J1206" s="9"/>
    </row>
    <row r="1207" ht="15.35" customHeight="1">
      <c r="A1207" t="s" s="594">
        <f>MID(D1207,LEN(C1207)+2,LEN(D1207)-LEN(C1207))</f>
        <v>119</v>
      </c>
      <c r="B1207" s="349">
        <f>IF(_xlfn.IFERROR(FIND("PU",D1207,1),0)&lt;&gt;0,"PU",0)</f>
        <v>0</v>
      </c>
      <c r="C1207" t="s" s="10">
        <v>285</v>
      </c>
      <c r="D1207" t="s" s="10">
        <v>2052</v>
      </c>
      <c r="E1207" s="349">
        <v>0</v>
      </c>
      <c r="F1207" s="6"/>
      <c r="G1207" s="6"/>
      <c r="H1207" s="6"/>
      <c r="I1207" s="6"/>
      <c r="J1207" s="9"/>
    </row>
    <row r="1208" ht="15.35" customHeight="1">
      <c r="A1208" t="s" s="594">
        <f>MID(D1208,LEN(C1208)+2,LEN(D1208)-LEN(C1208))</f>
        <v>120</v>
      </c>
      <c r="B1208" s="349">
        <f>IF(_xlfn.IFERROR(FIND("PU",D1208,1),0)&lt;&gt;0,"PU",0)</f>
        <v>0</v>
      </c>
      <c r="C1208" t="s" s="10">
        <v>285</v>
      </c>
      <c r="D1208" t="s" s="10">
        <v>2053</v>
      </c>
      <c r="E1208" s="349">
        <v>0</v>
      </c>
      <c r="F1208" s="6"/>
      <c r="G1208" s="6"/>
      <c r="H1208" s="6"/>
      <c r="I1208" s="6"/>
      <c r="J1208" s="9"/>
    </row>
    <row r="1209" ht="15.35" customHeight="1">
      <c r="A1209" t="s" s="594">
        <f>MID(D1209,LEN(C1209)+2,LEN(D1209)-LEN(C1209))</f>
        <v>121</v>
      </c>
      <c r="B1209" s="349">
        <f>IF(_xlfn.IFERROR(FIND("PU",D1209,1),0)&lt;&gt;0,"PU",0)</f>
        <v>0</v>
      </c>
      <c r="C1209" t="s" s="10">
        <v>285</v>
      </c>
      <c r="D1209" t="s" s="10">
        <v>2054</v>
      </c>
      <c r="E1209" s="349">
        <v>0</v>
      </c>
      <c r="F1209" s="6"/>
      <c r="G1209" s="6"/>
      <c r="H1209" s="6"/>
      <c r="I1209" s="6"/>
      <c r="J1209" s="9"/>
    </row>
    <row r="1210" ht="15.35" customHeight="1">
      <c r="A1210" t="s" s="594">
        <f>MID(D1210,LEN(C1210)+2,LEN(D1210)-LEN(C1210))</f>
        <v>122</v>
      </c>
      <c r="B1210" s="349">
        <f>IF(_xlfn.IFERROR(FIND("PU",D1210,1),0)&lt;&gt;0,"PU",0)</f>
        <v>0</v>
      </c>
      <c r="C1210" t="s" s="10">
        <v>285</v>
      </c>
      <c r="D1210" t="s" s="10">
        <v>2055</v>
      </c>
      <c r="E1210" s="349">
        <v>0</v>
      </c>
      <c r="F1210" s="6"/>
      <c r="G1210" s="6"/>
      <c r="H1210" s="6"/>
      <c r="I1210" s="6"/>
      <c r="J1210" s="9"/>
    </row>
    <row r="1211" ht="15.35" customHeight="1">
      <c r="A1211" t="s" s="594">
        <f>MID(D1211,LEN(C1211)+2,LEN(D1211)-LEN(C1211))</f>
        <v>123</v>
      </c>
      <c r="B1211" s="349">
        <f>IF(_xlfn.IFERROR(FIND("PU",D1211,1),0)&lt;&gt;0,"PU",0)</f>
        <v>0</v>
      </c>
      <c r="C1211" t="s" s="10">
        <v>285</v>
      </c>
      <c r="D1211" t="s" s="10">
        <v>2056</v>
      </c>
      <c r="E1211" s="349">
        <v>0</v>
      </c>
      <c r="F1211" s="6"/>
      <c r="G1211" s="6"/>
      <c r="H1211" s="6"/>
      <c r="I1211" s="6"/>
      <c r="J1211" s="9"/>
    </row>
    <row r="1212" ht="15.35" customHeight="1">
      <c r="A1212" t="s" s="594">
        <f>MID(D1212,LEN(C1212)+2,LEN(D1212)-LEN(C1212))</f>
        <v>860</v>
      </c>
      <c r="B1212" s="349">
        <f>IF(_xlfn.IFERROR(FIND("PU",D1212,1),0)&lt;&gt;0,"PU",0)</f>
        <v>0</v>
      </c>
      <c r="C1212" t="s" s="10">
        <v>285</v>
      </c>
      <c r="D1212" t="s" s="10">
        <v>2057</v>
      </c>
      <c r="E1212" s="349">
        <v>0</v>
      </c>
      <c r="F1212" s="6"/>
      <c r="G1212" s="6"/>
      <c r="H1212" s="6"/>
      <c r="I1212" s="6"/>
      <c r="J1212" s="9"/>
    </row>
    <row r="1213" ht="15.35" customHeight="1">
      <c r="A1213" t="s" s="594">
        <f>MID(D1213,LEN(C1213)+2,LEN(D1213)-LEN(C1213))</f>
        <v>110</v>
      </c>
      <c r="B1213" s="349">
        <f>IF(_xlfn.IFERROR(FIND("PU",D1213,1),0)&lt;&gt;0,"PU",0)</f>
        <v>0</v>
      </c>
      <c r="C1213" t="s" s="10">
        <v>287</v>
      </c>
      <c r="D1213" t="s" s="10">
        <v>2058</v>
      </c>
      <c r="E1213" s="349">
        <v>0</v>
      </c>
      <c r="F1213" s="6"/>
      <c r="G1213" s="6"/>
      <c r="H1213" s="6"/>
      <c r="I1213" s="6"/>
      <c r="J1213" s="9"/>
    </row>
    <row r="1214" ht="15.35" customHeight="1">
      <c r="A1214" t="s" s="594">
        <f>MID(D1214,LEN(C1214)+2,LEN(D1214)-LEN(C1214))</f>
        <v>111</v>
      </c>
      <c r="B1214" s="349">
        <f>IF(_xlfn.IFERROR(FIND("PU",D1214,1),0)&lt;&gt;0,"PU",0)</f>
        <v>0</v>
      </c>
      <c r="C1214" t="s" s="10">
        <v>287</v>
      </c>
      <c r="D1214" t="s" s="10">
        <v>2059</v>
      </c>
      <c r="E1214" s="349">
        <v>0</v>
      </c>
      <c r="F1214" s="6"/>
      <c r="G1214" s="6"/>
      <c r="H1214" s="6"/>
      <c r="I1214" s="6"/>
      <c r="J1214" s="9"/>
    </row>
    <row r="1215" ht="15.35" customHeight="1">
      <c r="A1215" t="s" s="594">
        <f>MID(D1215,LEN(C1215)+2,LEN(D1215)-LEN(C1215))</f>
        <v>112</v>
      </c>
      <c r="B1215" s="349">
        <f>IF(_xlfn.IFERROR(FIND("PU",D1215,1),0)&lt;&gt;0,"PU",0)</f>
        <v>0</v>
      </c>
      <c r="C1215" t="s" s="10">
        <v>287</v>
      </c>
      <c r="D1215" t="s" s="10">
        <v>2060</v>
      </c>
      <c r="E1215" s="349">
        <v>0</v>
      </c>
      <c r="F1215" s="6"/>
      <c r="G1215" s="6"/>
      <c r="H1215" s="6"/>
      <c r="I1215" s="6"/>
      <c r="J1215" s="9"/>
    </row>
    <row r="1216" ht="15.35" customHeight="1">
      <c r="A1216" t="s" s="594">
        <f>MID(D1216,LEN(C1216)+2,LEN(D1216)-LEN(C1216))</f>
        <v>113</v>
      </c>
      <c r="B1216" s="349">
        <f>IF(_xlfn.IFERROR(FIND("PU",D1216,1),0)&lt;&gt;0,"PU",0)</f>
        <v>0</v>
      </c>
      <c r="C1216" t="s" s="10">
        <v>287</v>
      </c>
      <c r="D1216" t="s" s="10">
        <v>2061</v>
      </c>
      <c r="E1216" s="349">
        <v>0</v>
      </c>
      <c r="F1216" s="6"/>
      <c r="G1216" s="6"/>
      <c r="H1216" s="6"/>
      <c r="I1216" s="6"/>
      <c r="J1216" s="9"/>
    </row>
    <row r="1217" ht="15.35" customHeight="1">
      <c r="A1217" t="s" s="594">
        <f>MID(D1217,LEN(C1217)+2,LEN(D1217)-LEN(C1217))</f>
        <v>114</v>
      </c>
      <c r="B1217" s="349">
        <f>IF(_xlfn.IFERROR(FIND("PU",D1217,1),0)&lt;&gt;0,"PU",0)</f>
        <v>0</v>
      </c>
      <c r="C1217" t="s" s="10">
        <v>287</v>
      </c>
      <c r="D1217" t="s" s="10">
        <v>2062</v>
      </c>
      <c r="E1217" s="349">
        <v>0</v>
      </c>
      <c r="F1217" s="6"/>
      <c r="G1217" s="6"/>
      <c r="H1217" s="6"/>
      <c r="I1217" s="6"/>
      <c r="J1217" s="9"/>
    </row>
    <row r="1218" ht="15.35" customHeight="1">
      <c r="A1218" t="s" s="594">
        <f>MID(D1218,LEN(C1218)+2,LEN(D1218)-LEN(C1218))</f>
        <v>115</v>
      </c>
      <c r="B1218" s="349">
        <f>IF(_xlfn.IFERROR(FIND("PU",D1218,1),0)&lt;&gt;0,"PU",0)</f>
        <v>0</v>
      </c>
      <c r="C1218" t="s" s="10">
        <v>287</v>
      </c>
      <c r="D1218" t="s" s="10">
        <v>2063</v>
      </c>
      <c r="E1218" s="349">
        <v>0</v>
      </c>
      <c r="F1218" s="6"/>
      <c r="G1218" s="6"/>
      <c r="H1218" s="6"/>
      <c r="I1218" s="6"/>
      <c r="J1218" s="9"/>
    </row>
    <row r="1219" ht="15.35" customHeight="1">
      <c r="A1219" t="s" s="594">
        <f>MID(D1219,LEN(C1219)+2,LEN(D1219)-LEN(C1219))</f>
        <v>117</v>
      </c>
      <c r="B1219" s="349">
        <f>IF(_xlfn.IFERROR(FIND("PU",D1219,1),0)&lt;&gt;0,"PU",0)</f>
        <v>0</v>
      </c>
      <c r="C1219" t="s" s="10">
        <v>287</v>
      </c>
      <c r="D1219" t="s" s="10">
        <v>2064</v>
      </c>
      <c r="E1219" s="349">
        <v>0</v>
      </c>
      <c r="F1219" s="6"/>
      <c r="G1219" s="6"/>
      <c r="H1219" s="6"/>
      <c r="I1219" s="6"/>
      <c r="J1219" s="9"/>
    </row>
    <row r="1220" ht="15.35" customHeight="1">
      <c r="A1220" t="s" s="594">
        <f>MID(D1220,LEN(C1220)+2,LEN(D1220)-LEN(C1220))</f>
        <v>118</v>
      </c>
      <c r="B1220" s="349">
        <f>IF(_xlfn.IFERROR(FIND("PU",D1220,1),0)&lt;&gt;0,"PU",0)</f>
        <v>0</v>
      </c>
      <c r="C1220" t="s" s="10">
        <v>287</v>
      </c>
      <c r="D1220" t="s" s="10">
        <v>2065</v>
      </c>
      <c r="E1220" s="349">
        <v>0</v>
      </c>
      <c r="F1220" s="6"/>
      <c r="G1220" s="6"/>
      <c r="H1220" s="6"/>
      <c r="I1220" s="6"/>
      <c r="J1220" s="9"/>
    </row>
    <row r="1221" ht="15.35" customHeight="1">
      <c r="A1221" t="s" s="594">
        <f>MID(D1221,LEN(C1221)+2,LEN(D1221)-LEN(C1221))</f>
        <v>119</v>
      </c>
      <c r="B1221" s="349">
        <f>IF(_xlfn.IFERROR(FIND("PU",D1221,1),0)&lt;&gt;0,"PU",0)</f>
        <v>0</v>
      </c>
      <c r="C1221" t="s" s="10">
        <v>287</v>
      </c>
      <c r="D1221" t="s" s="10">
        <v>2066</v>
      </c>
      <c r="E1221" s="349">
        <v>0</v>
      </c>
      <c r="F1221" s="6"/>
      <c r="G1221" s="6"/>
      <c r="H1221" s="6"/>
      <c r="I1221" s="6"/>
      <c r="J1221" s="9"/>
    </row>
    <row r="1222" ht="15.35" customHeight="1">
      <c r="A1222" t="s" s="594">
        <f>MID(D1222,LEN(C1222)+2,LEN(D1222)-LEN(C1222))</f>
        <v>120</v>
      </c>
      <c r="B1222" s="349">
        <f>IF(_xlfn.IFERROR(FIND("PU",D1222,1),0)&lt;&gt;0,"PU",0)</f>
        <v>0</v>
      </c>
      <c r="C1222" t="s" s="10">
        <v>287</v>
      </c>
      <c r="D1222" t="s" s="10">
        <v>2067</v>
      </c>
      <c r="E1222" s="349">
        <v>0</v>
      </c>
      <c r="F1222" s="6"/>
      <c r="G1222" s="6"/>
      <c r="H1222" s="6"/>
      <c r="I1222" s="6"/>
      <c r="J1222" s="9"/>
    </row>
    <row r="1223" ht="15.35" customHeight="1">
      <c r="A1223" t="s" s="594">
        <f>MID(D1223,LEN(C1223)+2,LEN(D1223)-LEN(C1223))</f>
        <v>121</v>
      </c>
      <c r="B1223" s="349">
        <f>IF(_xlfn.IFERROR(FIND("PU",D1223,1),0)&lt;&gt;0,"PU",0)</f>
        <v>0</v>
      </c>
      <c r="C1223" t="s" s="10">
        <v>287</v>
      </c>
      <c r="D1223" t="s" s="10">
        <v>2068</v>
      </c>
      <c r="E1223" s="349">
        <v>0</v>
      </c>
      <c r="F1223" s="6"/>
      <c r="G1223" s="6"/>
      <c r="H1223" s="6"/>
      <c r="I1223" s="6"/>
      <c r="J1223" s="9"/>
    </row>
    <row r="1224" ht="15.35" customHeight="1">
      <c r="A1224" t="s" s="594">
        <f>MID(D1224,LEN(C1224)+2,LEN(D1224)-LEN(C1224))</f>
        <v>122</v>
      </c>
      <c r="B1224" s="349">
        <f>IF(_xlfn.IFERROR(FIND("PU",D1224,1),0)&lt;&gt;0,"PU",0)</f>
        <v>0</v>
      </c>
      <c r="C1224" t="s" s="10">
        <v>287</v>
      </c>
      <c r="D1224" t="s" s="10">
        <v>2069</v>
      </c>
      <c r="E1224" s="349">
        <v>0</v>
      </c>
      <c r="F1224" s="6"/>
      <c r="G1224" s="6"/>
      <c r="H1224" s="6"/>
      <c r="I1224" s="6"/>
      <c r="J1224" s="9"/>
    </row>
    <row r="1225" ht="15.35" customHeight="1">
      <c r="A1225" t="s" s="594">
        <f>MID(D1225,LEN(C1225)+2,LEN(D1225)-LEN(C1225))</f>
        <v>123</v>
      </c>
      <c r="B1225" s="349">
        <f>IF(_xlfn.IFERROR(FIND("PU",D1225,1),0)&lt;&gt;0,"PU",0)</f>
        <v>0</v>
      </c>
      <c r="C1225" t="s" s="10">
        <v>287</v>
      </c>
      <c r="D1225" t="s" s="10">
        <v>2070</v>
      </c>
      <c r="E1225" s="349">
        <v>0</v>
      </c>
      <c r="F1225" s="6"/>
      <c r="G1225" s="6"/>
      <c r="H1225" s="6"/>
      <c r="I1225" s="6"/>
      <c r="J1225" s="9"/>
    </row>
    <row r="1226" ht="15.35" customHeight="1">
      <c r="A1226" t="s" s="594">
        <f>MID(D1226,LEN(C1226)+2,LEN(D1226)-LEN(C1226))</f>
        <v>860</v>
      </c>
      <c r="B1226" s="349">
        <f>IF(_xlfn.IFERROR(FIND("PU",D1226,1),0)&lt;&gt;0,"PU",0)</f>
        <v>0</v>
      </c>
      <c r="C1226" t="s" s="10">
        <v>287</v>
      </c>
      <c r="D1226" t="s" s="10">
        <v>2071</v>
      </c>
      <c r="E1226" s="349">
        <v>0</v>
      </c>
      <c r="F1226" s="6"/>
      <c r="G1226" s="6"/>
      <c r="H1226" s="6"/>
      <c r="I1226" s="6"/>
      <c r="J1226" s="9"/>
    </row>
    <row r="1227" ht="15.35" customHeight="1">
      <c r="A1227" t="s" s="594">
        <f>MID(D1227,LEN(C1227)+2,LEN(D1227)-LEN(C1227))</f>
        <v>110</v>
      </c>
      <c r="B1227" s="349">
        <f>IF(_xlfn.IFERROR(FIND("PU",D1227,1),0)&lt;&gt;0,"PU",0)</f>
        <v>0</v>
      </c>
      <c r="C1227" t="s" s="10">
        <v>289</v>
      </c>
      <c r="D1227" t="s" s="10">
        <v>2072</v>
      </c>
      <c r="E1227" s="349">
        <v>0</v>
      </c>
      <c r="F1227" s="6"/>
      <c r="G1227" s="6"/>
      <c r="H1227" s="6"/>
      <c r="I1227" s="6"/>
      <c r="J1227" s="9"/>
    </row>
    <row r="1228" ht="15.35" customHeight="1">
      <c r="A1228" t="s" s="594">
        <f>MID(D1228,LEN(C1228)+2,LEN(D1228)-LEN(C1228))</f>
        <v>111</v>
      </c>
      <c r="B1228" s="349">
        <f>IF(_xlfn.IFERROR(FIND("PU",D1228,1),0)&lt;&gt;0,"PU",0)</f>
        <v>0</v>
      </c>
      <c r="C1228" t="s" s="10">
        <v>289</v>
      </c>
      <c r="D1228" t="s" s="10">
        <v>2073</v>
      </c>
      <c r="E1228" s="349">
        <v>0</v>
      </c>
      <c r="F1228" s="6"/>
      <c r="G1228" s="6"/>
      <c r="H1228" s="6"/>
      <c r="I1228" s="6"/>
      <c r="J1228" s="9"/>
    </row>
    <row r="1229" ht="15.35" customHeight="1">
      <c r="A1229" t="s" s="594">
        <f>MID(D1229,LEN(C1229)+2,LEN(D1229)-LEN(C1229))</f>
        <v>112</v>
      </c>
      <c r="B1229" s="349">
        <f>IF(_xlfn.IFERROR(FIND("PU",D1229,1),0)&lt;&gt;0,"PU",0)</f>
        <v>0</v>
      </c>
      <c r="C1229" t="s" s="10">
        <v>289</v>
      </c>
      <c r="D1229" t="s" s="10">
        <v>2074</v>
      </c>
      <c r="E1229" s="349">
        <v>0</v>
      </c>
      <c r="F1229" s="6"/>
      <c r="G1229" s="6"/>
      <c r="H1229" s="6"/>
      <c r="I1229" s="6"/>
      <c r="J1229" s="9"/>
    </row>
    <row r="1230" ht="15.35" customHeight="1">
      <c r="A1230" t="s" s="594">
        <f>MID(D1230,LEN(C1230)+2,LEN(D1230)-LEN(C1230))</f>
        <v>113</v>
      </c>
      <c r="B1230" s="349">
        <f>IF(_xlfn.IFERROR(FIND("PU",D1230,1),0)&lt;&gt;0,"PU",0)</f>
        <v>0</v>
      </c>
      <c r="C1230" t="s" s="10">
        <v>289</v>
      </c>
      <c r="D1230" t="s" s="10">
        <v>2075</v>
      </c>
      <c r="E1230" s="349">
        <v>0</v>
      </c>
      <c r="F1230" s="6"/>
      <c r="G1230" s="6"/>
      <c r="H1230" s="6"/>
      <c r="I1230" s="6"/>
      <c r="J1230" s="9"/>
    </row>
    <row r="1231" ht="15.35" customHeight="1">
      <c r="A1231" t="s" s="594">
        <f>MID(D1231,LEN(C1231)+2,LEN(D1231)-LEN(C1231))</f>
        <v>114</v>
      </c>
      <c r="B1231" s="349">
        <f>IF(_xlfn.IFERROR(FIND("PU",D1231,1),0)&lt;&gt;0,"PU",0)</f>
        <v>0</v>
      </c>
      <c r="C1231" t="s" s="10">
        <v>289</v>
      </c>
      <c r="D1231" t="s" s="10">
        <v>2076</v>
      </c>
      <c r="E1231" s="349">
        <v>0</v>
      </c>
      <c r="F1231" s="6"/>
      <c r="G1231" s="6"/>
      <c r="H1231" s="6"/>
      <c r="I1231" s="6"/>
      <c r="J1231" s="9"/>
    </row>
    <row r="1232" ht="15.35" customHeight="1">
      <c r="A1232" t="s" s="594">
        <f>MID(D1232,LEN(C1232)+2,LEN(D1232)-LEN(C1232))</f>
        <v>115</v>
      </c>
      <c r="B1232" s="349">
        <f>IF(_xlfn.IFERROR(FIND("PU",D1232,1),0)&lt;&gt;0,"PU",0)</f>
        <v>0</v>
      </c>
      <c r="C1232" t="s" s="10">
        <v>289</v>
      </c>
      <c r="D1232" t="s" s="10">
        <v>2077</v>
      </c>
      <c r="E1232" s="349">
        <v>0</v>
      </c>
      <c r="F1232" s="6"/>
      <c r="G1232" s="6"/>
      <c r="H1232" s="6"/>
      <c r="I1232" s="6"/>
      <c r="J1232" s="9"/>
    </row>
    <row r="1233" ht="15.35" customHeight="1">
      <c r="A1233" t="s" s="594">
        <f>MID(D1233,LEN(C1233)+2,LEN(D1233)-LEN(C1233))</f>
        <v>117</v>
      </c>
      <c r="B1233" s="349">
        <f>IF(_xlfn.IFERROR(FIND("PU",D1233,1),0)&lt;&gt;0,"PU",0)</f>
        <v>0</v>
      </c>
      <c r="C1233" t="s" s="10">
        <v>289</v>
      </c>
      <c r="D1233" t="s" s="10">
        <v>2078</v>
      </c>
      <c r="E1233" s="349">
        <v>0</v>
      </c>
      <c r="F1233" s="6"/>
      <c r="G1233" s="6"/>
      <c r="H1233" s="6"/>
      <c r="I1233" s="6"/>
      <c r="J1233" s="9"/>
    </row>
    <row r="1234" ht="15.35" customHeight="1">
      <c r="A1234" t="s" s="594">
        <f>MID(D1234,LEN(C1234)+2,LEN(D1234)-LEN(C1234))</f>
        <v>118</v>
      </c>
      <c r="B1234" s="349">
        <f>IF(_xlfn.IFERROR(FIND("PU",D1234,1),0)&lt;&gt;0,"PU",0)</f>
        <v>0</v>
      </c>
      <c r="C1234" t="s" s="10">
        <v>289</v>
      </c>
      <c r="D1234" t="s" s="10">
        <v>2079</v>
      </c>
      <c r="E1234" s="349">
        <v>0</v>
      </c>
      <c r="F1234" s="6"/>
      <c r="G1234" s="6"/>
      <c r="H1234" s="6"/>
      <c r="I1234" s="6"/>
      <c r="J1234" s="9"/>
    </row>
    <row r="1235" ht="15.35" customHeight="1">
      <c r="A1235" t="s" s="594">
        <f>MID(D1235,LEN(C1235)+2,LEN(D1235)-LEN(C1235))</f>
        <v>119</v>
      </c>
      <c r="B1235" s="349">
        <f>IF(_xlfn.IFERROR(FIND("PU",D1235,1),0)&lt;&gt;0,"PU",0)</f>
        <v>0</v>
      </c>
      <c r="C1235" t="s" s="10">
        <v>289</v>
      </c>
      <c r="D1235" t="s" s="10">
        <v>2080</v>
      </c>
      <c r="E1235" s="349">
        <v>0</v>
      </c>
      <c r="F1235" s="6"/>
      <c r="G1235" s="6"/>
      <c r="H1235" s="6"/>
      <c r="I1235" s="6"/>
      <c r="J1235" s="9"/>
    </row>
    <row r="1236" ht="15.35" customHeight="1">
      <c r="A1236" t="s" s="594">
        <f>MID(D1236,LEN(C1236)+2,LEN(D1236)-LEN(C1236))</f>
        <v>120</v>
      </c>
      <c r="B1236" s="349">
        <f>IF(_xlfn.IFERROR(FIND("PU",D1236,1),0)&lt;&gt;0,"PU",0)</f>
        <v>0</v>
      </c>
      <c r="C1236" t="s" s="10">
        <v>289</v>
      </c>
      <c r="D1236" t="s" s="10">
        <v>2081</v>
      </c>
      <c r="E1236" s="349">
        <v>0</v>
      </c>
      <c r="F1236" s="6"/>
      <c r="G1236" s="6"/>
      <c r="H1236" s="6"/>
      <c r="I1236" s="6"/>
      <c r="J1236" s="9"/>
    </row>
    <row r="1237" ht="15.35" customHeight="1">
      <c r="A1237" t="s" s="594">
        <f>MID(D1237,LEN(C1237)+2,LEN(D1237)-LEN(C1237))</f>
        <v>121</v>
      </c>
      <c r="B1237" s="349">
        <f>IF(_xlfn.IFERROR(FIND("PU",D1237,1),0)&lt;&gt;0,"PU",0)</f>
        <v>0</v>
      </c>
      <c r="C1237" t="s" s="10">
        <v>289</v>
      </c>
      <c r="D1237" t="s" s="10">
        <v>2082</v>
      </c>
      <c r="E1237" s="349">
        <v>0</v>
      </c>
      <c r="F1237" s="6"/>
      <c r="G1237" s="6"/>
      <c r="H1237" s="6"/>
      <c r="I1237" s="6"/>
      <c r="J1237" s="9"/>
    </row>
    <row r="1238" ht="15.35" customHeight="1">
      <c r="A1238" t="s" s="594">
        <f>MID(D1238,LEN(C1238)+2,LEN(D1238)-LEN(C1238))</f>
        <v>122</v>
      </c>
      <c r="B1238" s="349">
        <f>IF(_xlfn.IFERROR(FIND("PU",D1238,1),0)&lt;&gt;0,"PU",0)</f>
        <v>0</v>
      </c>
      <c r="C1238" t="s" s="10">
        <v>289</v>
      </c>
      <c r="D1238" t="s" s="10">
        <v>2083</v>
      </c>
      <c r="E1238" s="349">
        <v>0</v>
      </c>
      <c r="F1238" s="6"/>
      <c r="G1238" s="6"/>
      <c r="H1238" s="6"/>
      <c r="I1238" s="6"/>
      <c r="J1238" s="9"/>
    </row>
    <row r="1239" ht="15.35" customHeight="1">
      <c r="A1239" t="s" s="594">
        <f>MID(D1239,LEN(C1239)+2,LEN(D1239)-LEN(C1239))</f>
        <v>123</v>
      </c>
      <c r="B1239" s="349">
        <f>IF(_xlfn.IFERROR(FIND("PU",D1239,1),0)&lt;&gt;0,"PU",0)</f>
        <v>0</v>
      </c>
      <c r="C1239" t="s" s="10">
        <v>289</v>
      </c>
      <c r="D1239" t="s" s="10">
        <v>2084</v>
      </c>
      <c r="E1239" s="349">
        <v>0</v>
      </c>
      <c r="F1239" s="6"/>
      <c r="G1239" s="6"/>
      <c r="H1239" s="6"/>
      <c r="I1239" s="6"/>
      <c r="J1239" s="9"/>
    </row>
    <row r="1240" ht="15.35" customHeight="1">
      <c r="A1240" t="s" s="594">
        <f>MID(D1240,LEN(C1240)+2,LEN(D1240)-LEN(C1240))</f>
        <v>860</v>
      </c>
      <c r="B1240" s="349">
        <f>IF(_xlfn.IFERROR(FIND("PU",D1240,1),0)&lt;&gt;0,"PU",0)</f>
        <v>0</v>
      </c>
      <c r="C1240" t="s" s="10">
        <v>289</v>
      </c>
      <c r="D1240" t="s" s="10">
        <v>2085</v>
      </c>
      <c r="E1240" s="349">
        <v>0</v>
      </c>
      <c r="F1240" s="6"/>
      <c r="G1240" s="6"/>
      <c r="H1240" s="6"/>
      <c r="I1240" s="6"/>
      <c r="J1240" s="9"/>
    </row>
    <row r="1241" ht="15.35" customHeight="1">
      <c r="A1241" t="s" s="594">
        <f>MID(D1241,LEN(C1241)+2,LEN(D1241)-LEN(C1241))</f>
        <v>110</v>
      </c>
      <c r="B1241" s="349">
        <f>IF(_xlfn.IFERROR(FIND("PU",D1241,1),0)&lt;&gt;0,"PU",0)</f>
        <v>0</v>
      </c>
      <c r="C1241" t="s" s="10">
        <v>291</v>
      </c>
      <c r="D1241" t="s" s="10">
        <v>2086</v>
      </c>
      <c r="E1241" s="349">
        <v>0</v>
      </c>
      <c r="F1241" s="6"/>
      <c r="G1241" s="6"/>
      <c r="H1241" s="6"/>
      <c r="I1241" s="6"/>
      <c r="J1241" s="9"/>
    </row>
    <row r="1242" ht="15.35" customHeight="1">
      <c r="A1242" t="s" s="594">
        <f>MID(D1242,LEN(C1242)+2,LEN(D1242)-LEN(C1242))</f>
        <v>111</v>
      </c>
      <c r="B1242" s="349">
        <f>IF(_xlfn.IFERROR(FIND("PU",D1242,1),0)&lt;&gt;0,"PU",0)</f>
        <v>0</v>
      </c>
      <c r="C1242" t="s" s="10">
        <v>291</v>
      </c>
      <c r="D1242" t="s" s="10">
        <v>2087</v>
      </c>
      <c r="E1242" s="349">
        <v>0</v>
      </c>
      <c r="F1242" s="6"/>
      <c r="G1242" s="6"/>
      <c r="H1242" s="6"/>
      <c r="I1242" s="6"/>
      <c r="J1242" s="9"/>
    </row>
    <row r="1243" ht="15.35" customHeight="1">
      <c r="A1243" t="s" s="594">
        <f>MID(D1243,LEN(C1243)+2,LEN(D1243)-LEN(C1243))</f>
        <v>112</v>
      </c>
      <c r="B1243" s="349">
        <f>IF(_xlfn.IFERROR(FIND("PU",D1243,1),0)&lt;&gt;0,"PU",0)</f>
        <v>0</v>
      </c>
      <c r="C1243" t="s" s="10">
        <v>291</v>
      </c>
      <c r="D1243" t="s" s="10">
        <v>2088</v>
      </c>
      <c r="E1243" s="349">
        <v>0</v>
      </c>
      <c r="F1243" s="6"/>
      <c r="G1243" s="6"/>
      <c r="H1243" s="6"/>
      <c r="I1243" s="6"/>
      <c r="J1243" s="9"/>
    </row>
    <row r="1244" ht="15.35" customHeight="1">
      <c r="A1244" t="s" s="594">
        <f>MID(D1244,LEN(C1244)+2,LEN(D1244)-LEN(C1244))</f>
        <v>113</v>
      </c>
      <c r="B1244" s="349">
        <f>IF(_xlfn.IFERROR(FIND("PU",D1244,1),0)&lt;&gt;0,"PU",0)</f>
        <v>0</v>
      </c>
      <c r="C1244" t="s" s="10">
        <v>291</v>
      </c>
      <c r="D1244" t="s" s="10">
        <v>2089</v>
      </c>
      <c r="E1244" s="349">
        <v>0</v>
      </c>
      <c r="F1244" s="6"/>
      <c r="G1244" s="6"/>
      <c r="H1244" s="6"/>
      <c r="I1244" s="6"/>
      <c r="J1244" s="9"/>
    </row>
    <row r="1245" ht="15.35" customHeight="1">
      <c r="A1245" t="s" s="594">
        <f>MID(D1245,LEN(C1245)+2,LEN(D1245)-LEN(C1245))</f>
        <v>114</v>
      </c>
      <c r="B1245" s="349">
        <f>IF(_xlfn.IFERROR(FIND("PU",D1245,1),0)&lt;&gt;0,"PU",0)</f>
        <v>0</v>
      </c>
      <c r="C1245" t="s" s="10">
        <v>291</v>
      </c>
      <c r="D1245" t="s" s="10">
        <v>2090</v>
      </c>
      <c r="E1245" s="349">
        <v>0</v>
      </c>
      <c r="F1245" s="6"/>
      <c r="G1245" s="6"/>
      <c r="H1245" s="6"/>
      <c r="I1245" s="6"/>
      <c r="J1245" s="9"/>
    </row>
    <row r="1246" ht="15.35" customHeight="1">
      <c r="A1246" t="s" s="594">
        <f>MID(D1246,LEN(C1246)+2,LEN(D1246)-LEN(C1246))</f>
        <v>115</v>
      </c>
      <c r="B1246" s="349">
        <f>IF(_xlfn.IFERROR(FIND("PU",D1246,1),0)&lt;&gt;0,"PU",0)</f>
        <v>0</v>
      </c>
      <c r="C1246" t="s" s="10">
        <v>291</v>
      </c>
      <c r="D1246" t="s" s="10">
        <v>2091</v>
      </c>
      <c r="E1246" s="349">
        <v>0</v>
      </c>
      <c r="F1246" s="6"/>
      <c r="G1246" s="6"/>
      <c r="H1246" s="6"/>
      <c r="I1246" s="6"/>
      <c r="J1246" s="9"/>
    </row>
    <row r="1247" ht="15.35" customHeight="1">
      <c r="A1247" t="s" s="594">
        <f>MID(D1247,LEN(C1247)+2,LEN(D1247)-LEN(C1247))</f>
        <v>117</v>
      </c>
      <c r="B1247" s="349">
        <f>IF(_xlfn.IFERROR(FIND("PU",D1247,1),0)&lt;&gt;0,"PU",0)</f>
        <v>0</v>
      </c>
      <c r="C1247" t="s" s="10">
        <v>291</v>
      </c>
      <c r="D1247" t="s" s="10">
        <v>2092</v>
      </c>
      <c r="E1247" s="349">
        <v>0</v>
      </c>
      <c r="F1247" s="6"/>
      <c r="G1247" s="6"/>
      <c r="H1247" s="6"/>
      <c r="I1247" s="6"/>
      <c r="J1247" s="9"/>
    </row>
    <row r="1248" ht="15.35" customHeight="1">
      <c r="A1248" t="s" s="594">
        <f>MID(D1248,LEN(C1248)+2,LEN(D1248)-LEN(C1248))</f>
        <v>118</v>
      </c>
      <c r="B1248" s="349">
        <f>IF(_xlfn.IFERROR(FIND("PU",D1248,1),0)&lt;&gt;0,"PU",0)</f>
        <v>0</v>
      </c>
      <c r="C1248" t="s" s="10">
        <v>291</v>
      </c>
      <c r="D1248" t="s" s="10">
        <v>2093</v>
      </c>
      <c r="E1248" s="349">
        <v>0</v>
      </c>
      <c r="F1248" s="6"/>
      <c r="G1248" s="6"/>
      <c r="H1248" s="6"/>
      <c r="I1248" s="6"/>
      <c r="J1248" s="9"/>
    </row>
    <row r="1249" ht="15.35" customHeight="1">
      <c r="A1249" t="s" s="594">
        <f>MID(D1249,LEN(C1249)+2,LEN(D1249)-LEN(C1249))</f>
        <v>119</v>
      </c>
      <c r="B1249" s="349">
        <f>IF(_xlfn.IFERROR(FIND("PU",D1249,1),0)&lt;&gt;0,"PU",0)</f>
        <v>0</v>
      </c>
      <c r="C1249" t="s" s="10">
        <v>291</v>
      </c>
      <c r="D1249" t="s" s="10">
        <v>2094</v>
      </c>
      <c r="E1249" s="349">
        <v>0</v>
      </c>
      <c r="F1249" s="6"/>
      <c r="G1249" s="6"/>
      <c r="H1249" s="6"/>
      <c r="I1249" s="6"/>
      <c r="J1249" s="9"/>
    </row>
    <row r="1250" ht="15.35" customHeight="1">
      <c r="A1250" t="s" s="594">
        <f>MID(D1250,LEN(C1250)+2,LEN(D1250)-LEN(C1250))</f>
        <v>120</v>
      </c>
      <c r="B1250" s="349">
        <f>IF(_xlfn.IFERROR(FIND("PU",D1250,1),0)&lt;&gt;0,"PU",0)</f>
        <v>0</v>
      </c>
      <c r="C1250" t="s" s="10">
        <v>291</v>
      </c>
      <c r="D1250" t="s" s="10">
        <v>2095</v>
      </c>
      <c r="E1250" s="349">
        <v>0</v>
      </c>
      <c r="F1250" s="6"/>
      <c r="G1250" s="6"/>
      <c r="H1250" s="6"/>
      <c r="I1250" s="6"/>
      <c r="J1250" s="9"/>
    </row>
    <row r="1251" ht="15.35" customHeight="1">
      <c r="A1251" t="s" s="594">
        <f>MID(D1251,LEN(C1251)+2,LEN(D1251)-LEN(C1251))</f>
        <v>121</v>
      </c>
      <c r="B1251" s="349">
        <f>IF(_xlfn.IFERROR(FIND("PU",D1251,1),0)&lt;&gt;0,"PU",0)</f>
        <v>0</v>
      </c>
      <c r="C1251" t="s" s="10">
        <v>291</v>
      </c>
      <c r="D1251" t="s" s="10">
        <v>2096</v>
      </c>
      <c r="E1251" s="349">
        <v>0</v>
      </c>
      <c r="F1251" s="6"/>
      <c r="G1251" s="6"/>
      <c r="H1251" s="6"/>
      <c r="I1251" s="6"/>
      <c r="J1251" s="9"/>
    </row>
    <row r="1252" ht="15.35" customHeight="1">
      <c r="A1252" t="s" s="594">
        <f>MID(D1252,LEN(C1252)+2,LEN(D1252)-LEN(C1252))</f>
        <v>122</v>
      </c>
      <c r="B1252" s="349">
        <f>IF(_xlfn.IFERROR(FIND("PU",D1252,1),0)&lt;&gt;0,"PU",0)</f>
        <v>0</v>
      </c>
      <c r="C1252" t="s" s="10">
        <v>291</v>
      </c>
      <c r="D1252" t="s" s="10">
        <v>2097</v>
      </c>
      <c r="E1252" s="349">
        <v>0</v>
      </c>
      <c r="F1252" s="6"/>
      <c r="G1252" s="6"/>
      <c r="H1252" s="6"/>
      <c r="I1252" s="6"/>
      <c r="J1252" s="9"/>
    </row>
    <row r="1253" ht="15.35" customHeight="1">
      <c r="A1253" t="s" s="594">
        <f>MID(D1253,LEN(C1253)+2,LEN(D1253)-LEN(C1253))</f>
        <v>123</v>
      </c>
      <c r="B1253" s="349">
        <f>IF(_xlfn.IFERROR(FIND("PU",D1253,1),0)&lt;&gt;0,"PU",0)</f>
        <v>0</v>
      </c>
      <c r="C1253" t="s" s="10">
        <v>291</v>
      </c>
      <c r="D1253" t="s" s="10">
        <v>2098</v>
      </c>
      <c r="E1253" s="349">
        <v>0</v>
      </c>
      <c r="F1253" s="6"/>
      <c r="G1253" s="6"/>
      <c r="H1253" s="6"/>
      <c r="I1253" s="6"/>
      <c r="J1253" s="9"/>
    </row>
    <row r="1254" ht="15.35" customHeight="1">
      <c r="A1254" t="s" s="594">
        <f>MID(D1254,LEN(C1254)+2,LEN(D1254)-LEN(C1254))</f>
        <v>860</v>
      </c>
      <c r="B1254" s="349">
        <f>IF(_xlfn.IFERROR(FIND("PU",D1254,1),0)&lt;&gt;0,"PU",0)</f>
        <v>0</v>
      </c>
      <c r="C1254" t="s" s="10">
        <v>291</v>
      </c>
      <c r="D1254" t="s" s="10">
        <v>2099</v>
      </c>
      <c r="E1254" s="349">
        <v>0</v>
      </c>
      <c r="F1254" s="6"/>
      <c r="G1254" s="6"/>
      <c r="H1254" s="6"/>
      <c r="I1254" s="6"/>
      <c r="J1254" s="9"/>
    </row>
    <row r="1255" ht="15.35" customHeight="1">
      <c r="A1255" t="s" s="594">
        <f>MID(D1255,LEN(C1255)+2,LEN(D1255)-LEN(C1255))</f>
        <v>110</v>
      </c>
      <c r="B1255" s="349">
        <f>IF(_xlfn.IFERROR(FIND("PU",D1255,1),0)&lt;&gt;0,"PU",0)</f>
        <v>0</v>
      </c>
      <c r="C1255" t="s" s="10">
        <v>300</v>
      </c>
      <c r="D1255" t="s" s="10">
        <v>2100</v>
      </c>
      <c r="E1255" s="349">
        <v>0</v>
      </c>
      <c r="F1255" s="6"/>
      <c r="G1255" s="6"/>
      <c r="H1255" s="6"/>
      <c r="I1255" s="6"/>
      <c r="J1255" s="9"/>
    </row>
    <row r="1256" ht="15.35" customHeight="1">
      <c r="A1256" t="s" s="594">
        <f>MID(D1256,LEN(C1256)+2,LEN(D1256)-LEN(C1256))</f>
        <v>111</v>
      </c>
      <c r="B1256" s="349">
        <f>IF(_xlfn.IFERROR(FIND("PU",D1256,1),0)&lt;&gt;0,"PU",0)</f>
        <v>0</v>
      </c>
      <c r="C1256" t="s" s="10">
        <v>300</v>
      </c>
      <c r="D1256" t="s" s="10">
        <v>2101</v>
      </c>
      <c r="E1256" s="349">
        <v>0</v>
      </c>
      <c r="F1256" s="6"/>
      <c r="G1256" s="6"/>
      <c r="H1256" s="6"/>
      <c r="I1256" s="6"/>
      <c r="J1256" s="9"/>
    </row>
    <row r="1257" ht="15.35" customHeight="1">
      <c r="A1257" t="s" s="594">
        <f>MID(D1257,LEN(C1257)+2,LEN(D1257)-LEN(C1257))</f>
        <v>112</v>
      </c>
      <c r="B1257" s="349">
        <f>IF(_xlfn.IFERROR(FIND("PU",D1257,1),0)&lt;&gt;0,"PU",0)</f>
        <v>0</v>
      </c>
      <c r="C1257" t="s" s="10">
        <v>300</v>
      </c>
      <c r="D1257" t="s" s="10">
        <v>2102</v>
      </c>
      <c r="E1257" s="349">
        <v>0</v>
      </c>
      <c r="F1257" s="6"/>
      <c r="G1257" s="6"/>
      <c r="H1257" s="6"/>
      <c r="I1257" s="6"/>
      <c r="J1257" s="9"/>
    </row>
    <row r="1258" ht="15.35" customHeight="1">
      <c r="A1258" t="s" s="594">
        <f>MID(D1258,LEN(C1258)+2,LEN(D1258)-LEN(C1258))</f>
        <v>113</v>
      </c>
      <c r="B1258" s="349">
        <f>IF(_xlfn.IFERROR(FIND("PU",D1258,1),0)&lt;&gt;0,"PU",0)</f>
        <v>0</v>
      </c>
      <c r="C1258" t="s" s="10">
        <v>300</v>
      </c>
      <c r="D1258" t="s" s="10">
        <v>2103</v>
      </c>
      <c r="E1258" s="349">
        <v>0</v>
      </c>
      <c r="F1258" s="6"/>
      <c r="G1258" s="6"/>
      <c r="H1258" s="6"/>
      <c r="I1258" s="6"/>
      <c r="J1258" s="9"/>
    </row>
    <row r="1259" ht="15.35" customHeight="1">
      <c r="A1259" t="s" s="594">
        <f>MID(D1259,LEN(C1259)+2,LEN(D1259)-LEN(C1259))</f>
        <v>114</v>
      </c>
      <c r="B1259" s="349">
        <f>IF(_xlfn.IFERROR(FIND("PU",D1259,1),0)&lt;&gt;0,"PU",0)</f>
        <v>0</v>
      </c>
      <c r="C1259" t="s" s="10">
        <v>300</v>
      </c>
      <c r="D1259" t="s" s="10">
        <v>2104</v>
      </c>
      <c r="E1259" s="349">
        <v>0</v>
      </c>
      <c r="F1259" s="6"/>
      <c r="G1259" s="6"/>
      <c r="H1259" s="6"/>
      <c r="I1259" s="6"/>
      <c r="J1259" s="9"/>
    </row>
    <row r="1260" ht="15.35" customHeight="1">
      <c r="A1260" t="s" s="594">
        <f>MID(D1260,LEN(C1260)+2,LEN(D1260)-LEN(C1260))</f>
        <v>115</v>
      </c>
      <c r="B1260" s="349">
        <f>IF(_xlfn.IFERROR(FIND("PU",D1260,1),0)&lt;&gt;0,"PU",0)</f>
        <v>0</v>
      </c>
      <c r="C1260" t="s" s="10">
        <v>300</v>
      </c>
      <c r="D1260" t="s" s="10">
        <v>2105</v>
      </c>
      <c r="E1260" s="349">
        <v>0</v>
      </c>
      <c r="F1260" s="6"/>
      <c r="G1260" s="6"/>
      <c r="H1260" s="6"/>
      <c r="I1260" s="6"/>
      <c r="J1260" s="9"/>
    </row>
    <row r="1261" ht="15.35" customHeight="1">
      <c r="A1261" t="s" s="594">
        <f>MID(D1261,LEN(C1261)+2,LEN(D1261)-LEN(C1261))</f>
        <v>117</v>
      </c>
      <c r="B1261" s="349">
        <f>IF(_xlfn.IFERROR(FIND("PU",D1261,1),0)&lt;&gt;0,"PU",0)</f>
        <v>0</v>
      </c>
      <c r="C1261" t="s" s="10">
        <v>300</v>
      </c>
      <c r="D1261" t="s" s="10">
        <v>2106</v>
      </c>
      <c r="E1261" s="349">
        <v>0</v>
      </c>
      <c r="F1261" s="6"/>
      <c r="G1261" s="6"/>
      <c r="H1261" s="6"/>
      <c r="I1261" s="6"/>
      <c r="J1261" s="9"/>
    </row>
    <row r="1262" ht="15.35" customHeight="1">
      <c r="A1262" t="s" s="594">
        <f>MID(D1262,LEN(C1262)+2,LEN(D1262)-LEN(C1262))</f>
        <v>118</v>
      </c>
      <c r="B1262" s="349">
        <f>IF(_xlfn.IFERROR(FIND("PU",D1262,1),0)&lt;&gt;0,"PU",0)</f>
        <v>0</v>
      </c>
      <c r="C1262" t="s" s="10">
        <v>300</v>
      </c>
      <c r="D1262" t="s" s="10">
        <v>2107</v>
      </c>
      <c r="E1262" s="349">
        <v>0</v>
      </c>
      <c r="F1262" s="6"/>
      <c r="G1262" s="6"/>
      <c r="H1262" s="6"/>
      <c r="I1262" s="6"/>
      <c r="J1262" s="9"/>
    </row>
    <row r="1263" ht="15.35" customHeight="1">
      <c r="A1263" t="s" s="594">
        <f>MID(D1263,LEN(C1263)+2,LEN(D1263)-LEN(C1263))</f>
        <v>119</v>
      </c>
      <c r="B1263" s="349">
        <f>IF(_xlfn.IFERROR(FIND("PU",D1263,1),0)&lt;&gt;0,"PU",0)</f>
        <v>0</v>
      </c>
      <c r="C1263" t="s" s="10">
        <v>300</v>
      </c>
      <c r="D1263" t="s" s="10">
        <v>2108</v>
      </c>
      <c r="E1263" s="349">
        <v>0</v>
      </c>
      <c r="F1263" s="6"/>
      <c r="G1263" s="6"/>
      <c r="H1263" s="6"/>
      <c r="I1263" s="6"/>
      <c r="J1263" s="9"/>
    </row>
    <row r="1264" ht="15.35" customHeight="1">
      <c r="A1264" t="s" s="594">
        <f>MID(D1264,LEN(C1264)+2,LEN(D1264)-LEN(C1264))</f>
        <v>120</v>
      </c>
      <c r="B1264" s="349">
        <f>IF(_xlfn.IFERROR(FIND("PU",D1264,1),0)&lt;&gt;0,"PU",0)</f>
        <v>0</v>
      </c>
      <c r="C1264" t="s" s="10">
        <v>300</v>
      </c>
      <c r="D1264" t="s" s="10">
        <v>2109</v>
      </c>
      <c r="E1264" s="349">
        <v>0</v>
      </c>
      <c r="F1264" s="6"/>
      <c r="G1264" s="6"/>
      <c r="H1264" s="6"/>
      <c r="I1264" s="6"/>
      <c r="J1264" s="9"/>
    </row>
    <row r="1265" ht="15.35" customHeight="1">
      <c r="A1265" t="s" s="594">
        <f>MID(D1265,LEN(C1265)+2,LEN(D1265)-LEN(C1265))</f>
        <v>121</v>
      </c>
      <c r="B1265" s="349">
        <f>IF(_xlfn.IFERROR(FIND("PU",D1265,1),0)&lt;&gt;0,"PU",0)</f>
        <v>0</v>
      </c>
      <c r="C1265" t="s" s="10">
        <v>300</v>
      </c>
      <c r="D1265" t="s" s="10">
        <v>2110</v>
      </c>
      <c r="E1265" s="349">
        <v>0</v>
      </c>
      <c r="F1265" s="6"/>
      <c r="G1265" s="6"/>
      <c r="H1265" s="6"/>
      <c r="I1265" s="6"/>
      <c r="J1265" s="9"/>
    </row>
    <row r="1266" ht="15.35" customHeight="1">
      <c r="A1266" t="s" s="594">
        <f>MID(D1266,LEN(C1266)+2,LEN(D1266)-LEN(C1266))</f>
        <v>122</v>
      </c>
      <c r="B1266" s="349">
        <f>IF(_xlfn.IFERROR(FIND("PU",D1266,1),0)&lt;&gt;0,"PU",0)</f>
        <v>0</v>
      </c>
      <c r="C1266" t="s" s="10">
        <v>300</v>
      </c>
      <c r="D1266" t="s" s="10">
        <v>2111</v>
      </c>
      <c r="E1266" s="349">
        <v>0</v>
      </c>
      <c r="F1266" s="6"/>
      <c r="G1266" s="6"/>
      <c r="H1266" s="6"/>
      <c r="I1266" s="6"/>
      <c r="J1266" s="9"/>
    </row>
    <row r="1267" ht="15.35" customHeight="1">
      <c r="A1267" t="s" s="594">
        <f>MID(D1267,LEN(C1267)+2,LEN(D1267)-LEN(C1267))</f>
        <v>123</v>
      </c>
      <c r="B1267" s="349">
        <f>IF(_xlfn.IFERROR(FIND("PU",D1267,1),0)&lt;&gt;0,"PU",0)</f>
        <v>0</v>
      </c>
      <c r="C1267" t="s" s="10">
        <v>300</v>
      </c>
      <c r="D1267" t="s" s="10">
        <v>2112</v>
      </c>
      <c r="E1267" s="349">
        <v>0</v>
      </c>
      <c r="F1267" s="6"/>
      <c r="G1267" s="6"/>
      <c r="H1267" s="6"/>
      <c r="I1267" s="6"/>
      <c r="J1267" s="9"/>
    </row>
    <row r="1268" ht="15.35" customHeight="1">
      <c r="A1268" t="s" s="594">
        <f>MID(D1268,LEN(C1268)+2,LEN(D1268)-LEN(C1268))</f>
        <v>860</v>
      </c>
      <c r="B1268" s="349">
        <f>IF(_xlfn.IFERROR(FIND("PU",D1268,1),0)&lt;&gt;0,"PU",0)</f>
        <v>0</v>
      </c>
      <c r="C1268" t="s" s="10">
        <v>300</v>
      </c>
      <c r="D1268" t="s" s="10">
        <v>2113</v>
      </c>
      <c r="E1268" s="349">
        <v>0</v>
      </c>
      <c r="F1268" s="6"/>
      <c r="G1268" s="6"/>
      <c r="H1268" s="6"/>
      <c r="I1268" s="6"/>
      <c r="J1268" s="9"/>
    </row>
    <row r="1269" ht="15.35" customHeight="1">
      <c r="A1269" t="s" s="594">
        <f>MID(D1269,LEN(C1269)+2,LEN(D1269)-LEN(C1269))</f>
        <v>110</v>
      </c>
      <c r="B1269" s="349">
        <f>IF(_xlfn.IFERROR(FIND("PU",D1269,1),0)&lt;&gt;0,"PU",0)</f>
        <v>0</v>
      </c>
      <c r="C1269" t="s" s="10">
        <v>302</v>
      </c>
      <c r="D1269" t="s" s="10">
        <v>2114</v>
      </c>
      <c r="E1269" s="349">
        <v>0</v>
      </c>
      <c r="F1269" s="6"/>
      <c r="G1269" s="6"/>
      <c r="H1269" s="6"/>
      <c r="I1269" s="6"/>
      <c r="J1269" s="9"/>
    </row>
    <row r="1270" ht="15.35" customHeight="1">
      <c r="A1270" t="s" s="594">
        <f>MID(D1270,LEN(C1270)+2,LEN(D1270)-LEN(C1270))</f>
        <v>111</v>
      </c>
      <c r="B1270" s="349">
        <f>IF(_xlfn.IFERROR(FIND("PU",D1270,1),0)&lt;&gt;0,"PU",0)</f>
        <v>0</v>
      </c>
      <c r="C1270" t="s" s="10">
        <v>302</v>
      </c>
      <c r="D1270" t="s" s="10">
        <v>2115</v>
      </c>
      <c r="E1270" s="349">
        <v>0</v>
      </c>
      <c r="F1270" s="6"/>
      <c r="G1270" s="6"/>
      <c r="H1270" s="6"/>
      <c r="I1270" s="6"/>
      <c r="J1270" s="9"/>
    </row>
    <row r="1271" ht="15.35" customHeight="1">
      <c r="A1271" t="s" s="594">
        <f>MID(D1271,LEN(C1271)+2,LEN(D1271)-LEN(C1271))</f>
        <v>112</v>
      </c>
      <c r="B1271" s="349">
        <f>IF(_xlfn.IFERROR(FIND("PU",D1271,1),0)&lt;&gt;0,"PU",0)</f>
        <v>0</v>
      </c>
      <c r="C1271" t="s" s="10">
        <v>302</v>
      </c>
      <c r="D1271" t="s" s="10">
        <v>2116</v>
      </c>
      <c r="E1271" s="349">
        <v>0</v>
      </c>
      <c r="F1271" s="6"/>
      <c r="G1271" s="6"/>
      <c r="H1271" s="6"/>
      <c r="I1271" s="6"/>
      <c r="J1271" s="9"/>
    </row>
    <row r="1272" ht="15.35" customHeight="1">
      <c r="A1272" t="s" s="594">
        <f>MID(D1272,LEN(C1272)+2,LEN(D1272)-LEN(C1272))</f>
        <v>113</v>
      </c>
      <c r="B1272" s="349">
        <f>IF(_xlfn.IFERROR(FIND("PU",D1272,1),0)&lt;&gt;0,"PU",0)</f>
        <v>0</v>
      </c>
      <c r="C1272" t="s" s="10">
        <v>302</v>
      </c>
      <c r="D1272" t="s" s="10">
        <v>2117</v>
      </c>
      <c r="E1272" s="349">
        <v>0</v>
      </c>
      <c r="F1272" s="6"/>
      <c r="G1272" s="6"/>
      <c r="H1272" s="6"/>
      <c r="I1272" s="6"/>
      <c r="J1272" s="9"/>
    </row>
    <row r="1273" ht="15.35" customHeight="1">
      <c r="A1273" t="s" s="594">
        <f>MID(D1273,LEN(C1273)+2,LEN(D1273)-LEN(C1273))</f>
        <v>114</v>
      </c>
      <c r="B1273" s="349">
        <f>IF(_xlfn.IFERROR(FIND("PU",D1273,1),0)&lt;&gt;0,"PU",0)</f>
        <v>0</v>
      </c>
      <c r="C1273" t="s" s="10">
        <v>302</v>
      </c>
      <c r="D1273" t="s" s="10">
        <v>2118</v>
      </c>
      <c r="E1273" s="349">
        <v>0</v>
      </c>
      <c r="F1273" s="6"/>
      <c r="G1273" s="6"/>
      <c r="H1273" s="6"/>
      <c r="I1273" s="6"/>
      <c r="J1273" s="9"/>
    </row>
    <row r="1274" ht="15.35" customHeight="1">
      <c r="A1274" t="s" s="594">
        <f>MID(D1274,LEN(C1274)+2,LEN(D1274)-LEN(C1274))</f>
        <v>115</v>
      </c>
      <c r="B1274" s="349">
        <f>IF(_xlfn.IFERROR(FIND("PU",D1274,1),0)&lt;&gt;0,"PU",0)</f>
        <v>0</v>
      </c>
      <c r="C1274" t="s" s="10">
        <v>302</v>
      </c>
      <c r="D1274" t="s" s="10">
        <v>2119</v>
      </c>
      <c r="E1274" s="349">
        <v>0</v>
      </c>
      <c r="F1274" s="6"/>
      <c r="G1274" s="6"/>
      <c r="H1274" s="6"/>
      <c r="I1274" s="6"/>
      <c r="J1274" s="9"/>
    </row>
    <row r="1275" ht="15.35" customHeight="1">
      <c r="A1275" t="s" s="594">
        <f>MID(D1275,LEN(C1275)+2,LEN(D1275)-LEN(C1275))</f>
        <v>117</v>
      </c>
      <c r="B1275" s="349">
        <f>IF(_xlfn.IFERROR(FIND("PU",D1275,1),0)&lt;&gt;0,"PU",0)</f>
        <v>0</v>
      </c>
      <c r="C1275" t="s" s="10">
        <v>302</v>
      </c>
      <c r="D1275" t="s" s="10">
        <v>2120</v>
      </c>
      <c r="E1275" s="349">
        <v>0</v>
      </c>
      <c r="F1275" s="6"/>
      <c r="G1275" s="6"/>
      <c r="H1275" s="6"/>
      <c r="I1275" s="6"/>
      <c r="J1275" s="9"/>
    </row>
    <row r="1276" ht="15.35" customHeight="1">
      <c r="A1276" t="s" s="594">
        <f>MID(D1276,LEN(C1276)+2,LEN(D1276)-LEN(C1276))</f>
        <v>118</v>
      </c>
      <c r="B1276" s="349">
        <f>IF(_xlfn.IFERROR(FIND("PU",D1276,1),0)&lt;&gt;0,"PU",0)</f>
        <v>0</v>
      </c>
      <c r="C1276" t="s" s="10">
        <v>302</v>
      </c>
      <c r="D1276" t="s" s="10">
        <v>2121</v>
      </c>
      <c r="E1276" s="349">
        <v>0</v>
      </c>
      <c r="F1276" s="6"/>
      <c r="G1276" s="6"/>
      <c r="H1276" s="6"/>
      <c r="I1276" s="6"/>
      <c r="J1276" s="9"/>
    </row>
    <row r="1277" ht="15.35" customHeight="1">
      <c r="A1277" t="s" s="594">
        <f>MID(D1277,LEN(C1277)+2,LEN(D1277)-LEN(C1277))</f>
        <v>119</v>
      </c>
      <c r="B1277" s="349">
        <f>IF(_xlfn.IFERROR(FIND("PU",D1277,1),0)&lt;&gt;0,"PU",0)</f>
        <v>0</v>
      </c>
      <c r="C1277" t="s" s="10">
        <v>302</v>
      </c>
      <c r="D1277" t="s" s="10">
        <v>2122</v>
      </c>
      <c r="E1277" s="349">
        <v>0</v>
      </c>
      <c r="F1277" s="6"/>
      <c r="G1277" s="6"/>
      <c r="H1277" s="6"/>
      <c r="I1277" s="6"/>
      <c r="J1277" s="9"/>
    </row>
    <row r="1278" ht="15.35" customHeight="1">
      <c r="A1278" t="s" s="594">
        <f>MID(D1278,LEN(C1278)+2,LEN(D1278)-LEN(C1278))</f>
        <v>120</v>
      </c>
      <c r="B1278" s="349">
        <f>IF(_xlfn.IFERROR(FIND("PU",D1278,1),0)&lt;&gt;0,"PU",0)</f>
        <v>0</v>
      </c>
      <c r="C1278" t="s" s="10">
        <v>302</v>
      </c>
      <c r="D1278" t="s" s="10">
        <v>2123</v>
      </c>
      <c r="E1278" s="349">
        <v>0</v>
      </c>
      <c r="F1278" s="6"/>
      <c r="G1278" s="6"/>
      <c r="H1278" s="6"/>
      <c r="I1278" s="6"/>
      <c r="J1278" s="9"/>
    </row>
    <row r="1279" ht="15.35" customHeight="1">
      <c r="A1279" t="s" s="594">
        <f>MID(D1279,LEN(C1279)+2,LEN(D1279)-LEN(C1279))</f>
        <v>121</v>
      </c>
      <c r="B1279" s="349">
        <f>IF(_xlfn.IFERROR(FIND("PU",D1279,1),0)&lt;&gt;0,"PU",0)</f>
        <v>0</v>
      </c>
      <c r="C1279" t="s" s="10">
        <v>302</v>
      </c>
      <c r="D1279" t="s" s="10">
        <v>2124</v>
      </c>
      <c r="E1279" s="349">
        <v>0</v>
      </c>
      <c r="F1279" s="6"/>
      <c r="G1279" s="6"/>
      <c r="H1279" s="6"/>
      <c r="I1279" s="6"/>
      <c r="J1279" s="9"/>
    </row>
    <row r="1280" ht="15.35" customHeight="1">
      <c r="A1280" t="s" s="594">
        <f>MID(D1280,LEN(C1280)+2,LEN(D1280)-LEN(C1280))</f>
        <v>122</v>
      </c>
      <c r="B1280" s="349">
        <f>IF(_xlfn.IFERROR(FIND("PU",D1280,1),0)&lt;&gt;0,"PU",0)</f>
        <v>0</v>
      </c>
      <c r="C1280" t="s" s="10">
        <v>302</v>
      </c>
      <c r="D1280" t="s" s="10">
        <v>2125</v>
      </c>
      <c r="E1280" s="349">
        <v>0</v>
      </c>
      <c r="F1280" s="6"/>
      <c r="G1280" s="6"/>
      <c r="H1280" s="6"/>
      <c r="I1280" s="6"/>
      <c r="J1280" s="9"/>
    </row>
    <row r="1281" ht="15.35" customHeight="1">
      <c r="A1281" t="s" s="594">
        <f>MID(D1281,LEN(C1281)+2,LEN(D1281)-LEN(C1281))</f>
        <v>123</v>
      </c>
      <c r="B1281" s="349">
        <f>IF(_xlfn.IFERROR(FIND("PU",D1281,1),0)&lt;&gt;0,"PU",0)</f>
        <v>0</v>
      </c>
      <c r="C1281" t="s" s="10">
        <v>302</v>
      </c>
      <c r="D1281" t="s" s="10">
        <v>2126</v>
      </c>
      <c r="E1281" s="349">
        <v>0</v>
      </c>
      <c r="F1281" s="6"/>
      <c r="G1281" s="6"/>
      <c r="H1281" s="6"/>
      <c r="I1281" s="6"/>
      <c r="J1281" s="9"/>
    </row>
    <row r="1282" ht="15.35" customHeight="1">
      <c r="A1282" t="s" s="594">
        <f>MID(D1282,LEN(C1282)+2,LEN(D1282)-LEN(C1282))</f>
        <v>860</v>
      </c>
      <c r="B1282" s="349">
        <f>IF(_xlfn.IFERROR(FIND("PU",D1282,1),0)&lt;&gt;0,"PU",0)</f>
        <v>0</v>
      </c>
      <c r="C1282" t="s" s="10">
        <v>302</v>
      </c>
      <c r="D1282" t="s" s="10">
        <v>2127</v>
      </c>
      <c r="E1282" s="349">
        <v>0</v>
      </c>
      <c r="F1282" s="6"/>
      <c r="G1282" s="6"/>
      <c r="H1282" s="6"/>
      <c r="I1282" s="6"/>
      <c r="J1282" s="9"/>
    </row>
    <row r="1283" ht="15.35" customHeight="1">
      <c r="A1283" t="s" s="594">
        <f>MID(D1283,LEN(C1283)+2,LEN(D1283)-LEN(C1283))</f>
        <v>110</v>
      </c>
      <c r="B1283" s="349">
        <f>IF(_xlfn.IFERROR(FIND("PU",D1283,1),0)&lt;&gt;0,"PU",0)</f>
        <v>0</v>
      </c>
      <c r="C1283" t="s" s="10">
        <v>304</v>
      </c>
      <c r="D1283" t="s" s="10">
        <v>2128</v>
      </c>
      <c r="E1283" s="349">
        <v>0</v>
      </c>
      <c r="F1283" s="6"/>
      <c r="G1283" s="6"/>
      <c r="H1283" s="6"/>
      <c r="I1283" s="6"/>
      <c r="J1283" s="9"/>
    </row>
    <row r="1284" ht="15.35" customHeight="1">
      <c r="A1284" t="s" s="594">
        <f>MID(D1284,LEN(C1284)+2,LEN(D1284)-LEN(C1284))</f>
        <v>111</v>
      </c>
      <c r="B1284" s="349">
        <f>IF(_xlfn.IFERROR(FIND("PU",D1284,1),0)&lt;&gt;0,"PU",0)</f>
        <v>0</v>
      </c>
      <c r="C1284" t="s" s="10">
        <v>304</v>
      </c>
      <c r="D1284" t="s" s="10">
        <v>2129</v>
      </c>
      <c r="E1284" s="349">
        <v>0</v>
      </c>
      <c r="F1284" s="6"/>
      <c r="G1284" s="6"/>
      <c r="H1284" s="6"/>
      <c r="I1284" s="6"/>
      <c r="J1284" s="9"/>
    </row>
    <row r="1285" ht="15.35" customHeight="1">
      <c r="A1285" t="s" s="594">
        <f>MID(D1285,LEN(C1285)+2,LEN(D1285)-LEN(C1285))</f>
        <v>112</v>
      </c>
      <c r="B1285" s="349">
        <f>IF(_xlfn.IFERROR(FIND("PU",D1285,1),0)&lt;&gt;0,"PU",0)</f>
        <v>0</v>
      </c>
      <c r="C1285" t="s" s="10">
        <v>304</v>
      </c>
      <c r="D1285" t="s" s="10">
        <v>2130</v>
      </c>
      <c r="E1285" s="349">
        <v>0</v>
      </c>
      <c r="F1285" s="6"/>
      <c r="G1285" s="6"/>
      <c r="H1285" s="6"/>
      <c r="I1285" s="6"/>
      <c r="J1285" s="9"/>
    </row>
    <row r="1286" ht="15.35" customHeight="1">
      <c r="A1286" t="s" s="594">
        <f>MID(D1286,LEN(C1286)+2,LEN(D1286)-LEN(C1286))</f>
        <v>113</v>
      </c>
      <c r="B1286" s="349">
        <f>IF(_xlfn.IFERROR(FIND("PU",D1286,1),0)&lt;&gt;0,"PU",0)</f>
        <v>0</v>
      </c>
      <c r="C1286" t="s" s="10">
        <v>304</v>
      </c>
      <c r="D1286" t="s" s="10">
        <v>2131</v>
      </c>
      <c r="E1286" s="349">
        <v>0</v>
      </c>
      <c r="F1286" s="6"/>
      <c r="G1286" s="6"/>
      <c r="H1286" s="6"/>
      <c r="I1286" s="6"/>
      <c r="J1286" s="9"/>
    </row>
    <row r="1287" ht="15.35" customHeight="1">
      <c r="A1287" t="s" s="594">
        <f>MID(D1287,LEN(C1287)+2,LEN(D1287)-LEN(C1287))</f>
        <v>114</v>
      </c>
      <c r="B1287" s="349">
        <f>IF(_xlfn.IFERROR(FIND("PU",D1287,1),0)&lt;&gt;0,"PU",0)</f>
        <v>0</v>
      </c>
      <c r="C1287" t="s" s="10">
        <v>304</v>
      </c>
      <c r="D1287" t="s" s="10">
        <v>2132</v>
      </c>
      <c r="E1287" s="349">
        <v>0</v>
      </c>
      <c r="F1287" s="6"/>
      <c r="G1287" s="6"/>
      <c r="H1287" s="6"/>
      <c r="I1287" s="6"/>
      <c r="J1287" s="9"/>
    </row>
    <row r="1288" ht="15.35" customHeight="1">
      <c r="A1288" t="s" s="594">
        <f>MID(D1288,LEN(C1288)+2,LEN(D1288)-LEN(C1288))</f>
        <v>115</v>
      </c>
      <c r="B1288" s="349">
        <f>IF(_xlfn.IFERROR(FIND("PU",D1288,1),0)&lt;&gt;0,"PU",0)</f>
        <v>0</v>
      </c>
      <c r="C1288" t="s" s="10">
        <v>304</v>
      </c>
      <c r="D1288" t="s" s="10">
        <v>2133</v>
      </c>
      <c r="E1288" s="349">
        <v>0</v>
      </c>
      <c r="F1288" s="6"/>
      <c r="G1288" s="6"/>
      <c r="H1288" s="6"/>
      <c r="I1288" s="6"/>
      <c r="J1288" s="9"/>
    </row>
    <row r="1289" ht="15.35" customHeight="1">
      <c r="A1289" t="s" s="594">
        <f>MID(D1289,LEN(C1289)+2,LEN(D1289)-LEN(C1289))</f>
        <v>117</v>
      </c>
      <c r="B1289" s="349">
        <f>IF(_xlfn.IFERROR(FIND("PU",D1289,1),0)&lt;&gt;0,"PU",0)</f>
        <v>0</v>
      </c>
      <c r="C1289" t="s" s="10">
        <v>304</v>
      </c>
      <c r="D1289" t="s" s="10">
        <v>2134</v>
      </c>
      <c r="E1289" s="349">
        <v>0</v>
      </c>
      <c r="F1289" s="6"/>
      <c r="G1289" s="6"/>
      <c r="H1289" s="6"/>
      <c r="I1289" s="6"/>
      <c r="J1289" s="9"/>
    </row>
    <row r="1290" ht="15.35" customHeight="1">
      <c r="A1290" t="s" s="594">
        <f>MID(D1290,LEN(C1290)+2,LEN(D1290)-LEN(C1290))</f>
        <v>118</v>
      </c>
      <c r="B1290" s="349">
        <f>IF(_xlfn.IFERROR(FIND("PU",D1290,1),0)&lt;&gt;0,"PU",0)</f>
        <v>0</v>
      </c>
      <c r="C1290" t="s" s="10">
        <v>304</v>
      </c>
      <c r="D1290" t="s" s="10">
        <v>2135</v>
      </c>
      <c r="E1290" s="349">
        <v>0</v>
      </c>
      <c r="F1290" s="6"/>
      <c r="G1290" s="6"/>
      <c r="H1290" s="6"/>
      <c r="I1290" s="6"/>
      <c r="J1290" s="9"/>
    </row>
    <row r="1291" ht="15.35" customHeight="1">
      <c r="A1291" t="s" s="594">
        <f>MID(D1291,LEN(C1291)+2,LEN(D1291)-LEN(C1291))</f>
        <v>119</v>
      </c>
      <c r="B1291" s="349">
        <f>IF(_xlfn.IFERROR(FIND("PU",D1291,1),0)&lt;&gt;0,"PU",0)</f>
        <v>0</v>
      </c>
      <c r="C1291" t="s" s="10">
        <v>304</v>
      </c>
      <c r="D1291" t="s" s="10">
        <v>2136</v>
      </c>
      <c r="E1291" s="349">
        <v>0</v>
      </c>
      <c r="F1291" s="6"/>
      <c r="G1291" s="6"/>
      <c r="H1291" s="6"/>
      <c r="I1291" s="6"/>
      <c r="J1291" s="9"/>
    </row>
    <row r="1292" ht="15.35" customHeight="1">
      <c r="A1292" t="s" s="594">
        <f>MID(D1292,LEN(C1292)+2,LEN(D1292)-LEN(C1292))</f>
        <v>120</v>
      </c>
      <c r="B1292" s="349">
        <f>IF(_xlfn.IFERROR(FIND("PU",D1292,1),0)&lt;&gt;0,"PU",0)</f>
        <v>0</v>
      </c>
      <c r="C1292" t="s" s="10">
        <v>304</v>
      </c>
      <c r="D1292" t="s" s="10">
        <v>2137</v>
      </c>
      <c r="E1292" s="349">
        <v>0</v>
      </c>
      <c r="F1292" s="6"/>
      <c r="G1292" s="6"/>
      <c r="H1292" s="6"/>
      <c r="I1292" s="6"/>
      <c r="J1292" s="9"/>
    </row>
    <row r="1293" ht="15.35" customHeight="1">
      <c r="A1293" t="s" s="594">
        <f>MID(D1293,LEN(C1293)+2,LEN(D1293)-LEN(C1293))</f>
        <v>121</v>
      </c>
      <c r="B1293" s="349">
        <f>IF(_xlfn.IFERROR(FIND("PU",D1293,1),0)&lt;&gt;0,"PU",0)</f>
        <v>0</v>
      </c>
      <c r="C1293" t="s" s="10">
        <v>304</v>
      </c>
      <c r="D1293" t="s" s="10">
        <v>2138</v>
      </c>
      <c r="E1293" s="349">
        <v>0</v>
      </c>
      <c r="F1293" s="6"/>
      <c r="G1293" s="6"/>
      <c r="H1293" s="6"/>
      <c r="I1293" s="6"/>
      <c r="J1293" s="9"/>
    </row>
    <row r="1294" ht="15.35" customHeight="1">
      <c r="A1294" t="s" s="594">
        <f>MID(D1294,LEN(C1294)+2,LEN(D1294)-LEN(C1294))</f>
        <v>122</v>
      </c>
      <c r="B1294" s="349">
        <f>IF(_xlfn.IFERROR(FIND("PU",D1294,1),0)&lt;&gt;0,"PU",0)</f>
        <v>0</v>
      </c>
      <c r="C1294" t="s" s="10">
        <v>304</v>
      </c>
      <c r="D1294" t="s" s="10">
        <v>2139</v>
      </c>
      <c r="E1294" s="349">
        <v>0</v>
      </c>
      <c r="F1294" s="6"/>
      <c r="G1294" s="6"/>
      <c r="H1294" s="6"/>
      <c r="I1294" s="6"/>
      <c r="J1294" s="9"/>
    </row>
    <row r="1295" ht="15.35" customHeight="1">
      <c r="A1295" t="s" s="594">
        <f>MID(D1295,LEN(C1295)+2,LEN(D1295)-LEN(C1295))</f>
        <v>123</v>
      </c>
      <c r="B1295" s="349">
        <f>IF(_xlfn.IFERROR(FIND("PU",D1295,1),0)&lt;&gt;0,"PU",0)</f>
        <v>0</v>
      </c>
      <c r="C1295" t="s" s="10">
        <v>304</v>
      </c>
      <c r="D1295" t="s" s="10">
        <v>2140</v>
      </c>
      <c r="E1295" s="349">
        <v>0</v>
      </c>
      <c r="F1295" s="6"/>
      <c r="G1295" s="6"/>
      <c r="H1295" s="6"/>
      <c r="I1295" s="6"/>
      <c r="J1295" s="9"/>
    </row>
    <row r="1296" ht="15.35" customHeight="1">
      <c r="A1296" t="s" s="594">
        <f>MID(D1296,LEN(C1296)+2,LEN(D1296)-LEN(C1296))</f>
        <v>860</v>
      </c>
      <c r="B1296" s="349">
        <f>IF(_xlfn.IFERROR(FIND("PU",D1296,1),0)&lt;&gt;0,"PU",0)</f>
        <v>0</v>
      </c>
      <c r="C1296" t="s" s="10">
        <v>304</v>
      </c>
      <c r="D1296" t="s" s="10">
        <v>2141</v>
      </c>
      <c r="E1296" s="349">
        <v>0</v>
      </c>
      <c r="F1296" s="6"/>
      <c r="G1296" s="6"/>
      <c r="H1296" s="6"/>
      <c r="I1296" s="6"/>
      <c r="J1296" s="9"/>
    </row>
    <row r="1297" ht="15.35" customHeight="1">
      <c r="A1297" t="s" s="594">
        <f>MID(D1297,LEN(C1297)+2,LEN(D1297)-LEN(C1297))</f>
        <v>110</v>
      </c>
      <c r="B1297" s="349">
        <f>IF(_xlfn.IFERROR(FIND("PU",D1297,1),0)&lt;&gt;0,"PU",0)</f>
        <v>0</v>
      </c>
      <c r="C1297" t="s" s="10">
        <v>306</v>
      </c>
      <c r="D1297" t="s" s="10">
        <v>2142</v>
      </c>
      <c r="E1297" s="349">
        <v>0</v>
      </c>
      <c r="F1297" s="6"/>
      <c r="G1297" s="6"/>
      <c r="H1297" s="6"/>
      <c r="I1297" s="6"/>
      <c r="J1297" s="9"/>
    </row>
    <row r="1298" ht="15.35" customHeight="1">
      <c r="A1298" t="s" s="594">
        <f>MID(D1298,LEN(C1298)+2,LEN(D1298)-LEN(C1298))</f>
        <v>111</v>
      </c>
      <c r="B1298" s="349">
        <f>IF(_xlfn.IFERROR(FIND("PU",D1298,1),0)&lt;&gt;0,"PU",0)</f>
        <v>0</v>
      </c>
      <c r="C1298" t="s" s="10">
        <v>306</v>
      </c>
      <c r="D1298" t="s" s="10">
        <v>2143</v>
      </c>
      <c r="E1298" s="349">
        <v>0</v>
      </c>
      <c r="F1298" s="6"/>
      <c r="G1298" s="6"/>
      <c r="H1298" s="6"/>
      <c r="I1298" s="6"/>
      <c r="J1298" s="9"/>
    </row>
    <row r="1299" ht="15.35" customHeight="1">
      <c r="A1299" t="s" s="594">
        <f>MID(D1299,LEN(C1299)+2,LEN(D1299)-LEN(C1299))</f>
        <v>112</v>
      </c>
      <c r="B1299" s="349">
        <f>IF(_xlfn.IFERROR(FIND("PU",D1299,1),0)&lt;&gt;0,"PU",0)</f>
        <v>0</v>
      </c>
      <c r="C1299" t="s" s="10">
        <v>306</v>
      </c>
      <c r="D1299" t="s" s="10">
        <v>2144</v>
      </c>
      <c r="E1299" s="349">
        <v>0</v>
      </c>
      <c r="F1299" s="6"/>
      <c r="G1299" s="6"/>
      <c r="H1299" s="6"/>
      <c r="I1299" s="6"/>
      <c r="J1299" s="9"/>
    </row>
    <row r="1300" ht="15.35" customHeight="1">
      <c r="A1300" t="s" s="594">
        <f>MID(D1300,LEN(C1300)+2,LEN(D1300)-LEN(C1300))</f>
        <v>113</v>
      </c>
      <c r="B1300" s="349">
        <f>IF(_xlfn.IFERROR(FIND("PU",D1300,1),0)&lt;&gt;0,"PU",0)</f>
        <v>0</v>
      </c>
      <c r="C1300" t="s" s="10">
        <v>306</v>
      </c>
      <c r="D1300" t="s" s="10">
        <v>2145</v>
      </c>
      <c r="E1300" s="349">
        <v>0</v>
      </c>
      <c r="F1300" s="6"/>
      <c r="G1300" s="6"/>
      <c r="H1300" s="6"/>
      <c r="I1300" s="6"/>
      <c r="J1300" s="9"/>
    </row>
    <row r="1301" ht="15.35" customHeight="1">
      <c r="A1301" t="s" s="594">
        <f>MID(D1301,LEN(C1301)+2,LEN(D1301)-LEN(C1301))</f>
        <v>114</v>
      </c>
      <c r="B1301" s="349">
        <f>IF(_xlfn.IFERROR(FIND("PU",D1301,1),0)&lt;&gt;0,"PU",0)</f>
        <v>0</v>
      </c>
      <c r="C1301" t="s" s="10">
        <v>306</v>
      </c>
      <c r="D1301" t="s" s="10">
        <v>2146</v>
      </c>
      <c r="E1301" s="349">
        <v>0</v>
      </c>
      <c r="F1301" s="6"/>
      <c r="G1301" s="6"/>
      <c r="H1301" s="6"/>
      <c r="I1301" s="6"/>
      <c r="J1301" s="9"/>
    </row>
    <row r="1302" ht="15.35" customHeight="1">
      <c r="A1302" t="s" s="594">
        <f>MID(D1302,LEN(C1302)+2,LEN(D1302)-LEN(C1302))</f>
        <v>115</v>
      </c>
      <c r="B1302" s="349">
        <f>IF(_xlfn.IFERROR(FIND("PU",D1302,1),0)&lt;&gt;0,"PU",0)</f>
        <v>0</v>
      </c>
      <c r="C1302" t="s" s="10">
        <v>306</v>
      </c>
      <c r="D1302" t="s" s="10">
        <v>2147</v>
      </c>
      <c r="E1302" s="349">
        <v>0</v>
      </c>
      <c r="F1302" s="6"/>
      <c r="G1302" s="6"/>
      <c r="H1302" s="6"/>
      <c r="I1302" s="6"/>
      <c r="J1302" s="9"/>
    </row>
    <row r="1303" ht="15.35" customHeight="1">
      <c r="A1303" t="s" s="594">
        <f>MID(D1303,LEN(C1303)+2,LEN(D1303)-LEN(C1303))</f>
        <v>117</v>
      </c>
      <c r="B1303" s="349">
        <f>IF(_xlfn.IFERROR(FIND("PU",D1303,1),0)&lt;&gt;0,"PU",0)</f>
        <v>0</v>
      </c>
      <c r="C1303" t="s" s="10">
        <v>306</v>
      </c>
      <c r="D1303" t="s" s="10">
        <v>2148</v>
      </c>
      <c r="E1303" s="349">
        <v>0</v>
      </c>
      <c r="F1303" s="6"/>
      <c r="G1303" s="6"/>
      <c r="H1303" s="6"/>
      <c r="I1303" s="6"/>
      <c r="J1303" s="9"/>
    </row>
    <row r="1304" ht="15.35" customHeight="1">
      <c r="A1304" t="s" s="594">
        <f>MID(D1304,LEN(C1304)+2,LEN(D1304)-LEN(C1304))</f>
        <v>118</v>
      </c>
      <c r="B1304" s="349">
        <f>IF(_xlfn.IFERROR(FIND("PU",D1304,1),0)&lt;&gt;0,"PU",0)</f>
        <v>0</v>
      </c>
      <c r="C1304" t="s" s="10">
        <v>306</v>
      </c>
      <c r="D1304" t="s" s="10">
        <v>2149</v>
      </c>
      <c r="E1304" s="349">
        <v>0</v>
      </c>
      <c r="F1304" s="6"/>
      <c r="G1304" s="6"/>
      <c r="H1304" s="6"/>
      <c r="I1304" s="6"/>
      <c r="J1304" s="9"/>
    </row>
    <row r="1305" ht="15.35" customHeight="1">
      <c r="A1305" t="s" s="594">
        <f>MID(D1305,LEN(C1305)+2,LEN(D1305)-LEN(C1305))</f>
        <v>119</v>
      </c>
      <c r="B1305" s="349">
        <f>IF(_xlfn.IFERROR(FIND("PU",D1305,1),0)&lt;&gt;0,"PU",0)</f>
        <v>0</v>
      </c>
      <c r="C1305" t="s" s="10">
        <v>306</v>
      </c>
      <c r="D1305" t="s" s="10">
        <v>2150</v>
      </c>
      <c r="E1305" s="349">
        <v>0</v>
      </c>
      <c r="F1305" s="6"/>
      <c r="G1305" s="6"/>
      <c r="H1305" s="6"/>
      <c r="I1305" s="6"/>
      <c r="J1305" s="9"/>
    </row>
    <row r="1306" ht="15.35" customHeight="1">
      <c r="A1306" t="s" s="594">
        <f>MID(D1306,LEN(C1306)+2,LEN(D1306)-LEN(C1306))</f>
        <v>120</v>
      </c>
      <c r="B1306" s="349">
        <f>IF(_xlfn.IFERROR(FIND("PU",D1306,1),0)&lt;&gt;0,"PU",0)</f>
        <v>0</v>
      </c>
      <c r="C1306" t="s" s="10">
        <v>306</v>
      </c>
      <c r="D1306" t="s" s="10">
        <v>2151</v>
      </c>
      <c r="E1306" s="349">
        <v>0</v>
      </c>
      <c r="F1306" s="6"/>
      <c r="G1306" s="6"/>
      <c r="H1306" s="6"/>
      <c r="I1306" s="6"/>
      <c r="J1306" s="9"/>
    </row>
    <row r="1307" ht="15.35" customHeight="1">
      <c r="A1307" t="s" s="594">
        <f>MID(D1307,LEN(C1307)+2,LEN(D1307)-LEN(C1307))</f>
        <v>121</v>
      </c>
      <c r="B1307" s="349">
        <f>IF(_xlfn.IFERROR(FIND("PU",D1307,1),0)&lt;&gt;0,"PU",0)</f>
        <v>0</v>
      </c>
      <c r="C1307" t="s" s="10">
        <v>306</v>
      </c>
      <c r="D1307" t="s" s="10">
        <v>2152</v>
      </c>
      <c r="E1307" s="349">
        <v>0</v>
      </c>
      <c r="F1307" s="6"/>
      <c r="G1307" s="6"/>
      <c r="H1307" s="6"/>
      <c r="I1307" s="6"/>
      <c r="J1307" s="9"/>
    </row>
    <row r="1308" ht="15.35" customHeight="1">
      <c r="A1308" t="s" s="594">
        <f>MID(D1308,LEN(C1308)+2,LEN(D1308)-LEN(C1308))</f>
        <v>122</v>
      </c>
      <c r="B1308" s="349">
        <f>IF(_xlfn.IFERROR(FIND("PU",D1308,1),0)&lt;&gt;0,"PU",0)</f>
        <v>0</v>
      </c>
      <c r="C1308" t="s" s="10">
        <v>306</v>
      </c>
      <c r="D1308" t="s" s="10">
        <v>2153</v>
      </c>
      <c r="E1308" s="349">
        <v>0</v>
      </c>
      <c r="F1308" s="6"/>
      <c r="G1308" s="6"/>
      <c r="H1308" s="6"/>
      <c r="I1308" s="6"/>
      <c r="J1308" s="9"/>
    </row>
    <row r="1309" ht="15.35" customHeight="1">
      <c r="A1309" t="s" s="594">
        <f>MID(D1309,LEN(C1309)+2,LEN(D1309)-LEN(C1309))</f>
        <v>123</v>
      </c>
      <c r="B1309" s="349">
        <f>IF(_xlfn.IFERROR(FIND("PU",D1309,1),0)&lt;&gt;0,"PU",0)</f>
        <v>0</v>
      </c>
      <c r="C1309" t="s" s="10">
        <v>306</v>
      </c>
      <c r="D1309" t="s" s="10">
        <v>2154</v>
      </c>
      <c r="E1309" s="349">
        <v>0</v>
      </c>
      <c r="F1309" s="6"/>
      <c r="G1309" s="6"/>
      <c r="H1309" s="6"/>
      <c r="I1309" s="6"/>
      <c r="J1309" s="9"/>
    </row>
    <row r="1310" ht="15.35" customHeight="1">
      <c r="A1310" t="s" s="594">
        <f>MID(D1310,LEN(C1310)+2,LEN(D1310)-LEN(C1310))</f>
        <v>860</v>
      </c>
      <c r="B1310" s="349">
        <f>IF(_xlfn.IFERROR(FIND("PU",D1310,1),0)&lt;&gt;0,"PU",0)</f>
        <v>0</v>
      </c>
      <c r="C1310" t="s" s="10">
        <v>306</v>
      </c>
      <c r="D1310" t="s" s="10">
        <v>2155</v>
      </c>
      <c r="E1310" s="349">
        <v>0</v>
      </c>
      <c r="F1310" s="6"/>
      <c r="G1310" s="6"/>
      <c r="H1310" s="6"/>
      <c r="I1310" s="6"/>
      <c r="J1310" s="9"/>
    </row>
    <row r="1311" ht="15.35" customHeight="1">
      <c r="A1311" t="s" s="594">
        <f>MID(D1311,LEN(C1311)+2,LEN(D1311)-LEN(C1311))</f>
        <v>110</v>
      </c>
      <c r="B1311" s="349">
        <f>IF(_xlfn.IFERROR(FIND("PU",D1311,1),0)&lt;&gt;0,"PU",0)</f>
        <v>0</v>
      </c>
      <c r="C1311" t="s" s="10">
        <v>308</v>
      </c>
      <c r="D1311" t="s" s="10">
        <v>2156</v>
      </c>
      <c r="E1311" s="349">
        <v>0</v>
      </c>
      <c r="F1311" s="6"/>
      <c r="G1311" s="6"/>
      <c r="H1311" s="6"/>
      <c r="I1311" s="6"/>
      <c r="J1311" s="9"/>
    </row>
    <row r="1312" ht="15.35" customHeight="1">
      <c r="A1312" t="s" s="594">
        <f>MID(D1312,LEN(C1312)+2,LEN(D1312)-LEN(C1312))</f>
        <v>111</v>
      </c>
      <c r="B1312" s="349">
        <f>IF(_xlfn.IFERROR(FIND("PU",D1312,1),0)&lt;&gt;0,"PU",0)</f>
        <v>0</v>
      </c>
      <c r="C1312" t="s" s="10">
        <v>308</v>
      </c>
      <c r="D1312" t="s" s="10">
        <v>2157</v>
      </c>
      <c r="E1312" s="349">
        <v>0</v>
      </c>
      <c r="F1312" s="6"/>
      <c r="G1312" s="6"/>
      <c r="H1312" s="6"/>
      <c r="I1312" s="6"/>
      <c r="J1312" s="9"/>
    </row>
    <row r="1313" ht="15.35" customHeight="1">
      <c r="A1313" t="s" s="594">
        <f>MID(D1313,LEN(C1313)+2,LEN(D1313)-LEN(C1313))</f>
        <v>112</v>
      </c>
      <c r="B1313" s="349">
        <f>IF(_xlfn.IFERROR(FIND("PU",D1313,1),0)&lt;&gt;0,"PU",0)</f>
        <v>0</v>
      </c>
      <c r="C1313" t="s" s="10">
        <v>308</v>
      </c>
      <c r="D1313" t="s" s="10">
        <v>2158</v>
      </c>
      <c r="E1313" s="349">
        <v>0</v>
      </c>
      <c r="F1313" s="6"/>
      <c r="G1313" s="6"/>
      <c r="H1313" s="6"/>
      <c r="I1313" s="6"/>
      <c r="J1313" s="9"/>
    </row>
    <row r="1314" ht="15.35" customHeight="1">
      <c r="A1314" t="s" s="594">
        <f>MID(D1314,LEN(C1314)+2,LEN(D1314)-LEN(C1314))</f>
        <v>113</v>
      </c>
      <c r="B1314" s="349">
        <f>IF(_xlfn.IFERROR(FIND("PU",D1314,1),0)&lt;&gt;0,"PU",0)</f>
        <v>0</v>
      </c>
      <c r="C1314" t="s" s="10">
        <v>308</v>
      </c>
      <c r="D1314" t="s" s="10">
        <v>2159</v>
      </c>
      <c r="E1314" s="349">
        <v>0</v>
      </c>
      <c r="F1314" s="6"/>
      <c r="G1314" s="6"/>
      <c r="H1314" s="6"/>
      <c r="I1314" s="6"/>
      <c r="J1314" s="9"/>
    </row>
    <row r="1315" ht="15.35" customHeight="1">
      <c r="A1315" t="s" s="594">
        <f>MID(D1315,LEN(C1315)+2,LEN(D1315)-LEN(C1315))</f>
        <v>114</v>
      </c>
      <c r="B1315" s="349">
        <f>IF(_xlfn.IFERROR(FIND("PU",D1315,1),0)&lt;&gt;0,"PU",0)</f>
        <v>0</v>
      </c>
      <c r="C1315" t="s" s="10">
        <v>308</v>
      </c>
      <c r="D1315" t="s" s="10">
        <v>2160</v>
      </c>
      <c r="E1315" s="349">
        <v>0</v>
      </c>
      <c r="F1315" s="6"/>
      <c r="G1315" s="6"/>
      <c r="H1315" s="6"/>
      <c r="I1315" s="6"/>
      <c r="J1315" s="9"/>
    </row>
    <row r="1316" ht="15.35" customHeight="1">
      <c r="A1316" t="s" s="594">
        <f>MID(D1316,LEN(C1316)+2,LEN(D1316)-LEN(C1316))</f>
        <v>115</v>
      </c>
      <c r="B1316" s="349">
        <f>IF(_xlfn.IFERROR(FIND("PU",D1316,1),0)&lt;&gt;0,"PU",0)</f>
        <v>0</v>
      </c>
      <c r="C1316" t="s" s="10">
        <v>308</v>
      </c>
      <c r="D1316" t="s" s="10">
        <v>2161</v>
      </c>
      <c r="E1316" s="349">
        <v>0</v>
      </c>
      <c r="F1316" s="6"/>
      <c r="G1316" s="6"/>
      <c r="H1316" s="6"/>
      <c r="I1316" s="6"/>
      <c r="J1316" s="9"/>
    </row>
    <row r="1317" ht="15.35" customHeight="1">
      <c r="A1317" t="s" s="594">
        <f>MID(D1317,LEN(C1317)+2,LEN(D1317)-LEN(C1317))</f>
        <v>117</v>
      </c>
      <c r="B1317" s="349">
        <f>IF(_xlfn.IFERROR(FIND("PU",D1317,1),0)&lt;&gt;0,"PU",0)</f>
        <v>0</v>
      </c>
      <c r="C1317" t="s" s="10">
        <v>308</v>
      </c>
      <c r="D1317" t="s" s="10">
        <v>2162</v>
      </c>
      <c r="E1317" s="349">
        <v>0</v>
      </c>
      <c r="F1317" s="6"/>
      <c r="G1317" s="6"/>
      <c r="H1317" s="6"/>
      <c r="I1317" s="6"/>
      <c r="J1317" s="9"/>
    </row>
    <row r="1318" ht="15.35" customHeight="1">
      <c r="A1318" t="s" s="594">
        <f>MID(D1318,LEN(C1318)+2,LEN(D1318)-LEN(C1318))</f>
        <v>118</v>
      </c>
      <c r="B1318" s="349">
        <f>IF(_xlfn.IFERROR(FIND("PU",D1318,1),0)&lt;&gt;0,"PU",0)</f>
        <v>0</v>
      </c>
      <c r="C1318" t="s" s="10">
        <v>308</v>
      </c>
      <c r="D1318" t="s" s="10">
        <v>2163</v>
      </c>
      <c r="E1318" s="349">
        <v>0</v>
      </c>
      <c r="F1318" s="6"/>
      <c r="G1318" s="6"/>
      <c r="H1318" s="6"/>
      <c r="I1318" s="6"/>
      <c r="J1318" s="9"/>
    </row>
    <row r="1319" ht="15.35" customHeight="1">
      <c r="A1319" t="s" s="594">
        <f>MID(D1319,LEN(C1319)+2,LEN(D1319)-LEN(C1319))</f>
        <v>119</v>
      </c>
      <c r="B1319" s="349">
        <f>IF(_xlfn.IFERROR(FIND("PU",D1319,1),0)&lt;&gt;0,"PU",0)</f>
        <v>0</v>
      </c>
      <c r="C1319" t="s" s="10">
        <v>308</v>
      </c>
      <c r="D1319" t="s" s="10">
        <v>2164</v>
      </c>
      <c r="E1319" s="349">
        <v>0</v>
      </c>
      <c r="F1319" s="6"/>
      <c r="G1319" s="6"/>
      <c r="H1319" s="6"/>
      <c r="I1319" s="6"/>
      <c r="J1319" s="9"/>
    </row>
    <row r="1320" ht="15.35" customHeight="1">
      <c r="A1320" t="s" s="594">
        <f>MID(D1320,LEN(C1320)+2,LEN(D1320)-LEN(C1320))</f>
        <v>120</v>
      </c>
      <c r="B1320" s="349">
        <f>IF(_xlfn.IFERROR(FIND("PU",D1320,1),0)&lt;&gt;0,"PU",0)</f>
        <v>0</v>
      </c>
      <c r="C1320" t="s" s="10">
        <v>308</v>
      </c>
      <c r="D1320" t="s" s="10">
        <v>2165</v>
      </c>
      <c r="E1320" s="349">
        <v>0</v>
      </c>
      <c r="F1320" s="6"/>
      <c r="G1320" s="6"/>
      <c r="H1320" s="6"/>
      <c r="I1320" s="6"/>
      <c r="J1320" s="9"/>
    </row>
    <row r="1321" ht="15.35" customHeight="1">
      <c r="A1321" t="s" s="594">
        <f>MID(D1321,LEN(C1321)+2,LEN(D1321)-LEN(C1321))</f>
        <v>121</v>
      </c>
      <c r="B1321" s="349">
        <f>IF(_xlfn.IFERROR(FIND("PU",D1321,1),0)&lt;&gt;0,"PU",0)</f>
        <v>0</v>
      </c>
      <c r="C1321" t="s" s="10">
        <v>308</v>
      </c>
      <c r="D1321" t="s" s="10">
        <v>2166</v>
      </c>
      <c r="E1321" s="349">
        <v>0</v>
      </c>
      <c r="F1321" s="6"/>
      <c r="G1321" s="6"/>
      <c r="H1321" s="6"/>
      <c r="I1321" s="6"/>
      <c r="J1321" s="9"/>
    </row>
    <row r="1322" ht="15.35" customHeight="1">
      <c r="A1322" t="s" s="594">
        <f>MID(D1322,LEN(C1322)+2,LEN(D1322)-LEN(C1322))</f>
        <v>122</v>
      </c>
      <c r="B1322" s="349">
        <f>IF(_xlfn.IFERROR(FIND("PU",D1322,1),0)&lt;&gt;0,"PU",0)</f>
        <v>0</v>
      </c>
      <c r="C1322" t="s" s="10">
        <v>308</v>
      </c>
      <c r="D1322" t="s" s="10">
        <v>2167</v>
      </c>
      <c r="E1322" s="349">
        <v>0</v>
      </c>
      <c r="F1322" s="6"/>
      <c r="G1322" s="6"/>
      <c r="H1322" s="6"/>
      <c r="I1322" s="6"/>
      <c r="J1322" s="9"/>
    </row>
    <row r="1323" ht="15.35" customHeight="1">
      <c r="A1323" t="s" s="594">
        <f>MID(D1323,LEN(C1323)+2,LEN(D1323)-LEN(C1323))</f>
        <v>123</v>
      </c>
      <c r="B1323" s="349">
        <f>IF(_xlfn.IFERROR(FIND("PU",D1323,1),0)&lt;&gt;0,"PU",0)</f>
        <v>0</v>
      </c>
      <c r="C1323" t="s" s="10">
        <v>308</v>
      </c>
      <c r="D1323" t="s" s="10">
        <v>2168</v>
      </c>
      <c r="E1323" s="349">
        <v>0</v>
      </c>
      <c r="F1323" s="6"/>
      <c r="G1323" s="6"/>
      <c r="H1323" s="6"/>
      <c r="I1323" s="6"/>
      <c r="J1323" s="9"/>
    </row>
    <row r="1324" ht="15.35" customHeight="1">
      <c r="A1324" t="s" s="594">
        <f>MID(D1324,LEN(C1324)+2,LEN(D1324)-LEN(C1324))</f>
        <v>860</v>
      </c>
      <c r="B1324" s="349">
        <f>IF(_xlfn.IFERROR(FIND("PU",D1324,1),0)&lt;&gt;0,"PU",0)</f>
        <v>0</v>
      </c>
      <c r="C1324" t="s" s="10">
        <v>308</v>
      </c>
      <c r="D1324" t="s" s="10">
        <v>2169</v>
      </c>
      <c r="E1324" s="349">
        <v>0</v>
      </c>
      <c r="F1324" s="6"/>
      <c r="G1324" s="6"/>
      <c r="H1324" s="6"/>
      <c r="I1324" s="6"/>
      <c r="J1324" s="9"/>
    </row>
    <row r="1325" ht="15.35" customHeight="1">
      <c r="A1325" t="s" s="594">
        <f>MID(D1325,LEN(C1325)+2,LEN(D1325)-LEN(C1325))</f>
        <v>110</v>
      </c>
      <c r="B1325" s="349">
        <f>IF(_xlfn.IFERROR(FIND("PU",D1325,1),0)&lt;&gt;0,"PU",0)</f>
        <v>0</v>
      </c>
      <c r="C1325" t="s" s="10">
        <v>310</v>
      </c>
      <c r="D1325" t="s" s="10">
        <v>2170</v>
      </c>
      <c r="E1325" s="349">
        <v>0</v>
      </c>
      <c r="F1325" s="6"/>
      <c r="G1325" s="6"/>
      <c r="H1325" s="6"/>
      <c r="I1325" s="6"/>
      <c r="J1325" s="9"/>
    </row>
    <row r="1326" ht="15.35" customHeight="1">
      <c r="A1326" t="s" s="594">
        <f>MID(D1326,LEN(C1326)+2,LEN(D1326)-LEN(C1326))</f>
        <v>111</v>
      </c>
      <c r="B1326" s="349">
        <f>IF(_xlfn.IFERROR(FIND("PU",D1326,1),0)&lt;&gt;0,"PU",0)</f>
        <v>0</v>
      </c>
      <c r="C1326" t="s" s="10">
        <v>310</v>
      </c>
      <c r="D1326" t="s" s="10">
        <v>2171</v>
      </c>
      <c r="E1326" s="349">
        <v>0</v>
      </c>
      <c r="F1326" s="6"/>
      <c r="G1326" s="6"/>
      <c r="H1326" s="6"/>
      <c r="I1326" s="6"/>
      <c r="J1326" s="9"/>
    </row>
    <row r="1327" ht="15.35" customHeight="1">
      <c r="A1327" t="s" s="594">
        <f>MID(D1327,LEN(C1327)+2,LEN(D1327)-LEN(C1327))</f>
        <v>112</v>
      </c>
      <c r="B1327" s="349">
        <f>IF(_xlfn.IFERROR(FIND("PU",D1327,1),0)&lt;&gt;0,"PU",0)</f>
        <v>0</v>
      </c>
      <c r="C1327" t="s" s="10">
        <v>310</v>
      </c>
      <c r="D1327" t="s" s="10">
        <v>2172</v>
      </c>
      <c r="E1327" s="349">
        <v>0</v>
      </c>
      <c r="F1327" s="6"/>
      <c r="G1327" s="6"/>
      <c r="H1327" s="6"/>
      <c r="I1327" s="6"/>
      <c r="J1327" s="9"/>
    </row>
    <row r="1328" ht="15.35" customHeight="1">
      <c r="A1328" t="s" s="594">
        <f>MID(D1328,LEN(C1328)+2,LEN(D1328)-LEN(C1328))</f>
        <v>113</v>
      </c>
      <c r="B1328" s="349">
        <f>IF(_xlfn.IFERROR(FIND("PU",D1328,1),0)&lt;&gt;0,"PU",0)</f>
        <v>0</v>
      </c>
      <c r="C1328" t="s" s="10">
        <v>310</v>
      </c>
      <c r="D1328" t="s" s="10">
        <v>2173</v>
      </c>
      <c r="E1328" s="349">
        <v>0</v>
      </c>
      <c r="F1328" s="6"/>
      <c r="G1328" s="6"/>
      <c r="H1328" s="6"/>
      <c r="I1328" s="6"/>
      <c r="J1328" s="9"/>
    </row>
    <row r="1329" ht="15.35" customHeight="1">
      <c r="A1329" t="s" s="594">
        <f>MID(D1329,LEN(C1329)+2,LEN(D1329)-LEN(C1329))</f>
        <v>114</v>
      </c>
      <c r="B1329" s="349">
        <f>IF(_xlfn.IFERROR(FIND("PU",D1329,1),0)&lt;&gt;0,"PU",0)</f>
        <v>0</v>
      </c>
      <c r="C1329" t="s" s="10">
        <v>310</v>
      </c>
      <c r="D1329" t="s" s="10">
        <v>2174</v>
      </c>
      <c r="E1329" s="349">
        <v>0</v>
      </c>
      <c r="F1329" s="6"/>
      <c r="G1329" s="6"/>
      <c r="H1329" s="6"/>
      <c r="I1329" s="6"/>
      <c r="J1329" s="9"/>
    </row>
    <row r="1330" ht="15.35" customHeight="1">
      <c r="A1330" t="s" s="594">
        <f>MID(D1330,LEN(C1330)+2,LEN(D1330)-LEN(C1330))</f>
        <v>115</v>
      </c>
      <c r="B1330" s="349">
        <f>IF(_xlfn.IFERROR(FIND("PU",D1330,1),0)&lt;&gt;0,"PU",0)</f>
        <v>0</v>
      </c>
      <c r="C1330" t="s" s="10">
        <v>310</v>
      </c>
      <c r="D1330" t="s" s="10">
        <v>2175</v>
      </c>
      <c r="E1330" s="349">
        <v>0</v>
      </c>
      <c r="F1330" s="6"/>
      <c r="G1330" s="6"/>
      <c r="H1330" s="6"/>
      <c r="I1330" s="6"/>
      <c r="J1330" s="9"/>
    </row>
    <row r="1331" ht="15.35" customHeight="1">
      <c r="A1331" t="s" s="594">
        <f>MID(D1331,LEN(C1331)+2,LEN(D1331)-LEN(C1331))</f>
        <v>117</v>
      </c>
      <c r="B1331" s="349">
        <f>IF(_xlfn.IFERROR(FIND("PU",D1331,1),0)&lt;&gt;0,"PU",0)</f>
        <v>0</v>
      </c>
      <c r="C1331" t="s" s="10">
        <v>310</v>
      </c>
      <c r="D1331" t="s" s="10">
        <v>2176</v>
      </c>
      <c r="E1331" s="349">
        <v>0</v>
      </c>
      <c r="F1331" s="6"/>
      <c r="G1331" s="6"/>
      <c r="H1331" s="6"/>
      <c r="I1331" s="6"/>
      <c r="J1331" s="9"/>
    </row>
    <row r="1332" ht="15.35" customHeight="1">
      <c r="A1332" t="s" s="594">
        <f>MID(D1332,LEN(C1332)+2,LEN(D1332)-LEN(C1332))</f>
        <v>118</v>
      </c>
      <c r="B1332" s="349">
        <f>IF(_xlfn.IFERROR(FIND("PU",D1332,1),0)&lt;&gt;0,"PU",0)</f>
        <v>0</v>
      </c>
      <c r="C1332" t="s" s="10">
        <v>310</v>
      </c>
      <c r="D1332" t="s" s="10">
        <v>2177</v>
      </c>
      <c r="E1332" s="349">
        <v>0</v>
      </c>
      <c r="F1332" s="6"/>
      <c r="G1332" s="6"/>
      <c r="H1332" s="6"/>
      <c r="I1332" s="6"/>
      <c r="J1332" s="9"/>
    </row>
    <row r="1333" ht="15.35" customHeight="1">
      <c r="A1333" t="s" s="594">
        <f>MID(D1333,LEN(C1333)+2,LEN(D1333)-LEN(C1333))</f>
        <v>119</v>
      </c>
      <c r="B1333" s="349">
        <f>IF(_xlfn.IFERROR(FIND("PU",D1333,1),0)&lt;&gt;0,"PU",0)</f>
        <v>0</v>
      </c>
      <c r="C1333" t="s" s="10">
        <v>310</v>
      </c>
      <c r="D1333" t="s" s="10">
        <v>2178</v>
      </c>
      <c r="E1333" s="349">
        <v>0</v>
      </c>
      <c r="F1333" s="6"/>
      <c r="G1333" s="6"/>
      <c r="H1333" s="6"/>
      <c r="I1333" s="6"/>
      <c r="J1333" s="9"/>
    </row>
    <row r="1334" ht="15.35" customHeight="1">
      <c r="A1334" t="s" s="594">
        <f>MID(D1334,LEN(C1334)+2,LEN(D1334)-LEN(C1334))</f>
        <v>120</v>
      </c>
      <c r="B1334" s="349">
        <f>IF(_xlfn.IFERROR(FIND("PU",D1334,1),0)&lt;&gt;0,"PU",0)</f>
        <v>0</v>
      </c>
      <c r="C1334" t="s" s="10">
        <v>310</v>
      </c>
      <c r="D1334" t="s" s="10">
        <v>2179</v>
      </c>
      <c r="E1334" s="349">
        <v>0</v>
      </c>
      <c r="F1334" s="6"/>
      <c r="G1334" s="6"/>
      <c r="H1334" s="6"/>
      <c r="I1334" s="6"/>
      <c r="J1334" s="9"/>
    </row>
    <row r="1335" ht="15.35" customHeight="1">
      <c r="A1335" t="s" s="594">
        <f>MID(D1335,LEN(C1335)+2,LEN(D1335)-LEN(C1335))</f>
        <v>121</v>
      </c>
      <c r="B1335" s="349">
        <f>IF(_xlfn.IFERROR(FIND("PU",D1335,1),0)&lt;&gt;0,"PU",0)</f>
        <v>0</v>
      </c>
      <c r="C1335" t="s" s="10">
        <v>310</v>
      </c>
      <c r="D1335" t="s" s="10">
        <v>2180</v>
      </c>
      <c r="E1335" s="349">
        <v>0</v>
      </c>
      <c r="F1335" s="6"/>
      <c r="G1335" s="6"/>
      <c r="H1335" s="6"/>
      <c r="I1335" s="6"/>
      <c r="J1335" s="9"/>
    </row>
    <row r="1336" ht="15.35" customHeight="1">
      <c r="A1336" t="s" s="594">
        <f>MID(D1336,LEN(C1336)+2,LEN(D1336)-LEN(C1336))</f>
        <v>122</v>
      </c>
      <c r="B1336" s="349">
        <f>IF(_xlfn.IFERROR(FIND("PU",D1336,1),0)&lt;&gt;0,"PU",0)</f>
        <v>0</v>
      </c>
      <c r="C1336" t="s" s="10">
        <v>310</v>
      </c>
      <c r="D1336" t="s" s="10">
        <v>2181</v>
      </c>
      <c r="E1336" s="349">
        <v>0</v>
      </c>
      <c r="F1336" s="6"/>
      <c r="G1336" s="6"/>
      <c r="H1336" s="6"/>
      <c r="I1336" s="6"/>
      <c r="J1336" s="9"/>
    </row>
    <row r="1337" ht="15.35" customHeight="1">
      <c r="A1337" t="s" s="594">
        <f>MID(D1337,LEN(C1337)+2,LEN(D1337)-LEN(C1337))</f>
        <v>123</v>
      </c>
      <c r="B1337" s="349">
        <f>IF(_xlfn.IFERROR(FIND("PU",D1337,1),0)&lt;&gt;0,"PU",0)</f>
        <v>0</v>
      </c>
      <c r="C1337" t="s" s="10">
        <v>310</v>
      </c>
      <c r="D1337" t="s" s="10">
        <v>2182</v>
      </c>
      <c r="E1337" s="349">
        <v>0</v>
      </c>
      <c r="F1337" s="6"/>
      <c r="G1337" s="6"/>
      <c r="H1337" s="6"/>
      <c r="I1337" s="6"/>
      <c r="J1337" s="9"/>
    </row>
    <row r="1338" ht="15.35" customHeight="1">
      <c r="A1338" t="s" s="594">
        <f>MID(D1338,LEN(C1338)+2,LEN(D1338)-LEN(C1338))</f>
        <v>860</v>
      </c>
      <c r="B1338" s="349">
        <f>IF(_xlfn.IFERROR(FIND("PU",D1338,1),0)&lt;&gt;0,"PU",0)</f>
        <v>0</v>
      </c>
      <c r="C1338" t="s" s="10">
        <v>310</v>
      </c>
      <c r="D1338" t="s" s="10">
        <v>2183</v>
      </c>
      <c r="E1338" s="349">
        <v>0</v>
      </c>
      <c r="F1338" s="6"/>
      <c r="G1338" s="6"/>
      <c r="H1338" s="6"/>
      <c r="I1338" s="6"/>
      <c r="J1338" s="9"/>
    </row>
    <row r="1339" ht="15.35" customHeight="1">
      <c r="A1339" t="s" s="594">
        <f>MID(D1339,LEN(C1339)+2,LEN(D1339)-LEN(C1339))</f>
        <v>110</v>
      </c>
      <c r="B1339" s="349">
        <f>IF(_xlfn.IFERROR(FIND("PU",D1339,1),0)&lt;&gt;0,"PU",0)</f>
        <v>0</v>
      </c>
      <c r="C1339" t="s" s="10">
        <v>312</v>
      </c>
      <c r="D1339" t="s" s="10">
        <v>2184</v>
      </c>
      <c r="E1339" s="349">
        <v>0</v>
      </c>
      <c r="F1339" s="6"/>
      <c r="G1339" s="6"/>
      <c r="H1339" s="6"/>
      <c r="I1339" s="6"/>
      <c r="J1339" s="9"/>
    </row>
    <row r="1340" ht="15.35" customHeight="1">
      <c r="A1340" t="s" s="594">
        <f>MID(D1340,LEN(C1340)+2,LEN(D1340)-LEN(C1340))</f>
        <v>111</v>
      </c>
      <c r="B1340" s="349">
        <f>IF(_xlfn.IFERROR(FIND("PU",D1340,1),0)&lt;&gt;0,"PU",0)</f>
        <v>0</v>
      </c>
      <c r="C1340" t="s" s="10">
        <v>312</v>
      </c>
      <c r="D1340" t="s" s="10">
        <v>2185</v>
      </c>
      <c r="E1340" s="349">
        <v>0</v>
      </c>
      <c r="F1340" s="6"/>
      <c r="G1340" s="6"/>
      <c r="H1340" s="6"/>
      <c r="I1340" s="6"/>
      <c r="J1340" s="9"/>
    </row>
    <row r="1341" ht="15.35" customHeight="1">
      <c r="A1341" t="s" s="594">
        <f>MID(D1341,LEN(C1341)+2,LEN(D1341)-LEN(C1341))</f>
        <v>112</v>
      </c>
      <c r="B1341" s="349">
        <f>IF(_xlfn.IFERROR(FIND("PU",D1341,1),0)&lt;&gt;0,"PU",0)</f>
        <v>0</v>
      </c>
      <c r="C1341" t="s" s="10">
        <v>312</v>
      </c>
      <c r="D1341" t="s" s="10">
        <v>2186</v>
      </c>
      <c r="E1341" s="349">
        <v>0</v>
      </c>
      <c r="F1341" s="6"/>
      <c r="G1341" s="6"/>
      <c r="H1341" s="6"/>
      <c r="I1341" s="6"/>
      <c r="J1341" s="9"/>
    </row>
    <row r="1342" ht="15.35" customHeight="1">
      <c r="A1342" t="s" s="594">
        <f>MID(D1342,LEN(C1342)+2,LEN(D1342)-LEN(C1342))</f>
        <v>113</v>
      </c>
      <c r="B1342" s="349">
        <f>IF(_xlfn.IFERROR(FIND("PU",D1342,1),0)&lt;&gt;0,"PU",0)</f>
        <v>0</v>
      </c>
      <c r="C1342" t="s" s="10">
        <v>312</v>
      </c>
      <c r="D1342" t="s" s="10">
        <v>2187</v>
      </c>
      <c r="E1342" s="349">
        <v>0</v>
      </c>
      <c r="F1342" s="6"/>
      <c r="G1342" s="6"/>
      <c r="H1342" s="6"/>
      <c r="I1342" s="6"/>
      <c r="J1342" s="9"/>
    </row>
    <row r="1343" ht="15.35" customHeight="1">
      <c r="A1343" t="s" s="594">
        <f>MID(D1343,LEN(C1343)+2,LEN(D1343)-LEN(C1343))</f>
        <v>114</v>
      </c>
      <c r="B1343" s="349">
        <f>IF(_xlfn.IFERROR(FIND("PU",D1343,1),0)&lt;&gt;0,"PU",0)</f>
        <v>0</v>
      </c>
      <c r="C1343" t="s" s="10">
        <v>312</v>
      </c>
      <c r="D1343" t="s" s="10">
        <v>2188</v>
      </c>
      <c r="E1343" s="349">
        <v>0</v>
      </c>
      <c r="F1343" s="6"/>
      <c r="G1343" s="6"/>
      <c r="H1343" s="6"/>
      <c r="I1343" s="6"/>
      <c r="J1343" s="9"/>
    </row>
    <row r="1344" ht="15.35" customHeight="1">
      <c r="A1344" t="s" s="594">
        <f>MID(D1344,LEN(C1344)+2,LEN(D1344)-LEN(C1344))</f>
        <v>115</v>
      </c>
      <c r="B1344" s="349">
        <f>IF(_xlfn.IFERROR(FIND("PU",D1344,1),0)&lt;&gt;0,"PU",0)</f>
        <v>0</v>
      </c>
      <c r="C1344" t="s" s="10">
        <v>312</v>
      </c>
      <c r="D1344" t="s" s="10">
        <v>2189</v>
      </c>
      <c r="E1344" s="349">
        <v>0</v>
      </c>
      <c r="F1344" s="6"/>
      <c r="G1344" s="6"/>
      <c r="H1344" s="6"/>
      <c r="I1344" s="6"/>
      <c r="J1344" s="9"/>
    </row>
    <row r="1345" ht="15.35" customHeight="1">
      <c r="A1345" t="s" s="594">
        <f>MID(D1345,LEN(C1345)+2,LEN(D1345)-LEN(C1345))</f>
        <v>117</v>
      </c>
      <c r="B1345" s="349">
        <f>IF(_xlfn.IFERROR(FIND("PU",D1345,1),0)&lt;&gt;0,"PU",0)</f>
        <v>0</v>
      </c>
      <c r="C1345" t="s" s="10">
        <v>312</v>
      </c>
      <c r="D1345" t="s" s="10">
        <v>2190</v>
      </c>
      <c r="E1345" s="349">
        <v>0</v>
      </c>
      <c r="F1345" s="6"/>
      <c r="G1345" s="6"/>
      <c r="H1345" s="6"/>
      <c r="I1345" s="6"/>
      <c r="J1345" s="9"/>
    </row>
    <row r="1346" ht="15.35" customHeight="1">
      <c r="A1346" t="s" s="594">
        <f>MID(D1346,LEN(C1346)+2,LEN(D1346)-LEN(C1346))</f>
        <v>118</v>
      </c>
      <c r="B1346" s="349">
        <f>IF(_xlfn.IFERROR(FIND("PU",D1346,1),0)&lt;&gt;0,"PU",0)</f>
        <v>0</v>
      </c>
      <c r="C1346" t="s" s="10">
        <v>312</v>
      </c>
      <c r="D1346" t="s" s="10">
        <v>2191</v>
      </c>
      <c r="E1346" s="349">
        <v>0</v>
      </c>
      <c r="F1346" s="6"/>
      <c r="G1346" s="6"/>
      <c r="H1346" s="6"/>
      <c r="I1346" s="6"/>
      <c r="J1346" s="9"/>
    </row>
    <row r="1347" ht="15.35" customHeight="1">
      <c r="A1347" t="s" s="594">
        <f>MID(D1347,LEN(C1347)+2,LEN(D1347)-LEN(C1347))</f>
        <v>119</v>
      </c>
      <c r="B1347" s="349">
        <f>IF(_xlfn.IFERROR(FIND("PU",D1347,1),0)&lt;&gt;0,"PU",0)</f>
        <v>0</v>
      </c>
      <c r="C1347" t="s" s="10">
        <v>312</v>
      </c>
      <c r="D1347" t="s" s="10">
        <v>2192</v>
      </c>
      <c r="E1347" s="349">
        <v>0</v>
      </c>
      <c r="F1347" s="6"/>
      <c r="G1347" s="6"/>
      <c r="H1347" s="6"/>
      <c r="I1347" s="6"/>
      <c r="J1347" s="9"/>
    </row>
    <row r="1348" ht="15.35" customHeight="1">
      <c r="A1348" t="s" s="594">
        <f>MID(D1348,LEN(C1348)+2,LEN(D1348)-LEN(C1348))</f>
        <v>120</v>
      </c>
      <c r="B1348" s="349">
        <f>IF(_xlfn.IFERROR(FIND("PU",D1348,1),0)&lt;&gt;0,"PU",0)</f>
        <v>0</v>
      </c>
      <c r="C1348" t="s" s="10">
        <v>312</v>
      </c>
      <c r="D1348" t="s" s="10">
        <v>2193</v>
      </c>
      <c r="E1348" s="349">
        <v>0</v>
      </c>
      <c r="F1348" s="6"/>
      <c r="G1348" s="6"/>
      <c r="H1348" s="6"/>
      <c r="I1348" s="6"/>
      <c r="J1348" s="9"/>
    </row>
    <row r="1349" ht="15.35" customHeight="1">
      <c r="A1349" t="s" s="594">
        <f>MID(D1349,LEN(C1349)+2,LEN(D1349)-LEN(C1349))</f>
        <v>121</v>
      </c>
      <c r="B1349" s="349">
        <f>IF(_xlfn.IFERROR(FIND("PU",D1349,1),0)&lt;&gt;0,"PU",0)</f>
        <v>0</v>
      </c>
      <c r="C1349" t="s" s="10">
        <v>312</v>
      </c>
      <c r="D1349" t="s" s="10">
        <v>2194</v>
      </c>
      <c r="E1349" s="349">
        <v>0</v>
      </c>
      <c r="F1349" s="6"/>
      <c r="G1349" s="6"/>
      <c r="H1349" s="6"/>
      <c r="I1349" s="6"/>
      <c r="J1349" s="9"/>
    </row>
    <row r="1350" ht="15.35" customHeight="1">
      <c r="A1350" t="s" s="594">
        <f>MID(D1350,LEN(C1350)+2,LEN(D1350)-LEN(C1350))</f>
        <v>122</v>
      </c>
      <c r="B1350" s="349">
        <f>IF(_xlfn.IFERROR(FIND("PU",D1350,1),0)&lt;&gt;0,"PU",0)</f>
        <v>0</v>
      </c>
      <c r="C1350" t="s" s="10">
        <v>312</v>
      </c>
      <c r="D1350" t="s" s="10">
        <v>2195</v>
      </c>
      <c r="E1350" s="349">
        <v>0</v>
      </c>
      <c r="F1350" s="6"/>
      <c r="G1350" s="6"/>
      <c r="H1350" s="6"/>
      <c r="I1350" s="6"/>
      <c r="J1350" s="9"/>
    </row>
    <row r="1351" ht="15.35" customHeight="1">
      <c r="A1351" t="s" s="594">
        <f>MID(D1351,LEN(C1351)+2,LEN(D1351)-LEN(C1351))</f>
        <v>123</v>
      </c>
      <c r="B1351" s="349">
        <f>IF(_xlfn.IFERROR(FIND("PU",D1351,1),0)&lt;&gt;0,"PU",0)</f>
        <v>0</v>
      </c>
      <c r="C1351" t="s" s="10">
        <v>312</v>
      </c>
      <c r="D1351" t="s" s="10">
        <v>2196</v>
      </c>
      <c r="E1351" s="349">
        <v>0</v>
      </c>
      <c r="F1351" s="6"/>
      <c r="G1351" s="6"/>
      <c r="H1351" s="6"/>
      <c r="I1351" s="6"/>
      <c r="J1351" s="9"/>
    </row>
    <row r="1352" ht="15.35" customHeight="1">
      <c r="A1352" t="s" s="594">
        <f>MID(D1352,LEN(C1352)+2,LEN(D1352)-LEN(C1352))</f>
        <v>860</v>
      </c>
      <c r="B1352" s="349">
        <f>IF(_xlfn.IFERROR(FIND("PU",D1352,1),0)&lt;&gt;0,"PU",0)</f>
        <v>0</v>
      </c>
      <c r="C1352" t="s" s="10">
        <v>312</v>
      </c>
      <c r="D1352" t="s" s="10">
        <v>2197</v>
      </c>
      <c r="E1352" s="349">
        <v>0</v>
      </c>
      <c r="F1352" s="6"/>
      <c r="G1352" s="6"/>
      <c r="H1352" s="6"/>
      <c r="I1352" s="6"/>
      <c r="J1352" s="9"/>
    </row>
    <row r="1353" ht="15.35" customHeight="1">
      <c r="A1353" t="s" s="594">
        <f>MID(D1353,LEN(C1353)+2,LEN(D1353)-LEN(C1353))</f>
        <v>110</v>
      </c>
      <c r="B1353" s="349">
        <f>IF(_xlfn.IFERROR(FIND("PU",D1353,1),0)&lt;&gt;0,"PU",0)</f>
        <v>0</v>
      </c>
      <c r="C1353" t="s" s="10">
        <v>314</v>
      </c>
      <c r="D1353" t="s" s="10">
        <v>2198</v>
      </c>
      <c r="E1353" s="349">
        <v>0</v>
      </c>
      <c r="F1353" s="6"/>
      <c r="G1353" s="6"/>
      <c r="H1353" s="6"/>
      <c r="I1353" s="6"/>
      <c r="J1353" s="9"/>
    </row>
    <row r="1354" ht="15.35" customHeight="1">
      <c r="A1354" t="s" s="594">
        <f>MID(D1354,LEN(C1354)+2,LEN(D1354)-LEN(C1354))</f>
        <v>111</v>
      </c>
      <c r="B1354" s="349">
        <f>IF(_xlfn.IFERROR(FIND("PU",D1354,1),0)&lt;&gt;0,"PU",0)</f>
        <v>0</v>
      </c>
      <c r="C1354" t="s" s="10">
        <v>314</v>
      </c>
      <c r="D1354" t="s" s="10">
        <v>2199</v>
      </c>
      <c r="E1354" s="349">
        <v>0</v>
      </c>
      <c r="F1354" s="6"/>
      <c r="G1354" s="6"/>
      <c r="H1354" s="6"/>
      <c r="I1354" s="6"/>
      <c r="J1354" s="9"/>
    </row>
    <row r="1355" ht="15.35" customHeight="1">
      <c r="A1355" t="s" s="594">
        <f>MID(D1355,LEN(C1355)+2,LEN(D1355)-LEN(C1355))</f>
        <v>112</v>
      </c>
      <c r="B1355" s="349">
        <f>IF(_xlfn.IFERROR(FIND("PU",D1355,1),0)&lt;&gt;0,"PU",0)</f>
        <v>0</v>
      </c>
      <c r="C1355" t="s" s="10">
        <v>314</v>
      </c>
      <c r="D1355" t="s" s="10">
        <v>2200</v>
      </c>
      <c r="E1355" s="349">
        <v>0</v>
      </c>
      <c r="F1355" s="6"/>
      <c r="G1355" s="6"/>
      <c r="H1355" s="6"/>
      <c r="I1355" s="6"/>
      <c r="J1355" s="9"/>
    </row>
    <row r="1356" ht="15.35" customHeight="1">
      <c r="A1356" t="s" s="594">
        <f>MID(D1356,LEN(C1356)+2,LEN(D1356)-LEN(C1356))</f>
        <v>113</v>
      </c>
      <c r="B1356" s="349">
        <f>IF(_xlfn.IFERROR(FIND("PU",D1356,1),0)&lt;&gt;0,"PU",0)</f>
        <v>0</v>
      </c>
      <c r="C1356" t="s" s="10">
        <v>314</v>
      </c>
      <c r="D1356" t="s" s="10">
        <v>2201</v>
      </c>
      <c r="E1356" s="349">
        <v>0</v>
      </c>
      <c r="F1356" s="6"/>
      <c r="G1356" s="6"/>
      <c r="H1356" s="6"/>
      <c r="I1356" s="6"/>
      <c r="J1356" s="9"/>
    </row>
    <row r="1357" ht="15.35" customHeight="1">
      <c r="A1357" t="s" s="594">
        <f>MID(D1357,LEN(C1357)+2,LEN(D1357)-LEN(C1357))</f>
        <v>114</v>
      </c>
      <c r="B1357" s="349">
        <f>IF(_xlfn.IFERROR(FIND("PU",D1357,1),0)&lt;&gt;0,"PU",0)</f>
        <v>0</v>
      </c>
      <c r="C1357" t="s" s="10">
        <v>314</v>
      </c>
      <c r="D1357" t="s" s="10">
        <v>2202</v>
      </c>
      <c r="E1357" s="349">
        <v>0</v>
      </c>
      <c r="F1357" s="6"/>
      <c r="G1357" s="6"/>
      <c r="H1357" s="6"/>
      <c r="I1357" s="6"/>
      <c r="J1357" s="9"/>
    </row>
    <row r="1358" ht="15.35" customHeight="1">
      <c r="A1358" t="s" s="594">
        <f>MID(D1358,LEN(C1358)+2,LEN(D1358)-LEN(C1358))</f>
        <v>115</v>
      </c>
      <c r="B1358" s="349">
        <f>IF(_xlfn.IFERROR(FIND("PU",D1358,1),0)&lt;&gt;0,"PU",0)</f>
        <v>0</v>
      </c>
      <c r="C1358" t="s" s="10">
        <v>314</v>
      </c>
      <c r="D1358" t="s" s="10">
        <v>2203</v>
      </c>
      <c r="E1358" s="349">
        <v>0</v>
      </c>
      <c r="F1358" s="6"/>
      <c r="G1358" s="6"/>
      <c r="H1358" s="6"/>
      <c r="I1358" s="6"/>
      <c r="J1358" s="9"/>
    </row>
    <row r="1359" ht="15.35" customHeight="1">
      <c r="A1359" t="s" s="594">
        <f>MID(D1359,LEN(C1359)+2,LEN(D1359)-LEN(C1359))</f>
        <v>117</v>
      </c>
      <c r="B1359" s="349">
        <f>IF(_xlfn.IFERROR(FIND("PU",D1359,1),0)&lt;&gt;0,"PU",0)</f>
        <v>0</v>
      </c>
      <c r="C1359" t="s" s="10">
        <v>314</v>
      </c>
      <c r="D1359" t="s" s="10">
        <v>2204</v>
      </c>
      <c r="E1359" s="349">
        <v>0</v>
      </c>
      <c r="F1359" s="6"/>
      <c r="G1359" s="6"/>
      <c r="H1359" s="6"/>
      <c r="I1359" s="6"/>
      <c r="J1359" s="9"/>
    </row>
    <row r="1360" ht="15.35" customHeight="1">
      <c r="A1360" t="s" s="594">
        <f>MID(D1360,LEN(C1360)+2,LEN(D1360)-LEN(C1360))</f>
        <v>118</v>
      </c>
      <c r="B1360" s="349">
        <f>IF(_xlfn.IFERROR(FIND("PU",D1360,1),0)&lt;&gt;0,"PU",0)</f>
        <v>0</v>
      </c>
      <c r="C1360" t="s" s="10">
        <v>314</v>
      </c>
      <c r="D1360" t="s" s="10">
        <v>2205</v>
      </c>
      <c r="E1360" s="349">
        <v>0</v>
      </c>
      <c r="F1360" s="6"/>
      <c r="G1360" s="6"/>
      <c r="H1360" s="6"/>
      <c r="I1360" s="6"/>
      <c r="J1360" s="9"/>
    </row>
    <row r="1361" ht="15.35" customHeight="1">
      <c r="A1361" t="s" s="594">
        <f>MID(D1361,LEN(C1361)+2,LEN(D1361)-LEN(C1361))</f>
        <v>119</v>
      </c>
      <c r="B1361" s="349">
        <f>IF(_xlfn.IFERROR(FIND("PU",D1361,1),0)&lt;&gt;0,"PU",0)</f>
        <v>0</v>
      </c>
      <c r="C1361" t="s" s="10">
        <v>314</v>
      </c>
      <c r="D1361" t="s" s="10">
        <v>2206</v>
      </c>
      <c r="E1361" s="349">
        <v>0</v>
      </c>
      <c r="F1361" s="6"/>
      <c r="G1361" s="6"/>
      <c r="H1361" s="6"/>
      <c r="I1361" s="6"/>
      <c r="J1361" s="9"/>
    </row>
    <row r="1362" ht="15.35" customHeight="1">
      <c r="A1362" t="s" s="594">
        <f>MID(D1362,LEN(C1362)+2,LEN(D1362)-LEN(C1362))</f>
        <v>120</v>
      </c>
      <c r="B1362" s="349">
        <f>IF(_xlfn.IFERROR(FIND("PU",D1362,1),0)&lt;&gt;0,"PU",0)</f>
        <v>0</v>
      </c>
      <c r="C1362" t="s" s="10">
        <v>314</v>
      </c>
      <c r="D1362" t="s" s="10">
        <v>2207</v>
      </c>
      <c r="E1362" s="349">
        <v>0</v>
      </c>
      <c r="F1362" s="6"/>
      <c r="G1362" s="6"/>
      <c r="H1362" s="6"/>
      <c r="I1362" s="6"/>
      <c r="J1362" s="9"/>
    </row>
    <row r="1363" ht="15.35" customHeight="1">
      <c r="A1363" t="s" s="594">
        <f>MID(D1363,LEN(C1363)+2,LEN(D1363)-LEN(C1363))</f>
        <v>121</v>
      </c>
      <c r="B1363" s="349">
        <f>IF(_xlfn.IFERROR(FIND("PU",D1363,1),0)&lt;&gt;0,"PU",0)</f>
        <v>0</v>
      </c>
      <c r="C1363" t="s" s="10">
        <v>314</v>
      </c>
      <c r="D1363" t="s" s="10">
        <v>2208</v>
      </c>
      <c r="E1363" s="349">
        <v>0</v>
      </c>
      <c r="F1363" s="6"/>
      <c r="G1363" s="6"/>
      <c r="H1363" s="6"/>
      <c r="I1363" s="6"/>
      <c r="J1363" s="9"/>
    </row>
    <row r="1364" ht="15.35" customHeight="1">
      <c r="A1364" t="s" s="594">
        <f>MID(D1364,LEN(C1364)+2,LEN(D1364)-LEN(C1364))</f>
        <v>122</v>
      </c>
      <c r="B1364" s="349">
        <f>IF(_xlfn.IFERROR(FIND("PU",D1364,1),0)&lt;&gt;0,"PU",0)</f>
        <v>0</v>
      </c>
      <c r="C1364" t="s" s="10">
        <v>314</v>
      </c>
      <c r="D1364" t="s" s="10">
        <v>2209</v>
      </c>
      <c r="E1364" s="349">
        <v>0</v>
      </c>
      <c r="F1364" s="6"/>
      <c r="G1364" s="6"/>
      <c r="H1364" s="6"/>
      <c r="I1364" s="6"/>
      <c r="J1364" s="9"/>
    </row>
    <row r="1365" ht="15.35" customHeight="1">
      <c r="A1365" t="s" s="594">
        <f>MID(D1365,LEN(C1365)+2,LEN(D1365)-LEN(C1365))</f>
        <v>123</v>
      </c>
      <c r="B1365" s="349">
        <f>IF(_xlfn.IFERROR(FIND("PU",D1365,1),0)&lt;&gt;0,"PU",0)</f>
        <v>0</v>
      </c>
      <c r="C1365" t="s" s="10">
        <v>314</v>
      </c>
      <c r="D1365" t="s" s="10">
        <v>2210</v>
      </c>
      <c r="E1365" s="349">
        <v>0</v>
      </c>
      <c r="F1365" s="6"/>
      <c r="G1365" s="6"/>
      <c r="H1365" s="6"/>
      <c r="I1365" s="6"/>
      <c r="J1365" s="9"/>
    </row>
    <row r="1366" ht="15.35" customHeight="1">
      <c r="A1366" t="s" s="594">
        <f>MID(D1366,LEN(C1366)+2,LEN(D1366)-LEN(C1366))</f>
        <v>860</v>
      </c>
      <c r="B1366" s="349">
        <f>IF(_xlfn.IFERROR(FIND("PU",D1366,1),0)&lt;&gt;0,"PU",0)</f>
        <v>0</v>
      </c>
      <c r="C1366" t="s" s="10">
        <v>314</v>
      </c>
      <c r="D1366" t="s" s="10">
        <v>2211</v>
      </c>
      <c r="E1366" s="349">
        <v>0</v>
      </c>
      <c r="F1366" s="6"/>
      <c r="G1366" s="6"/>
      <c r="H1366" s="6"/>
      <c r="I1366" s="6"/>
      <c r="J1366" s="9"/>
    </row>
    <row r="1367" ht="15.35" customHeight="1">
      <c r="A1367" t="s" s="594">
        <f>MID(D1367,LEN(C1367)+2,LEN(D1367)-LEN(C1367))</f>
        <v>110</v>
      </c>
      <c r="B1367" s="349">
        <f>IF(_xlfn.IFERROR(FIND("PU",D1367,1),0)&lt;&gt;0,"PU",0)</f>
        <v>0</v>
      </c>
      <c r="C1367" t="s" s="10">
        <v>316</v>
      </c>
      <c r="D1367" t="s" s="10">
        <v>2212</v>
      </c>
      <c r="E1367" s="349">
        <v>0</v>
      </c>
      <c r="F1367" s="6"/>
      <c r="G1367" s="6"/>
      <c r="H1367" s="6"/>
      <c r="I1367" s="6"/>
      <c r="J1367" s="9"/>
    </row>
    <row r="1368" ht="15.35" customHeight="1">
      <c r="A1368" t="s" s="594">
        <f>MID(D1368,LEN(C1368)+2,LEN(D1368)-LEN(C1368))</f>
        <v>111</v>
      </c>
      <c r="B1368" s="349">
        <f>IF(_xlfn.IFERROR(FIND("PU",D1368,1),0)&lt;&gt;0,"PU",0)</f>
        <v>0</v>
      </c>
      <c r="C1368" t="s" s="10">
        <v>316</v>
      </c>
      <c r="D1368" t="s" s="10">
        <v>2213</v>
      </c>
      <c r="E1368" s="349">
        <v>0</v>
      </c>
      <c r="F1368" s="6"/>
      <c r="G1368" s="6"/>
      <c r="H1368" s="6"/>
      <c r="I1368" s="6"/>
      <c r="J1368" s="9"/>
    </row>
    <row r="1369" ht="15.35" customHeight="1">
      <c r="A1369" t="s" s="594">
        <f>MID(D1369,LEN(C1369)+2,LEN(D1369)-LEN(C1369))</f>
        <v>112</v>
      </c>
      <c r="B1369" s="349">
        <f>IF(_xlfn.IFERROR(FIND("PU",D1369,1),0)&lt;&gt;0,"PU",0)</f>
        <v>0</v>
      </c>
      <c r="C1369" t="s" s="10">
        <v>316</v>
      </c>
      <c r="D1369" t="s" s="10">
        <v>2214</v>
      </c>
      <c r="E1369" s="349">
        <v>0</v>
      </c>
      <c r="F1369" s="6"/>
      <c r="G1369" s="6"/>
      <c r="H1369" s="6"/>
      <c r="I1369" s="6"/>
      <c r="J1369" s="9"/>
    </row>
    <row r="1370" ht="15.35" customHeight="1">
      <c r="A1370" t="s" s="594">
        <f>MID(D1370,LEN(C1370)+2,LEN(D1370)-LEN(C1370))</f>
        <v>113</v>
      </c>
      <c r="B1370" s="349">
        <f>IF(_xlfn.IFERROR(FIND("PU",D1370,1),0)&lt;&gt;0,"PU",0)</f>
        <v>0</v>
      </c>
      <c r="C1370" t="s" s="10">
        <v>316</v>
      </c>
      <c r="D1370" t="s" s="10">
        <v>2215</v>
      </c>
      <c r="E1370" s="349">
        <v>0</v>
      </c>
      <c r="F1370" s="6"/>
      <c r="G1370" s="6"/>
      <c r="H1370" s="6"/>
      <c r="I1370" s="6"/>
      <c r="J1370" s="9"/>
    </row>
    <row r="1371" ht="15.35" customHeight="1">
      <c r="A1371" t="s" s="594">
        <f>MID(D1371,LEN(C1371)+2,LEN(D1371)-LEN(C1371))</f>
        <v>114</v>
      </c>
      <c r="B1371" s="349">
        <f>IF(_xlfn.IFERROR(FIND("PU",D1371,1),0)&lt;&gt;0,"PU",0)</f>
        <v>0</v>
      </c>
      <c r="C1371" t="s" s="10">
        <v>316</v>
      </c>
      <c r="D1371" t="s" s="10">
        <v>2216</v>
      </c>
      <c r="E1371" s="349">
        <v>0</v>
      </c>
      <c r="F1371" s="6"/>
      <c r="G1371" s="6"/>
      <c r="H1371" s="6"/>
      <c r="I1371" s="6"/>
      <c r="J1371" s="9"/>
    </row>
    <row r="1372" ht="15.35" customHeight="1">
      <c r="A1372" t="s" s="594">
        <f>MID(D1372,LEN(C1372)+2,LEN(D1372)-LEN(C1372))</f>
        <v>115</v>
      </c>
      <c r="B1372" s="349">
        <f>IF(_xlfn.IFERROR(FIND("PU",D1372,1),0)&lt;&gt;0,"PU",0)</f>
        <v>0</v>
      </c>
      <c r="C1372" t="s" s="10">
        <v>316</v>
      </c>
      <c r="D1372" t="s" s="10">
        <v>2217</v>
      </c>
      <c r="E1372" s="349">
        <v>0</v>
      </c>
      <c r="F1372" s="6"/>
      <c r="G1372" s="6"/>
      <c r="H1372" s="6"/>
      <c r="I1372" s="6"/>
      <c r="J1372" s="9"/>
    </row>
    <row r="1373" ht="15.35" customHeight="1">
      <c r="A1373" t="s" s="594">
        <f>MID(D1373,LEN(C1373)+2,LEN(D1373)-LEN(C1373))</f>
        <v>117</v>
      </c>
      <c r="B1373" s="349">
        <f>IF(_xlfn.IFERROR(FIND("PU",D1373,1),0)&lt;&gt;0,"PU",0)</f>
        <v>0</v>
      </c>
      <c r="C1373" t="s" s="10">
        <v>316</v>
      </c>
      <c r="D1373" t="s" s="10">
        <v>2218</v>
      </c>
      <c r="E1373" s="349">
        <v>0</v>
      </c>
      <c r="F1373" s="6"/>
      <c r="G1373" s="6"/>
      <c r="H1373" s="6"/>
      <c r="I1373" s="6"/>
      <c r="J1373" s="9"/>
    </row>
    <row r="1374" ht="15.35" customHeight="1">
      <c r="A1374" t="s" s="594">
        <f>MID(D1374,LEN(C1374)+2,LEN(D1374)-LEN(C1374))</f>
        <v>118</v>
      </c>
      <c r="B1374" s="349">
        <f>IF(_xlfn.IFERROR(FIND("PU",D1374,1),0)&lt;&gt;0,"PU",0)</f>
        <v>0</v>
      </c>
      <c r="C1374" t="s" s="10">
        <v>316</v>
      </c>
      <c r="D1374" t="s" s="10">
        <v>2219</v>
      </c>
      <c r="E1374" s="349">
        <v>0</v>
      </c>
      <c r="F1374" s="6"/>
      <c r="G1374" s="6"/>
      <c r="H1374" s="6"/>
      <c r="I1374" s="6"/>
      <c r="J1374" s="9"/>
    </row>
    <row r="1375" ht="15.35" customHeight="1">
      <c r="A1375" t="s" s="594">
        <f>MID(D1375,LEN(C1375)+2,LEN(D1375)-LEN(C1375))</f>
        <v>119</v>
      </c>
      <c r="B1375" s="349">
        <f>IF(_xlfn.IFERROR(FIND("PU",D1375,1),0)&lt;&gt;0,"PU",0)</f>
        <v>0</v>
      </c>
      <c r="C1375" t="s" s="10">
        <v>316</v>
      </c>
      <c r="D1375" t="s" s="10">
        <v>2220</v>
      </c>
      <c r="E1375" s="349">
        <v>0</v>
      </c>
      <c r="F1375" s="6"/>
      <c r="G1375" s="6"/>
      <c r="H1375" s="6"/>
      <c r="I1375" s="6"/>
      <c r="J1375" s="9"/>
    </row>
    <row r="1376" ht="15.35" customHeight="1">
      <c r="A1376" t="s" s="594">
        <f>MID(D1376,LEN(C1376)+2,LEN(D1376)-LEN(C1376))</f>
        <v>120</v>
      </c>
      <c r="B1376" s="349">
        <f>IF(_xlfn.IFERROR(FIND("PU",D1376,1),0)&lt;&gt;0,"PU",0)</f>
        <v>0</v>
      </c>
      <c r="C1376" t="s" s="10">
        <v>316</v>
      </c>
      <c r="D1376" t="s" s="10">
        <v>2221</v>
      </c>
      <c r="E1376" s="349">
        <v>0</v>
      </c>
      <c r="F1376" s="6"/>
      <c r="G1376" s="6"/>
      <c r="H1376" s="6"/>
      <c r="I1376" s="6"/>
      <c r="J1376" s="9"/>
    </row>
    <row r="1377" ht="15.35" customHeight="1">
      <c r="A1377" t="s" s="594">
        <f>MID(D1377,LEN(C1377)+2,LEN(D1377)-LEN(C1377))</f>
        <v>121</v>
      </c>
      <c r="B1377" s="349">
        <f>IF(_xlfn.IFERROR(FIND("PU",D1377,1),0)&lt;&gt;0,"PU",0)</f>
        <v>0</v>
      </c>
      <c r="C1377" t="s" s="10">
        <v>316</v>
      </c>
      <c r="D1377" t="s" s="10">
        <v>2222</v>
      </c>
      <c r="E1377" s="349">
        <v>0</v>
      </c>
      <c r="F1377" s="6"/>
      <c r="G1377" s="6"/>
      <c r="H1377" s="6"/>
      <c r="I1377" s="6"/>
      <c r="J1377" s="9"/>
    </row>
    <row r="1378" ht="15.35" customHeight="1">
      <c r="A1378" t="s" s="594">
        <f>MID(D1378,LEN(C1378)+2,LEN(D1378)-LEN(C1378))</f>
        <v>122</v>
      </c>
      <c r="B1378" s="349">
        <f>IF(_xlfn.IFERROR(FIND("PU",D1378,1),0)&lt;&gt;0,"PU",0)</f>
        <v>0</v>
      </c>
      <c r="C1378" t="s" s="10">
        <v>316</v>
      </c>
      <c r="D1378" t="s" s="10">
        <v>2223</v>
      </c>
      <c r="E1378" s="349">
        <v>0</v>
      </c>
      <c r="F1378" s="6"/>
      <c r="G1378" s="6"/>
      <c r="H1378" s="6"/>
      <c r="I1378" s="6"/>
      <c r="J1378" s="9"/>
    </row>
    <row r="1379" ht="15.35" customHeight="1">
      <c r="A1379" t="s" s="594">
        <f>MID(D1379,LEN(C1379)+2,LEN(D1379)-LEN(C1379))</f>
        <v>123</v>
      </c>
      <c r="B1379" s="349">
        <f>IF(_xlfn.IFERROR(FIND("PU",D1379,1),0)&lt;&gt;0,"PU",0)</f>
        <v>0</v>
      </c>
      <c r="C1379" t="s" s="10">
        <v>316</v>
      </c>
      <c r="D1379" t="s" s="10">
        <v>2224</v>
      </c>
      <c r="E1379" s="349">
        <v>0</v>
      </c>
      <c r="F1379" s="6"/>
      <c r="G1379" s="6"/>
      <c r="H1379" s="6"/>
      <c r="I1379" s="6"/>
      <c r="J1379" s="9"/>
    </row>
    <row r="1380" ht="15.35" customHeight="1">
      <c r="A1380" t="s" s="594">
        <f>MID(D1380,LEN(C1380)+2,LEN(D1380)-LEN(C1380))</f>
        <v>860</v>
      </c>
      <c r="B1380" s="349">
        <f>IF(_xlfn.IFERROR(FIND("PU",D1380,1),0)&lt;&gt;0,"PU",0)</f>
        <v>0</v>
      </c>
      <c r="C1380" t="s" s="10">
        <v>316</v>
      </c>
      <c r="D1380" t="s" s="10">
        <v>2225</v>
      </c>
      <c r="E1380" s="349">
        <v>0</v>
      </c>
      <c r="F1380" s="6"/>
      <c r="G1380" s="6"/>
      <c r="H1380" s="6"/>
      <c r="I1380" s="6"/>
      <c r="J1380" s="9"/>
    </row>
    <row r="1381" ht="15.35" customHeight="1">
      <c r="A1381" t="s" s="594">
        <f>MID(D1381,LEN(C1381)+2,LEN(D1381)-LEN(C1381))</f>
        <v>110</v>
      </c>
      <c r="B1381" s="349">
        <f>IF(_xlfn.IFERROR(FIND("PU",D1381,1),0)&lt;&gt;0,"PU",0)</f>
        <v>0</v>
      </c>
      <c r="C1381" t="s" s="10">
        <v>318</v>
      </c>
      <c r="D1381" t="s" s="10">
        <v>2226</v>
      </c>
      <c r="E1381" s="349">
        <v>0</v>
      </c>
      <c r="F1381" s="6"/>
      <c r="G1381" s="6"/>
      <c r="H1381" s="6"/>
      <c r="I1381" s="6"/>
      <c r="J1381" s="9"/>
    </row>
    <row r="1382" ht="15.35" customHeight="1">
      <c r="A1382" t="s" s="594">
        <f>MID(D1382,LEN(C1382)+2,LEN(D1382)-LEN(C1382))</f>
        <v>111</v>
      </c>
      <c r="B1382" s="349">
        <f>IF(_xlfn.IFERROR(FIND("PU",D1382,1),0)&lt;&gt;0,"PU",0)</f>
        <v>0</v>
      </c>
      <c r="C1382" t="s" s="10">
        <v>318</v>
      </c>
      <c r="D1382" t="s" s="10">
        <v>2227</v>
      </c>
      <c r="E1382" s="349">
        <v>0</v>
      </c>
      <c r="F1382" s="6"/>
      <c r="G1382" s="6"/>
      <c r="H1382" s="6"/>
      <c r="I1382" s="6"/>
      <c r="J1382" s="9"/>
    </row>
    <row r="1383" ht="15.35" customHeight="1">
      <c r="A1383" t="s" s="594">
        <f>MID(D1383,LEN(C1383)+2,LEN(D1383)-LEN(C1383))</f>
        <v>112</v>
      </c>
      <c r="B1383" s="349">
        <f>IF(_xlfn.IFERROR(FIND("PU",D1383,1),0)&lt;&gt;0,"PU",0)</f>
        <v>0</v>
      </c>
      <c r="C1383" t="s" s="10">
        <v>318</v>
      </c>
      <c r="D1383" t="s" s="10">
        <v>2228</v>
      </c>
      <c r="E1383" s="349">
        <v>0</v>
      </c>
      <c r="F1383" s="6"/>
      <c r="G1383" s="6"/>
      <c r="H1383" s="6"/>
      <c r="I1383" s="6"/>
      <c r="J1383" s="9"/>
    </row>
    <row r="1384" ht="15.35" customHeight="1">
      <c r="A1384" t="s" s="594">
        <f>MID(D1384,LEN(C1384)+2,LEN(D1384)-LEN(C1384))</f>
        <v>113</v>
      </c>
      <c r="B1384" s="349">
        <f>IF(_xlfn.IFERROR(FIND("PU",D1384,1),0)&lt;&gt;0,"PU",0)</f>
        <v>0</v>
      </c>
      <c r="C1384" t="s" s="10">
        <v>318</v>
      </c>
      <c r="D1384" t="s" s="10">
        <v>2229</v>
      </c>
      <c r="E1384" s="349">
        <v>0</v>
      </c>
      <c r="F1384" s="6"/>
      <c r="G1384" s="6"/>
      <c r="H1384" s="6"/>
      <c r="I1384" s="6"/>
      <c r="J1384" s="9"/>
    </row>
    <row r="1385" ht="15.35" customHeight="1">
      <c r="A1385" t="s" s="594">
        <f>MID(D1385,LEN(C1385)+2,LEN(D1385)-LEN(C1385))</f>
        <v>114</v>
      </c>
      <c r="B1385" s="349">
        <f>IF(_xlfn.IFERROR(FIND("PU",D1385,1),0)&lt;&gt;0,"PU",0)</f>
        <v>0</v>
      </c>
      <c r="C1385" t="s" s="10">
        <v>318</v>
      </c>
      <c r="D1385" t="s" s="10">
        <v>2230</v>
      </c>
      <c r="E1385" s="349">
        <v>0</v>
      </c>
      <c r="F1385" s="6"/>
      <c r="G1385" s="6"/>
      <c r="H1385" s="6"/>
      <c r="I1385" s="6"/>
      <c r="J1385" s="9"/>
    </row>
    <row r="1386" ht="15.35" customHeight="1">
      <c r="A1386" t="s" s="594">
        <f>MID(D1386,LEN(C1386)+2,LEN(D1386)-LEN(C1386))</f>
        <v>115</v>
      </c>
      <c r="B1386" s="349">
        <f>IF(_xlfn.IFERROR(FIND("PU",D1386,1),0)&lt;&gt;0,"PU",0)</f>
        <v>0</v>
      </c>
      <c r="C1386" t="s" s="10">
        <v>318</v>
      </c>
      <c r="D1386" t="s" s="10">
        <v>2231</v>
      </c>
      <c r="E1386" s="349">
        <v>0</v>
      </c>
      <c r="F1386" s="6"/>
      <c r="G1386" s="6"/>
      <c r="H1386" s="6"/>
      <c r="I1386" s="6"/>
      <c r="J1386" s="9"/>
    </row>
    <row r="1387" ht="15.35" customHeight="1">
      <c r="A1387" t="s" s="594">
        <f>MID(D1387,LEN(C1387)+2,LEN(D1387)-LEN(C1387))</f>
        <v>117</v>
      </c>
      <c r="B1387" s="349">
        <f>IF(_xlfn.IFERROR(FIND("PU",D1387,1),0)&lt;&gt;0,"PU",0)</f>
        <v>0</v>
      </c>
      <c r="C1387" t="s" s="10">
        <v>318</v>
      </c>
      <c r="D1387" t="s" s="10">
        <v>2232</v>
      </c>
      <c r="E1387" s="349">
        <v>0</v>
      </c>
      <c r="F1387" s="6"/>
      <c r="G1387" s="6"/>
      <c r="H1387" s="6"/>
      <c r="I1387" s="6"/>
      <c r="J1387" s="9"/>
    </row>
    <row r="1388" ht="15.35" customHeight="1">
      <c r="A1388" t="s" s="594">
        <f>MID(D1388,LEN(C1388)+2,LEN(D1388)-LEN(C1388))</f>
        <v>118</v>
      </c>
      <c r="B1388" s="349">
        <f>IF(_xlfn.IFERROR(FIND("PU",D1388,1),0)&lt;&gt;0,"PU",0)</f>
        <v>0</v>
      </c>
      <c r="C1388" t="s" s="10">
        <v>318</v>
      </c>
      <c r="D1388" t="s" s="10">
        <v>2233</v>
      </c>
      <c r="E1388" s="349">
        <v>0</v>
      </c>
      <c r="F1388" s="6"/>
      <c r="G1388" s="6"/>
      <c r="H1388" s="6"/>
      <c r="I1388" s="6"/>
      <c r="J1388" s="9"/>
    </row>
    <row r="1389" ht="15.35" customHeight="1">
      <c r="A1389" t="s" s="594">
        <f>MID(D1389,LEN(C1389)+2,LEN(D1389)-LEN(C1389))</f>
        <v>119</v>
      </c>
      <c r="B1389" s="349">
        <f>IF(_xlfn.IFERROR(FIND("PU",D1389,1),0)&lt;&gt;0,"PU",0)</f>
        <v>0</v>
      </c>
      <c r="C1389" t="s" s="10">
        <v>318</v>
      </c>
      <c r="D1389" t="s" s="10">
        <v>2234</v>
      </c>
      <c r="E1389" s="349">
        <v>0</v>
      </c>
      <c r="F1389" s="6"/>
      <c r="G1389" s="6"/>
      <c r="H1389" s="6"/>
      <c r="I1389" s="6"/>
      <c r="J1389" s="9"/>
    </row>
    <row r="1390" ht="15.35" customHeight="1">
      <c r="A1390" t="s" s="594">
        <f>MID(D1390,LEN(C1390)+2,LEN(D1390)-LEN(C1390))</f>
        <v>120</v>
      </c>
      <c r="B1390" s="349">
        <f>IF(_xlfn.IFERROR(FIND("PU",D1390,1),0)&lt;&gt;0,"PU",0)</f>
        <v>0</v>
      </c>
      <c r="C1390" t="s" s="10">
        <v>318</v>
      </c>
      <c r="D1390" t="s" s="10">
        <v>2235</v>
      </c>
      <c r="E1390" s="349">
        <v>0</v>
      </c>
      <c r="F1390" s="6"/>
      <c r="G1390" s="6"/>
      <c r="H1390" s="6"/>
      <c r="I1390" s="6"/>
      <c r="J1390" s="9"/>
    </row>
    <row r="1391" ht="15.35" customHeight="1">
      <c r="A1391" t="s" s="594">
        <f>MID(D1391,LEN(C1391)+2,LEN(D1391)-LEN(C1391))</f>
        <v>121</v>
      </c>
      <c r="B1391" s="349">
        <f>IF(_xlfn.IFERROR(FIND("PU",D1391,1),0)&lt;&gt;0,"PU",0)</f>
        <v>0</v>
      </c>
      <c r="C1391" t="s" s="10">
        <v>318</v>
      </c>
      <c r="D1391" t="s" s="10">
        <v>2236</v>
      </c>
      <c r="E1391" s="349">
        <v>0</v>
      </c>
      <c r="F1391" s="6"/>
      <c r="G1391" s="6"/>
      <c r="H1391" s="6"/>
      <c r="I1391" s="6"/>
      <c r="J1391" s="9"/>
    </row>
    <row r="1392" ht="15.35" customHeight="1">
      <c r="A1392" t="s" s="594">
        <f>MID(D1392,LEN(C1392)+2,LEN(D1392)-LEN(C1392))</f>
        <v>122</v>
      </c>
      <c r="B1392" s="349">
        <f>IF(_xlfn.IFERROR(FIND("PU",D1392,1),0)&lt;&gt;0,"PU",0)</f>
        <v>0</v>
      </c>
      <c r="C1392" t="s" s="10">
        <v>318</v>
      </c>
      <c r="D1392" t="s" s="10">
        <v>2237</v>
      </c>
      <c r="E1392" s="349">
        <v>0</v>
      </c>
      <c r="F1392" s="6"/>
      <c r="G1392" s="6"/>
      <c r="H1392" s="6"/>
      <c r="I1392" s="6"/>
      <c r="J1392" s="9"/>
    </row>
    <row r="1393" ht="15.35" customHeight="1">
      <c r="A1393" t="s" s="594">
        <f>MID(D1393,LEN(C1393)+2,LEN(D1393)-LEN(C1393))</f>
        <v>123</v>
      </c>
      <c r="B1393" s="349">
        <f>IF(_xlfn.IFERROR(FIND("PU",D1393,1),0)&lt;&gt;0,"PU",0)</f>
        <v>0</v>
      </c>
      <c r="C1393" t="s" s="10">
        <v>318</v>
      </c>
      <c r="D1393" t="s" s="10">
        <v>2238</v>
      </c>
      <c r="E1393" s="349">
        <v>0</v>
      </c>
      <c r="F1393" s="6"/>
      <c r="G1393" s="6"/>
      <c r="H1393" s="6"/>
      <c r="I1393" s="6"/>
      <c r="J1393" s="9"/>
    </row>
    <row r="1394" ht="15.35" customHeight="1">
      <c r="A1394" t="s" s="594">
        <f>MID(D1394,LEN(C1394)+2,LEN(D1394)-LEN(C1394))</f>
        <v>860</v>
      </c>
      <c r="B1394" s="349">
        <f>IF(_xlfn.IFERROR(FIND("PU",D1394,1),0)&lt;&gt;0,"PU",0)</f>
        <v>0</v>
      </c>
      <c r="C1394" t="s" s="10">
        <v>318</v>
      </c>
      <c r="D1394" t="s" s="10">
        <v>2239</v>
      </c>
      <c r="E1394" s="349">
        <v>0</v>
      </c>
      <c r="F1394" s="6"/>
      <c r="G1394" s="6"/>
      <c r="H1394" s="6"/>
      <c r="I1394" s="6"/>
      <c r="J1394" s="9"/>
    </row>
    <row r="1395" ht="15.35" customHeight="1">
      <c r="A1395" t="s" s="594">
        <f>MID(D1395,LEN(C1395)+2,LEN(D1395)-LEN(C1395))</f>
        <v>110</v>
      </c>
      <c r="B1395" s="349">
        <f>IF(_xlfn.IFERROR(FIND("PU",D1395,1),0)&lt;&gt;0,"PU",0)</f>
        <v>0</v>
      </c>
      <c r="C1395" t="s" s="10">
        <v>320</v>
      </c>
      <c r="D1395" t="s" s="10">
        <v>2240</v>
      </c>
      <c r="E1395" s="349">
        <v>0</v>
      </c>
      <c r="F1395" s="6"/>
      <c r="G1395" s="6"/>
      <c r="H1395" s="6"/>
      <c r="I1395" s="6"/>
      <c r="J1395" s="9"/>
    </row>
    <row r="1396" ht="15.35" customHeight="1">
      <c r="A1396" t="s" s="594">
        <f>MID(D1396,LEN(C1396)+2,LEN(D1396)-LEN(C1396))</f>
        <v>111</v>
      </c>
      <c r="B1396" s="349">
        <f>IF(_xlfn.IFERROR(FIND("PU",D1396,1),0)&lt;&gt;0,"PU",0)</f>
        <v>0</v>
      </c>
      <c r="C1396" t="s" s="10">
        <v>320</v>
      </c>
      <c r="D1396" t="s" s="10">
        <v>2241</v>
      </c>
      <c r="E1396" s="349">
        <v>0</v>
      </c>
      <c r="F1396" s="6"/>
      <c r="G1396" s="6"/>
      <c r="H1396" s="6"/>
      <c r="I1396" s="6"/>
      <c r="J1396" s="9"/>
    </row>
    <row r="1397" ht="15.35" customHeight="1">
      <c r="A1397" t="s" s="594">
        <f>MID(D1397,LEN(C1397)+2,LEN(D1397)-LEN(C1397))</f>
        <v>112</v>
      </c>
      <c r="B1397" s="349">
        <f>IF(_xlfn.IFERROR(FIND("PU",D1397,1),0)&lt;&gt;0,"PU",0)</f>
        <v>0</v>
      </c>
      <c r="C1397" t="s" s="10">
        <v>320</v>
      </c>
      <c r="D1397" t="s" s="10">
        <v>2242</v>
      </c>
      <c r="E1397" s="349">
        <v>0</v>
      </c>
      <c r="F1397" s="6"/>
      <c r="G1397" s="6"/>
      <c r="H1397" s="6"/>
      <c r="I1397" s="6"/>
      <c r="J1397" s="9"/>
    </row>
    <row r="1398" ht="15.35" customHeight="1">
      <c r="A1398" t="s" s="594">
        <f>MID(D1398,LEN(C1398)+2,LEN(D1398)-LEN(C1398))</f>
        <v>113</v>
      </c>
      <c r="B1398" s="349">
        <f>IF(_xlfn.IFERROR(FIND("PU",D1398,1),0)&lt;&gt;0,"PU",0)</f>
        <v>0</v>
      </c>
      <c r="C1398" t="s" s="10">
        <v>320</v>
      </c>
      <c r="D1398" t="s" s="10">
        <v>2243</v>
      </c>
      <c r="E1398" s="349">
        <v>0</v>
      </c>
      <c r="F1398" s="6"/>
      <c r="G1398" s="6"/>
      <c r="H1398" s="6"/>
      <c r="I1398" s="6"/>
      <c r="J1398" s="9"/>
    </row>
    <row r="1399" ht="15.35" customHeight="1">
      <c r="A1399" t="s" s="594">
        <f>MID(D1399,LEN(C1399)+2,LEN(D1399)-LEN(C1399))</f>
        <v>114</v>
      </c>
      <c r="B1399" s="349">
        <f>IF(_xlfn.IFERROR(FIND("PU",D1399,1),0)&lt;&gt;0,"PU",0)</f>
        <v>0</v>
      </c>
      <c r="C1399" t="s" s="10">
        <v>320</v>
      </c>
      <c r="D1399" t="s" s="10">
        <v>2244</v>
      </c>
      <c r="E1399" s="349">
        <v>0</v>
      </c>
      <c r="F1399" s="6"/>
      <c r="G1399" s="6"/>
      <c r="H1399" s="6"/>
      <c r="I1399" s="6"/>
      <c r="J1399" s="9"/>
    </row>
    <row r="1400" ht="15.35" customHeight="1">
      <c r="A1400" t="s" s="594">
        <f>MID(D1400,LEN(C1400)+2,LEN(D1400)-LEN(C1400))</f>
        <v>115</v>
      </c>
      <c r="B1400" s="349">
        <f>IF(_xlfn.IFERROR(FIND("PU",D1400,1),0)&lt;&gt;0,"PU",0)</f>
        <v>0</v>
      </c>
      <c r="C1400" t="s" s="10">
        <v>320</v>
      </c>
      <c r="D1400" t="s" s="10">
        <v>2245</v>
      </c>
      <c r="E1400" s="349">
        <v>0</v>
      </c>
      <c r="F1400" s="6"/>
      <c r="G1400" s="6"/>
      <c r="H1400" s="6"/>
      <c r="I1400" s="6"/>
      <c r="J1400" s="9"/>
    </row>
    <row r="1401" ht="15.35" customHeight="1">
      <c r="A1401" t="s" s="594">
        <f>MID(D1401,LEN(C1401)+2,LEN(D1401)-LEN(C1401))</f>
        <v>117</v>
      </c>
      <c r="B1401" s="349">
        <f>IF(_xlfn.IFERROR(FIND("PU",D1401,1),0)&lt;&gt;0,"PU",0)</f>
        <v>0</v>
      </c>
      <c r="C1401" t="s" s="10">
        <v>320</v>
      </c>
      <c r="D1401" t="s" s="10">
        <v>2246</v>
      </c>
      <c r="E1401" s="349">
        <v>0</v>
      </c>
      <c r="F1401" s="6"/>
      <c r="G1401" s="6"/>
      <c r="H1401" s="6"/>
      <c r="I1401" s="6"/>
      <c r="J1401" s="9"/>
    </row>
    <row r="1402" ht="15.35" customHeight="1">
      <c r="A1402" t="s" s="594">
        <f>MID(D1402,LEN(C1402)+2,LEN(D1402)-LEN(C1402))</f>
        <v>118</v>
      </c>
      <c r="B1402" s="349">
        <f>IF(_xlfn.IFERROR(FIND("PU",D1402,1),0)&lt;&gt;0,"PU",0)</f>
        <v>0</v>
      </c>
      <c r="C1402" t="s" s="10">
        <v>320</v>
      </c>
      <c r="D1402" t="s" s="10">
        <v>2247</v>
      </c>
      <c r="E1402" s="349">
        <v>0</v>
      </c>
      <c r="F1402" s="6"/>
      <c r="G1402" s="6"/>
      <c r="H1402" s="6"/>
      <c r="I1402" s="6"/>
      <c r="J1402" s="9"/>
    </row>
    <row r="1403" ht="15.35" customHeight="1">
      <c r="A1403" t="s" s="594">
        <f>MID(D1403,LEN(C1403)+2,LEN(D1403)-LEN(C1403))</f>
        <v>119</v>
      </c>
      <c r="B1403" s="349">
        <f>IF(_xlfn.IFERROR(FIND("PU",D1403,1),0)&lt;&gt;0,"PU",0)</f>
        <v>0</v>
      </c>
      <c r="C1403" t="s" s="10">
        <v>320</v>
      </c>
      <c r="D1403" t="s" s="10">
        <v>2248</v>
      </c>
      <c r="E1403" s="349">
        <v>0</v>
      </c>
      <c r="F1403" s="6"/>
      <c r="G1403" s="6"/>
      <c r="H1403" s="6"/>
      <c r="I1403" s="6"/>
      <c r="J1403" s="9"/>
    </row>
    <row r="1404" ht="15.35" customHeight="1">
      <c r="A1404" t="s" s="594">
        <f>MID(D1404,LEN(C1404)+2,LEN(D1404)-LEN(C1404))</f>
        <v>120</v>
      </c>
      <c r="B1404" s="349">
        <f>IF(_xlfn.IFERROR(FIND("PU",D1404,1),0)&lt;&gt;0,"PU",0)</f>
        <v>0</v>
      </c>
      <c r="C1404" t="s" s="10">
        <v>320</v>
      </c>
      <c r="D1404" t="s" s="10">
        <v>2249</v>
      </c>
      <c r="E1404" s="349">
        <v>0</v>
      </c>
      <c r="F1404" s="6"/>
      <c r="G1404" s="6"/>
      <c r="H1404" s="6"/>
      <c r="I1404" s="6"/>
      <c r="J1404" s="9"/>
    </row>
    <row r="1405" ht="15.35" customHeight="1">
      <c r="A1405" t="s" s="594">
        <f>MID(D1405,LEN(C1405)+2,LEN(D1405)-LEN(C1405))</f>
        <v>121</v>
      </c>
      <c r="B1405" s="349">
        <f>IF(_xlfn.IFERROR(FIND("PU",D1405,1),0)&lt;&gt;0,"PU",0)</f>
        <v>0</v>
      </c>
      <c r="C1405" t="s" s="10">
        <v>320</v>
      </c>
      <c r="D1405" t="s" s="10">
        <v>2250</v>
      </c>
      <c r="E1405" s="349">
        <v>0</v>
      </c>
      <c r="F1405" s="6"/>
      <c r="G1405" s="6"/>
      <c r="H1405" s="6"/>
      <c r="I1405" s="6"/>
      <c r="J1405" s="9"/>
    </row>
    <row r="1406" ht="15.35" customHeight="1">
      <c r="A1406" t="s" s="594">
        <f>MID(D1406,LEN(C1406)+2,LEN(D1406)-LEN(C1406))</f>
        <v>122</v>
      </c>
      <c r="B1406" s="349">
        <f>IF(_xlfn.IFERROR(FIND("PU",D1406,1),0)&lt;&gt;0,"PU",0)</f>
        <v>0</v>
      </c>
      <c r="C1406" t="s" s="10">
        <v>320</v>
      </c>
      <c r="D1406" t="s" s="10">
        <v>2251</v>
      </c>
      <c r="E1406" s="349">
        <v>0</v>
      </c>
      <c r="F1406" s="6"/>
      <c r="G1406" s="6"/>
      <c r="H1406" s="6"/>
      <c r="I1406" s="6"/>
      <c r="J1406" s="9"/>
    </row>
    <row r="1407" ht="15.35" customHeight="1">
      <c r="A1407" t="s" s="594">
        <f>MID(D1407,LEN(C1407)+2,LEN(D1407)-LEN(C1407))</f>
        <v>123</v>
      </c>
      <c r="B1407" s="349">
        <f>IF(_xlfn.IFERROR(FIND("PU",D1407,1),0)&lt;&gt;0,"PU",0)</f>
        <v>0</v>
      </c>
      <c r="C1407" t="s" s="10">
        <v>320</v>
      </c>
      <c r="D1407" t="s" s="10">
        <v>2252</v>
      </c>
      <c r="E1407" s="349">
        <v>0</v>
      </c>
      <c r="F1407" s="6"/>
      <c r="G1407" s="6"/>
      <c r="H1407" s="6"/>
      <c r="I1407" s="6"/>
      <c r="J1407" s="9"/>
    </row>
    <row r="1408" ht="15.35" customHeight="1">
      <c r="A1408" t="s" s="594">
        <f>MID(D1408,LEN(C1408)+2,LEN(D1408)-LEN(C1408))</f>
        <v>860</v>
      </c>
      <c r="B1408" s="349">
        <f>IF(_xlfn.IFERROR(FIND("PU",D1408,1),0)&lt;&gt;0,"PU",0)</f>
        <v>0</v>
      </c>
      <c r="C1408" t="s" s="10">
        <v>320</v>
      </c>
      <c r="D1408" t="s" s="10">
        <v>2253</v>
      </c>
      <c r="E1408" s="349">
        <v>0</v>
      </c>
      <c r="F1408" s="6"/>
      <c r="G1408" s="6"/>
      <c r="H1408" s="6"/>
      <c r="I1408" s="6"/>
      <c r="J1408" s="9"/>
    </row>
    <row r="1409" ht="15.35" customHeight="1">
      <c r="A1409" t="s" s="594">
        <f>MID(D1409,LEN(C1409)+2,LEN(D1409)-LEN(C1409))</f>
        <v>110</v>
      </c>
      <c r="B1409" s="349">
        <f>IF(_xlfn.IFERROR(FIND("PU",D1409,1),0)&lt;&gt;0,"PU",0)</f>
        <v>0</v>
      </c>
      <c r="C1409" t="s" s="10">
        <v>322</v>
      </c>
      <c r="D1409" t="s" s="10">
        <v>2254</v>
      </c>
      <c r="E1409" s="349">
        <v>0</v>
      </c>
      <c r="F1409" s="6"/>
      <c r="G1409" s="6"/>
      <c r="H1409" s="6"/>
      <c r="I1409" s="6"/>
      <c r="J1409" s="9"/>
    </row>
    <row r="1410" ht="15.35" customHeight="1">
      <c r="A1410" t="s" s="594">
        <f>MID(D1410,LEN(C1410)+2,LEN(D1410)-LEN(C1410))</f>
        <v>111</v>
      </c>
      <c r="B1410" s="349">
        <f>IF(_xlfn.IFERROR(FIND("PU",D1410,1),0)&lt;&gt;0,"PU",0)</f>
        <v>0</v>
      </c>
      <c r="C1410" t="s" s="10">
        <v>322</v>
      </c>
      <c r="D1410" t="s" s="10">
        <v>2255</v>
      </c>
      <c r="E1410" s="349">
        <v>0</v>
      </c>
      <c r="F1410" s="6"/>
      <c r="G1410" s="6"/>
      <c r="H1410" s="6"/>
      <c r="I1410" s="6"/>
      <c r="J1410" s="9"/>
    </row>
    <row r="1411" ht="15.35" customHeight="1">
      <c r="A1411" t="s" s="594">
        <f>MID(D1411,LEN(C1411)+2,LEN(D1411)-LEN(C1411))</f>
        <v>112</v>
      </c>
      <c r="B1411" s="349">
        <f>IF(_xlfn.IFERROR(FIND("PU",D1411,1),0)&lt;&gt;0,"PU",0)</f>
        <v>0</v>
      </c>
      <c r="C1411" t="s" s="10">
        <v>322</v>
      </c>
      <c r="D1411" t="s" s="10">
        <v>2256</v>
      </c>
      <c r="E1411" s="349">
        <v>0</v>
      </c>
      <c r="F1411" s="6"/>
      <c r="G1411" s="6"/>
      <c r="H1411" s="6"/>
      <c r="I1411" s="6"/>
      <c r="J1411" s="9"/>
    </row>
    <row r="1412" ht="15.35" customHeight="1">
      <c r="A1412" t="s" s="594">
        <f>MID(D1412,LEN(C1412)+2,LEN(D1412)-LEN(C1412))</f>
        <v>113</v>
      </c>
      <c r="B1412" s="349">
        <f>IF(_xlfn.IFERROR(FIND("PU",D1412,1),0)&lt;&gt;0,"PU",0)</f>
        <v>0</v>
      </c>
      <c r="C1412" t="s" s="10">
        <v>322</v>
      </c>
      <c r="D1412" t="s" s="10">
        <v>2257</v>
      </c>
      <c r="E1412" s="349">
        <v>0</v>
      </c>
      <c r="F1412" s="6"/>
      <c r="G1412" s="6"/>
      <c r="H1412" s="6"/>
      <c r="I1412" s="6"/>
      <c r="J1412" s="9"/>
    </row>
    <row r="1413" ht="15.35" customHeight="1">
      <c r="A1413" t="s" s="594">
        <f>MID(D1413,LEN(C1413)+2,LEN(D1413)-LEN(C1413))</f>
        <v>114</v>
      </c>
      <c r="B1413" s="349">
        <f>IF(_xlfn.IFERROR(FIND("PU",D1413,1),0)&lt;&gt;0,"PU",0)</f>
        <v>0</v>
      </c>
      <c r="C1413" t="s" s="10">
        <v>322</v>
      </c>
      <c r="D1413" t="s" s="10">
        <v>2258</v>
      </c>
      <c r="E1413" s="349">
        <v>0</v>
      </c>
      <c r="F1413" s="6"/>
      <c r="G1413" s="6"/>
      <c r="H1413" s="6"/>
      <c r="I1413" s="6"/>
      <c r="J1413" s="9"/>
    </row>
    <row r="1414" ht="15.35" customHeight="1">
      <c r="A1414" t="s" s="594">
        <f>MID(D1414,LEN(C1414)+2,LEN(D1414)-LEN(C1414))</f>
        <v>115</v>
      </c>
      <c r="B1414" s="349">
        <f>IF(_xlfn.IFERROR(FIND("PU",D1414,1),0)&lt;&gt;0,"PU",0)</f>
        <v>0</v>
      </c>
      <c r="C1414" t="s" s="10">
        <v>322</v>
      </c>
      <c r="D1414" t="s" s="10">
        <v>2259</v>
      </c>
      <c r="E1414" s="349">
        <v>0</v>
      </c>
      <c r="F1414" s="6"/>
      <c r="G1414" s="6"/>
      <c r="H1414" s="6"/>
      <c r="I1414" s="6"/>
      <c r="J1414" s="9"/>
    </row>
    <row r="1415" ht="15.35" customHeight="1">
      <c r="A1415" t="s" s="594">
        <f>MID(D1415,LEN(C1415)+2,LEN(D1415)-LEN(C1415))</f>
        <v>117</v>
      </c>
      <c r="B1415" s="349">
        <f>IF(_xlfn.IFERROR(FIND("PU",D1415,1),0)&lt;&gt;0,"PU",0)</f>
        <v>0</v>
      </c>
      <c r="C1415" t="s" s="10">
        <v>322</v>
      </c>
      <c r="D1415" t="s" s="10">
        <v>2260</v>
      </c>
      <c r="E1415" s="349">
        <v>0</v>
      </c>
      <c r="F1415" s="6"/>
      <c r="G1415" s="6"/>
      <c r="H1415" s="6"/>
      <c r="I1415" s="6"/>
      <c r="J1415" s="9"/>
    </row>
    <row r="1416" ht="15.35" customHeight="1">
      <c r="A1416" t="s" s="594">
        <f>MID(D1416,LEN(C1416)+2,LEN(D1416)-LEN(C1416))</f>
        <v>118</v>
      </c>
      <c r="B1416" s="349">
        <f>IF(_xlfn.IFERROR(FIND("PU",D1416,1),0)&lt;&gt;0,"PU",0)</f>
        <v>0</v>
      </c>
      <c r="C1416" t="s" s="10">
        <v>322</v>
      </c>
      <c r="D1416" t="s" s="10">
        <v>2261</v>
      </c>
      <c r="E1416" s="349">
        <v>0</v>
      </c>
      <c r="F1416" s="6"/>
      <c r="G1416" s="6"/>
      <c r="H1416" s="6"/>
      <c r="I1416" s="6"/>
      <c r="J1416" s="9"/>
    </row>
    <row r="1417" ht="15.35" customHeight="1">
      <c r="A1417" t="s" s="594">
        <f>MID(D1417,LEN(C1417)+2,LEN(D1417)-LEN(C1417))</f>
        <v>119</v>
      </c>
      <c r="B1417" s="349">
        <f>IF(_xlfn.IFERROR(FIND("PU",D1417,1),0)&lt;&gt;0,"PU",0)</f>
        <v>0</v>
      </c>
      <c r="C1417" t="s" s="10">
        <v>322</v>
      </c>
      <c r="D1417" t="s" s="10">
        <v>2262</v>
      </c>
      <c r="E1417" s="349">
        <v>0</v>
      </c>
      <c r="F1417" s="6"/>
      <c r="G1417" s="6"/>
      <c r="H1417" s="6"/>
      <c r="I1417" s="6"/>
      <c r="J1417" s="9"/>
    </row>
    <row r="1418" ht="15.35" customHeight="1">
      <c r="A1418" t="s" s="594">
        <f>MID(D1418,LEN(C1418)+2,LEN(D1418)-LEN(C1418))</f>
        <v>120</v>
      </c>
      <c r="B1418" s="349">
        <f>IF(_xlfn.IFERROR(FIND("PU",D1418,1),0)&lt;&gt;0,"PU",0)</f>
        <v>0</v>
      </c>
      <c r="C1418" t="s" s="10">
        <v>322</v>
      </c>
      <c r="D1418" t="s" s="10">
        <v>2263</v>
      </c>
      <c r="E1418" s="349">
        <v>0</v>
      </c>
      <c r="F1418" s="6"/>
      <c r="G1418" s="6"/>
      <c r="H1418" s="6"/>
      <c r="I1418" s="6"/>
      <c r="J1418" s="9"/>
    </row>
    <row r="1419" ht="15.35" customHeight="1">
      <c r="A1419" t="s" s="594">
        <f>MID(D1419,LEN(C1419)+2,LEN(D1419)-LEN(C1419))</f>
        <v>121</v>
      </c>
      <c r="B1419" s="349">
        <f>IF(_xlfn.IFERROR(FIND("PU",D1419,1),0)&lt;&gt;0,"PU",0)</f>
        <v>0</v>
      </c>
      <c r="C1419" t="s" s="10">
        <v>322</v>
      </c>
      <c r="D1419" t="s" s="10">
        <v>2264</v>
      </c>
      <c r="E1419" s="349">
        <v>0</v>
      </c>
      <c r="F1419" s="6"/>
      <c r="G1419" s="6"/>
      <c r="H1419" s="6"/>
      <c r="I1419" s="6"/>
      <c r="J1419" s="9"/>
    </row>
    <row r="1420" ht="15.35" customHeight="1">
      <c r="A1420" t="s" s="594">
        <f>MID(D1420,LEN(C1420)+2,LEN(D1420)-LEN(C1420))</f>
        <v>122</v>
      </c>
      <c r="B1420" s="349">
        <f>IF(_xlfn.IFERROR(FIND("PU",D1420,1),0)&lt;&gt;0,"PU",0)</f>
        <v>0</v>
      </c>
      <c r="C1420" t="s" s="10">
        <v>322</v>
      </c>
      <c r="D1420" t="s" s="10">
        <v>2265</v>
      </c>
      <c r="E1420" s="349">
        <v>0</v>
      </c>
      <c r="F1420" s="6"/>
      <c r="G1420" s="6"/>
      <c r="H1420" s="6"/>
      <c r="I1420" s="6"/>
      <c r="J1420" s="9"/>
    </row>
    <row r="1421" ht="15.35" customHeight="1">
      <c r="A1421" t="s" s="594">
        <f>MID(D1421,LEN(C1421)+2,LEN(D1421)-LEN(C1421))</f>
        <v>123</v>
      </c>
      <c r="B1421" s="349">
        <f>IF(_xlfn.IFERROR(FIND("PU",D1421,1),0)&lt;&gt;0,"PU",0)</f>
        <v>0</v>
      </c>
      <c r="C1421" t="s" s="10">
        <v>322</v>
      </c>
      <c r="D1421" t="s" s="10">
        <v>2266</v>
      </c>
      <c r="E1421" s="349">
        <v>0</v>
      </c>
      <c r="F1421" s="6"/>
      <c r="G1421" s="6"/>
      <c r="H1421" s="6"/>
      <c r="I1421" s="6"/>
      <c r="J1421" s="9"/>
    </row>
    <row r="1422" ht="15.35" customHeight="1">
      <c r="A1422" t="s" s="594">
        <f>MID(D1422,LEN(C1422)+2,LEN(D1422)-LEN(C1422))</f>
        <v>860</v>
      </c>
      <c r="B1422" s="349">
        <f>IF(_xlfn.IFERROR(FIND("PU",D1422,1),0)&lt;&gt;0,"PU",0)</f>
        <v>0</v>
      </c>
      <c r="C1422" t="s" s="10">
        <v>322</v>
      </c>
      <c r="D1422" t="s" s="10">
        <v>2267</v>
      </c>
      <c r="E1422" s="349">
        <v>0</v>
      </c>
      <c r="F1422" s="6"/>
      <c r="G1422" s="6"/>
      <c r="H1422" s="6"/>
      <c r="I1422" s="6"/>
      <c r="J1422" s="9"/>
    </row>
    <row r="1423" ht="15.35" customHeight="1">
      <c r="A1423" t="s" s="594">
        <f>MID(D1423,LEN(C1423)+2,LEN(D1423)-LEN(C1423))</f>
        <v>110</v>
      </c>
      <c r="B1423" s="349">
        <f>IF(_xlfn.IFERROR(FIND("PU",D1423,1),0)&lt;&gt;0,"PU",0)</f>
        <v>0</v>
      </c>
      <c r="C1423" t="s" s="10">
        <v>324</v>
      </c>
      <c r="D1423" t="s" s="10">
        <v>2268</v>
      </c>
      <c r="E1423" s="349">
        <v>0</v>
      </c>
      <c r="F1423" s="6"/>
      <c r="G1423" s="6"/>
      <c r="H1423" s="6"/>
      <c r="I1423" s="6"/>
      <c r="J1423" s="9"/>
    </row>
    <row r="1424" ht="15.35" customHeight="1">
      <c r="A1424" t="s" s="594">
        <f>MID(D1424,LEN(C1424)+2,LEN(D1424)-LEN(C1424))</f>
        <v>111</v>
      </c>
      <c r="B1424" s="349">
        <f>IF(_xlfn.IFERROR(FIND("PU",D1424,1),0)&lt;&gt;0,"PU",0)</f>
        <v>0</v>
      </c>
      <c r="C1424" t="s" s="10">
        <v>324</v>
      </c>
      <c r="D1424" t="s" s="10">
        <v>2269</v>
      </c>
      <c r="E1424" s="349">
        <v>0</v>
      </c>
      <c r="F1424" s="6"/>
      <c r="G1424" s="6"/>
      <c r="H1424" s="6"/>
      <c r="I1424" s="6"/>
      <c r="J1424" s="9"/>
    </row>
    <row r="1425" ht="15.35" customHeight="1">
      <c r="A1425" t="s" s="594">
        <f>MID(D1425,LEN(C1425)+2,LEN(D1425)-LEN(C1425))</f>
        <v>112</v>
      </c>
      <c r="B1425" s="349">
        <f>IF(_xlfn.IFERROR(FIND("PU",D1425,1),0)&lt;&gt;0,"PU",0)</f>
        <v>0</v>
      </c>
      <c r="C1425" t="s" s="10">
        <v>324</v>
      </c>
      <c r="D1425" t="s" s="10">
        <v>2270</v>
      </c>
      <c r="E1425" s="349">
        <v>0</v>
      </c>
      <c r="F1425" s="6"/>
      <c r="G1425" s="6"/>
      <c r="H1425" s="6"/>
      <c r="I1425" s="6"/>
      <c r="J1425" s="9"/>
    </row>
    <row r="1426" ht="15.35" customHeight="1">
      <c r="A1426" t="s" s="594">
        <f>MID(D1426,LEN(C1426)+2,LEN(D1426)-LEN(C1426))</f>
        <v>113</v>
      </c>
      <c r="B1426" s="349">
        <f>IF(_xlfn.IFERROR(FIND("PU",D1426,1),0)&lt;&gt;0,"PU",0)</f>
        <v>0</v>
      </c>
      <c r="C1426" t="s" s="10">
        <v>324</v>
      </c>
      <c r="D1426" t="s" s="10">
        <v>2271</v>
      </c>
      <c r="E1426" s="349">
        <v>0</v>
      </c>
      <c r="F1426" s="6"/>
      <c r="G1426" s="6"/>
      <c r="H1426" s="6"/>
      <c r="I1426" s="6"/>
      <c r="J1426" s="9"/>
    </row>
    <row r="1427" ht="15.35" customHeight="1">
      <c r="A1427" t="s" s="594">
        <f>MID(D1427,LEN(C1427)+2,LEN(D1427)-LEN(C1427))</f>
        <v>114</v>
      </c>
      <c r="B1427" s="349">
        <f>IF(_xlfn.IFERROR(FIND("PU",D1427,1),0)&lt;&gt;0,"PU",0)</f>
        <v>0</v>
      </c>
      <c r="C1427" t="s" s="10">
        <v>324</v>
      </c>
      <c r="D1427" t="s" s="10">
        <v>2272</v>
      </c>
      <c r="E1427" s="349">
        <v>0</v>
      </c>
      <c r="F1427" s="6"/>
      <c r="G1427" s="6"/>
      <c r="H1427" s="6"/>
      <c r="I1427" s="6"/>
      <c r="J1427" s="9"/>
    </row>
    <row r="1428" ht="15.35" customHeight="1">
      <c r="A1428" t="s" s="594">
        <f>MID(D1428,LEN(C1428)+2,LEN(D1428)-LEN(C1428))</f>
        <v>115</v>
      </c>
      <c r="B1428" s="349">
        <f>IF(_xlfn.IFERROR(FIND("PU",D1428,1),0)&lt;&gt;0,"PU",0)</f>
        <v>0</v>
      </c>
      <c r="C1428" t="s" s="10">
        <v>324</v>
      </c>
      <c r="D1428" t="s" s="10">
        <v>2273</v>
      </c>
      <c r="E1428" s="349">
        <v>0</v>
      </c>
      <c r="F1428" s="6"/>
      <c r="G1428" s="6"/>
      <c r="H1428" s="6"/>
      <c r="I1428" s="6"/>
      <c r="J1428" s="9"/>
    </row>
    <row r="1429" ht="15.35" customHeight="1">
      <c r="A1429" t="s" s="594">
        <f>MID(D1429,LEN(C1429)+2,LEN(D1429)-LEN(C1429))</f>
        <v>117</v>
      </c>
      <c r="B1429" s="349">
        <f>IF(_xlfn.IFERROR(FIND("PU",D1429,1),0)&lt;&gt;0,"PU",0)</f>
        <v>0</v>
      </c>
      <c r="C1429" t="s" s="10">
        <v>324</v>
      </c>
      <c r="D1429" t="s" s="10">
        <v>2274</v>
      </c>
      <c r="E1429" s="349">
        <v>0</v>
      </c>
      <c r="F1429" s="6"/>
      <c r="G1429" s="6"/>
      <c r="H1429" s="6"/>
      <c r="I1429" s="6"/>
      <c r="J1429" s="9"/>
    </row>
    <row r="1430" ht="15.35" customHeight="1">
      <c r="A1430" t="s" s="594">
        <f>MID(D1430,LEN(C1430)+2,LEN(D1430)-LEN(C1430))</f>
        <v>118</v>
      </c>
      <c r="B1430" s="349">
        <f>IF(_xlfn.IFERROR(FIND("PU",D1430,1),0)&lt;&gt;0,"PU",0)</f>
        <v>0</v>
      </c>
      <c r="C1430" t="s" s="10">
        <v>324</v>
      </c>
      <c r="D1430" t="s" s="10">
        <v>2275</v>
      </c>
      <c r="E1430" s="349">
        <v>0</v>
      </c>
      <c r="F1430" s="6"/>
      <c r="G1430" s="6"/>
      <c r="H1430" s="6"/>
      <c r="I1430" s="6"/>
      <c r="J1430" s="9"/>
    </row>
    <row r="1431" ht="15.35" customHeight="1">
      <c r="A1431" t="s" s="594">
        <f>MID(D1431,LEN(C1431)+2,LEN(D1431)-LEN(C1431))</f>
        <v>119</v>
      </c>
      <c r="B1431" s="349">
        <f>IF(_xlfn.IFERROR(FIND("PU",D1431,1),0)&lt;&gt;0,"PU",0)</f>
        <v>0</v>
      </c>
      <c r="C1431" t="s" s="10">
        <v>324</v>
      </c>
      <c r="D1431" t="s" s="10">
        <v>2276</v>
      </c>
      <c r="E1431" s="349">
        <v>0</v>
      </c>
      <c r="F1431" s="6"/>
      <c r="G1431" s="6"/>
      <c r="H1431" s="6"/>
      <c r="I1431" s="6"/>
      <c r="J1431" s="9"/>
    </row>
    <row r="1432" ht="15.35" customHeight="1">
      <c r="A1432" t="s" s="594">
        <f>MID(D1432,LEN(C1432)+2,LEN(D1432)-LEN(C1432))</f>
        <v>120</v>
      </c>
      <c r="B1432" s="349">
        <f>IF(_xlfn.IFERROR(FIND("PU",D1432,1),0)&lt;&gt;0,"PU",0)</f>
        <v>0</v>
      </c>
      <c r="C1432" t="s" s="10">
        <v>324</v>
      </c>
      <c r="D1432" t="s" s="10">
        <v>2277</v>
      </c>
      <c r="E1432" s="349">
        <v>0</v>
      </c>
      <c r="F1432" s="6"/>
      <c r="G1432" s="6"/>
      <c r="H1432" s="6"/>
      <c r="I1432" s="6"/>
      <c r="J1432" s="9"/>
    </row>
    <row r="1433" ht="15.35" customHeight="1">
      <c r="A1433" t="s" s="594">
        <f>MID(D1433,LEN(C1433)+2,LEN(D1433)-LEN(C1433))</f>
        <v>121</v>
      </c>
      <c r="B1433" s="349">
        <f>IF(_xlfn.IFERROR(FIND("PU",D1433,1),0)&lt;&gt;0,"PU",0)</f>
        <v>0</v>
      </c>
      <c r="C1433" t="s" s="10">
        <v>324</v>
      </c>
      <c r="D1433" t="s" s="10">
        <v>2278</v>
      </c>
      <c r="E1433" s="349">
        <v>0</v>
      </c>
      <c r="F1433" s="6"/>
      <c r="G1433" s="6"/>
      <c r="H1433" s="6"/>
      <c r="I1433" s="6"/>
      <c r="J1433" s="9"/>
    </row>
    <row r="1434" ht="15.35" customHeight="1">
      <c r="A1434" t="s" s="594">
        <f>MID(D1434,LEN(C1434)+2,LEN(D1434)-LEN(C1434))</f>
        <v>122</v>
      </c>
      <c r="B1434" s="349">
        <f>IF(_xlfn.IFERROR(FIND("PU",D1434,1),0)&lt;&gt;0,"PU",0)</f>
        <v>0</v>
      </c>
      <c r="C1434" t="s" s="10">
        <v>324</v>
      </c>
      <c r="D1434" t="s" s="10">
        <v>2279</v>
      </c>
      <c r="E1434" s="349">
        <v>0</v>
      </c>
      <c r="F1434" s="6"/>
      <c r="G1434" s="6"/>
      <c r="H1434" s="6"/>
      <c r="I1434" s="6"/>
      <c r="J1434" s="9"/>
    </row>
    <row r="1435" ht="15.35" customHeight="1">
      <c r="A1435" t="s" s="594">
        <f>MID(D1435,LEN(C1435)+2,LEN(D1435)-LEN(C1435))</f>
        <v>123</v>
      </c>
      <c r="B1435" s="349">
        <f>IF(_xlfn.IFERROR(FIND("PU",D1435,1),0)&lt;&gt;0,"PU",0)</f>
        <v>0</v>
      </c>
      <c r="C1435" t="s" s="10">
        <v>324</v>
      </c>
      <c r="D1435" t="s" s="10">
        <v>2280</v>
      </c>
      <c r="E1435" s="349">
        <v>0</v>
      </c>
      <c r="F1435" s="6"/>
      <c r="G1435" s="6"/>
      <c r="H1435" s="6"/>
      <c r="I1435" s="6"/>
      <c r="J1435" s="9"/>
    </row>
    <row r="1436" ht="15.35" customHeight="1">
      <c r="A1436" t="s" s="594">
        <f>MID(D1436,LEN(C1436)+2,LEN(D1436)-LEN(C1436))</f>
        <v>860</v>
      </c>
      <c r="B1436" s="349">
        <f>IF(_xlfn.IFERROR(FIND("PU",D1436,1),0)&lt;&gt;0,"PU",0)</f>
        <v>0</v>
      </c>
      <c r="C1436" t="s" s="10">
        <v>324</v>
      </c>
      <c r="D1436" t="s" s="10">
        <v>2281</v>
      </c>
      <c r="E1436" s="349">
        <v>0</v>
      </c>
      <c r="F1436" s="6"/>
      <c r="G1436" s="6"/>
      <c r="H1436" s="6"/>
      <c r="I1436" s="6"/>
      <c r="J1436" s="9"/>
    </row>
    <row r="1437" ht="15.35" customHeight="1">
      <c r="A1437" t="s" s="594">
        <f>MID(D1437,LEN(C1437)+2,LEN(D1437)-LEN(C1437))</f>
        <v>110</v>
      </c>
      <c r="B1437" s="349">
        <f>IF(_xlfn.IFERROR(FIND("PU",D1437,1),0)&lt;&gt;0,"PU",0)</f>
        <v>0</v>
      </c>
      <c r="C1437" t="s" s="10">
        <v>326</v>
      </c>
      <c r="D1437" t="s" s="10">
        <v>2282</v>
      </c>
      <c r="E1437" s="349">
        <v>0</v>
      </c>
      <c r="F1437" s="6"/>
      <c r="G1437" s="6"/>
      <c r="H1437" s="6"/>
      <c r="I1437" s="6"/>
      <c r="J1437" s="9"/>
    </row>
    <row r="1438" ht="15.35" customHeight="1">
      <c r="A1438" t="s" s="594">
        <f>MID(D1438,LEN(C1438)+2,LEN(D1438)-LEN(C1438))</f>
        <v>111</v>
      </c>
      <c r="B1438" s="349">
        <f>IF(_xlfn.IFERROR(FIND("PU",D1438,1),0)&lt;&gt;0,"PU",0)</f>
        <v>0</v>
      </c>
      <c r="C1438" t="s" s="10">
        <v>326</v>
      </c>
      <c r="D1438" t="s" s="10">
        <v>2283</v>
      </c>
      <c r="E1438" s="349">
        <v>0</v>
      </c>
      <c r="F1438" s="6"/>
      <c r="G1438" s="6"/>
      <c r="H1438" s="6"/>
      <c r="I1438" s="6"/>
      <c r="J1438" s="9"/>
    </row>
    <row r="1439" ht="15.35" customHeight="1">
      <c r="A1439" t="s" s="594">
        <f>MID(D1439,LEN(C1439)+2,LEN(D1439)-LEN(C1439))</f>
        <v>112</v>
      </c>
      <c r="B1439" s="349">
        <f>IF(_xlfn.IFERROR(FIND("PU",D1439,1),0)&lt;&gt;0,"PU",0)</f>
        <v>0</v>
      </c>
      <c r="C1439" t="s" s="10">
        <v>326</v>
      </c>
      <c r="D1439" t="s" s="10">
        <v>2284</v>
      </c>
      <c r="E1439" s="349">
        <v>0</v>
      </c>
      <c r="F1439" s="6"/>
      <c r="G1439" s="6"/>
      <c r="H1439" s="6"/>
      <c r="I1439" s="6"/>
      <c r="J1439" s="9"/>
    </row>
    <row r="1440" ht="15.35" customHeight="1">
      <c r="A1440" t="s" s="594">
        <f>MID(D1440,LEN(C1440)+2,LEN(D1440)-LEN(C1440))</f>
        <v>113</v>
      </c>
      <c r="B1440" s="349">
        <f>IF(_xlfn.IFERROR(FIND("PU",D1440,1),0)&lt;&gt;0,"PU",0)</f>
        <v>0</v>
      </c>
      <c r="C1440" t="s" s="10">
        <v>326</v>
      </c>
      <c r="D1440" t="s" s="10">
        <v>2285</v>
      </c>
      <c r="E1440" s="349">
        <v>0</v>
      </c>
      <c r="F1440" s="6"/>
      <c r="G1440" s="6"/>
      <c r="H1440" s="6"/>
      <c r="I1440" s="6"/>
      <c r="J1440" s="9"/>
    </row>
    <row r="1441" ht="15.35" customHeight="1">
      <c r="A1441" t="s" s="594">
        <f>MID(D1441,LEN(C1441)+2,LEN(D1441)-LEN(C1441))</f>
        <v>114</v>
      </c>
      <c r="B1441" s="349">
        <f>IF(_xlfn.IFERROR(FIND("PU",D1441,1),0)&lt;&gt;0,"PU",0)</f>
        <v>0</v>
      </c>
      <c r="C1441" t="s" s="10">
        <v>326</v>
      </c>
      <c r="D1441" t="s" s="10">
        <v>2286</v>
      </c>
      <c r="E1441" s="349">
        <v>0</v>
      </c>
      <c r="F1441" s="6"/>
      <c r="G1441" s="6"/>
      <c r="H1441" s="6"/>
      <c r="I1441" s="6"/>
      <c r="J1441" s="9"/>
    </row>
    <row r="1442" ht="15.35" customHeight="1">
      <c r="A1442" t="s" s="594">
        <f>MID(D1442,LEN(C1442)+2,LEN(D1442)-LEN(C1442))</f>
        <v>115</v>
      </c>
      <c r="B1442" s="349">
        <f>IF(_xlfn.IFERROR(FIND("PU",D1442,1),0)&lt;&gt;0,"PU",0)</f>
        <v>0</v>
      </c>
      <c r="C1442" t="s" s="10">
        <v>326</v>
      </c>
      <c r="D1442" t="s" s="10">
        <v>2287</v>
      </c>
      <c r="E1442" s="349">
        <v>0</v>
      </c>
      <c r="F1442" s="6"/>
      <c r="G1442" s="6"/>
      <c r="H1442" s="6"/>
      <c r="I1442" s="6"/>
      <c r="J1442" s="9"/>
    </row>
    <row r="1443" ht="15.35" customHeight="1">
      <c r="A1443" t="s" s="594">
        <f>MID(D1443,LEN(C1443)+2,LEN(D1443)-LEN(C1443))</f>
        <v>117</v>
      </c>
      <c r="B1443" s="349">
        <f>IF(_xlfn.IFERROR(FIND("PU",D1443,1),0)&lt;&gt;0,"PU",0)</f>
        <v>0</v>
      </c>
      <c r="C1443" t="s" s="10">
        <v>326</v>
      </c>
      <c r="D1443" t="s" s="10">
        <v>2288</v>
      </c>
      <c r="E1443" s="349">
        <v>0</v>
      </c>
      <c r="F1443" s="6"/>
      <c r="G1443" s="6"/>
      <c r="H1443" s="6"/>
      <c r="I1443" s="6"/>
      <c r="J1443" s="9"/>
    </row>
    <row r="1444" ht="15.35" customHeight="1">
      <c r="A1444" t="s" s="594">
        <f>MID(D1444,LEN(C1444)+2,LEN(D1444)-LEN(C1444))</f>
        <v>118</v>
      </c>
      <c r="B1444" s="349">
        <f>IF(_xlfn.IFERROR(FIND("PU",D1444,1),0)&lt;&gt;0,"PU",0)</f>
        <v>0</v>
      </c>
      <c r="C1444" t="s" s="10">
        <v>326</v>
      </c>
      <c r="D1444" t="s" s="10">
        <v>2289</v>
      </c>
      <c r="E1444" s="349">
        <v>0</v>
      </c>
      <c r="F1444" s="6"/>
      <c r="G1444" s="6"/>
      <c r="H1444" s="6"/>
      <c r="I1444" s="6"/>
      <c r="J1444" s="9"/>
    </row>
    <row r="1445" ht="15.35" customHeight="1">
      <c r="A1445" t="s" s="594">
        <f>MID(D1445,LEN(C1445)+2,LEN(D1445)-LEN(C1445))</f>
        <v>119</v>
      </c>
      <c r="B1445" s="349">
        <f>IF(_xlfn.IFERROR(FIND("PU",D1445,1),0)&lt;&gt;0,"PU",0)</f>
        <v>0</v>
      </c>
      <c r="C1445" t="s" s="10">
        <v>326</v>
      </c>
      <c r="D1445" t="s" s="10">
        <v>2290</v>
      </c>
      <c r="E1445" s="349">
        <v>0</v>
      </c>
      <c r="F1445" s="6"/>
      <c r="G1445" s="6"/>
      <c r="H1445" s="6"/>
      <c r="I1445" s="6"/>
      <c r="J1445" s="9"/>
    </row>
    <row r="1446" ht="15.35" customHeight="1">
      <c r="A1446" t="s" s="594">
        <f>MID(D1446,LEN(C1446)+2,LEN(D1446)-LEN(C1446))</f>
        <v>120</v>
      </c>
      <c r="B1446" s="349">
        <f>IF(_xlfn.IFERROR(FIND("PU",D1446,1),0)&lt;&gt;0,"PU",0)</f>
        <v>0</v>
      </c>
      <c r="C1446" t="s" s="10">
        <v>326</v>
      </c>
      <c r="D1446" t="s" s="10">
        <v>2291</v>
      </c>
      <c r="E1446" s="349">
        <v>0</v>
      </c>
      <c r="F1446" s="6"/>
      <c r="G1446" s="6"/>
      <c r="H1446" s="6"/>
      <c r="I1446" s="6"/>
      <c r="J1446" s="9"/>
    </row>
    <row r="1447" ht="15.35" customHeight="1">
      <c r="A1447" t="s" s="594">
        <f>MID(D1447,LEN(C1447)+2,LEN(D1447)-LEN(C1447))</f>
        <v>121</v>
      </c>
      <c r="B1447" s="349">
        <f>IF(_xlfn.IFERROR(FIND("PU",D1447,1),0)&lt;&gt;0,"PU",0)</f>
        <v>0</v>
      </c>
      <c r="C1447" t="s" s="10">
        <v>326</v>
      </c>
      <c r="D1447" t="s" s="10">
        <v>2292</v>
      </c>
      <c r="E1447" s="349">
        <v>0</v>
      </c>
      <c r="F1447" s="6"/>
      <c r="G1447" s="6"/>
      <c r="H1447" s="6"/>
      <c r="I1447" s="6"/>
      <c r="J1447" s="9"/>
    </row>
    <row r="1448" ht="15.35" customHeight="1">
      <c r="A1448" t="s" s="594">
        <f>MID(D1448,LEN(C1448)+2,LEN(D1448)-LEN(C1448))</f>
        <v>122</v>
      </c>
      <c r="B1448" s="349">
        <f>IF(_xlfn.IFERROR(FIND("PU",D1448,1),0)&lt;&gt;0,"PU",0)</f>
        <v>0</v>
      </c>
      <c r="C1448" t="s" s="10">
        <v>326</v>
      </c>
      <c r="D1448" t="s" s="10">
        <v>2293</v>
      </c>
      <c r="E1448" s="349">
        <v>0</v>
      </c>
      <c r="F1448" s="6"/>
      <c r="G1448" s="6"/>
      <c r="H1448" s="6"/>
      <c r="I1448" s="6"/>
      <c r="J1448" s="9"/>
    </row>
    <row r="1449" ht="15.35" customHeight="1">
      <c r="A1449" t="s" s="594">
        <f>MID(D1449,LEN(C1449)+2,LEN(D1449)-LEN(C1449))</f>
        <v>123</v>
      </c>
      <c r="B1449" s="349">
        <f>IF(_xlfn.IFERROR(FIND("PU",D1449,1),0)&lt;&gt;0,"PU",0)</f>
        <v>0</v>
      </c>
      <c r="C1449" t="s" s="10">
        <v>326</v>
      </c>
      <c r="D1449" t="s" s="10">
        <v>2294</v>
      </c>
      <c r="E1449" s="349">
        <v>0</v>
      </c>
      <c r="F1449" s="6"/>
      <c r="G1449" s="6"/>
      <c r="H1449" s="6"/>
      <c r="I1449" s="6"/>
      <c r="J1449" s="9"/>
    </row>
    <row r="1450" ht="15.35" customHeight="1">
      <c r="A1450" t="s" s="594">
        <f>MID(D1450,LEN(C1450)+2,LEN(D1450)-LEN(C1450))</f>
        <v>860</v>
      </c>
      <c r="B1450" s="349">
        <f>IF(_xlfn.IFERROR(FIND("PU",D1450,1),0)&lt;&gt;0,"PU",0)</f>
        <v>0</v>
      </c>
      <c r="C1450" t="s" s="10">
        <v>326</v>
      </c>
      <c r="D1450" t="s" s="10">
        <v>2295</v>
      </c>
      <c r="E1450" s="349">
        <v>0</v>
      </c>
      <c r="F1450" s="6"/>
      <c r="G1450" s="6"/>
      <c r="H1450" s="6"/>
      <c r="I1450" s="6"/>
      <c r="J1450" s="9"/>
    </row>
    <row r="1451" ht="15.35" customHeight="1">
      <c r="A1451" t="s" s="594">
        <f>MID(D1451,LEN(C1451)+2,LEN(D1451)-LEN(C1451))</f>
        <v>110</v>
      </c>
      <c r="B1451" s="349">
        <f>IF(_xlfn.IFERROR(FIND("PU",D1451,1),0)&lt;&gt;0,"PU",0)</f>
        <v>0</v>
      </c>
      <c r="C1451" t="s" s="10">
        <v>328</v>
      </c>
      <c r="D1451" t="s" s="10">
        <v>2296</v>
      </c>
      <c r="E1451" s="349">
        <v>0</v>
      </c>
      <c r="F1451" s="6"/>
      <c r="G1451" s="6"/>
      <c r="H1451" s="6"/>
      <c r="I1451" s="6"/>
      <c r="J1451" s="9"/>
    </row>
    <row r="1452" ht="15.35" customHeight="1">
      <c r="A1452" t="s" s="594">
        <f>MID(D1452,LEN(C1452)+2,LEN(D1452)-LEN(C1452))</f>
        <v>111</v>
      </c>
      <c r="B1452" s="349">
        <f>IF(_xlfn.IFERROR(FIND("PU",D1452,1),0)&lt;&gt;0,"PU",0)</f>
        <v>0</v>
      </c>
      <c r="C1452" t="s" s="10">
        <v>328</v>
      </c>
      <c r="D1452" t="s" s="10">
        <v>2297</v>
      </c>
      <c r="E1452" s="349">
        <v>0</v>
      </c>
      <c r="F1452" s="6"/>
      <c r="G1452" s="6"/>
      <c r="H1452" s="6"/>
      <c r="I1452" s="6"/>
      <c r="J1452" s="9"/>
    </row>
    <row r="1453" ht="15.35" customHeight="1">
      <c r="A1453" t="s" s="594">
        <f>MID(D1453,LEN(C1453)+2,LEN(D1453)-LEN(C1453))</f>
        <v>112</v>
      </c>
      <c r="B1453" s="349">
        <f>IF(_xlfn.IFERROR(FIND("PU",D1453,1),0)&lt;&gt;0,"PU",0)</f>
        <v>0</v>
      </c>
      <c r="C1453" t="s" s="10">
        <v>328</v>
      </c>
      <c r="D1453" t="s" s="10">
        <v>2298</v>
      </c>
      <c r="E1453" s="349">
        <v>0</v>
      </c>
      <c r="F1453" s="6"/>
      <c r="G1453" s="6"/>
      <c r="H1453" s="6"/>
      <c r="I1453" s="6"/>
      <c r="J1453" s="9"/>
    </row>
    <row r="1454" ht="15.35" customHeight="1">
      <c r="A1454" t="s" s="594">
        <f>MID(D1454,LEN(C1454)+2,LEN(D1454)-LEN(C1454))</f>
        <v>113</v>
      </c>
      <c r="B1454" s="349">
        <f>IF(_xlfn.IFERROR(FIND("PU",D1454,1),0)&lt;&gt;0,"PU",0)</f>
        <v>0</v>
      </c>
      <c r="C1454" t="s" s="10">
        <v>328</v>
      </c>
      <c r="D1454" t="s" s="10">
        <v>2299</v>
      </c>
      <c r="E1454" s="349">
        <v>0</v>
      </c>
      <c r="F1454" s="6"/>
      <c r="G1454" s="6"/>
      <c r="H1454" s="6"/>
      <c r="I1454" s="6"/>
      <c r="J1454" s="9"/>
    </row>
    <row r="1455" ht="15.35" customHeight="1">
      <c r="A1455" t="s" s="594">
        <f>MID(D1455,LEN(C1455)+2,LEN(D1455)-LEN(C1455))</f>
        <v>114</v>
      </c>
      <c r="B1455" s="349">
        <f>IF(_xlfn.IFERROR(FIND("PU",D1455,1),0)&lt;&gt;0,"PU",0)</f>
        <v>0</v>
      </c>
      <c r="C1455" t="s" s="10">
        <v>328</v>
      </c>
      <c r="D1455" t="s" s="10">
        <v>2300</v>
      </c>
      <c r="E1455" s="349">
        <v>0</v>
      </c>
      <c r="F1455" s="6"/>
      <c r="G1455" s="6"/>
      <c r="H1455" s="6"/>
      <c r="I1455" s="6"/>
      <c r="J1455" s="9"/>
    </row>
    <row r="1456" ht="15.35" customHeight="1">
      <c r="A1456" t="s" s="594">
        <f>MID(D1456,LEN(C1456)+2,LEN(D1456)-LEN(C1456))</f>
        <v>115</v>
      </c>
      <c r="B1456" s="349">
        <f>IF(_xlfn.IFERROR(FIND("PU",D1456,1),0)&lt;&gt;0,"PU",0)</f>
        <v>0</v>
      </c>
      <c r="C1456" t="s" s="10">
        <v>328</v>
      </c>
      <c r="D1456" t="s" s="10">
        <v>2301</v>
      </c>
      <c r="E1456" s="349">
        <v>0</v>
      </c>
      <c r="F1456" s="6"/>
      <c r="G1456" s="6"/>
      <c r="H1456" s="6"/>
      <c r="I1456" s="6"/>
      <c r="J1456" s="9"/>
    </row>
    <row r="1457" ht="15.35" customHeight="1">
      <c r="A1457" t="s" s="594">
        <f>MID(D1457,LEN(C1457)+2,LEN(D1457)-LEN(C1457))</f>
        <v>117</v>
      </c>
      <c r="B1457" s="349">
        <f>IF(_xlfn.IFERROR(FIND("PU",D1457,1),0)&lt;&gt;0,"PU",0)</f>
        <v>0</v>
      </c>
      <c r="C1457" t="s" s="10">
        <v>328</v>
      </c>
      <c r="D1457" t="s" s="10">
        <v>2302</v>
      </c>
      <c r="E1457" s="349">
        <v>0</v>
      </c>
      <c r="F1457" s="6"/>
      <c r="G1457" s="6"/>
      <c r="H1457" s="6"/>
      <c r="I1457" s="6"/>
      <c r="J1457" s="9"/>
    </row>
    <row r="1458" ht="15.35" customHeight="1">
      <c r="A1458" t="s" s="594">
        <f>MID(D1458,LEN(C1458)+2,LEN(D1458)-LEN(C1458))</f>
        <v>118</v>
      </c>
      <c r="B1458" s="349">
        <f>IF(_xlfn.IFERROR(FIND("PU",D1458,1),0)&lt;&gt;0,"PU",0)</f>
        <v>0</v>
      </c>
      <c r="C1458" t="s" s="10">
        <v>328</v>
      </c>
      <c r="D1458" t="s" s="10">
        <v>2303</v>
      </c>
      <c r="E1458" s="349">
        <v>0</v>
      </c>
      <c r="F1458" s="6"/>
      <c r="G1458" s="6"/>
      <c r="H1458" s="6"/>
      <c r="I1458" s="6"/>
      <c r="J1458" s="9"/>
    </row>
    <row r="1459" ht="15.35" customHeight="1">
      <c r="A1459" t="s" s="594">
        <f>MID(D1459,LEN(C1459)+2,LEN(D1459)-LEN(C1459))</f>
        <v>119</v>
      </c>
      <c r="B1459" s="349">
        <f>IF(_xlfn.IFERROR(FIND("PU",D1459,1),0)&lt;&gt;0,"PU",0)</f>
        <v>0</v>
      </c>
      <c r="C1459" t="s" s="10">
        <v>328</v>
      </c>
      <c r="D1459" t="s" s="10">
        <v>2304</v>
      </c>
      <c r="E1459" s="349">
        <v>0</v>
      </c>
      <c r="F1459" s="6"/>
      <c r="G1459" s="6"/>
      <c r="H1459" s="6"/>
      <c r="I1459" s="6"/>
      <c r="J1459" s="9"/>
    </row>
    <row r="1460" ht="15.35" customHeight="1">
      <c r="A1460" t="s" s="594">
        <f>MID(D1460,LEN(C1460)+2,LEN(D1460)-LEN(C1460))</f>
        <v>120</v>
      </c>
      <c r="B1460" s="349">
        <f>IF(_xlfn.IFERROR(FIND("PU",D1460,1),0)&lt;&gt;0,"PU",0)</f>
        <v>0</v>
      </c>
      <c r="C1460" t="s" s="10">
        <v>328</v>
      </c>
      <c r="D1460" t="s" s="10">
        <v>2305</v>
      </c>
      <c r="E1460" s="349">
        <v>0</v>
      </c>
      <c r="F1460" s="6"/>
      <c r="G1460" s="6"/>
      <c r="H1460" s="6"/>
      <c r="I1460" s="6"/>
      <c r="J1460" s="9"/>
    </row>
    <row r="1461" ht="15.35" customHeight="1">
      <c r="A1461" t="s" s="594">
        <f>MID(D1461,LEN(C1461)+2,LEN(D1461)-LEN(C1461))</f>
        <v>121</v>
      </c>
      <c r="B1461" s="349">
        <f>IF(_xlfn.IFERROR(FIND("PU",D1461,1),0)&lt;&gt;0,"PU",0)</f>
        <v>0</v>
      </c>
      <c r="C1461" t="s" s="10">
        <v>328</v>
      </c>
      <c r="D1461" t="s" s="10">
        <v>2306</v>
      </c>
      <c r="E1461" s="349">
        <v>0</v>
      </c>
      <c r="F1461" s="6"/>
      <c r="G1461" s="6"/>
      <c r="H1461" s="6"/>
      <c r="I1461" s="6"/>
      <c r="J1461" s="9"/>
    </row>
    <row r="1462" ht="15.35" customHeight="1">
      <c r="A1462" t="s" s="594">
        <f>MID(D1462,LEN(C1462)+2,LEN(D1462)-LEN(C1462))</f>
        <v>122</v>
      </c>
      <c r="B1462" s="349">
        <f>IF(_xlfn.IFERROR(FIND("PU",D1462,1),0)&lt;&gt;0,"PU",0)</f>
        <v>0</v>
      </c>
      <c r="C1462" t="s" s="10">
        <v>328</v>
      </c>
      <c r="D1462" t="s" s="10">
        <v>2307</v>
      </c>
      <c r="E1462" s="349">
        <v>0</v>
      </c>
      <c r="F1462" s="6"/>
      <c r="G1462" s="6"/>
      <c r="H1462" s="6"/>
      <c r="I1462" s="6"/>
      <c r="J1462" s="9"/>
    </row>
    <row r="1463" ht="15.35" customHeight="1">
      <c r="A1463" t="s" s="594">
        <f>MID(D1463,LEN(C1463)+2,LEN(D1463)-LEN(C1463))</f>
        <v>123</v>
      </c>
      <c r="B1463" s="349">
        <f>IF(_xlfn.IFERROR(FIND("PU",D1463,1),0)&lt;&gt;0,"PU",0)</f>
        <v>0</v>
      </c>
      <c r="C1463" t="s" s="10">
        <v>328</v>
      </c>
      <c r="D1463" t="s" s="10">
        <v>2308</v>
      </c>
      <c r="E1463" s="349">
        <v>0</v>
      </c>
      <c r="F1463" s="6"/>
      <c r="G1463" s="6"/>
      <c r="H1463" s="6"/>
      <c r="I1463" s="6"/>
      <c r="J1463" s="9"/>
    </row>
    <row r="1464" ht="15.35" customHeight="1">
      <c r="A1464" t="s" s="594">
        <f>MID(D1464,LEN(C1464)+2,LEN(D1464)-LEN(C1464))</f>
        <v>860</v>
      </c>
      <c r="B1464" s="349">
        <f>IF(_xlfn.IFERROR(FIND("PU",D1464,1),0)&lt;&gt;0,"PU",0)</f>
        <v>0</v>
      </c>
      <c r="C1464" t="s" s="10">
        <v>328</v>
      </c>
      <c r="D1464" t="s" s="10">
        <v>2309</v>
      </c>
      <c r="E1464" s="349">
        <v>0</v>
      </c>
      <c r="F1464" s="6"/>
      <c r="G1464" s="6"/>
      <c r="H1464" s="6"/>
      <c r="I1464" s="6"/>
      <c r="J1464" s="9"/>
    </row>
    <row r="1465" ht="15.35" customHeight="1">
      <c r="A1465" t="s" s="594">
        <f>MID(D1465,LEN(C1465)+2,LEN(D1465)-LEN(C1465))</f>
        <v>110</v>
      </c>
      <c r="B1465" s="349">
        <f>IF(_xlfn.IFERROR(FIND("PU",D1465,1),0)&lt;&gt;0,"PU",0)</f>
        <v>0</v>
      </c>
      <c r="C1465" t="s" s="10">
        <v>330</v>
      </c>
      <c r="D1465" t="s" s="10">
        <v>2310</v>
      </c>
      <c r="E1465" s="349">
        <v>0</v>
      </c>
      <c r="F1465" s="6"/>
      <c r="G1465" s="6"/>
      <c r="H1465" s="6"/>
      <c r="I1465" s="6"/>
      <c r="J1465" s="9"/>
    </row>
    <row r="1466" ht="15.35" customHeight="1">
      <c r="A1466" t="s" s="594">
        <f>MID(D1466,LEN(C1466)+2,LEN(D1466)-LEN(C1466))</f>
        <v>111</v>
      </c>
      <c r="B1466" s="349">
        <f>IF(_xlfn.IFERROR(FIND("PU",D1466,1),0)&lt;&gt;0,"PU",0)</f>
        <v>0</v>
      </c>
      <c r="C1466" t="s" s="10">
        <v>330</v>
      </c>
      <c r="D1466" t="s" s="10">
        <v>2311</v>
      </c>
      <c r="E1466" s="349">
        <v>0</v>
      </c>
      <c r="F1466" s="6"/>
      <c r="G1466" s="6"/>
      <c r="H1466" s="6"/>
      <c r="I1466" s="6"/>
      <c r="J1466" s="9"/>
    </row>
    <row r="1467" ht="15.35" customHeight="1">
      <c r="A1467" t="s" s="594">
        <f>MID(D1467,LEN(C1467)+2,LEN(D1467)-LEN(C1467))</f>
        <v>112</v>
      </c>
      <c r="B1467" s="349">
        <f>IF(_xlfn.IFERROR(FIND("PU",D1467,1),0)&lt;&gt;0,"PU",0)</f>
        <v>0</v>
      </c>
      <c r="C1467" t="s" s="10">
        <v>330</v>
      </c>
      <c r="D1467" t="s" s="10">
        <v>2312</v>
      </c>
      <c r="E1467" s="349">
        <v>0</v>
      </c>
      <c r="F1467" s="6"/>
      <c r="G1467" s="6"/>
      <c r="H1467" s="6"/>
      <c r="I1467" s="6"/>
      <c r="J1467" s="9"/>
    </row>
    <row r="1468" ht="15.35" customHeight="1">
      <c r="A1468" t="s" s="594">
        <f>MID(D1468,LEN(C1468)+2,LEN(D1468)-LEN(C1468))</f>
        <v>113</v>
      </c>
      <c r="B1468" s="349">
        <f>IF(_xlfn.IFERROR(FIND("PU",D1468,1),0)&lt;&gt;0,"PU",0)</f>
        <v>0</v>
      </c>
      <c r="C1468" t="s" s="10">
        <v>330</v>
      </c>
      <c r="D1468" t="s" s="10">
        <v>2313</v>
      </c>
      <c r="E1468" s="349">
        <v>0</v>
      </c>
      <c r="F1468" s="6"/>
      <c r="G1468" s="6"/>
      <c r="H1468" s="6"/>
      <c r="I1468" s="6"/>
      <c r="J1468" s="9"/>
    </row>
    <row r="1469" ht="15.35" customHeight="1">
      <c r="A1469" t="s" s="594">
        <f>MID(D1469,LEN(C1469)+2,LEN(D1469)-LEN(C1469))</f>
        <v>114</v>
      </c>
      <c r="B1469" s="349">
        <f>IF(_xlfn.IFERROR(FIND("PU",D1469,1),0)&lt;&gt;0,"PU",0)</f>
        <v>0</v>
      </c>
      <c r="C1469" t="s" s="10">
        <v>330</v>
      </c>
      <c r="D1469" t="s" s="10">
        <v>2314</v>
      </c>
      <c r="E1469" s="349">
        <v>0</v>
      </c>
      <c r="F1469" s="6"/>
      <c r="G1469" s="6"/>
      <c r="H1469" s="6"/>
      <c r="I1469" s="6"/>
      <c r="J1469" s="9"/>
    </row>
    <row r="1470" ht="15.35" customHeight="1">
      <c r="A1470" t="s" s="594">
        <f>MID(D1470,LEN(C1470)+2,LEN(D1470)-LEN(C1470))</f>
        <v>115</v>
      </c>
      <c r="B1470" s="349">
        <f>IF(_xlfn.IFERROR(FIND("PU",D1470,1),0)&lt;&gt;0,"PU",0)</f>
        <v>0</v>
      </c>
      <c r="C1470" t="s" s="10">
        <v>330</v>
      </c>
      <c r="D1470" t="s" s="10">
        <v>2315</v>
      </c>
      <c r="E1470" s="349">
        <v>0</v>
      </c>
      <c r="F1470" s="6"/>
      <c r="G1470" s="6"/>
      <c r="H1470" s="6"/>
      <c r="I1470" s="6"/>
      <c r="J1470" s="9"/>
    </row>
    <row r="1471" ht="15.35" customHeight="1">
      <c r="A1471" t="s" s="594">
        <f>MID(D1471,LEN(C1471)+2,LEN(D1471)-LEN(C1471))</f>
        <v>117</v>
      </c>
      <c r="B1471" s="349">
        <f>IF(_xlfn.IFERROR(FIND("PU",D1471,1),0)&lt;&gt;0,"PU",0)</f>
        <v>0</v>
      </c>
      <c r="C1471" t="s" s="10">
        <v>330</v>
      </c>
      <c r="D1471" t="s" s="10">
        <v>2316</v>
      </c>
      <c r="E1471" s="349">
        <v>0</v>
      </c>
      <c r="F1471" s="6"/>
      <c r="G1471" s="6"/>
      <c r="H1471" s="6"/>
      <c r="I1471" s="6"/>
      <c r="J1471" s="9"/>
    </row>
    <row r="1472" ht="15.35" customHeight="1">
      <c r="A1472" t="s" s="594">
        <f>MID(D1472,LEN(C1472)+2,LEN(D1472)-LEN(C1472))</f>
        <v>118</v>
      </c>
      <c r="B1472" s="349">
        <f>IF(_xlfn.IFERROR(FIND("PU",D1472,1),0)&lt;&gt;0,"PU",0)</f>
        <v>0</v>
      </c>
      <c r="C1472" t="s" s="10">
        <v>330</v>
      </c>
      <c r="D1472" t="s" s="10">
        <v>2317</v>
      </c>
      <c r="E1472" s="349">
        <v>0</v>
      </c>
      <c r="F1472" s="6"/>
      <c r="G1472" s="6"/>
      <c r="H1472" s="6"/>
      <c r="I1472" s="6"/>
      <c r="J1472" s="9"/>
    </row>
    <row r="1473" ht="15.35" customHeight="1">
      <c r="A1473" t="s" s="594">
        <f>MID(D1473,LEN(C1473)+2,LEN(D1473)-LEN(C1473))</f>
        <v>119</v>
      </c>
      <c r="B1473" s="349">
        <f>IF(_xlfn.IFERROR(FIND("PU",D1473,1),0)&lt;&gt;0,"PU",0)</f>
        <v>0</v>
      </c>
      <c r="C1473" t="s" s="10">
        <v>330</v>
      </c>
      <c r="D1473" t="s" s="10">
        <v>2318</v>
      </c>
      <c r="E1473" s="349">
        <v>0</v>
      </c>
      <c r="F1473" s="6"/>
      <c r="G1473" s="6"/>
      <c r="H1473" s="6"/>
      <c r="I1473" s="6"/>
      <c r="J1473" s="9"/>
    </row>
    <row r="1474" ht="15.35" customHeight="1">
      <c r="A1474" t="s" s="594">
        <f>MID(D1474,LEN(C1474)+2,LEN(D1474)-LEN(C1474))</f>
        <v>120</v>
      </c>
      <c r="B1474" s="349">
        <f>IF(_xlfn.IFERROR(FIND("PU",D1474,1),0)&lt;&gt;0,"PU",0)</f>
        <v>0</v>
      </c>
      <c r="C1474" t="s" s="10">
        <v>330</v>
      </c>
      <c r="D1474" t="s" s="10">
        <v>2319</v>
      </c>
      <c r="E1474" s="349">
        <v>0</v>
      </c>
      <c r="F1474" s="6"/>
      <c r="G1474" s="6"/>
      <c r="H1474" s="6"/>
      <c r="I1474" s="6"/>
      <c r="J1474" s="9"/>
    </row>
    <row r="1475" ht="15.35" customHeight="1">
      <c r="A1475" t="s" s="594">
        <f>MID(D1475,LEN(C1475)+2,LEN(D1475)-LEN(C1475))</f>
        <v>121</v>
      </c>
      <c r="B1475" s="349">
        <f>IF(_xlfn.IFERROR(FIND("PU",D1475,1),0)&lt;&gt;0,"PU",0)</f>
        <v>0</v>
      </c>
      <c r="C1475" t="s" s="10">
        <v>330</v>
      </c>
      <c r="D1475" t="s" s="10">
        <v>2320</v>
      </c>
      <c r="E1475" s="349">
        <v>0</v>
      </c>
      <c r="F1475" s="6"/>
      <c r="G1475" s="6"/>
      <c r="H1475" s="6"/>
      <c r="I1475" s="6"/>
      <c r="J1475" s="9"/>
    </row>
    <row r="1476" ht="15.35" customHeight="1">
      <c r="A1476" t="s" s="594">
        <f>MID(D1476,LEN(C1476)+2,LEN(D1476)-LEN(C1476))</f>
        <v>122</v>
      </c>
      <c r="B1476" s="349">
        <f>IF(_xlfn.IFERROR(FIND("PU",D1476,1),0)&lt;&gt;0,"PU",0)</f>
        <v>0</v>
      </c>
      <c r="C1476" t="s" s="10">
        <v>330</v>
      </c>
      <c r="D1476" t="s" s="10">
        <v>2321</v>
      </c>
      <c r="E1476" s="349">
        <v>0</v>
      </c>
      <c r="F1476" s="6"/>
      <c r="G1476" s="6"/>
      <c r="H1476" s="6"/>
      <c r="I1476" s="6"/>
      <c r="J1476" s="9"/>
    </row>
    <row r="1477" ht="15.35" customHeight="1">
      <c r="A1477" t="s" s="594">
        <f>MID(D1477,LEN(C1477)+2,LEN(D1477)-LEN(C1477))</f>
        <v>123</v>
      </c>
      <c r="B1477" s="349">
        <f>IF(_xlfn.IFERROR(FIND("PU",D1477,1),0)&lt;&gt;0,"PU",0)</f>
        <v>0</v>
      </c>
      <c r="C1477" t="s" s="10">
        <v>330</v>
      </c>
      <c r="D1477" t="s" s="10">
        <v>2322</v>
      </c>
      <c r="E1477" s="349">
        <v>0</v>
      </c>
      <c r="F1477" s="6"/>
      <c r="G1477" s="6"/>
      <c r="H1477" s="6"/>
      <c r="I1477" s="6"/>
      <c r="J1477" s="9"/>
    </row>
    <row r="1478" ht="15.35" customHeight="1">
      <c r="A1478" t="s" s="594">
        <f>MID(D1478,LEN(C1478)+2,LEN(D1478)-LEN(C1478))</f>
        <v>860</v>
      </c>
      <c r="B1478" s="349">
        <f>IF(_xlfn.IFERROR(FIND("PU",D1478,1),0)&lt;&gt;0,"PU",0)</f>
        <v>0</v>
      </c>
      <c r="C1478" t="s" s="10">
        <v>330</v>
      </c>
      <c r="D1478" t="s" s="10">
        <v>2323</v>
      </c>
      <c r="E1478" s="349">
        <v>0</v>
      </c>
      <c r="F1478" s="6"/>
      <c r="G1478" s="6"/>
      <c r="H1478" s="6"/>
      <c r="I1478" s="6"/>
      <c r="J1478" s="9"/>
    </row>
    <row r="1479" ht="15.35" customHeight="1">
      <c r="A1479" t="s" s="594">
        <f>MID(D1479,LEN(C1479)+2,LEN(D1479)-LEN(C1479))</f>
        <v>110</v>
      </c>
      <c r="B1479" s="349">
        <f>IF(_xlfn.IFERROR(FIND("PU",D1479,1),0)&lt;&gt;0,"PU",0)</f>
        <v>0</v>
      </c>
      <c r="C1479" t="s" s="10">
        <v>332</v>
      </c>
      <c r="D1479" t="s" s="10">
        <v>2324</v>
      </c>
      <c r="E1479" s="349">
        <v>0</v>
      </c>
      <c r="F1479" s="6"/>
      <c r="G1479" s="6"/>
      <c r="H1479" s="6"/>
      <c r="I1479" s="6"/>
      <c r="J1479" s="9"/>
    </row>
    <row r="1480" ht="15.35" customHeight="1">
      <c r="A1480" t="s" s="594">
        <f>MID(D1480,LEN(C1480)+2,LEN(D1480)-LEN(C1480))</f>
        <v>111</v>
      </c>
      <c r="B1480" s="349">
        <f>IF(_xlfn.IFERROR(FIND("PU",D1480,1),0)&lt;&gt;0,"PU",0)</f>
        <v>0</v>
      </c>
      <c r="C1480" t="s" s="10">
        <v>332</v>
      </c>
      <c r="D1480" t="s" s="10">
        <v>2325</v>
      </c>
      <c r="E1480" s="349">
        <v>0</v>
      </c>
      <c r="F1480" s="6"/>
      <c r="G1480" s="6"/>
      <c r="H1480" s="6"/>
      <c r="I1480" s="6"/>
      <c r="J1480" s="9"/>
    </row>
    <row r="1481" ht="15.35" customHeight="1">
      <c r="A1481" t="s" s="594">
        <f>MID(D1481,LEN(C1481)+2,LEN(D1481)-LEN(C1481))</f>
        <v>112</v>
      </c>
      <c r="B1481" s="349">
        <f>IF(_xlfn.IFERROR(FIND("PU",D1481,1),0)&lt;&gt;0,"PU",0)</f>
        <v>0</v>
      </c>
      <c r="C1481" t="s" s="10">
        <v>332</v>
      </c>
      <c r="D1481" t="s" s="10">
        <v>2326</v>
      </c>
      <c r="E1481" s="349">
        <v>0</v>
      </c>
      <c r="F1481" s="6"/>
      <c r="G1481" s="6"/>
      <c r="H1481" s="6"/>
      <c r="I1481" s="6"/>
      <c r="J1481" s="9"/>
    </row>
    <row r="1482" ht="15.35" customHeight="1">
      <c r="A1482" t="s" s="594">
        <f>MID(D1482,LEN(C1482)+2,LEN(D1482)-LEN(C1482))</f>
        <v>113</v>
      </c>
      <c r="B1482" s="349">
        <f>IF(_xlfn.IFERROR(FIND("PU",D1482,1),0)&lt;&gt;0,"PU",0)</f>
        <v>0</v>
      </c>
      <c r="C1482" t="s" s="10">
        <v>332</v>
      </c>
      <c r="D1482" t="s" s="10">
        <v>2327</v>
      </c>
      <c r="E1482" s="349">
        <v>0</v>
      </c>
      <c r="F1482" s="6"/>
      <c r="G1482" s="6"/>
      <c r="H1482" s="6"/>
      <c r="I1482" s="6"/>
      <c r="J1482" s="9"/>
    </row>
    <row r="1483" ht="15.35" customHeight="1">
      <c r="A1483" t="s" s="594">
        <f>MID(D1483,LEN(C1483)+2,LEN(D1483)-LEN(C1483))</f>
        <v>114</v>
      </c>
      <c r="B1483" s="349">
        <f>IF(_xlfn.IFERROR(FIND("PU",D1483,1),0)&lt;&gt;0,"PU",0)</f>
        <v>0</v>
      </c>
      <c r="C1483" t="s" s="10">
        <v>332</v>
      </c>
      <c r="D1483" t="s" s="10">
        <v>2328</v>
      </c>
      <c r="E1483" s="349">
        <v>0</v>
      </c>
      <c r="F1483" s="6"/>
      <c r="G1483" s="6"/>
      <c r="H1483" s="6"/>
      <c r="I1483" s="6"/>
      <c r="J1483" s="9"/>
    </row>
    <row r="1484" ht="15.35" customHeight="1">
      <c r="A1484" t="s" s="594">
        <f>MID(D1484,LEN(C1484)+2,LEN(D1484)-LEN(C1484))</f>
        <v>115</v>
      </c>
      <c r="B1484" s="349">
        <f>IF(_xlfn.IFERROR(FIND("PU",D1484,1),0)&lt;&gt;0,"PU",0)</f>
        <v>0</v>
      </c>
      <c r="C1484" t="s" s="10">
        <v>332</v>
      </c>
      <c r="D1484" t="s" s="10">
        <v>2329</v>
      </c>
      <c r="E1484" s="349">
        <v>0</v>
      </c>
      <c r="F1484" s="6"/>
      <c r="G1484" s="6"/>
      <c r="H1484" s="6"/>
      <c r="I1484" s="6"/>
      <c r="J1484" s="9"/>
    </row>
    <row r="1485" ht="15.35" customHeight="1">
      <c r="A1485" t="s" s="594">
        <f>MID(D1485,LEN(C1485)+2,LEN(D1485)-LEN(C1485))</f>
        <v>117</v>
      </c>
      <c r="B1485" s="349">
        <f>IF(_xlfn.IFERROR(FIND("PU",D1485,1),0)&lt;&gt;0,"PU",0)</f>
        <v>0</v>
      </c>
      <c r="C1485" t="s" s="10">
        <v>332</v>
      </c>
      <c r="D1485" t="s" s="10">
        <v>2330</v>
      </c>
      <c r="E1485" s="349">
        <v>0</v>
      </c>
      <c r="F1485" s="6"/>
      <c r="G1485" s="6"/>
      <c r="H1485" s="6"/>
      <c r="I1485" s="6"/>
      <c r="J1485" s="9"/>
    </row>
    <row r="1486" ht="15.35" customHeight="1">
      <c r="A1486" t="s" s="594">
        <f>MID(D1486,LEN(C1486)+2,LEN(D1486)-LEN(C1486))</f>
        <v>118</v>
      </c>
      <c r="B1486" s="349">
        <f>IF(_xlfn.IFERROR(FIND("PU",D1486,1),0)&lt;&gt;0,"PU",0)</f>
        <v>0</v>
      </c>
      <c r="C1486" t="s" s="10">
        <v>332</v>
      </c>
      <c r="D1486" t="s" s="10">
        <v>2331</v>
      </c>
      <c r="E1486" s="349">
        <v>0</v>
      </c>
      <c r="F1486" s="6"/>
      <c r="G1486" s="6"/>
      <c r="H1486" s="6"/>
      <c r="I1486" s="6"/>
      <c r="J1486" s="9"/>
    </row>
    <row r="1487" ht="15.35" customHeight="1">
      <c r="A1487" t="s" s="594">
        <f>MID(D1487,LEN(C1487)+2,LEN(D1487)-LEN(C1487))</f>
        <v>119</v>
      </c>
      <c r="B1487" s="349">
        <f>IF(_xlfn.IFERROR(FIND("PU",D1487,1),0)&lt;&gt;0,"PU",0)</f>
        <v>0</v>
      </c>
      <c r="C1487" t="s" s="10">
        <v>332</v>
      </c>
      <c r="D1487" t="s" s="10">
        <v>2332</v>
      </c>
      <c r="E1487" s="349">
        <v>0</v>
      </c>
      <c r="F1487" s="6"/>
      <c r="G1487" s="6"/>
      <c r="H1487" s="6"/>
      <c r="I1487" s="6"/>
      <c r="J1487" s="9"/>
    </row>
    <row r="1488" ht="15.35" customHeight="1">
      <c r="A1488" t="s" s="594">
        <f>MID(D1488,LEN(C1488)+2,LEN(D1488)-LEN(C1488))</f>
        <v>120</v>
      </c>
      <c r="B1488" s="349">
        <f>IF(_xlfn.IFERROR(FIND("PU",D1488,1),0)&lt;&gt;0,"PU",0)</f>
        <v>0</v>
      </c>
      <c r="C1488" t="s" s="10">
        <v>332</v>
      </c>
      <c r="D1488" t="s" s="10">
        <v>2333</v>
      </c>
      <c r="E1488" s="349">
        <v>0</v>
      </c>
      <c r="F1488" s="6"/>
      <c r="G1488" s="6"/>
      <c r="H1488" s="6"/>
      <c r="I1488" s="6"/>
      <c r="J1488" s="9"/>
    </row>
    <row r="1489" ht="15.35" customHeight="1">
      <c r="A1489" t="s" s="594">
        <f>MID(D1489,LEN(C1489)+2,LEN(D1489)-LEN(C1489))</f>
        <v>121</v>
      </c>
      <c r="B1489" s="349">
        <f>IF(_xlfn.IFERROR(FIND("PU",D1489,1),0)&lt;&gt;0,"PU",0)</f>
        <v>0</v>
      </c>
      <c r="C1489" t="s" s="10">
        <v>332</v>
      </c>
      <c r="D1489" t="s" s="10">
        <v>2334</v>
      </c>
      <c r="E1489" s="349">
        <v>0</v>
      </c>
      <c r="F1489" s="6"/>
      <c r="G1489" s="6"/>
      <c r="H1489" s="6"/>
      <c r="I1489" s="6"/>
      <c r="J1489" s="9"/>
    </row>
    <row r="1490" ht="15.35" customHeight="1">
      <c r="A1490" t="s" s="594">
        <f>MID(D1490,LEN(C1490)+2,LEN(D1490)-LEN(C1490))</f>
        <v>122</v>
      </c>
      <c r="B1490" s="349">
        <f>IF(_xlfn.IFERROR(FIND("PU",D1490,1),0)&lt;&gt;0,"PU",0)</f>
        <v>0</v>
      </c>
      <c r="C1490" t="s" s="10">
        <v>332</v>
      </c>
      <c r="D1490" t="s" s="10">
        <v>2335</v>
      </c>
      <c r="E1490" s="349">
        <v>0</v>
      </c>
      <c r="F1490" s="6"/>
      <c r="G1490" s="6"/>
      <c r="H1490" s="6"/>
      <c r="I1490" s="6"/>
      <c r="J1490" s="9"/>
    </row>
    <row r="1491" ht="15.35" customHeight="1">
      <c r="A1491" t="s" s="594">
        <f>MID(D1491,LEN(C1491)+2,LEN(D1491)-LEN(C1491))</f>
        <v>123</v>
      </c>
      <c r="B1491" s="349">
        <f>IF(_xlfn.IFERROR(FIND("PU",D1491,1),0)&lt;&gt;0,"PU",0)</f>
        <v>0</v>
      </c>
      <c r="C1491" t="s" s="10">
        <v>332</v>
      </c>
      <c r="D1491" t="s" s="10">
        <v>2336</v>
      </c>
      <c r="E1491" s="349">
        <v>0</v>
      </c>
      <c r="F1491" s="6"/>
      <c r="G1491" s="6"/>
      <c r="H1491" s="6"/>
      <c r="I1491" s="6"/>
      <c r="J1491" s="9"/>
    </row>
    <row r="1492" ht="15.35" customHeight="1">
      <c r="A1492" t="s" s="594">
        <f>MID(D1492,LEN(C1492)+2,LEN(D1492)-LEN(C1492))</f>
        <v>860</v>
      </c>
      <c r="B1492" s="349">
        <f>IF(_xlfn.IFERROR(FIND("PU",D1492,1),0)&lt;&gt;0,"PU",0)</f>
        <v>0</v>
      </c>
      <c r="C1492" t="s" s="10">
        <v>332</v>
      </c>
      <c r="D1492" t="s" s="10">
        <v>2337</v>
      </c>
      <c r="E1492" s="349">
        <v>0</v>
      </c>
      <c r="F1492" s="6"/>
      <c r="G1492" s="6"/>
      <c r="H1492" s="6"/>
      <c r="I1492" s="6"/>
      <c r="J1492" s="9"/>
    </row>
    <row r="1493" ht="15.35" customHeight="1">
      <c r="A1493" t="s" s="594">
        <f>MID(D1493,LEN(C1493)+2,LEN(D1493)-LEN(C1493))</f>
        <v>110</v>
      </c>
      <c r="B1493" s="349">
        <f>IF(_xlfn.IFERROR(FIND("PU",D1493,1),0)&lt;&gt;0,"PU",0)</f>
        <v>0</v>
      </c>
      <c r="C1493" t="s" s="10">
        <v>334</v>
      </c>
      <c r="D1493" t="s" s="10">
        <v>2338</v>
      </c>
      <c r="E1493" s="349">
        <v>0</v>
      </c>
      <c r="F1493" s="6"/>
      <c r="G1493" s="6"/>
      <c r="H1493" s="6"/>
      <c r="I1493" s="6"/>
      <c r="J1493" s="9"/>
    </row>
    <row r="1494" ht="15.35" customHeight="1">
      <c r="A1494" t="s" s="594">
        <f>MID(D1494,LEN(C1494)+2,LEN(D1494)-LEN(C1494))</f>
        <v>111</v>
      </c>
      <c r="B1494" s="349">
        <f>IF(_xlfn.IFERROR(FIND("PU",D1494,1),0)&lt;&gt;0,"PU",0)</f>
        <v>0</v>
      </c>
      <c r="C1494" t="s" s="10">
        <v>334</v>
      </c>
      <c r="D1494" t="s" s="10">
        <v>2339</v>
      </c>
      <c r="E1494" s="349">
        <v>0</v>
      </c>
      <c r="F1494" s="6"/>
      <c r="G1494" s="6"/>
      <c r="H1494" s="6"/>
      <c r="I1494" s="6"/>
      <c r="J1494" s="9"/>
    </row>
    <row r="1495" ht="15.35" customHeight="1">
      <c r="A1495" t="s" s="594">
        <f>MID(D1495,LEN(C1495)+2,LEN(D1495)-LEN(C1495))</f>
        <v>112</v>
      </c>
      <c r="B1495" s="349">
        <f>IF(_xlfn.IFERROR(FIND("PU",D1495,1),0)&lt;&gt;0,"PU",0)</f>
        <v>0</v>
      </c>
      <c r="C1495" t="s" s="10">
        <v>334</v>
      </c>
      <c r="D1495" t="s" s="10">
        <v>2340</v>
      </c>
      <c r="E1495" s="349">
        <v>0</v>
      </c>
      <c r="F1495" s="6"/>
      <c r="G1495" s="6"/>
      <c r="H1495" s="6"/>
      <c r="I1495" s="6"/>
      <c r="J1495" s="9"/>
    </row>
    <row r="1496" ht="15.35" customHeight="1">
      <c r="A1496" t="s" s="594">
        <f>MID(D1496,LEN(C1496)+2,LEN(D1496)-LEN(C1496))</f>
        <v>113</v>
      </c>
      <c r="B1496" s="349">
        <f>IF(_xlfn.IFERROR(FIND("PU",D1496,1),0)&lt;&gt;0,"PU",0)</f>
        <v>0</v>
      </c>
      <c r="C1496" t="s" s="10">
        <v>334</v>
      </c>
      <c r="D1496" t="s" s="10">
        <v>2341</v>
      </c>
      <c r="E1496" s="349">
        <v>0</v>
      </c>
      <c r="F1496" s="6"/>
      <c r="G1496" s="6"/>
      <c r="H1496" s="6"/>
      <c r="I1496" s="6"/>
      <c r="J1496" s="9"/>
    </row>
    <row r="1497" ht="15.35" customHeight="1">
      <c r="A1497" t="s" s="594">
        <f>MID(D1497,LEN(C1497)+2,LEN(D1497)-LEN(C1497))</f>
        <v>114</v>
      </c>
      <c r="B1497" s="349">
        <f>IF(_xlfn.IFERROR(FIND("PU",D1497,1),0)&lt;&gt;0,"PU",0)</f>
        <v>0</v>
      </c>
      <c r="C1497" t="s" s="10">
        <v>334</v>
      </c>
      <c r="D1497" t="s" s="10">
        <v>2342</v>
      </c>
      <c r="E1497" s="349">
        <v>0</v>
      </c>
      <c r="F1497" s="6"/>
      <c r="G1497" s="6"/>
      <c r="H1497" s="6"/>
      <c r="I1497" s="6"/>
      <c r="J1497" s="9"/>
    </row>
    <row r="1498" ht="15.35" customHeight="1">
      <c r="A1498" t="s" s="594">
        <f>MID(D1498,LEN(C1498)+2,LEN(D1498)-LEN(C1498))</f>
        <v>115</v>
      </c>
      <c r="B1498" s="349">
        <f>IF(_xlfn.IFERROR(FIND("PU",D1498,1),0)&lt;&gt;0,"PU",0)</f>
        <v>0</v>
      </c>
      <c r="C1498" t="s" s="10">
        <v>334</v>
      </c>
      <c r="D1498" t="s" s="10">
        <v>2343</v>
      </c>
      <c r="E1498" s="349">
        <v>0</v>
      </c>
      <c r="F1498" s="6"/>
      <c r="G1498" s="6"/>
      <c r="H1498" s="6"/>
      <c r="I1498" s="6"/>
      <c r="J1498" s="9"/>
    </row>
    <row r="1499" ht="15.35" customHeight="1">
      <c r="A1499" t="s" s="594">
        <f>MID(D1499,LEN(C1499)+2,LEN(D1499)-LEN(C1499))</f>
        <v>117</v>
      </c>
      <c r="B1499" s="349">
        <f>IF(_xlfn.IFERROR(FIND("PU",D1499,1),0)&lt;&gt;0,"PU",0)</f>
        <v>0</v>
      </c>
      <c r="C1499" t="s" s="10">
        <v>334</v>
      </c>
      <c r="D1499" t="s" s="10">
        <v>2344</v>
      </c>
      <c r="E1499" s="349">
        <v>0</v>
      </c>
      <c r="F1499" s="6"/>
      <c r="G1499" s="6"/>
      <c r="H1499" s="6"/>
      <c r="I1499" s="6"/>
      <c r="J1499" s="9"/>
    </row>
    <row r="1500" ht="15.35" customHeight="1">
      <c r="A1500" t="s" s="594">
        <f>MID(D1500,LEN(C1500)+2,LEN(D1500)-LEN(C1500))</f>
        <v>118</v>
      </c>
      <c r="B1500" s="349">
        <f>IF(_xlfn.IFERROR(FIND("PU",D1500,1),0)&lt;&gt;0,"PU",0)</f>
        <v>0</v>
      </c>
      <c r="C1500" t="s" s="10">
        <v>334</v>
      </c>
      <c r="D1500" t="s" s="10">
        <v>2345</v>
      </c>
      <c r="E1500" s="349">
        <v>0</v>
      </c>
      <c r="F1500" s="6"/>
      <c r="G1500" s="6"/>
      <c r="H1500" s="6"/>
      <c r="I1500" s="6"/>
      <c r="J1500" s="9"/>
    </row>
    <row r="1501" ht="15.35" customHeight="1">
      <c r="A1501" t="s" s="594">
        <f>MID(D1501,LEN(C1501)+2,LEN(D1501)-LEN(C1501))</f>
        <v>119</v>
      </c>
      <c r="B1501" s="349">
        <f>IF(_xlfn.IFERROR(FIND("PU",D1501,1),0)&lt;&gt;0,"PU",0)</f>
        <v>0</v>
      </c>
      <c r="C1501" t="s" s="10">
        <v>334</v>
      </c>
      <c r="D1501" t="s" s="10">
        <v>2346</v>
      </c>
      <c r="E1501" s="349">
        <v>0</v>
      </c>
      <c r="F1501" s="6"/>
      <c r="G1501" s="6"/>
      <c r="H1501" s="6"/>
      <c r="I1501" s="6"/>
      <c r="J1501" s="9"/>
    </row>
    <row r="1502" ht="15.35" customHeight="1">
      <c r="A1502" t="s" s="594">
        <f>MID(D1502,LEN(C1502)+2,LEN(D1502)-LEN(C1502))</f>
        <v>120</v>
      </c>
      <c r="B1502" s="349">
        <f>IF(_xlfn.IFERROR(FIND("PU",D1502,1),0)&lt;&gt;0,"PU",0)</f>
        <v>0</v>
      </c>
      <c r="C1502" t="s" s="10">
        <v>334</v>
      </c>
      <c r="D1502" t="s" s="10">
        <v>2347</v>
      </c>
      <c r="E1502" s="349">
        <v>0</v>
      </c>
      <c r="F1502" s="6"/>
      <c r="G1502" s="6"/>
      <c r="H1502" s="6"/>
      <c r="I1502" s="6"/>
      <c r="J1502" s="9"/>
    </row>
    <row r="1503" ht="15.35" customHeight="1">
      <c r="A1503" t="s" s="594">
        <f>MID(D1503,LEN(C1503)+2,LEN(D1503)-LEN(C1503))</f>
        <v>121</v>
      </c>
      <c r="B1503" s="349">
        <f>IF(_xlfn.IFERROR(FIND("PU",D1503,1),0)&lt;&gt;0,"PU",0)</f>
        <v>0</v>
      </c>
      <c r="C1503" t="s" s="10">
        <v>334</v>
      </c>
      <c r="D1503" t="s" s="10">
        <v>2348</v>
      </c>
      <c r="E1503" s="349">
        <v>0</v>
      </c>
      <c r="F1503" s="6"/>
      <c r="G1503" s="6"/>
      <c r="H1503" s="6"/>
      <c r="I1503" s="6"/>
      <c r="J1503" s="9"/>
    </row>
    <row r="1504" ht="15.35" customHeight="1">
      <c r="A1504" t="s" s="594">
        <f>MID(D1504,LEN(C1504)+2,LEN(D1504)-LEN(C1504))</f>
        <v>122</v>
      </c>
      <c r="B1504" s="349">
        <f>IF(_xlfn.IFERROR(FIND("PU",D1504,1),0)&lt;&gt;0,"PU",0)</f>
        <v>0</v>
      </c>
      <c r="C1504" t="s" s="10">
        <v>334</v>
      </c>
      <c r="D1504" t="s" s="10">
        <v>2349</v>
      </c>
      <c r="E1504" s="349">
        <v>0</v>
      </c>
      <c r="F1504" s="6"/>
      <c r="G1504" s="6"/>
      <c r="H1504" s="6"/>
      <c r="I1504" s="6"/>
      <c r="J1504" s="9"/>
    </row>
    <row r="1505" ht="15.35" customHeight="1">
      <c r="A1505" t="s" s="594">
        <f>MID(D1505,LEN(C1505)+2,LEN(D1505)-LEN(C1505))</f>
        <v>123</v>
      </c>
      <c r="B1505" s="349">
        <f>IF(_xlfn.IFERROR(FIND("PU",D1505,1),0)&lt;&gt;0,"PU",0)</f>
        <v>0</v>
      </c>
      <c r="C1505" t="s" s="10">
        <v>334</v>
      </c>
      <c r="D1505" t="s" s="10">
        <v>2350</v>
      </c>
      <c r="E1505" s="349">
        <v>0</v>
      </c>
      <c r="F1505" s="6"/>
      <c r="G1505" s="6"/>
      <c r="H1505" s="6"/>
      <c r="I1505" s="6"/>
      <c r="J1505" s="9"/>
    </row>
    <row r="1506" ht="15.35" customHeight="1">
      <c r="A1506" t="s" s="594">
        <f>MID(D1506,LEN(C1506)+2,LEN(D1506)-LEN(C1506))</f>
        <v>860</v>
      </c>
      <c r="B1506" s="349">
        <f>IF(_xlfn.IFERROR(FIND("PU",D1506,1),0)&lt;&gt;0,"PU",0)</f>
        <v>0</v>
      </c>
      <c r="C1506" t="s" s="10">
        <v>334</v>
      </c>
      <c r="D1506" t="s" s="10">
        <v>2351</v>
      </c>
      <c r="E1506" s="349">
        <v>0</v>
      </c>
      <c r="F1506" s="6"/>
      <c r="G1506" s="6"/>
      <c r="H1506" s="6"/>
      <c r="I1506" s="6"/>
      <c r="J1506" s="9"/>
    </row>
    <row r="1507" ht="15.35" customHeight="1">
      <c r="A1507" t="s" s="594">
        <f>MID(D1507,LEN(C1507)+2,LEN(D1507)-LEN(C1507))</f>
        <v>110</v>
      </c>
      <c r="B1507" s="349">
        <f>IF(_xlfn.IFERROR(FIND("PU",D1507,1),0)&lt;&gt;0,"PU",0)</f>
        <v>0</v>
      </c>
      <c r="C1507" t="s" s="10">
        <v>337</v>
      </c>
      <c r="D1507" t="s" s="10">
        <v>2352</v>
      </c>
      <c r="E1507" s="349">
        <v>0</v>
      </c>
      <c r="F1507" s="6"/>
      <c r="G1507" s="6"/>
      <c r="H1507" s="6"/>
      <c r="I1507" s="6"/>
      <c r="J1507" s="9"/>
    </row>
    <row r="1508" ht="15.35" customHeight="1">
      <c r="A1508" t="s" s="594">
        <f>MID(D1508,LEN(C1508)+2,LEN(D1508)-LEN(C1508))</f>
        <v>111</v>
      </c>
      <c r="B1508" s="349">
        <f>IF(_xlfn.IFERROR(FIND("PU",D1508,1),0)&lt;&gt;0,"PU",0)</f>
        <v>0</v>
      </c>
      <c r="C1508" t="s" s="10">
        <v>337</v>
      </c>
      <c r="D1508" t="s" s="10">
        <v>2353</v>
      </c>
      <c r="E1508" s="349">
        <v>0</v>
      </c>
      <c r="F1508" s="6"/>
      <c r="G1508" s="6"/>
      <c r="H1508" s="6"/>
      <c r="I1508" s="6"/>
      <c r="J1508" s="9"/>
    </row>
    <row r="1509" ht="15.35" customHeight="1">
      <c r="A1509" t="s" s="594">
        <f>MID(D1509,LEN(C1509)+2,LEN(D1509)-LEN(C1509))</f>
        <v>112</v>
      </c>
      <c r="B1509" s="349">
        <f>IF(_xlfn.IFERROR(FIND("PU",D1509,1),0)&lt;&gt;0,"PU",0)</f>
        <v>0</v>
      </c>
      <c r="C1509" t="s" s="10">
        <v>337</v>
      </c>
      <c r="D1509" t="s" s="10">
        <v>2354</v>
      </c>
      <c r="E1509" s="349">
        <v>0</v>
      </c>
      <c r="F1509" s="6"/>
      <c r="G1509" s="6"/>
      <c r="H1509" s="6"/>
      <c r="I1509" s="6"/>
      <c r="J1509" s="9"/>
    </row>
    <row r="1510" ht="15.35" customHeight="1">
      <c r="A1510" t="s" s="594">
        <f>MID(D1510,LEN(C1510)+2,LEN(D1510)-LEN(C1510))</f>
        <v>113</v>
      </c>
      <c r="B1510" s="349">
        <f>IF(_xlfn.IFERROR(FIND("PU",D1510,1),0)&lt;&gt;0,"PU",0)</f>
        <v>0</v>
      </c>
      <c r="C1510" t="s" s="10">
        <v>337</v>
      </c>
      <c r="D1510" t="s" s="10">
        <v>2355</v>
      </c>
      <c r="E1510" s="349">
        <v>0</v>
      </c>
      <c r="F1510" s="6"/>
      <c r="G1510" s="6"/>
      <c r="H1510" s="6"/>
      <c r="I1510" s="6"/>
      <c r="J1510" s="9"/>
    </row>
    <row r="1511" ht="15.35" customHeight="1">
      <c r="A1511" t="s" s="594">
        <f>MID(D1511,LEN(C1511)+2,LEN(D1511)-LEN(C1511))</f>
        <v>114</v>
      </c>
      <c r="B1511" s="349">
        <f>IF(_xlfn.IFERROR(FIND("PU",D1511,1),0)&lt;&gt;0,"PU",0)</f>
        <v>0</v>
      </c>
      <c r="C1511" t="s" s="10">
        <v>337</v>
      </c>
      <c r="D1511" t="s" s="10">
        <v>2356</v>
      </c>
      <c r="E1511" s="349">
        <v>0</v>
      </c>
      <c r="F1511" s="6"/>
      <c r="G1511" s="6"/>
      <c r="H1511" s="6"/>
      <c r="I1511" s="6"/>
      <c r="J1511" s="9"/>
    </row>
    <row r="1512" ht="15.35" customHeight="1">
      <c r="A1512" t="s" s="594">
        <f>MID(D1512,LEN(C1512)+2,LEN(D1512)-LEN(C1512))</f>
        <v>115</v>
      </c>
      <c r="B1512" s="349">
        <f>IF(_xlfn.IFERROR(FIND("PU",D1512,1),0)&lt;&gt;0,"PU",0)</f>
        <v>0</v>
      </c>
      <c r="C1512" t="s" s="10">
        <v>337</v>
      </c>
      <c r="D1512" t="s" s="10">
        <v>2357</v>
      </c>
      <c r="E1512" s="349">
        <v>0</v>
      </c>
      <c r="F1512" s="6"/>
      <c r="G1512" s="6"/>
      <c r="H1512" s="6"/>
      <c r="I1512" s="6"/>
      <c r="J1512" s="9"/>
    </row>
    <row r="1513" ht="15.35" customHeight="1">
      <c r="A1513" t="s" s="594">
        <f>MID(D1513,LEN(C1513)+2,LEN(D1513)-LEN(C1513))</f>
        <v>117</v>
      </c>
      <c r="B1513" s="349">
        <f>IF(_xlfn.IFERROR(FIND("PU",D1513,1),0)&lt;&gt;0,"PU",0)</f>
        <v>0</v>
      </c>
      <c r="C1513" t="s" s="10">
        <v>337</v>
      </c>
      <c r="D1513" t="s" s="10">
        <v>2358</v>
      </c>
      <c r="E1513" s="349">
        <v>0</v>
      </c>
      <c r="F1513" s="6"/>
      <c r="G1513" s="6"/>
      <c r="H1513" s="6"/>
      <c r="I1513" s="6"/>
      <c r="J1513" s="9"/>
    </row>
    <row r="1514" ht="15.35" customHeight="1">
      <c r="A1514" t="s" s="594">
        <f>MID(D1514,LEN(C1514)+2,LEN(D1514)-LEN(C1514))</f>
        <v>118</v>
      </c>
      <c r="B1514" s="349">
        <f>IF(_xlfn.IFERROR(FIND("PU",D1514,1),0)&lt;&gt;0,"PU",0)</f>
        <v>0</v>
      </c>
      <c r="C1514" t="s" s="10">
        <v>337</v>
      </c>
      <c r="D1514" t="s" s="10">
        <v>2359</v>
      </c>
      <c r="E1514" s="349">
        <v>0</v>
      </c>
      <c r="F1514" s="6"/>
      <c r="G1514" s="6"/>
      <c r="H1514" s="6"/>
      <c r="I1514" s="6"/>
      <c r="J1514" s="9"/>
    </row>
    <row r="1515" ht="15.35" customHeight="1">
      <c r="A1515" t="s" s="594">
        <f>MID(D1515,LEN(C1515)+2,LEN(D1515)-LEN(C1515))</f>
        <v>119</v>
      </c>
      <c r="B1515" s="349">
        <f>IF(_xlfn.IFERROR(FIND("PU",D1515,1),0)&lt;&gt;0,"PU",0)</f>
        <v>0</v>
      </c>
      <c r="C1515" t="s" s="10">
        <v>337</v>
      </c>
      <c r="D1515" t="s" s="10">
        <v>2360</v>
      </c>
      <c r="E1515" s="349">
        <v>0</v>
      </c>
      <c r="F1515" s="6"/>
      <c r="G1515" s="6"/>
      <c r="H1515" s="6"/>
      <c r="I1515" s="6"/>
      <c r="J1515" s="9"/>
    </row>
    <row r="1516" ht="15.35" customHeight="1">
      <c r="A1516" t="s" s="594">
        <f>MID(D1516,LEN(C1516)+2,LEN(D1516)-LEN(C1516))</f>
        <v>120</v>
      </c>
      <c r="B1516" s="349">
        <f>IF(_xlfn.IFERROR(FIND("PU",D1516,1),0)&lt;&gt;0,"PU",0)</f>
        <v>0</v>
      </c>
      <c r="C1516" t="s" s="10">
        <v>337</v>
      </c>
      <c r="D1516" t="s" s="10">
        <v>2361</v>
      </c>
      <c r="E1516" s="349">
        <v>0</v>
      </c>
      <c r="F1516" s="6"/>
      <c r="G1516" s="6"/>
      <c r="H1516" s="6"/>
      <c r="I1516" s="6"/>
      <c r="J1516" s="9"/>
    </row>
    <row r="1517" ht="15.35" customHeight="1">
      <c r="A1517" t="s" s="594">
        <f>MID(D1517,LEN(C1517)+2,LEN(D1517)-LEN(C1517))</f>
        <v>121</v>
      </c>
      <c r="B1517" s="349">
        <f>IF(_xlfn.IFERROR(FIND("PU",D1517,1),0)&lt;&gt;0,"PU",0)</f>
        <v>0</v>
      </c>
      <c r="C1517" t="s" s="10">
        <v>337</v>
      </c>
      <c r="D1517" t="s" s="10">
        <v>2362</v>
      </c>
      <c r="E1517" s="349">
        <v>0</v>
      </c>
      <c r="F1517" s="6"/>
      <c r="G1517" s="6"/>
      <c r="H1517" s="6"/>
      <c r="I1517" s="6"/>
      <c r="J1517" s="9"/>
    </row>
    <row r="1518" ht="15.35" customHeight="1">
      <c r="A1518" t="s" s="594">
        <f>MID(D1518,LEN(C1518)+2,LEN(D1518)-LEN(C1518))</f>
        <v>122</v>
      </c>
      <c r="B1518" s="349">
        <f>IF(_xlfn.IFERROR(FIND("PU",D1518,1),0)&lt;&gt;0,"PU",0)</f>
        <v>0</v>
      </c>
      <c r="C1518" t="s" s="10">
        <v>337</v>
      </c>
      <c r="D1518" t="s" s="10">
        <v>2363</v>
      </c>
      <c r="E1518" s="349">
        <v>0</v>
      </c>
      <c r="F1518" s="6"/>
      <c r="G1518" s="6"/>
      <c r="H1518" s="6"/>
      <c r="I1518" s="6"/>
      <c r="J1518" s="9"/>
    </row>
    <row r="1519" ht="15.35" customHeight="1">
      <c r="A1519" t="s" s="594">
        <f>MID(D1519,LEN(C1519)+2,LEN(D1519)-LEN(C1519))</f>
        <v>123</v>
      </c>
      <c r="B1519" s="349">
        <f>IF(_xlfn.IFERROR(FIND("PU",D1519,1),0)&lt;&gt;0,"PU",0)</f>
        <v>0</v>
      </c>
      <c r="C1519" t="s" s="10">
        <v>337</v>
      </c>
      <c r="D1519" t="s" s="10">
        <v>2364</v>
      </c>
      <c r="E1519" s="349">
        <v>0</v>
      </c>
      <c r="F1519" s="6"/>
      <c r="G1519" s="6"/>
      <c r="H1519" s="6"/>
      <c r="I1519" s="6"/>
      <c r="J1519" s="9"/>
    </row>
    <row r="1520" ht="15.35" customHeight="1">
      <c r="A1520" t="s" s="594">
        <f>MID(D1520,LEN(C1520)+2,LEN(D1520)-LEN(C1520))</f>
        <v>860</v>
      </c>
      <c r="B1520" s="349">
        <f>IF(_xlfn.IFERROR(FIND("PU",D1520,1),0)&lt;&gt;0,"PU",0)</f>
        <v>0</v>
      </c>
      <c r="C1520" t="s" s="10">
        <v>337</v>
      </c>
      <c r="D1520" t="s" s="10">
        <v>2365</v>
      </c>
      <c r="E1520" s="349">
        <v>0</v>
      </c>
      <c r="F1520" s="6"/>
      <c r="G1520" s="6"/>
      <c r="H1520" s="6"/>
      <c r="I1520" s="6"/>
      <c r="J1520" s="9"/>
    </row>
    <row r="1521" ht="15.35" customHeight="1">
      <c r="A1521" t="s" s="594">
        <f>MID(D1521,LEN(C1521)+2,LEN(D1521)-LEN(C1521))</f>
        <v>110</v>
      </c>
      <c r="B1521" s="349">
        <f>IF(_xlfn.IFERROR(FIND("PU",D1521,1),0)&lt;&gt;0,"PU",0)</f>
        <v>0</v>
      </c>
      <c r="C1521" t="s" s="10">
        <v>339</v>
      </c>
      <c r="D1521" t="s" s="10">
        <v>2366</v>
      </c>
      <c r="E1521" s="349">
        <v>0</v>
      </c>
      <c r="F1521" s="6"/>
      <c r="G1521" s="6"/>
      <c r="H1521" s="6"/>
      <c r="I1521" s="6"/>
      <c r="J1521" s="9"/>
    </row>
    <row r="1522" ht="15.35" customHeight="1">
      <c r="A1522" t="s" s="594">
        <f>MID(D1522,LEN(C1522)+2,LEN(D1522)-LEN(C1522))</f>
        <v>111</v>
      </c>
      <c r="B1522" s="349">
        <f>IF(_xlfn.IFERROR(FIND("PU",D1522,1),0)&lt;&gt;0,"PU",0)</f>
        <v>0</v>
      </c>
      <c r="C1522" t="s" s="10">
        <v>339</v>
      </c>
      <c r="D1522" t="s" s="10">
        <v>2367</v>
      </c>
      <c r="E1522" s="349">
        <v>0</v>
      </c>
      <c r="F1522" s="6"/>
      <c r="G1522" s="6"/>
      <c r="H1522" s="6"/>
      <c r="I1522" s="6"/>
      <c r="J1522" s="9"/>
    </row>
    <row r="1523" ht="15.35" customHeight="1">
      <c r="A1523" t="s" s="594">
        <f>MID(D1523,LEN(C1523)+2,LEN(D1523)-LEN(C1523))</f>
        <v>112</v>
      </c>
      <c r="B1523" s="349">
        <f>IF(_xlfn.IFERROR(FIND("PU",D1523,1),0)&lt;&gt;0,"PU",0)</f>
        <v>0</v>
      </c>
      <c r="C1523" t="s" s="10">
        <v>339</v>
      </c>
      <c r="D1523" t="s" s="10">
        <v>2368</v>
      </c>
      <c r="E1523" s="349">
        <v>0</v>
      </c>
      <c r="F1523" s="6"/>
      <c r="G1523" s="6"/>
      <c r="H1523" s="6"/>
      <c r="I1523" s="6"/>
      <c r="J1523" s="9"/>
    </row>
    <row r="1524" ht="15.35" customHeight="1">
      <c r="A1524" t="s" s="594">
        <f>MID(D1524,LEN(C1524)+2,LEN(D1524)-LEN(C1524))</f>
        <v>113</v>
      </c>
      <c r="B1524" s="349">
        <f>IF(_xlfn.IFERROR(FIND("PU",D1524,1),0)&lt;&gt;0,"PU",0)</f>
        <v>0</v>
      </c>
      <c r="C1524" t="s" s="10">
        <v>339</v>
      </c>
      <c r="D1524" t="s" s="10">
        <v>2369</v>
      </c>
      <c r="E1524" s="349">
        <v>0</v>
      </c>
      <c r="F1524" s="6"/>
      <c r="G1524" s="6"/>
      <c r="H1524" s="6"/>
      <c r="I1524" s="6"/>
      <c r="J1524" s="9"/>
    </row>
    <row r="1525" ht="15.35" customHeight="1">
      <c r="A1525" t="s" s="594">
        <f>MID(D1525,LEN(C1525)+2,LEN(D1525)-LEN(C1525))</f>
        <v>114</v>
      </c>
      <c r="B1525" s="349">
        <f>IF(_xlfn.IFERROR(FIND("PU",D1525,1),0)&lt;&gt;0,"PU",0)</f>
        <v>0</v>
      </c>
      <c r="C1525" t="s" s="10">
        <v>339</v>
      </c>
      <c r="D1525" t="s" s="10">
        <v>2370</v>
      </c>
      <c r="E1525" s="349">
        <v>0</v>
      </c>
      <c r="F1525" s="6"/>
      <c r="G1525" s="6"/>
      <c r="H1525" s="6"/>
      <c r="I1525" s="6"/>
      <c r="J1525" s="9"/>
    </row>
    <row r="1526" ht="15.35" customHeight="1">
      <c r="A1526" t="s" s="594">
        <f>MID(D1526,LEN(C1526)+2,LEN(D1526)-LEN(C1526))</f>
        <v>115</v>
      </c>
      <c r="B1526" s="349">
        <f>IF(_xlfn.IFERROR(FIND("PU",D1526,1),0)&lt;&gt;0,"PU",0)</f>
        <v>0</v>
      </c>
      <c r="C1526" t="s" s="10">
        <v>339</v>
      </c>
      <c r="D1526" t="s" s="10">
        <v>2371</v>
      </c>
      <c r="E1526" s="349">
        <v>0</v>
      </c>
      <c r="F1526" s="6"/>
      <c r="G1526" s="6"/>
      <c r="H1526" s="6"/>
      <c r="I1526" s="6"/>
      <c r="J1526" s="9"/>
    </row>
    <row r="1527" ht="15.35" customHeight="1">
      <c r="A1527" t="s" s="594">
        <f>MID(D1527,LEN(C1527)+2,LEN(D1527)-LEN(C1527))</f>
        <v>117</v>
      </c>
      <c r="B1527" s="349">
        <f>IF(_xlfn.IFERROR(FIND("PU",D1527,1),0)&lt;&gt;0,"PU",0)</f>
        <v>0</v>
      </c>
      <c r="C1527" t="s" s="10">
        <v>339</v>
      </c>
      <c r="D1527" t="s" s="10">
        <v>2372</v>
      </c>
      <c r="E1527" s="349">
        <v>0</v>
      </c>
      <c r="F1527" s="6"/>
      <c r="G1527" s="6"/>
      <c r="H1527" s="6"/>
      <c r="I1527" s="6"/>
      <c r="J1527" s="9"/>
    </row>
    <row r="1528" ht="15.35" customHeight="1">
      <c r="A1528" t="s" s="594">
        <f>MID(D1528,LEN(C1528)+2,LEN(D1528)-LEN(C1528))</f>
        <v>118</v>
      </c>
      <c r="B1528" s="349">
        <f>IF(_xlfn.IFERROR(FIND("PU",D1528,1),0)&lt;&gt;0,"PU",0)</f>
        <v>0</v>
      </c>
      <c r="C1528" t="s" s="10">
        <v>339</v>
      </c>
      <c r="D1528" t="s" s="10">
        <v>2373</v>
      </c>
      <c r="E1528" s="349">
        <v>0</v>
      </c>
      <c r="F1528" s="6"/>
      <c r="G1528" s="6"/>
      <c r="H1528" s="6"/>
      <c r="I1528" s="6"/>
      <c r="J1528" s="9"/>
    </row>
    <row r="1529" ht="15.35" customHeight="1">
      <c r="A1529" t="s" s="594">
        <f>MID(D1529,LEN(C1529)+2,LEN(D1529)-LEN(C1529))</f>
        <v>119</v>
      </c>
      <c r="B1529" s="349">
        <f>IF(_xlfn.IFERROR(FIND("PU",D1529,1),0)&lt;&gt;0,"PU",0)</f>
        <v>0</v>
      </c>
      <c r="C1529" t="s" s="10">
        <v>339</v>
      </c>
      <c r="D1529" t="s" s="10">
        <v>2374</v>
      </c>
      <c r="E1529" s="349">
        <v>0</v>
      </c>
      <c r="F1529" s="6"/>
      <c r="G1529" s="6"/>
      <c r="H1529" s="6"/>
      <c r="I1529" s="6"/>
      <c r="J1529" s="9"/>
    </row>
    <row r="1530" ht="15.35" customHeight="1">
      <c r="A1530" t="s" s="594">
        <f>MID(D1530,LEN(C1530)+2,LEN(D1530)-LEN(C1530))</f>
        <v>120</v>
      </c>
      <c r="B1530" s="349">
        <f>IF(_xlfn.IFERROR(FIND("PU",D1530,1),0)&lt;&gt;0,"PU",0)</f>
        <v>0</v>
      </c>
      <c r="C1530" t="s" s="10">
        <v>339</v>
      </c>
      <c r="D1530" t="s" s="10">
        <v>2375</v>
      </c>
      <c r="E1530" s="349">
        <v>0</v>
      </c>
      <c r="F1530" s="6"/>
      <c r="G1530" s="6"/>
      <c r="H1530" s="6"/>
      <c r="I1530" s="6"/>
      <c r="J1530" s="9"/>
    </row>
    <row r="1531" ht="15.35" customHeight="1">
      <c r="A1531" t="s" s="594">
        <f>MID(D1531,LEN(C1531)+2,LEN(D1531)-LEN(C1531))</f>
        <v>121</v>
      </c>
      <c r="B1531" s="349">
        <f>IF(_xlfn.IFERROR(FIND("PU",D1531,1),0)&lt;&gt;0,"PU",0)</f>
        <v>0</v>
      </c>
      <c r="C1531" t="s" s="10">
        <v>339</v>
      </c>
      <c r="D1531" t="s" s="10">
        <v>2376</v>
      </c>
      <c r="E1531" s="349">
        <v>0</v>
      </c>
      <c r="F1531" s="6"/>
      <c r="G1531" s="6"/>
      <c r="H1531" s="6"/>
      <c r="I1531" s="6"/>
      <c r="J1531" s="9"/>
    </row>
    <row r="1532" ht="15.35" customHeight="1">
      <c r="A1532" t="s" s="594">
        <f>MID(D1532,LEN(C1532)+2,LEN(D1532)-LEN(C1532))</f>
        <v>122</v>
      </c>
      <c r="B1532" s="349">
        <f>IF(_xlfn.IFERROR(FIND("PU",D1532,1),0)&lt;&gt;0,"PU",0)</f>
        <v>0</v>
      </c>
      <c r="C1532" t="s" s="10">
        <v>339</v>
      </c>
      <c r="D1532" t="s" s="10">
        <v>2377</v>
      </c>
      <c r="E1532" s="349">
        <v>0</v>
      </c>
      <c r="F1532" s="6"/>
      <c r="G1532" s="6"/>
      <c r="H1532" s="6"/>
      <c r="I1532" s="6"/>
      <c r="J1532" s="9"/>
    </row>
    <row r="1533" ht="15.35" customHeight="1">
      <c r="A1533" t="s" s="594">
        <f>MID(D1533,LEN(C1533)+2,LEN(D1533)-LEN(C1533))</f>
        <v>123</v>
      </c>
      <c r="B1533" s="349">
        <f>IF(_xlfn.IFERROR(FIND("PU",D1533,1),0)&lt;&gt;0,"PU",0)</f>
        <v>0</v>
      </c>
      <c r="C1533" t="s" s="10">
        <v>339</v>
      </c>
      <c r="D1533" t="s" s="10">
        <v>2378</v>
      </c>
      <c r="E1533" s="349">
        <v>0</v>
      </c>
      <c r="F1533" s="6"/>
      <c r="G1533" s="6"/>
      <c r="H1533" s="6"/>
      <c r="I1533" s="6"/>
      <c r="J1533" s="9"/>
    </row>
    <row r="1534" ht="15.35" customHeight="1">
      <c r="A1534" t="s" s="594">
        <f>MID(D1534,LEN(C1534)+2,LEN(D1534)-LEN(C1534))</f>
        <v>860</v>
      </c>
      <c r="B1534" s="349">
        <f>IF(_xlfn.IFERROR(FIND("PU",D1534,1),0)&lt;&gt;0,"PU",0)</f>
        <v>0</v>
      </c>
      <c r="C1534" t="s" s="10">
        <v>339</v>
      </c>
      <c r="D1534" t="s" s="10">
        <v>2379</v>
      </c>
      <c r="E1534" s="349">
        <v>0</v>
      </c>
      <c r="F1534" s="6"/>
      <c r="G1534" s="6"/>
      <c r="H1534" s="6"/>
      <c r="I1534" s="6"/>
      <c r="J1534" s="9"/>
    </row>
    <row r="1535" ht="15.35" customHeight="1">
      <c r="A1535" t="s" s="594">
        <f>MID(D1535,LEN(C1535)+2,LEN(D1535)-LEN(C1535))</f>
        <v>110</v>
      </c>
      <c r="B1535" s="349">
        <f>IF(_xlfn.IFERROR(FIND("PU",D1535,1),0)&lt;&gt;0,"PU",0)</f>
        <v>0</v>
      </c>
      <c r="C1535" t="s" s="10">
        <v>341</v>
      </c>
      <c r="D1535" t="s" s="10">
        <v>2380</v>
      </c>
      <c r="E1535" s="349">
        <v>0</v>
      </c>
      <c r="F1535" s="6"/>
      <c r="G1535" s="6"/>
      <c r="H1535" s="6"/>
      <c r="I1535" s="6"/>
      <c r="J1535" s="9"/>
    </row>
    <row r="1536" ht="15.35" customHeight="1">
      <c r="A1536" t="s" s="594">
        <f>MID(D1536,LEN(C1536)+2,LEN(D1536)-LEN(C1536))</f>
        <v>111</v>
      </c>
      <c r="B1536" s="349">
        <f>IF(_xlfn.IFERROR(FIND("PU",D1536,1),0)&lt;&gt;0,"PU",0)</f>
        <v>0</v>
      </c>
      <c r="C1536" t="s" s="10">
        <v>341</v>
      </c>
      <c r="D1536" t="s" s="10">
        <v>2381</v>
      </c>
      <c r="E1536" s="349">
        <v>0</v>
      </c>
      <c r="F1536" s="6"/>
      <c r="G1536" s="6"/>
      <c r="H1536" s="6"/>
      <c r="I1536" s="6"/>
      <c r="J1536" s="9"/>
    </row>
    <row r="1537" ht="15.35" customHeight="1">
      <c r="A1537" t="s" s="594">
        <f>MID(D1537,LEN(C1537)+2,LEN(D1537)-LEN(C1537))</f>
        <v>112</v>
      </c>
      <c r="B1537" s="349">
        <f>IF(_xlfn.IFERROR(FIND("PU",D1537,1),0)&lt;&gt;0,"PU",0)</f>
        <v>0</v>
      </c>
      <c r="C1537" t="s" s="10">
        <v>341</v>
      </c>
      <c r="D1537" t="s" s="10">
        <v>2382</v>
      </c>
      <c r="E1537" s="349">
        <v>0</v>
      </c>
      <c r="F1537" s="6"/>
      <c r="G1537" s="6"/>
      <c r="H1537" s="6"/>
      <c r="I1537" s="6"/>
      <c r="J1537" s="9"/>
    </row>
    <row r="1538" ht="15.35" customHeight="1">
      <c r="A1538" t="s" s="594">
        <f>MID(D1538,LEN(C1538)+2,LEN(D1538)-LEN(C1538))</f>
        <v>113</v>
      </c>
      <c r="B1538" s="349">
        <f>IF(_xlfn.IFERROR(FIND("PU",D1538,1),0)&lt;&gt;0,"PU",0)</f>
        <v>0</v>
      </c>
      <c r="C1538" t="s" s="10">
        <v>341</v>
      </c>
      <c r="D1538" t="s" s="10">
        <v>2383</v>
      </c>
      <c r="E1538" s="349">
        <v>0</v>
      </c>
      <c r="F1538" s="6"/>
      <c r="G1538" s="6"/>
      <c r="H1538" s="6"/>
      <c r="I1538" s="6"/>
      <c r="J1538" s="9"/>
    </row>
    <row r="1539" ht="15.35" customHeight="1">
      <c r="A1539" t="s" s="594">
        <f>MID(D1539,LEN(C1539)+2,LEN(D1539)-LEN(C1539))</f>
        <v>114</v>
      </c>
      <c r="B1539" s="349">
        <f>IF(_xlfn.IFERROR(FIND("PU",D1539,1),0)&lt;&gt;0,"PU",0)</f>
        <v>0</v>
      </c>
      <c r="C1539" t="s" s="10">
        <v>341</v>
      </c>
      <c r="D1539" t="s" s="10">
        <v>2384</v>
      </c>
      <c r="E1539" s="349">
        <v>0</v>
      </c>
      <c r="F1539" s="6"/>
      <c r="G1539" s="6"/>
      <c r="H1539" s="6"/>
      <c r="I1539" s="6"/>
      <c r="J1539" s="9"/>
    </row>
    <row r="1540" ht="15.35" customHeight="1">
      <c r="A1540" t="s" s="594">
        <f>MID(D1540,LEN(C1540)+2,LEN(D1540)-LEN(C1540))</f>
        <v>115</v>
      </c>
      <c r="B1540" s="349">
        <f>IF(_xlfn.IFERROR(FIND("PU",D1540,1),0)&lt;&gt;0,"PU",0)</f>
        <v>0</v>
      </c>
      <c r="C1540" t="s" s="10">
        <v>341</v>
      </c>
      <c r="D1540" t="s" s="10">
        <v>2385</v>
      </c>
      <c r="E1540" s="349">
        <v>0</v>
      </c>
      <c r="F1540" s="6"/>
      <c r="G1540" s="6"/>
      <c r="H1540" s="6"/>
      <c r="I1540" s="6"/>
      <c r="J1540" s="9"/>
    </row>
    <row r="1541" ht="15.35" customHeight="1">
      <c r="A1541" t="s" s="594">
        <f>MID(D1541,LEN(C1541)+2,LEN(D1541)-LEN(C1541))</f>
        <v>117</v>
      </c>
      <c r="B1541" s="349">
        <f>IF(_xlfn.IFERROR(FIND("PU",D1541,1),0)&lt;&gt;0,"PU",0)</f>
        <v>0</v>
      </c>
      <c r="C1541" t="s" s="10">
        <v>341</v>
      </c>
      <c r="D1541" t="s" s="10">
        <v>2386</v>
      </c>
      <c r="E1541" s="349">
        <v>0</v>
      </c>
      <c r="F1541" s="6"/>
      <c r="G1541" s="6"/>
      <c r="H1541" s="6"/>
      <c r="I1541" s="6"/>
      <c r="J1541" s="9"/>
    </row>
    <row r="1542" ht="15.35" customHeight="1">
      <c r="A1542" t="s" s="594">
        <f>MID(D1542,LEN(C1542)+2,LEN(D1542)-LEN(C1542))</f>
        <v>118</v>
      </c>
      <c r="B1542" s="349">
        <f>IF(_xlfn.IFERROR(FIND("PU",D1542,1),0)&lt;&gt;0,"PU",0)</f>
        <v>0</v>
      </c>
      <c r="C1542" t="s" s="10">
        <v>341</v>
      </c>
      <c r="D1542" t="s" s="10">
        <v>2387</v>
      </c>
      <c r="E1542" s="349">
        <v>0</v>
      </c>
      <c r="F1542" s="6"/>
      <c r="G1542" s="6"/>
      <c r="H1542" s="6"/>
      <c r="I1542" s="6"/>
      <c r="J1542" s="9"/>
    </row>
    <row r="1543" ht="15.35" customHeight="1">
      <c r="A1543" t="s" s="594">
        <f>MID(D1543,LEN(C1543)+2,LEN(D1543)-LEN(C1543))</f>
        <v>119</v>
      </c>
      <c r="B1543" s="349">
        <f>IF(_xlfn.IFERROR(FIND("PU",D1543,1),0)&lt;&gt;0,"PU",0)</f>
        <v>0</v>
      </c>
      <c r="C1543" t="s" s="10">
        <v>341</v>
      </c>
      <c r="D1543" t="s" s="10">
        <v>2388</v>
      </c>
      <c r="E1543" s="349">
        <v>0</v>
      </c>
      <c r="F1543" s="6"/>
      <c r="G1543" s="6"/>
      <c r="H1543" s="6"/>
      <c r="I1543" s="6"/>
      <c r="J1543" s="9"/>
    </row>
    <row r="1544" ht="15.35" customHeight="1">
      <c r="A1544" t="s" s="594">
        <f>MID(D1544,LEN(C1544)+2,LEN(D1544)-LEN(C1544))</f>
        <v>120</v>
      </c>
      <c r="B1544" s="349">
        <f>IF(_xlfn.IFERROR(FIND("PU",D1544,1),0)&lt;&gt;0,"PU",0)</f>
        <v>0</v>
      </c>
      <c r="C1544" t="s" s="10">
        <v>341</v>
      </c>
      <c r="D1544" t="s" s="10">
        <v>2389</v>
      </c>
      <c r="E1544" s="349">
        <v>0</v>
      </c>
      <c r="F1544" s="6"/>
      <c r="G1544" s="6"/>
      <c r="H1544" s="6"/>
      <c r="I1544" s="6"/>
      <c r="J1544" s="9"/>
    </row>
    <row r="1545" ht="15.35" customHeight="1">
      <c r="A1545" t="s" s="594">
        <f>MID(D1545,LEN(C1545)+2,LEN(D1545)-LEN(C1545))</f>
        <v>121</v>
      </c>
      <c r="B1545" s="349">
        <f>IF(_xlfn.IFERROR(FIND("PU",D1545,1),0)&lt;&gt;0,"PU",0)</f>
        <v>0</v>
      </c>
      <c r="C1545" t="s" s="10">
        <v>341</v>
      </c>
      <c r="D1545" t="s" s="10">
        <v>2390</v>
      </c>
      <c r="E1545" s="349">
        <v>0</v>
      </c>
      <c r="F1545" s="6"/>
      <c r="G1545" s="6"/>
      <c r="H1545" s="6"/>
      <c r="I1545" s="6"/>
      <c r="J1545" s="9"/>
    </row>
    <row r="1546" ht="15.35" customHeight="1">
      <c r="A1546" t="s" s="594">
        <f>MID(D1546,LEN(C1546)+2,LEN(D1546)-LEN(C1546))</f>
        <v>122</v>
      </c>
      <c r="B1546" s="349">
        <f>IF(_xlfn.IFERROR(FIND("PU",D1546,1),0)&lt;&gt;0,"PU",0)</f>
        <v>0</v>
      </c>
      <c r="C1546" t="s" s="10">
        <v>341</v>
      </c>
      <c r="D1546" t="s" s="10">
        <v>2391</v>
      </c>
      <c r="E1546" s="349">
        <v>0</v>
      </c>
      <c r="F1546" s="6"/>
      <c r="G1546" s="6"/>
      <c r="H1546" s="6"/>
      <c r="I1546" s="6"/>
      <c r="J1546" s="9"/>
    </row>
    <row r="1547" ht="15.35" customHeight="1">
      <c r="A1547" t="s" s="594">
        <f>MID(D1547,LEN(C1547)+2,LEN(D1547)-LEN(C1547))</f>
        <v>123</v>
      </c>
      <c r="B1547" s="349">
        <f>IF(_xlfn.IFERROR(FIND("PU",D1547,1),0)&lt;&gt;0,"PU",0)</f>
        <v>0</v>
      </c>
      <c r="C1547" t="s" s="10">
        <v>341</v>
      </c>
      <c r="D1547" t="s" s="10">
        <v>2392</v>
      </c>
      <c r="E1547" s="349">
        <v>0</v>
      </c>
      <c r="F1547" s="6"/>
      <c r="G1547" s="6"/>
      <c r="H1547" s="6"/>
      <c r="I1547" s="6"/>
      <c r="J1547" s="9"/>
    </row>
    <row r="1548" ht="15.35" customHeight="1">
      <c r="A1548" t="s" s="594">
        <f>MID(D1548,LEN(C1548)+2,LEN(D1548)-LEN(C1548))</f>
        <v>860</v>
      </c>
      <c r="B1548" s="349">
        <f>IF(_xlfn.IFERROR(FIND("PU",D1548,1),0)&lt;&gt;0,"PU",0)</f>
        <v>0</v>
      </c>
      <c r="C1548" t="s" s="10">
        <v>341</v>
      </c>
      <c r="D1548" t="s" s="10">
        <v>2393</v>
      </c>
      <c r="E1548" s="349">
        <v>0</v>
      </c>
      <c r="F1548" s="6"/>
      <c r="G1548" s="6"/>
      <c r="H1548" s="6"/>
      <c r="I1548" s="6"/>
      <c r="J1548" s="9"/>
    </row>
    <row r="1549" ht="15.35" customHeight="1">
      <c r="A1549" t="s" s="594">
        <f>MID(D1549,LEN(C1549)+2,LEN(D1549)-LEN(C1549))</f>
        <v>110</v>
      </c>
      <c r="B1549" s="349">
        <f>IF(_xlfn.IFERROR(FIND("PU",D1549,1),0)&lt;&gt;0,"PU",0)</f>
        <v>0</v>
      </c>
      <c r="C1549" t="s" s="10">
        <v>343</v>
      </c>
      <c r="D1549" t="s" s="10">
        <v>2394</v>
      </c>
      <c r="E1549" s="349">
        <v>0</v>
      </c>
      <c r="F1549" s="6"/>
      <c r="G1549" s="6"/>
      <c r="H1549" s="6"/>
      <c r="I1549" s="6"/>
      <c r="J1549" s="9"/>
    </row>
    <row r="1550" ht="15.35" customHeight="1">
      <c r="A1550" t="s" s="594">
        <f>MID(D1550,LEN(C1550)+2,LEN(D1550)-LEN(C1550))</f>
        <v>111</v>
      </c>
      <c r="B1550" s="349">
        <f>IF(_xlfn.IFERROR(FIND("PU",D1550,1),0)&lt;&gt;0,"PU",0)</f>
        <v>0</v>
      </c>
      <c r="C1550" t="s" s="10">
        <v>343</v>
      </c>
      <c r="D1550" t="s" s="10">
        <v>2395</v>
      </c>
      <c r="E1550" s="349">
        <v>0</v>
      </c>
      <c r="F1550" s="6"/>
      <c r="G1550" s="6"/>
      <c r="H1550" s="6"/>
      <c r="I1550" s="6"/>
      <c r="J1550" s="9"/>
    </row>
    <row r="1551" ht="15.35" customHeight="1">
      <c r="A1551" t="s" s="594">
        <f>MID(D1551,LEN(C1551)+2,LEN(D1551)-LEN(C1551))</f>
        <v>112</v>
      </c>
      <c r="B1551" s="349">
        <f>IF(_xlfn.IFERROR(FIND("PU",D1551,1),0)&lt;&gt;0,"PU",0)</f>
        <v>0</v>
      </c>
      <c r="C1551" t="s" s="10">
        <v>343</v>
      </c>
      <c r="D1551" t="s" s="10">
        <v>2396</v>
      </c>
      <c r="E1551" s="349">
        <v>0</v>
      </c>
      <c r="F1551" s="6"/>
      <c r="G1551" s="6"/>
      <c r="H1551" s="6"/>
      <c r="I1551" s="6"/>
      <c r="J1551" s="9"/>
    </row>
    <row r="1552" ht="15.35" customHeight="1">
      <c r="A1552" t="s" s="594">
        <f>MID(D1552,LEN(C1552)+2,LEN(D1552)-LEN(C1552))</f>
        <v>113</v>
      </c>
      <c r="B1552" s="349">
        <f>IF(_xlfn.IFERROR(FIND("PU",D1552,1),0)&lt;&gt;0,"PU",0)</f>
        <v>0</v>
      </c>
      <c r="C1552" t="s" s="10">
        <v>343</v>
      </c>
      <c r="D1552" t="s" s="10">
        <v>2397</v>
      </c>
      <c r="E1552" s="349">
        <v>0</v>
      </c>
      <c r="F1552" s="6"/>
      <c r="G1552" s="6"/>
      <c r="H1552" s="6"/>
      <c r="I1552" s="6"/>
      <c r="J1552" s="9"/>
    </row>
    <row r="1553" ht="15.35" customHeight="1">
      <c r="A1553" t="s" s="594">
        <f>MID(D1553,LEN(C1553)+2,LEN(D1553)-LEN(C1553))</f>
        <v>114</v>
      </c>
      <c r="B1553" s="349">
        <f>IF(_xlfn.IFERROR(FIND("PU",D1553,1),0)&lt;&gt;0,"PU",0)</f>
        <v>0</v>
      </c>
      <c r="C1553" t="s" s="10">
        <v>343</v>
      </c>
      <c r="D1553" t="s" s="10">
        <v>2398</v>
      </c>
      <c r="E1553" s="349">
        <v>0</v>
      </c>
      <c r="F1553" s="6"/>
      <c r="G1553" s="6"/>
      <c r="H1553" s="6"/>
      <c r="I1553" s="6"/>
      <c r="J1553" s="9"/>
    </row>
    <row r="1554" ht="15.35" customHeight="1">
      <c r="A1554" t="s" s="594">
        <f>MID(D1554,LEN(C1554)+2,LEN(D1554)-LEN(C1554))</f>
        <v>115</v>
      </c>
      <c r="B1554" s="349">
        <f>IF(_xlfn.IFERROR(FIND("PU",D1554,1),0)&lt;&gt;0,"PU",0)</f>
        <v>0</v>
      </c>
      <c r="C1554" t="s" s="10">
        <v>343</v>
      </c>
      <c r="D1554" t="s" s="10">
        <v>2399</v>
      </c>
      <c r="E1554" s="349">
        <v>0</v>
      </c>
      <c r="F1554" s="6"/>
      <c r="G1554" s="6"/>
      <c r="H1554" s="6"/>
      <c r="I1554" s="6"/>
      <c r="J1554" s="9"/>
    </row>
    <row r="1555" ht="15.35" customHeight="1">
      <c r="A1555" t="s" s="594">
        <f>MID(D1555,LEN(C1555)+2,LEN(D1555)-LEN(C1555))</f>
        <v>117</v>
      </c>
      <c r="B1555" s="349">
        <f>IF(_xlfn.IFERROR(FIND("PU",D1555,1),0)&lt;&gt;0,"PU",0)</f>
        <v>0</v>
      </c>
      <c r="C1555" t="s" s="10">
        <v>343</v>
      </c>
      <c r="D1555" t="s" s="10">
        <v>2400</v>
      </c>
      <c r="E1555" s="349">
        <v>0</v>
      </c>
      <c r="F1555" s="6"/>
      <c r="G1555" s="6"/>
      <c r="H1555" s="6"/>
      <c r="I1555" s="6"/>
      <c r="J1555" s="9"/>
    </row>
    <row r="1556" ht="15.35" customHeight="1">
      <c r="A1556" t="s" s="594">
        <f>MID(D1556,LEN(C1556)+2,LEN(D1556)-LEN(C1556))</f>
        <v>118</v>
      </c>
      <c r="B1556" s="349">
        <f>IF(_xlfn.IFERROR(FIND("PU",D1556,1),0)&lt;&gt;0,"PU",0)</f>
        <v>0</v>
      </c>
      <c r="C1556" t="s" s="10">
        <v>343</v>
      </c>
      <c r="D1556" t="s" s="10">
        <v>2401</v>
      </c>
      <c r="E1556" s="349">
        <v>0</v>
      </c>
      <c r="F1556" s="6"/>
      <c r="G1556" s="6"/>
      <c r="H1556" s="6"/>
      <c r="I1556" s="6"/>
      <c r="J1556" s="9"/>
    </row>
    <row r="1557" ht="15.35" customHeight="1">
      <c r="A1557" t="s" s="594">
        <f>MID(D1557,LEN(C1557)+2,LEN(D1557)-LEN(C1557))</f>
        <v>119</v>
      </c>
      <c r="B1557" s="349">
        <f>IF(_xlfn.IFERROR(FIND("PU",D1557,1),0)&lt;&gt;0,"PU",0)</f>
        <v>0</v>
      </c>
      <c r="C1557" t="s" s="10">
        <v>343</v>
      </c>
      <c r="D1557" t="s" s="10">
        <v>2402</v>
      </c>
      <c r="E1557" s="349">
        <v>0</v>
      </c>
      <c r="F1557" s="6"/>
      <c r="G1557" s="6"/>
      <c r="H1557" s="6"/>
      <c r="I1557" s="6"/>
      <c r="J1557" s="9"/>
    </row>
    <row r="1558" ht="15.35" customHeight="1">
      <c r="A1558" t="s" s="594">
        <f>MID(D1558,LEN(C1558)+2,LEN(D1558)-LEN(C1558))</f>
        <v>120</v>
      </c>
      <c r="B1558" s="349">
        <f>IF(_xlfn.IFERROR(FIND("PU",D1558,1),0)&lt;&gt;0,"PU",0)</f>
        <v>0</v>
      </c>
      <c r="C1558" t="s" s="10">
        <v>343</v>
      </c>
      <c r="D1558" t="s" s="10">
        <v>2403</v>
      </c>
      <c r="E1558" s="349">
        <v>0</v>
      </c>
      <c r="F1558" s="6"/>
      <c r="G1558" s="6"/>
      <c r="H1558" s="6"/>
      <c r="I1558" s="6"/>
      <c r="J1558" s="9"/>
    </row>
    <row r="1559" ht="15.35" customHeight="1">
      <c r="A1559" t="s" s="594">
        <f>MID(D1559,LEN(C1559)+2,LEN(D1559)-LEN(C1559))</f>
        <v>121</v>
      </c>
      <c r="B1559" s="349">
        <f>IF(_xlfn.IFERROR(FIND("PU",D1559,1),0)&lt;&gt;0,"PU",0)</f>
        <v>0</v>
      </c>
      <c r="C1559" t="s" s="10">
        <v>343</v>
      </c>
      <c r="D1559" t="s" s="10">
        <v>2404</v>
      </c>
      <c r="E1559" s="349">
        <v>0</v>
      </c>
      <c r="F1559" s="6"/>
      <c r="G1559" s="6"/>
      <c r="H1559" s="6"/>
      <c r="I1559" s="6"/>
      <c r="J1559" s="9"/>
    </row>
    <row r="1560" ht="15.35" customHeight="1">
      <c r="A1560" t="s" s="594">
        <f>MID(D1560,LEN(C1560)+2,LEN(D1560)-LEN(C1560))</f>
        <v>122</v>
      </c>
      <c r="B1560" s="349">
        <f>IF(_xlfn.IFERROR(FIND("PU",D1560,1),0)&lt;&gt;0,"PU",0)</f>
        <v>0</v>
      </c>
      <c r="C1560" t="s" s="10">
        <v>343</v>
      </c>
      <c r="D1560" t="s" s="10">
        <v>2405</v>
      </c>
      <c r="E1560" s="349">
        <v>0</v>
      </c>
      <c r="F1560" s="6"/>
      <c r="G1560" s="6"/>
      <c r="H1560" s="6"/>
      <c r="I1560" s="6"/>
      <c r="J1560" s="9"/>
    </row>
    <row r="1561" ht="15.35" customHeight="1">
      <c r="A1561" t="s" s="594">
        <f>MID(D1561,LEN(C1561)+2,LEN(D1561)-LEN(C1561))</f>
        <v>123</v>
      </c>
      <c r="B1561" s="349">
        <f>IF(_xlfn.IFERROR(FIND("PU",D1561,1),0)&lt;&gt;0,"PU",0)</f>
        <v>0</v>
      </c>
      <c r="C1561" t="s" s="10">
        <v>343</v>
      </c>
      <c r="D1561" t="s" s="10">
        <v>2406</v>
      </c>
      <c r="E1561" s="349">
        <v>0</v>
      </c>
      <c r="F1561" s="6"/>
      <c r="G1561" s="6"/>
      <c r="H1561" s="6"/>
      <c r="I1561" s="6"/>
      <c r="J1561" s="9"/>
    </row>
    <row r="1562" ht="15.35" customHeight="1">
      <c r="A1562" t="s" s="594">
        <f>MID(D1562,LEN(C1562)+2,LEN(D1562)-LEN(C1562))</f>
        <v>860</v>
      </c>
      <c r="B1562" s="349">
        <f>IF(_xlfn.IFERROR(FIND("PU",D1562,1),0)&lt;&gt;0,"PU",0)</f>
        <v>0</v>
      </c>
      <c r="C1562" t="s" s="10">
        <v>343</v>
      </c>
      <c r="D1562" t="s" s="10">
        <v>2407</v>
      </c>
      <c r="E1562" s="349">
        <v>0</v>
      </c>
      <c r="F1562" s="6"/>
      <c r="G1562" s="6"/>
      <c r="H1562" s="6"/>
      <c r="I1562" s="6"/>
      <c r="J1562" s="9"/>
    </row>
    <row r="1563" ht="15.35" customHeight="1">
      <c r="A1563" t="s" s="594">
        <f>MID(D1563,LEN(C1563)+2,LEN(D1563)-LEN(C1563))</f>
        <v>110</v>
      </c>
      <c r="B1563" s="349">
        <f>IF(_xlfn.IFERROR(FIND("PU",D1563,1),0)&lt;&gt;0,"PU",0)</f>
        <v>0</v>
      </c>
      <c r="C1563" t="s" s="10">
        <v>345</v>
      </c>
      <c r="D1563" t="s" s="10">
        <v>2408</v>
      </c>
      <c r="E1563" s="349">
        <v>0</v>
      </c>
      <c r="F1563" s="6"/>
      <c r="G1563" s="6"/>
      <c r="H1563" s="6"/>
      <c r="I1563" s="6"/>
      <c r="J1563" s="9"/>
    </row>
    <row r="1564" ht="15.35" customHeight="1">
      <c r="A1564" t="s" s="594">
        <f>MID(D1564,LEN(C1564)+2,LEN(D1564)-LEN(C1564))</f>
        <v>111</v>
      </c>
      <c r="B1564" s="349">
        <f>IF(_xlfn.IFERROR(FIND("PU",D1564,1),0)&lt;&gt;0,"PU",0)</f>
        <v>0</v>
      </c>
      <c r="C1564" t="s" s="10">
        <v>345</v>
      </c>
      <c r="D1564" t="s" s="10">
        <v>2409</v>
      </c>
      <c r="E1564" s="349">
        <v>0</v>
      </c>
      <c r="F1564" s="6"/>
      <c r="G1564" s="6"/>
      <c r="H1564" s="6"/>
      <c r="I1564" s="6"/>
      <c r="J1564" s="9"/>
    </row>
    <row r="1565" ht="15.35" customHeight="1">
      <c r="A1565" t="s" s="594">
        <f>MID(D1565,LEN(C1565)+2,LEN(D1565)-LEN(C1565))</f>
        <v>112</v>
      </c>
      <c r="B1565" s="349">
        <f>IF(_xlfn.IFERROR(FIND("PU",D1565,1),0)&lt;&gt;0,"PU",0)</f>
        <v>0</v>
      </c>
      <c r="C1565" t="s" s="10">
        <v>345</v>
      </c>
      <c r="D1565" t="s" s="10">
        <v>2410</v>
      </c>
      <c r="E1565" s="349">
        <v>0</v>
      </c>
      <c r="F1565" s="6"/>
      <c r="G1565" s="6"/>
      <c r="H1565" s="6"/>
      <c r="I1565" s="6"/>
      <c r="J1565" s="9"/>
    </row>
    <row r="1566" ht="15.35" customHeight="1">
      <c r="A1566" t="s" s="594">
        <f>MID(D1566,LEN(C1566)+2,LEN(D1566)-LEN(C1566))</f>
        <v>113</v>
      </c>
      <c r="B1566" s="349">
        <f>IF(_xlfn.IFERROR(FIND("PU",D1566,1),0)&lt;&gt;0,"PU",0)</f>
        <v>0</v>
      </c>
      <c r="C1566" t="s" s="10">
        <v>345</v>
      </c>
      <c r="D1566" t="s" s="10">
        <v>2411</v>
      </c>
      <c r="E1566" s="349">
        <v>0</v>
      </c>
      <c r="F1566" s="6"/>
      <c r="G1566" s="6"/>
      <c r="H1566" s="6"/>
      <c r="I1566" s="6"/>
      <c r="J1566" s="9"/>
    </row>
    <row r="1567" ht="15.35" customHeight="1">
      <c r="A1567" t="s" s="594">
        <f>MID(D1567,LEN(C1567)+2,LEN(D1567)-LEN(C1567))</f>
        <v>114</v>
      </c>
      <c r="B1567" s="349">
        <f>IF(_xlfn.IFERROR(FIND("PU",D1567,1),0)&lt;&gt;0,"PU",0)</f>
        <v>0</v>
      </c>
      <c r="C1567" t="s" s="10">
        <v>345</v>
      </c>
      <c r="D1567" t="s" s="10">
        <v>2412</v>
      </c>
      <c r="E1567" s="349">
        <v>0</v>
      </c>
      <c r="F1567" s="6"/>
      <c r="G1567" s="6"/>
      <c r="H1567" s="6"/>
      <c r="I1567" s="6"/>
      <c r="J1567" s="9"/>
    </row>
    <row r="1568" ht="15.35" customHeight="1">
      <c r="A1568" t="s" s="594">
        <f>MID(D1568,LEN(C1568)+2,LEN(D1568)-LEN(C1568))</f>
        <v>115</v>
      </c>
      <c r="B1568" s="349">
        <f>IF(_xlfn.IFERROR(FIND("PU",D1568,1),0)&lt;&gt;0,"PU",0)</f>
        <v>0</v>
      </c>
      <c r="C1568" t="s" s="10">
        <v>345</v>
      </c>
      <c r="D1568" t="s" s="10">
        <v>2413</v>
      </c>
      <c r="E1568" s="349">
        <v>0</v>
      </c>
      <c r="F1568" s="6"/>
      <c r="G1568" s="6"/>
      <c r="H1568" s="6"/>
      <c r="I1568" s="6"/>
      <c r="J1568" s="9"/>
    </row>
    <row r="1569" ht="15.35" customHeight="1">
      <c r="A1569" t="s" s="594">
        <f>MID(D1569,LEN(C1569)+2,LEN(D1569)-LEN(C1569))</f>
        <v>117</v>
      </c>
      <c r="B1569" s="349">
        <f>IF(_xlfn.IFERROR(FIND("PU",D1569,1),0)&lt;&gt;0,"PU",0)</f>
        <v>0</v>
      </c>
      <c r="C1569" t="s" s="10">
        <v>345</v>
      </c>
      <c r="D1569" t="s" s="10">
        <v>2414</v>
      </c>
      <c r="E1569" s="349">
        <v>0</v>
      </c>
      <c r="F1569" s="6"/>
      <c r="G1569" s="6"/>
      <c r="H1569" s="6"/>
      <c r="I1569" s="6"/>
      <c r="J1569" s="9"/>
    </row>
    <row r="1570" ht="15.35" customHeight="1">
      <c r="A1570" t="s" s="594">
        <f>MID(D1570,LEN(C1570)+2,LEN(D1570)-LEN(C1570))</f>
        <v>118</v>
      </c>
      <c r="B1570" s="349">
        <f>IF(_xlfn.IFERROR(FIND("PU",D1570,1),0)&lt;&gt;0,"PU",0)</f>
        <v>0</v>
      </c>
      <c r="C1570" t="s" s="10">
        <v>345</v>
      </c>
      <c r="D1570" t="s" s="10">
        <v>2415</v>
      </c>
      <c r="E1570" s="349">
        <v>0</v>
      </c>
      <c r="F1570" s="6"/>
      <c r="G1570" s="6"/>
      <c r="H1570" s="6"/>
      <c r="I1570" s="6"/>
      <c r="J1570" s="9"/>
    </row>
    <row r="1571" ht="15.35" customHeight="1">
      <c r="A1571" t="s" s="594">
        <f>MID(D1571,LEN(C1571)+2,LEN(D1571)-LEN(C1571))</f>
        <v>119</v>
      </c>
      <c r="B1571" s="349">
        <f>IF(_xlfn.IFERROR(FIND("PU",D1571,1),0)&lt;&gt;0,"PU",0)</f>
        <v>0</v>
      </c>
      <c r="C1571" t="s" s="10">
        <v>345</v>
      </c>
      <c r="D1571" t="s" s="10">
        <v>2416</v>
      </c>
      <c r="E1571" s="349">
        <v>0</v>
      </c>
      <c r="F1571" s="6"/>
      <c r="G1571" s="6"/>
      <c r="H1571" s="6"/>
      <c r="I1571" s="6"/>
      <c r="J1571" s="9"/>
    </row>
    <row r="1572" ht="15.35" customHeight="1">
      <c r="A1572" t="s" s="594">
        <f>MID(D1572,LEN(C1572)+2,LEN(D1572)-LEN(C1572))</f>
        <v>120</v>
      </c>
      <c r="B1572" s="349">
        <f>IF(_xlfn.IFERROR(FIND("PU",D1572,1),0)&lt;&gt;0,"PU",0)</f>
        <v>0</v>
      </c>
      <c r="C1572" t="s" s="10">
        <v>345</v>
      </c>
      <c r="D1572" t="s" s="10">
        <v>2417</v>
      </c>
      <c r="E1572" s="349">
        <v>0</v>
      </c>
      <c r="F1572" s="6"/>
      <c r="G1572" s="6"/>
      <c r="H1572" s="6"/>
      <c r="I1572" s="6"/>
      <c r="J1572" s="9"/>
    </row>
    <row r="1573" ht="15.35" customHeight="1">
      <c r="A1573" t="s" s="594">
        <f>MID(D1573,LEN(C1573)+2,LEN(D1573)-LEN(C1573))</f>
        <v>121</v>
      </c>
      <c r="B1573" s="349">
        <f>IF(_xlfn.IFERROR(FIND("PU",D1573,1),0)&lt;&gt;0,"PU",0)</f>
        <v>0</v>
      </c>
      <c r="C1573" t="s" s="10">
        <v>345</v>
      </c>
      <c r="D1573" t="s" s="10">
        <v>2418</v>
      </c>
      <c r="E1573" s="349">
        <v>0</v>
      </c>
      <c r="F1573" s="6"/>
      <c r="G1573" s="6"/>
      <c r="H1573" s="6"/>
      <c r="I1573" s="6"/>
      <c r="J1573" s="9"/>
    </row>
    <row r="1574" ht="15.35" customHeight="1">
      <c r="A1574" t="s" s="594">
        <f>MID(D1574,LEN(C1574)+2,LEN(D1574)-LEN(C1574))</f>
        <v>122</v>
      </c>
      <c r="B1574" s="349">
        <f>IF(_xlfn.IFERROR(FIND("PU",D1574,1),0)&lt;&gt;0,"PU",0)</f>
        <v>0</v>
      </c>
      <c r="C1574" t="s" s="10">
        <v>345</v>
      </c>
      <c r="D1574" t="s" s="10">
        <v>2419</v>
      </c>
      <c r="E1574" s="349">
        <v>0</v>
      </c>
      <c r="F1574" s="6"/>
      <c r="G1574" s="6"/>
      <c r="H1574" s="6"/>
      <c r="I1574" s="6"/>
      <c r="J1574" s="9"/>
    </row>
    <row r="1575" ht="15.35" customHeight="1">
      <c r="A1575" t="s" s="594">
        <f>MID(D1575,LEN(C1575)+2,LEN(D1575)-LEN(C1575))</f>
        <v>123</v>
      </c>
      <c r="B1575" s="349">
        <f>IF(_xlfn.IFERROR(FIND("PU",D1575,1),0)&lt;&gt;0,"PU",0)</f>
        <v>0</v>
      </c>
      <c r="C1575" t="s" s="10">
        <v>345</v>
      </c>
      <c r="D1575" t="s" s="10">
        <v>2420</v>
      </c>
      <c r="E1575" s="349">
        <v>0</v>
      </c>
      <c r="F1575" s="6"/>
      <c r="G1575" s="6"/>
      <c r="H1575" s="6"/>
      <c r="I1575" s="6"/>
      <c r="J1575" s="9"/>
    </row>
    <row r="1576" ht="15.35" customHeight="1">
      <c r="A1576" t="s" s="594">
        <f>MID(D1576,LEN(C1576)+2,LEN(D1576)-LEN(C1576))</f>
        <v>860</v>
      </c>
      <c r="B1576" s="349">
        <f>IF(_xlfn.IFERROR(FIND("PU",D1576,1),0)&lt;&gt;0,"PU",0)</f>
        <v>0</v>
      </c>
      <c r="C1576" t="s" s="10">
        <v>345</v>
      </c>
      <c r="D1576" t="s" s="10">
        <v>2421</v>
      </c>
      <c r="E1576" s="349">
        <v>0</v>
      </c>
      <c r="F1576" s="6"/>
      <c r="G1576" s="6"/>
      <c r="H1576" s="6"/>
      <c r="I1576" s="6"/>
      <c r="J1576" s="9"/>
    </row>
    <row r="1577" ht="15.35" customHeight="1">
      <c r="A1577" t="s" s="594">
        <f>MID(D1577,LEN(C1577)+2,LEN(D1577)-LEN(C1577))</f>
        <v>110</v>
      </c>
      <c r="B1577" s="349">
        <f>IF(_xlfn.IFERROR(FIND("PU",D1577,1),0)&lt;&gt;0,"PU",0)</f>
        <v>0</v>
      </c>
      <c r="C1577" t="s" s="10">
        <v>125</v>
      </c>
      <c r="D1577" t="s" s="10">
        <v>2422</v>
      </c>
      <c r="E1577" s="349">
        <v>0</v>
      </c>
      <c r="F1577" s="6"/>
      <c r="G1577" s="6"/>
      <c r="H1577" s="6"/>
      <c r="I1577" s="6"/>
      <c r="J1577" s="9"/>
    </row>
    <row r="1578" ht="15.35" customHeight="1">
      <c r="A1578" t="s" s="594">
        <f>MID(D1578,LEN(C1578)+2,LEN(D1578)-LEN(C1578))</f>
        <v>111</v>
      </c>
      <c r="B1578" s="349">
        <f>IF(_xlfn.IFERROR(FIND("PU",D1578,1),0)&lt;&gt;0,"PU",0)</f>
        <v>0</v>
      </c>
      <c r="C1578" t="s" s="10">
        <v>125</v>
      </c>
      <c r="D1578" t="s" s="10">
        <v>2423</v>
      </c>
      <c r="E1578" s="349">
        <v>0</v>
      </c>
      <c r="F1578" s="6"/>
      <c r="G1578" s="6"/>
      <c r="H1578" s="6"/>
      <c r="I1578" s="6"/>
      <c r="J1578" s="9"/>
    </row>
    <row r="1579" ht="15.35" customHeight="1">
      <c r="A1579" t="s" s="594">
        <f>MID(D1579,LEN(C1579)+2,LEN(D1579)-LEN(C1579))</f>
        <v>112</v>
      </c>
      <c r="B1579" s="349">
        <f>IF(_xlfn.IFERROR(FIND("PU",D1579,1),0)&lt;&gt;0,"PU",0)</f>
        <v>0</v>
      </c>
      <c r="C1579" t="s" s="10">
        <v>125</v>
      </c>
      <c r="D1579" t="s" s="10">
        <v>2424</v>
      </c>
      <c r="E1579" s="349">
        <v>0</v>
      </c>
      <c r="F1579" s="6"/>
      <c r="G1579" s="6"/>
      <c r="H1579" s="6"/>
      <c r="I1579" s="6"/>
      <c r="J1579" s="9"/>
    </row>
    <row r="1580" ht="15.35" customHeight="1">
      <c r="A1580" t="s" s="594">
        <f>MID(D1580,LEN(C1580)+2,LEN(D1580)-LEN(C1580))</f>
        <v>113</v>
      </c>
      <c r="B1580" s="349">
        <f>IF(_xlfn.IFERROR(FIND("PU",D1580,1),0)&lt;&gt;0,"PU",0)</f>
        <v>0</v>
      </c>
      <c r="C1580" t="s" s="10">
        <v>125</v>
      </c>
      <c r="D1580" t="s" s="10">
        <v>2425</v>
      </c>
      <c r="E1580" s="349">
        <v>0</v>
      </c>
      <c r="F1580" s="6"/>
      <c r="G1580" s="6"/>
      <c r="H1580" s="6"/>
      <c r="I1580" s="6"/>
      <c r="J1580" s="9"/>
    </row>
    <row r="1581" ht="15.35" customHeight="1">
      <c r="A1581" t="s" s="594">
        <f>MID(D1581,LEN(C1581)+2,LEN(D1581)-LEN(C1581))</f>
        <v>114</v>
      </c>
      <c r="B1581" s="349">
        <f>IF(_xlfn.IFERROR(FIND("PU",D1581,1),0)&lt;&gt;0,"PU",0)</f>
        <v>0</v>
      </c>
      <c r="C1581" t="s" s="10">
        <v>125</v>
      </c>
      <c r="D1581" t="s" s="10">
        <v>2426</v>
      </c>
      <c r="E1581" s="349">
        <v>0</v>
      </c>
      <c r="F1581" s="6"/>
      <c r="G1581" s="6"/>
      <c r="H1581" s="6"/>
      <c r="I1581" s="6"/>
      <c r="J1581" s="9"/>
    </row>
    <row r="1582" ht="15.35" customHeight="1">
      <c r="A1582" t="s" s="594">
        <f>MID(D1582,LEN(C1582)+2,LEN(D1582)-LEN(C1582))</f>
        <v>115</v>
      </c>
      <c r="B1582" s="349">
        <f>IF(_xlfn.IFERROR(FIND("PU",D1582,1),0)&lt;&gt;0,"PU",0)</f>
        <v>0</v>
      </c>
      <c r="C1582" t="s" s="10">
        <v>125</v>
      </c>
      <c r="D1582" t="s" s="10">
        <v>2427</v>
      </c>
      <c r="E1582" s="349">
        <v>0</v>
      </c>
      <c r="F1582" s="6"/>
      <c r="G1582" s="6"/>
      <c r="H1582" s="6"/>
      <c r="I1582" s="6"/>
      <c r="J1582" s="9"/>
    </row>
    <row r="1583" ht="15.35" customHeight="1">
      <c r="A1583" t="s" s="594">
        <f>MID(D1583,LEN(C1583)+2,LEN(D1583)-LEN(C1583))</f>
        <v>117</v>
      </c>
      <c r="B1583" s="349">
        <f>IF(_xlfn.IFERROR(FIND("PU",D1583,1),0)&lt;&gt;0,"PU",0)</f>
        <v>0</v>
      </c>
      <c r="C1583" t="s" s="10">
        <v>125</v>
      </c>
      <c r="D1583" t="s" s="10">
        <v>2428</v>
      </c>
      <c r="E1583" s="349">
        <v>0</v>
      </c>
      <c r="F1583" s="6"/>
      <c r="G1583" s="6"/>
      <c r="H1583" s="6"/>
      <c r="I1583" s="6"/>
      <c r="J1583" s="9"/>
    </row>
    <row r="1584" ht="15.35" customHeight="1">
      <c r="A1584" t="s" s="594">
        <f>MID(D1584,LEN(C1584)+2,LEN(D1584)-LEN(C1584))</f>
        <v>118</v>
      </c>
      <c r="B1584" s="349">
        <f>IF(_xlfn.IFERROR(FIND("PU",D1584,1),0)&lt;&gt;0,"PU",0)</f>
        <v>0</v>
      </c>
      <c r="C1584" t="s" s="10">
        <v>125</v>
      </c>
      <c r="D1584" t="s" s="10">
        <v>2429</v>
      </c>
      <c r="E1584" s="349">
        <v>0</v>
      </c>
      <c r="F1584" s="6"/>
      <c r="G1584" s="6"/>
      <c r="H1584" s="6"/>
      <c r="I1584" s="6"/>
      <c r="J1584" s="9"/>
    </row>
    <row r="1585" ht="15.35" customHeight="1">
      <c r="A1585" t="s" s="594">
        <f>MID(D1585,LEN(C1585)+2,LEN(D1585)-LEN(C1585))</f>
        <v>119</v>
      </c>
      <c r="B1585" s="349">
        <f>IF(_xlfn.IFERROR(FIND("PU",D1585,1),0)&lt;&gt;0,"PU",0)</f>
        <v>0</v>
      </c>
      <c r="C1585" t="s" s="10">
        <v>125</v>
      </c>
      <c r="D1585" t="s" s="10">
        <v>2430</v>
      </c>
      <c r="E1585" s="349">
        <v>0</v>
      </c>
      <c r="F1585" s="6"/>
      <c r="G1585" s="6"/>
      <c r="H1585" s="6"/>
      <c r="I1585" s="6"/>
      <c r="J1585" s="9"/>
    </row>
    <row r="1586" ht="15.35" customHeight="1">
      <c r="A1586" t="s" s="594">
        <f>MID(D1586,LEN(C1586)+2,LEN(D1586)-LEN(C1586))</f>
        <v>120</v>
      </c>
      <c r="B1586" s="349">
        <f>IF(_xlfn.IFERROR(FIND("PU",D1586,1),0)&lt;&gt;0,"PU",0)</f>
        <v>0</v>
      </c>
      <c r="C1586" t="s" s="10">
        <v>125</v>
      </c>
      <c r="D1586" t="s" s="10">
        <v>2431</v>
      </c>
      <c r="E1586" s="349">
        <v>0</v>
      </c>
      <c r="F1586" s="6"/>
      <c r="G1586" s="6"/>
      <c r="H1586" s="6"/>
      <c r="I1586" s="6"/>
      <c r="J1586" s="9"/>
    </row>
    <row r="1587" ht="15.35" customHeight="1">
      <c r="A1587" t="s" s="594">
        <f>MID(D1587,LEN(C1587)+2,LEN(D1587)-LEN(C1587))</f>
        <v>121</v>
      </c>
      <c r="B1587" s="349">
        <f>IF(_xlfn.IFERROR(FIND("PU",D1587,1),0)&lt;&gt;0,"PU",0)</f>
        <v>0</v>
      </c>
      <c r="C1587" t="s" s="10">
        <v>125</v>
      </c>
      <c r="D1587" t="s" s="10">
        <v>2432</v>
      </c>
      <c r="E1587" s="349">
        <v>0</v>
      </c>
      <c r="F1587" s="6"/>
      <c r="G1587" s="6"/>
      <c r="H1587" s="6"/>
      <c r="I1587" s="6"/>
      <c r="J1587" s="9"/>
    </row>
    <row r="1588" ht="15.35" customHeight="1">
      <c r="A1588" t="s" s="594">
        <f>MID(D1588,LEN(C1588)+2,LEN(D1588)-LEN(C1588))</f>
        <v>122</v>
      </c>
      <c r="B1588" s="349">
        <f>IF(_xlfn.IFERROR(FIND("PU",D1588,1),0)&lt;&gt;0,"PU",0)</f>
        <v>0</v>
      </c>
      <c r="C1588" t="s" s="10">
        <v>125</v>
      </c>
      <c r="D1588" t="s" s="10">
        <v>2433</v>
      </c>
      <c r="E1588" s="349">
        <v>0</v>
      </c>
      <c r="F1588" s="6"/>
      <c r="G1588" s="6"/>
      <c r="H1588" s="6"/>
      <c r="I1588" s="6"/>
      <c r="J1588" s="9"/>
    </row>
    <row r="1589" ht="15.35" customHeight="1">
      <c r="A1589" t="s" s="594">
        <f>MID(D1589,LEN(C1589)+2,LEN(D1589)-LEN(C1589))</f>
        <v>123</v>
      </c>
      <c r="B1589" s="349">
        <f>IF(_xlfn.IFERROR(FIND("PU",D1589,1),0)&lt;&gt;0,"PU",0)</f>
        <v>0</v>
      </c>
      <c r="C1589" t="s" s="10">
        <v>125</v>
      </c>
      <c r="D1589" t="s" s="10">
        <v>2434</v>
      </c>
      <c r="E1589" s="349">
        <v>0</v>
      </c>
      <c r="F1589" s="6"/>
      <c r="G1589" s="6"/>
      <c r="H1589" s="6"/>
      <c r="I1589" s="6"/>
      <c r="J1589" s="9"/>
    </row>
    <row r="1590" ht="15.35" customHeight="1">
      <c r="A1590" t="s" s="594">
        <f>MID(D1590,LEN(C1590)+2,LEN(D1590)-LEN(C1590))</f>
        <v>860</v>
      </c>
      <c r="B1590" s="349">
        <f>IF(_xlfn.IFERROR(FIND("PU",D1590,1),0)&lt;&gt;0,"PU",0)</f>
        <v>0</v>
      </c>
      <c r="C1590" t="s" s="10">
        <v>125</v>
      </c>
      <c r="D1590" t="s" s="10">
        <v>2435</v>
      </c>
      <c r="E1590" s="349">
        <v>0</v>
      </c>
      <c r="F1590" s="6"/>
      <c r="G1590" s="6"/>
      <c r="H1590" s="6"/>
      <c r="I1590" s="6"/>
      <c r="J1590" s="9"/>
    </row>
    <row r="1591" ht="15.35" customHeight="1">
      <c r="A1591" t="s" s="594">
        <f>MID(D1591,LEN(C1591)+2,LEN(D1591)-LEN(C1591))</f>
        <v>110</v>
      </c>
      <c r="B1591" s="349">
        <f>IF(_xlfn.IFERROR(FIND("PU",D1591,1),0)&lt;&gt;0,"PU",0)</f>
        <v>0</v>
      </c>
      <c r="C1591" t="s" s="10">
        <v>130</v>
      </c>
      <c r="D1591" t="s" s="10">
        <v>2436</v>
      </c>
      <c r="E1591" s="349">
        <v>0</v>
      </c>
      <c r="F1591" s="6"/>
      <c r="G1591" s="6"/>
      <c r="H1591" s="6"/>
      <c r="I1591" s="6"/>
      <c r="J1591" s="9"/>
    </row>
    <row r="1592" ht="15.35" customHeight="1">
      <c r="A1592" t="s" s="594">
        <f>MID(D1592,LEN(C1592)+2,LEN(D1592)-LEN(C1592))</f>
        <v>111</v>
      </c>
      <c r="B1592" s="349">
        <f>IF(_xlfn.IFERROR(FIND("PU",D1592,1),0)&lt;&gt;0,"PU",0)</f>
        <v>0</v>
      </c>
      <c r="C1592" t="s" s="10">
        <v>130</v>
      </c>
      <c r="D1592" t="s" s="10">
        <v>2437</v>
      </c>
      <c r="E1592" s="349">
        <v>0</v>
      </c>
      <c r="F1592" s="6"/>
      <c r="G1592" s="6"/>
      <c r="H1592" s="6"/>
      <c r="I1592" s="6"/>
      <c r="J1592" s="9"/>
    </row>
    <row r="1593" ht="15.35" customHeight="1">
      <c r="A1593" t="s" s="594">
        <f>MID(D1593,LEN(C1593)+2,LEN(D1593)-LEN(C1593))</f>
        <v>112</v>
      </c>
      <c r="B1593" s="349">
        <f>IF(_xlfn.IFERROR(FIND("PU",D1593,1),0)&lt;&gt;0,"PU",0)</f>
        <v>0</v>
      </c>
      <c r="C1593" t="s" s="10">
        <v>130</v>
      </c>
      <c r="D1593" t="s" s="10">
        <v>2438</v>
      </c>
      <c r="E1593" s="349">
        <v>0</v>
      </c>
      <c r="F1593" s="6"/>
      <c r="G1593" s="6"/>
      <c r="H1593" s="6"/>
      <c r="I1593" s="6"/>
      <c r="J1593" s="9"/>
    </row>
    <row r="1594" ht="15.35" customHeight="1">
      <c r="A1594" t="s" s="594">
        <f>MID(D1594,LEN(C1594)+2,LEN(D1594)-LEN(C1594))</f>
        <v>113</v>
      </c>
      <c r="B1594" s="349">
        <f>IF(_xlfn.IFERROR(FIND("PU",D1594,1),0)&lt;&gt;0,"PU",0)</f>
        <v>0</v>
      </c>
      <c r="C1594" t="s" s="10">
        <v>130</v>
      </c>
      <c r="D1594" t="s" s="10">
        <v>2439</v>
      </c>
      <c r="E1594" s="349">
        <v>0</v>
      </c>
      <c r="F1594" s="6"/>
      <c r="G1594" s="6"/>
      <c r="H1594" s="6"/>
      <c r="I1594" s="6"/>
      <c r="J1594" s="9"/>
    </row>
    <row r="1595" ht="15.35" customHeight="1">
      <c r="A1595" t="s" s="594">
        <f>MID(D1595,LEN(C1595)+2,LEN(D1595)-LEN(C1595))</f>
        <v>114</v>
      </c>
      <c r="B1595" s="349">
        <f>IF(_xlfn.IFERROR(FIND("PU",D1595,1),0)&lt;&gt;0,"PU",0)</f>
        <v>0</v>
      </c>
      <c r="C1595" t="s" s="10">
        <v>130</v>
      </c>
      <c r="D1595" t="s" s="10">
        <v>2440</v>
      </c>
      <c r="E1595" s="349">
        <v>0</v>
      </c>
      <c r="F1595" s="6"/>
      <c r="G1595" s="6"/>
      <c r="H1595" s="6"/>
      <c r="I1595" s="6"/>
      <c r="J1595" s="9"/>
    </row>
    <row r="1596" ht="15.35" customHeight="1">
      <c r="A1596" t="s" s="594">
        <f>MID(D1596,LEN(C1596)+2,LEN(D1596)-LEN(C1596))</f>
        <v>115</v>
      </c>
      <c r="B1596" s="349">
        <f>IF(_xlfn.IFERROR(FIND("PU",D1596,1),0)&lt;&gt;0,"PU",0)</f>
        <v>0</v>
      </c>
      <c r="C1596" t="s" s="10">
        <v>130</v>
      </c>
      <c r="D1596" t="s" s="10">
        <v>2441</v>
      </c>
      <c r="E1596" s="349">
        <v>0</v>
      </c>
      <c r="F1596" s="6"/>
      <c r="G1596" s="6"/>
      <c r="H1596" s="6"/>
      <c r="I1596" s="6"/>
      <c r="J1596" s="9"/>
    </row>
    <row r="1597" ht="15.35" customHeight="1">
      <c r="A1597" t="s" s="594">
        <f>MID(D1597,LEN(C1597)+2,LEN(D1597)-LEN(C1597))</f>
        <v>117</v>
      </c>
      <c r="B1597" s="349">
        <f>IF(_xlfn.IFERROR(FIND("PU",D1597,1),0)&lt;&gt;0,"PU",0)</f>
        <v>0</v>
      </c>
      <c r="C1597" t="s" s="10">
        <v>130</v>
      </c>
      <c r="D1597" t="s" s="10">
        <v>2442</v>
      </c>
      <c r="E1597" s="349">
        <v>0</v>
      </c>
      <c r="F1597" s="6"/>
      <c r="G1597" s="6"/>
      <c r="H1597" s="6"/>
      <c r="I1597" s="6"/>
      <c r="J1597" s="9"/>
    </row>
    <row r="1598" ht="15.35" customHeight="1">
      <c r="A1598" t="s" s="594">
        <f>MID(D1598,LEN(C1598)+2,LEN(D1598)-LEN(C1598))</f>
        <v>118</v>
      </c>
      <c r="B1598" s="349">
        <f>IF(_xlfn.IFERROR(FIND("PU",D1598,1),0)&lt;&gt;0,"PU",0)</f>
        <v>0</v>
      </c>
      <c r="C1598" t="s" s="10">
        <v>130</v>
      </c>
      <c r="D1598" t="s" s="10">
        <v>2443</v>
      </c>
      <c r="E1598" s="349">
        <v>0</v>
      </c>
      <c r="F1598" s="6"/>
      <c r="G1598" s="6"/>
      <c r="H1598" s="6"/>
      <c r="I1598" s="6"/>
      <c r="J1598" s="9"/>
    </row>
    <row r="1599" ht="15.35" customHeight="1">
      <c r="A1599" t="s" s="594">
        <f>MID(D1599,LEN(C1599)+2,LEN(D1599)-LEN(C1599))</f>
        <v>119</v>
      </c>
      <c r="B1599" s="349">
        <f>IF(_xlfn.IFERROR(FIND("PU",D1599,1),0)&lt;&gt;0,"PU",0)</f>
        <v>0</v>
      </c>
      <c r="C1599" t="s" s="10">
        <v>130</v>
      </c>
      <c r="D1599" t="s" s="10">
        <v>2444</v>
      </c>
      <c r="E1599" s="349">
        <v>0</v>
      </c>
      <c r="F1599" s="6"/>
      <c r="G1599" s="6"/>
      <c r="H1599" s="6"/>
      <c r="I1599" s="6"/>
      <c r="J1599" s="9"/>
    </row>
    <row r="1600" ht="15.35" customHeight="1">
      <c r="A1600" t="s" s="594">
        <f>MID(D1600,LEN(C1600)+2,LEN(D1600)-LEN(C1600))</f>
        <v>120</v>
      </c>
      <c r="B1600" s="349">
        <f>IF(_xlfn.IFERROR(FIND("PU",D1600,1),0)&lt;&gt;0,"PU",0)</f>
        <v>0</v>
      </c>
      <c r="C1600" t="s" s="10">
        <v>130</v>
      </c>
      <c r="D1600" t="s" s="10">
        <v>2445</v>
      </c>
      <c r="E1600" s="349">
        <v>0</v>
      </c>
      <c r="F1600" s="6"/>
      <c r="G1600" s="6"/>
      <c r="H1600" s="6"/>
      <c r="I1600" s="6"/>
      <c r="J1600" s="9"/>
    </row>
    <row r="1601" ht="15.35" customHeight="1">
      <c r="A1601" t="s" s="594">
        <f>MID(D1601,LEN(C1601)+2,LEN(D1601)-LEN(C1601))</f>
        <v>121</v>
      </c>
      <c r="B1601" s="349">
        <f>IF(_xlfn.IFERROR(FIND("PU",D1601,1),0)&lt;&gt;0,"PU",0)</f>
        <v>0</v>
      </c>
      <c r="C1601" t="s" s="10">
        <v>130</v>
      </c>
      <c r="D1601" t="s" s="10">
        <v>2446</v>
      </c>
      <c r="E1601" s="349">
        <v>0</v>
      </c>
      <c r="F1601" s="6"/>
      <c r="G1601" s="6"/>
      <c r="H1601" s="6"/>
      <c r="I1601" s="6"/>
      <c r="J1601" s="9"/>
    </row>
    <row r="1602" ht="15.35" customHeight="1">
      <c r="A1602" t="s" s="594">
        <f>MID(D1602,LEN(C1602)+2,LEN(D1602)-LEN(C1602))</f>
        <v>122</v>
      </c>
      <c r="B1602" s="349">
        <f>IF(_xlfn.IFERROR(FIND("PU",D1602,1),0)&lt;&gt;0,"PU",0)</f>
        <v>0</v>
      </c>
      <c r="C1602" t="s" s="10">
        <v>130</v>
      </c>
      <c r="D1602" t="s" s="10">
        <v>2447</v>
      </c>
      <c r="E1602" s="349">
        <v>0</v>
      </c>
      <c r="F1602" s="6"/>
      <c r="G1602" s="6"/>
      <c r="H1602" s="6"/>
      <c r="I1602" s="6"/>
      <c r="J1602" s="9"/>
    </row>
    <row r="1603" ht="15.35" customHeight="1">
      <c r="A1603" t="s" s="594">
        <f>MID(D1603,LEN(C1603)+2,LEN(D1603)-LEN(C1603))</f>
        <v>123</v>
      </c>
      <c r="B1603" s="349">
        <f>IF(_xlfn.IFERROR(FIND("PU",D1603,1),0)&lt;&gt;0,"PU",0)</f>
        <v>0</v>
      </c>
      <c r="C1603" t="s" s="10">
        <v>130</v>
      </c>
      <c r="D1603" t="s" s="10">
        <v>2448</v>
      </c>
      <c r="E1603" s="349">
        <v>0</v>
      </c>
      <c r="F1603" s="6"/>
      <c r="G1603" s="6"/>
      <c r="H1603" s="6"/>
      <c r="I1603" s="6"/>
      <c r="J1603" s="9"/>
    </row>
    <row r="1604" ht="15.35" customHeight="1">
      <c r="A1604" t="s" s="594">
        <f>MID(D1604,LEN(C1604)+2,LEN(D1604)-LEN(C1604))</f>
        <v>860</v>
      </c>
      <c r="B1604" s="349">
        <f>IF(_xlfn.IFERROR(FIND("PU",D1604,1),0)&lt;&gt;0,"PU",0)</f>
        <v>0</v>
      </c>
      <c r="C1604" t="s" s="10">
        <v>130</v>
      </c>
      <c r="D1604" t="s" s="10">
        <v>2449</v>
      </c>
      <c r="E1604" s="349">
        <v>0</v>
      </c>
      <c r="F1604" s="6"/>
      <c r="G1604" s="6"/>
      <c r="H1604" s="6"/>
      <c r="I1604" s="6"/>
      <c r="J1604" s="9"/>
    </row>
    <row r="1605" ht="15.35" customHeight="1">
      <c r="A1605" t="s" s="594">
        <f>MID(D1605,LEN(C1605)+2,LEN(D1605)-LEN(C1605))</f>
        <v>110</v>
      </c>
      <c r="B1605" s="349">
        <f>IF(_xlfn.IFERROR(FIND("PU",D1605,1),0)&lt;&gt;0,"PU",0)</f>
        <v>0</v>
      </c>
      <c r="C1605" t="s" s="10">
        <v>132</v>
      </c>
      <c r="D1605" t="s" s="10">
        <v>2450</v>
      </c>
      <c r="E1605" s="349">
        <v>0</v>
      </c>
      <c r="F1605" s="6"/>
      <c r="G1605" s="6"/>
      <c r="H1605" s="6"/>
      <c r="I1605" s="6"/>
      <c r="J1605" s="9"/>
    </row>
    <row r="1606" ht="15.35" customHeight="1">
      <c r="A1606" t="s" s="594">
        <f>MID(D1606,LEN(C1606)+2,LEN(D1606)-LEN(C1606))</f>
        <v>111</v>
      </c>
      <c r="B1606" s="349">
        <f>IF(_xlfn.IFERROR(FIND("PU",D1606,1),0)&lt;&gt;0,"PU",0)</f>
        <v>0</v>
      </c>
      <c r="C1606" t="s" s="10">
        <v>132</v>
      </c>
      <c r="D1606" t="s" s="10">
        <v>2451</v>
      </c>
      <c r="E1606" s="349">
        <v>0</v>
      </c>
      <c r="F1606" s="6"/>
      <c r="G1606" s="6"/>
      <c r="H1606" s="6"/>
      <c r="I1606" s="6"/>
      <c r="J1606" s="9"/>
    </row>
    <row r="1607" ht="15.35" customHeight="1">
      <c r="A1607" t="s" s="594">
        <f>MID(D1607,LEN(C1607)+2,LEN(D1607)-LEN(C1607))</f>
        <v>112</v>
      </c>
      <c r="B1607" s="349">
        <f>IF(_xlfn.IFERROR(FIND("PU",D1607,1),0)&lt;&gt;0,"PU",0)</f>
        <v>0</v>
      </c>
      <c r="C1607" t="s" s="10">
        <v>132</v>
      </c>
      <c r="D1607" t="s" s="10">
        <v>2452</v>
      </c>
      <c r="E1607" s="349">
        <v>0</v>
      </c>
      <c r="F1607" s="6"/>
      <c r="G1607" s="6"/>
      <c r="H1607" s="6"/>
      <c r="I1607" s="6"/>
      <c r="J1607" s="9"/>
    </row>
    <row r="1608" ht="15.35" customHeight="1">
      <c r="A1608" t="s" s="594">
        <f>MID(D1608,LEN(C1608)+2,LEN(D1608)-LEN(C1608))</f>
        <v>113</v>
      </c>
      <c r="B1608" s="349">
        <f>IF(_xlfn.IFERROR(FIND("PU",D1608,1),0)&lt;&gt;0,"PU",0)</f>
        <v>0</v>
      </c>
      <c r="C1608" t="s" s="10">
        <v>132</v>
      </c>
      <c r="D1608" t="s" s="10">
        <v>2453</v>
      </c>
      <c r="E1608" s="349">
        <v>0</v>
      </c>
      <c r="F1608" s="6"/>
      <c r="G1608" s="6"/>
      <c r="H1608" s="6"/>
      <c r="I1608" s="6"/>
      <c r="J1608" s="9"/>
    </row>
    <row r="1609" ht="15.35" customHeight="1">
      <c r="A1609" t="s" s="594">
        <f>MID(D1609,LEN(C1609)+2,LEN(D1609)-LEN(C1609))</f>
        <v>114</v>
      </c>
      <c r="B1609" s="349">
        <f>IF(_xlfn.IFERROR(FIND("PU",D1609,1),0)&lt;&gt;0,"PU",0)</f>
        <v>0</v>
      </c>
      <c r="C1609" t="s" s="10">
        <v>132</v>
      </c>
      <c r="D1609" t="s" s="10">
        <v>2454</v>
      </c>
      <c r="E1609" s="349">
        <v>0</v>
      </c>
      <c r="F1609" s="6"/>
      <c r="G1609" s="6"/>
      <c r="H1609" s="6"/>
      <c r="I1609" s="6"/>
      <c r="J1609" s="9"/>
    </row>
    <row r="1610" ht="15.35" customHeight="1">
      <c r="A1610" t="s" s="594">
        <f>MID(D1610,LEN(C1610)+2,LEN(D1610)-LEN(C1610))</f>
        <v>115</v>
      </c>
      <c r="B1610" s="349">
        <f>IF(_xlfn.IFERROR(FIND("PU",D1610,1),0)&lt;&gt;0,"PU",0)</f>
        <v>0</v>
      </c>
      <c r="C1610" t="s" s="10">
        <v>132</v>
      </c>
      <c r="D1610" t="s" s="10">
        <v>2455</v>
      </c>
      <c r="E1610" s="349">
        <v>0</v>
      </c>
      <c r="F1610" s="6"/>
      <c r="G1610" s="6"/>
      <c r="H1610" s="6"/>
      <c r="I1610" s="6"/>
      <c r="J1610" s="9"/>
    </row>
    <row r="1611" ht="15.35" customHeight="1">
      <c r="A1611" t="s" s="594">
        <f>MID(D1611,LEN(C1611)+2,LEN(D1611)-LEN(C1611))</f>
        <v>117</v>
      </c>
      <c r="B1611" s="349">
        <f>IF(_xlfn.IFERROR(FIND("PU",D1611,1),0)&lt;&gt;0,"PU",0)</f>
        <v>0</v>
      </c>
      <c r="C1611" t="s" s="10">
        <v>132</v>
      </c>
      <c r="D1611" t="s" s="10">
        <v>2456</v>
      </c>
      <c r="E1611" s="349">
        <v>0</v>
      </c>
      <c r="F1611" s="6"/>
      <c r="G1611" s="6"/>
      <c r="H1611" s="6"/>
      <c r="I1611" s="6"/>
      <c r="J1611" s="9"/>
    </row>
    <row r="1612" ht="15.35" customHeight="1">
      <c r="A1612" t="s" s="594">
        <f>MID(D1612,LEN(C1612)+2,LEN(D1612)-LEN(C1612))</f>
        <v>118</v>
      </c>
      <c r="B1612" s="349">
        <f>IF(_xlfn.IFERROR(FIND("PU",D1612,1),0)&lt;&gt;0,"PU",0)</f>
        <v>0</v>
      </c>
      <c r="C1612" t="s" s="10">
        <v>132</v>
      </c>
      <c r="D1612" t="s" s="10">
        <v>2457</v>
      </c>
      <c r="E1612" s="349">
        <v>0</v>
      </c>
      <c r="F1612" s="6"/>
      <c r="G1612" s="6"/>
      <c r="H1612" s="6"/>
      <c r="I1612" s="6"/>
      <c r="J1612" s="9"/>
    </row>
    <row r="1613" ht="15.35" customHeight="1">
      <c r="A1613" t="s" s="594">
        <f>MID(D1613,LEN(C1613)+2,LEN(D1613)-LEN(C1613))</f>
        <v>119</v>
      </c>
      <c r="B1613" s="349">
        <f>IF(_xlfn.IFERROR(FIND("PU",D1613,1),0)&lt;&gt;0,"PU",0)</f>
        <v>0</v>
      </c>
      <c r="C1613" t="s" s="10">
        <v>132</v>
      </c>
      <c r="D1613" t="s" s="10">
        <v>2458</v>
      </c>
      <c r="E1613" s="349">
        <v>0</v>
      </c>
      <c r="F1613" s="6"/>
      <c r="G1613" s="6"/>
      <c r="H1613" s="6"/>
      <c r="I1613" s="6"/>
      <c r="J1613" s="9"/>
    </row>
    <row r="1614" ht="15.35" customHeight="1">
      <c r="A1614" t="s" s="594">
        <f>MID(D1614,LEN(C1614)+2,LEN(D1614)-LEN(C1614))</f>
        <v>120</v>
      </c>
      <c r="B1614" s="349">
        <f>IF(_xlfn.IFERROR(FIND("PU",D1614,1),0)&lt;&gt;0,"PU",0)</f>
        <v>0</v>
      </c>
      <c r="C1614" t="s" s="10">
        <v>132</v>
      </c>
      <c r="D1614" t="s" s="10">
        <v>2459</v>
      </c>
      <c r="E1614" s="349">
        <v>0</v>
      </c>
      <c r="F1614" s="6"/>
      <c r="G1614" s="6"/>
      <c r="H1614" s="6"/>
      <c r="I1614" s="6"/>
      <c r="J1614" s="9"/>
    </row>
    <row r="1615" ht="15.35" customHeight="1">
      <c r="A1615" t="s" s="594">
        <f>MID(D1615,LEN(C1615)+2,LEN(D1615)-LEN(C1615))</f>
        <v>121</v>
      </c>
      <c r="B1615" s="349">
        <f>IF(_xlfn.IFERROR(FIND("PU",D1615,1),0)&lt;&gt;0,"PU",0)</f>
        <v>0</v>
      </c>
      <c r="C1615" t="s" s="10">
        <v>132</v>
      </c>
      <c r="D1615" t="s" s="10">
        <v>2460</v>
      </c>
      <c r="E1615" s="349">
        <v>0</v>
      </c>
      <c r="F1615" s="6"/>
      <c r="G1615" s="6"/>
      <c r="H1615" s="6"/>
      <c r="I1615" s="6"/>
      <c r="J1615" s="9"/>
    </row>
    <row r="1616" ht="15.35" customHeight="1">
      <c r="A1616" t="s" s="594">
        <f>MID(D1616,LEN(C1616)+2,LEN(D1616)-LEN(C1616))</f>
        <v>122</v>
      </c>
      <c r="B1616" s="349">
        <f>IF(_xlfn.IFERROR(FIND("PU",D1616,1),0)&lt;&gt;0,"PU",0)</f>
        <v>0</v>
      </c>
      <c r="C1616" t="s" s="10">
        <v>132</v>
      </c>
      <c r="D1616" t="s" s="10">
        <v>2461</v>
      </c>
      <c r="E1616" s="349">
        <v>0</v>
      </c>
      <c r="F1616" s="6"/>
      <c r="G1616" s="6"/>
      <c r="H1616" s="6"/>
      <c r="I1616" s="6"/>
      <c r="J1616" s="9"/>
    </row>
    <row r="1617" ht="15.35" customHeight="1">
      <c r="A1617" t="s" s="594">
        <f>MID(D1617,LEN(C1617)+2,LEN(D1617)-LEN(C1617))</f>
        <v>123</v>
      </c>
      <c r="B1617" s="349">
        <f>IF(_xlfn.IFERROR(FIND("PU",D1617,1),0)&lt;&gt;0,"PU",0)</f>
        <v>0</v>
      </c>
      <c r="C1617" t="s" s="10">
        <v>132</v>
      </c>
      <c r="D1617" t="s" s="10">
        <v>2462</v>
      </c>
      <c r="E1617" s="349">
        <v>0</v>
      </c>
      <c r="F1617" s="6"/>
      <c r="G1617" s="6"/>
      <c r="H1617" s="6"/>
      <c r="I1617" s="6"/>
      <c r="J1617" s="9"/>
    </row>
    <row r="1618" ht="15.35" customHeight="1">
      <c r="A1618" t="s" s="594">
        <f>MID(D1618,LEN(C1618)+2,LEN(D1618)-LEN(C1618))</f>
        <v>860</v>
      </c>
      <c r="B1618" s="349">
        <f>IF(_xlfn.IFERROR(FIND("PU",D1618,1),0)&lt;&gt;0,"PU",0)</f>
        <v>0</v>
      </c>
      <c r="C1618" t="s" s="10">
        <v>132</v>
      </c>
      <c r="D1618" t="s" s="10">
        <v>2463</v>
      </c>
      <c r="E1618" s="349">
        <v>0</v>
      </c>
      <c r="F1618" s="6"/>
      <c r="G1618" s="6"/>
      <c r="H1618" s="6"/>
      <c r="I1618" s="6"/>
      <c r="J1618" s="9"/>
    </row>
    <row r="1619" ht="15.35" customHeight="1">
      <c r="A1619" t="s" s="594">
        <f>MID(D1619,LEN(C1619)+2,LEN(D1619)-LEN(C1619))</f>
        <v>110</v>
      </c>
      <c r="B1619" s="349">
        <f>IF(_xlfn.IFERROR(FIND("PU",D1619,1),0)&lt;&gt;0,"PU",0)</f>
        <v>0</v>
      </c>
      <c r="C1619" t="s" s="10">
        <v>134</v>
      </c>
      <c r="D1619" t="s" s="10">
        <v>2464</v>
      </c>
      <c r="E1619" s="349">
        <v>0</v>
      </c>
      <c r="F1619" s="6"/>
      <c r="G1619" s="6"/>
      <c r="H1619" s="6"/>
      <c r="I1619" s="6"/>
      <c r="J1619" s="9"/>
    </row>
    <row r="1620" ht="15.35" customHeight="1">
      <c r="A1620" t="s" s="594">
        <f>MID(D1620,LEN(C1620)+2,LEN(D1620)-LEN(C1620))</f>
        <v>111</v>
      </c>
      <c r="B1620" s="349">
        <f>IF(_xlfn.IFERROR(FIND("PU",D1620,1),0)&lt;&gt;0,"PU",0)</f>
        <v>0</v>
      </c>
      <c r="C1620" t="s" s="10">
        <v>134</v>
      </c>
      <c r="D1620" t="s" s="10">
        <v>2465</v>
      </c>
      <c r="E1620" s="349">
        <v>0</v>
      </c>
      <c r="F1620" s="6"/>
      <c r="G1620" s="6"/>
      <c r="H1620" s="6"/>
      <c r="I1620" s="6"/>
      <c r="J1620" s="9"/>
    </row>
    <row r="1621" ht="15.35" customHeight="1">
      <c r="A1621" t="s" s="594">
        <f>MID(D1621,LEN(C1621)+2,LEN(D1621)-LEN(C1621))</f>
        <v>112</v>
      </c>
      <c r="B1621" s="349">
        <f>IF(_xlfn.IFERROR(FIND("PU",D1621,1),0)&lt;&gt;0,"PU",0)</f>
        <v>0</v>
      </c>
      <c r="C1621" t="s" s="10">
        <v>134</v>
      </c>
      <c r="D1621" t="s" s="10">
        <v>2466</v>
      </c>
      <c r="E1621" s="349">
        <v>0</v>
      </c>
      <c r="F1621" s="6"/>
      <c r="G1621" s="6"/>
      <c r="H1621" s="6"/>
      <c r="I1621" s="6"/>
      <c r="J1621" s="9"/>
    </row>
    <row r="1622" ht="15.35" customHeight="1">
      <c r="A1622" t="s" s="594">
        <f>MID(D1622,LEN(C1622)+2,LEN(D1622)-LEN(C1622))</f>
        <v>113</v>
      </c>
      <c r="B1622" s="349">
        <f>IF(_xlfn.IFERROR(FIND("PU",D1622,1),0)&lt;&gt;0,"PU",0)</f>
        <v>0</v>
      </c>
      <c r="C1622" t="s" s="10">
        <v>134</v>
      </c>
      <c r="D1622" t="s" s="10">
        <v>2467</v>
      </c>
      <c r="E1622" s="349">
        <v>0</v>
      </c>
      <c r="F1622" s="6"/>
      <c r="G1622" s="6"/>
      <c r="H1622" s="6"/>
      <c r="I1622" s="6"/>
      <c r="J1622" s="9"/>
    </row>
    <row r="1623" ht="15.35" customHeight="1">
      <c r="A1623" t="s" s="594">
        <f>MID(D1623,LEN(C1623)+2,LEN(D1623)-LEN(C1623))</f>
        <v>114</v>
      </c>
      <c r="B1623" s="349">
        <f>IF(_xlfn.IFERROR(FIND("PU",D1623,1),0)&lt;&gt;0,"PU",0)</f>
        <v>0</v>
      </c>
      <c r="C1623" t="s" s="10">
        <v>134</v>
      </c>
      <c r="D1623" t="s" s="10">
        <v>2468</v>
      </c>
      <c r="E1623" s="349">
        <v>0</v>
      </c>
      <c r="F1623" s="6"/>
      <c r="G1623" s="6"/>
      <c r="H1623" s="6"/>
      <c r="I1623" s="6"/>
      <c r="J1623" s="9"/>
    </row>
    <row r="1624" ht="15.35" customHeight="1">
      <c r="A1624" t="s" s="594">
        <f>MID(D1624,LEN(C1624)+2,LEN(D1624)-LEN(C1624))</f>
        <v>115</v>
      </c>
      <c r="B1624" s="349">
        <f>IF(_xlfn.IFERROR(FIND("PU",D1624,1),0)&lt;&gt;0,"PU",0)</f>
        <v>0</v>
      </c>
      <c r="C1624" t="s" s="10">
        <v>134</v>
      </c>
      <c r="D1624" t="s" s="10">
        <v>2469</v>
      </c>
      <c r="E1624" s="349">
        <v>0</v>
      </c>
      <c r="F1624" s="6"/>
      <c r="G1624" s="6"/>
      <c r="H1624" s="6"/>
      <c r="I1624" s="6"/>
      <c r="J1624" s="9"/>
    </row>
    <row r="1625" ht="15.35" customHeight="1">
      <c r="A1625" t="s" s="594">
        <f>MID(D1625,LEN(C1625)+2,LEN(D1625)-LEN(C1625))</f>
        <v>117</v>
      </c>
      <c r="B1625" s="349">
        <f>IF(_xlfn.IFERROR(FIND("PU",D1625,1),0)&lt;&gt;0,"PU",0)</f>
        <v>0</v>
      </c>
      <c r="C1625" t="s" s="10">
        <v>134</v>
      </c>
      <c r="D1625" t="s" s="10">
        <v>2470</v>
      </c>
      <c r="E1625" s="349">
        <v>0</v>
      </c>
      <c r="F1625" s="6"/>
      <c r="G1625" s="6"/>
      <c r="H1625" s="6"/>
      <c r="I1625" s="6"/>
      <c r="J1625" s="9"/>
    </row>
    <row r="1626" ht="15.35" customHeight="1">
      <c r="A1626" t="s" s="594">
        <f>MID(D1626,LEN(C1626)+2,LEN(D1626)-LEN(C1626))</f>
        <v>118</v>
      </c>
      <c r="B1626" s="349">
        <f>IF(_xlfn.IFERROR(FIND("PU",D1626,1),0)&lt;&gt;0,"PU",0)</f>
        <v>0</v>
      </c>
      <c r="C1626" t="s" s="10">
        <v>134</v>
      </c>
      <c r="D1626" t="s" s="10">
        <v>2471</v>
      </c>
      <c r="E1626" s="349">
        <v>0</v>
      </c>
      <c r="F1626" s="6"/>
      <c r="G1626" s="6"/>
      <c r="H1626" s="6"/>
      <c r="I1626" s="6"/>
      <c r="J1626" s="9"/>
    </row>
    <row r="1627" ht="15.35" customHeight="1">
      <c r="A1627" t="s" s="594">
        <f>MID(D1627,LEN(C1627)+2,LEN(D1627)-LEN(C1627))</f>
        <v>119</v>
      </c>
      <c r="B1627" s="349">
        <f>IF(_xlfn.IFERROR(FIND("PU",D1627,1),0)&lt;&gt;0,"PU",0)</f>
        <v>0</v>
      </c>
      <c r="C1627" t="s" s="10">
        <v>134</v>
      </c>
      <c r="D1627" t="s" s="10">
        <v>2472</v>
      </c>
      <c r="E1627" s="349">
        <v>0</v>
      </c>
      <c r="F1627" s="6"/>
      <c r="G1627" s="6"/>
      <c r="H1627" s="6"/>
      <c r="I1627" s="6"/>
      <c r="J1627" s="9"/>
    </row>
    <row r="1628" ht="15.35" customHeight="1">
      <c r="A1628" t="s" s="594">
        <f>MID(D1628,LEN(C1628)+2,LEN(D1628)-LEN(C1628))</f>
        <v>120</v>
      </c>
      <c r="B1628" s="349">
        <f>IF(_xlfn.IFERROR(FIND("PU",D1628,1),0)&lt;&gt;0,"PU",0)</f>
        <v>0</v>
      </c>
      <c r="C1628" t="s" s="10">
        <v>134</v>
      </c>
      <c r="D1628" t="s" s="10">
        <v>2473</v>
      </c>
      <c r="E1628" s="349">
        <v>0</v>
      </c>
      <c r="F1628" s="6"/>
      <c r="G1628" s="6"/>
      <c r="H1628" s="6"/>
      <c r="I1628" s="6"/>
      <c r="J1628" s="9"/>
    </row>
    <row r="1629" ht="15.35" customHeight="1">
      <c r="A1629" t="s" s="594">
        <f>MID(D1629,LEN(C1629)+2,LEN(D1629)-LEN(C1629))</f>
        <v>121</v>
      </c>
      <c r="B1629" s="349">
        <f>IF(_xlfn.IFERROR(FIND("PU",D1629,1),0)&lt;&gt;0,"PU",0)</f>
        <v>0</v>
      </c>
      <c r="C1629" t="s" s="10">
        <v>134</v>
      </c>
      <c r="D1629" t="s" s="10">
        <v>2474</v>
      </c>
      <c r="E1629" s="349">
        <v>0</v>
      </c>
      <c r="F1629" s="6"/>
      <c r="G1629" s="6"/>
      <c r="H1629" s="6"/>
      <c r="I1629" s="6"/>
      <c r="J1629" s="9"/>
    </row>
    <row r="1630" ht="15.35" customHeight="1">
      <c r="A1630" t="s" s="594">
        <f>MID(D1630,LEN(C1630)+2,LEN(D1630)-LEN(C1630))</f>
        <v>122</v>
      </c>
      <c r="B1630" s="349">
        <f>IF(_xlfn.IFERROR(FIND("PU",D1630,1),0)&lt;&gt;0,"PU",0)</f>
        <v>0</v>
      </c>
      <c r="C1630" t="s" s="10">
        <v>134</v>
      </c>
      <c r="D1630" t="s" s="10">
        <v>2475</v>
      </c>
      <c r="E1630" s="349">
        <v>0</v>
      </c>
      <c r="F1630" s="6"/>
      <c r="G1630" s="6"/>
      <c r="H1630" s="6"/>
      <c r="I1630" s="6"/>
      <c r="J1630" s="9"/>
    </row>
    <row r="1631" ht="15.35" customHeight="1">
      <c r="A1631" t="s" s="594">
        <f>MID(D1631,LEN(C1631)+2,LEN(D1631)-LEN(C1631))</f>
        <v>123</v>
      </c>
      <c r="B1631" s="349">
        <f>IF(_xlfn.IFERROR(FIND("PU",D1631,1),0)&lt;&gt;0,"PU",0)</f>
        <v>0</v>
      </c>
      <c r="C1631" t="s" s="10">
        <v>134</v>
      </c>
      <c r="D1631" t="s" s="10">
        <v>2476</v>
      </c>
      <c r="E1631" s="349">
        <v>0</v>
      </c>
      <c r="F1631" s="6"/>
      <c r="G1631" s="6"/>
      <c r="H1631" s="6"/>
      <c r="I1631" s="6"/>
      <c r="J1631" s="9"/>
    </row>
    <row r="1632" ht="15.35" customHeight="1">
      <c r="A1632" t="s" s="594">
        <f>MID(D1632,LEN(C1632)+2,LEN(D1632)-LEN(C1632))</f>
        <v>860</v>
      </c>
      <c r="B1632" s="349">
        <f>IF(_xlfn.IFERROR(FIND("PU",D1632,1),0)&lt;&gt;0,"PU",0)</f>
        <v>0</v>
      </c>
      <c r="C1632" t="s" s="10">
        <v>134</v>
      </c>
      <c r="D1632" t="s" s="10">
        <v>2477</v>
      </c>
      <c r="E1632" s="349">
        <v>0</v>
      </c>
      <c r="F1632" s="6"/>
      <c r="G1632" s="6"/>
      <c r="H1632" s="6"/>
      <c r="I1632" s="6"/>
      <c r="J1632" s="9"/>
    </row>
    <row r="1633" ht="15.35" customHeight="1">
      <c r="A1633" t="s" s="594">
        <f>MID(D1633,LEN(C1633)+2,LEN(D1633)-LEN(C1633))</f>
        <v>110</v>
      </c>
      <c r="B1633" s="349">
        <f>IF(_xlfn.IFERROR(FIND("PU",D1633,1),0)&lt;&gt;0,"PU",0)</f>
        <v>0</v>
      </c>
      <c r="C1633" t="s" s="10">
        <v>136</v>
      </c>
      <c r="D1633" t="s" s="10">
        <v>2478</v>
      </c>
      <c r="E1633" s="349">
        <v>0</v>
      </c>
      <c r="F1633" s="6"/>
      <c r="G1633" s="6"/>
      <c r="H1633" s="6"/>
      <c r="I1633" s="6"/>
      <c r="J1633" s="9"/>
    </row>
    <row r="1634" ht="15.35" customHeight="1">
      <c r="A1634" t="s" s="594">
        <f>MID(D1634,LEN(C1634)+2,LEN(D1634)-LEN(C1634))</f>
        <v>111</v>
      </c>
      <c r="B1634" s="349">
        <f>IF(_xlfn.IFERROR(FIND("PU",D1634,1),0)&lt;&gt;0,"PU",0)</f>
        <v>0</v>
      </c>
      <c r="C1634" t="s" s="10">
        <v>136</v>
      </c>
      <c r="D1634" t="s" s="10">
        <v>2479</v>
      </c>
      <c r="E1634" s="349">
        <v>0</v>
      </c>
      <c r="F1634" s="6"/>
      <c r="G1634" s="6"/>
      <c r="H1634" s="6"/>
      <c r="I1634" s="6"/>
      <c r="J1634" s="9"/>
    </row>
    <row r="1635" ht="15.35" customHeight="1">
      <c r="A1635" t="s" s="594">
        <f>MID(D1635,LEN(C1635)+2,LEN(D1635)-LEN(C1635))</f>
        <v>112</v>
      </c>
      <c r="B1635" s="349">
        <f>IF(_xlfn.IFERROR(FIND("PU",D1635,1),0)&lt;&gt;0,"PU",0)</f>
        <v>0</v>
      </c>
      <c r="C1635" t="s" s="10">
        <v>136</v>
      </c>
      <c r="D1635" t="s" s="10">
        <v>2480</v>
      </c>
      <c r="E1635" s="349">
        <v>0</v>
      </c>
      <c r="F1635" s="6"/>
      <c r="G1635" s="6"/>
      <c r="H1635" s="6"/>
      <c r="I1635" s="6"/>
      <c r="J1635" s="9"/>
    </row>
    <row r="1636" ht="15.35" customHeight="1">
      <c r="A1636" t="s" s="594">
        <f>MID(D1636,LEN(C1636)+2,LEN(D1636)-LEN(C1636))</f>
        <v>113</v>
      </c>
      <c r="B1636" s="349">
        <f>IF(_xlfn.IFERROR(FIND("PU",D1636,1),0)&lt;&gt;0,"PU",0)</f>
        <v>0</v>
      </c>
      <c r="C1636" t="s" s="10">
        <v>136</v>
      </c>
      <c r="D1636" t="s" s="10">
        <v>2481</v>
      </c>
      <c r="E1636" s="349">
        <v>0</v>
      </c>
      <c r="F1636" s="6"/>
      <c r="G1636" s="6"/>
      <c r="H1636" s="6"/>
      <c r="I1636" s="6"/>
      <c r="J1636" s="9"/>
    </row>
    <row r="1637" ht="15.35" customHeight="1">
      <c r="A1637" t="s" s="594">
        <f>MID(D1637,LEN(C1637)+2,LEN(D1637)-LEN(C1637))</f>
        <v>114</v>
      </c>
      <c r="B1637" s="349">
        <f>IF(_xlfn.IFERROR(FIND("PU",D1637,1),0)&lt;&gt;0,"PU",0)</f>
        <v>0</v>
      </c>
      <c r="C1637" t="s" s="10">
        <v>136</v>
      </c>
      <c r="D1637" t="s" s="10">
        <v>2482</v>
      </c>
      <c r="E1637" s="349">
        <v>0</v>
      </c>
      <c r="F1637" s="6"/>
      <c r="G1637" s="6"/>
      <c r="H1637" s="6"/>
      <c r="I1637" s="6"/>
      <c r="J1637" s="9"/>
    </row>
    <row r="1638" ht="15.35" customHeight="1">
      <c r="A1638" t="s" s="594">
        <f>MID(D1638,LEN(C1638)+2,LEN(D1638)-LEN(C1638))</f>
        <v>115</v>
      </c>
      <c r="B1638" s="349">
        <f>IF(_xlfn.IFERROR(FIND("PU",D1638,1),0)&lt;&gt;0,"PU",0)</f>
        <v>0</v>
      </c>
      <c r="C1638" t="s" s="10">
        <v>136</v>
      </c>
      <c r="D1638" t="s" s="10">
        <v>2483</v>
      </c>
      <c r="E1638" s="349">
        <v>0</v>
      </c>
      <c r="F1638" s="6"/>
      <c r="G1638" s="6"/>
      <c r="H1638" s="6"/>
      <c r="I1638" s="6"/>
      <c r="J1638" s="9"/>
    </row>
    <row r="1639" ht="15.35" customHeight="1">
      <c r="A1639" t="s" s="594">
        <f>MID(D1639,LEN(C1639)+2,LEN(D1639)-LEN(C1639))</f>
        <v>117</v>
      </c>
      <c r="B1639" s="349">
        <f>IF(_xlfn.IFERROR(FIND("PU",D1639,1),0)&lt;&gt;0,"PU",0)</f>
        <v>0</v>
      </c>
      <c r="C1639" t="s" s="10">
        <v>136</v>
      </c>
      <c r="D1639" t="s" s="10">
        <v>2484</v>
      </c>
      <c r="E1639" s="349">
        <v>0</v>
      </c>
      <c r="F1639" s="6"/>
      <c r="G1639" s="6"/>
      <c r="H1639" s="6"/>
      <c r="I1639" s="6"/>
      <c r="J1639" s="9"/>
    </row>
    <row r="1640" ht="15.35" customHeight="1">
      <c r="A1640" t="s" s="594">
        <f>MID(D1640,LEN(C1640)+2,LEN(D1640)-LEN(C1640))</f>
        <v>118</v>
      </c>
      <c r="B1640" s="349">
        <f>IF(_xlfn.IFERROR(FIND("PU",D1640,1),0)&lt;&gt;0,"PU",0)</f>
        <v>0</v>
      </c>
      <c r="C1640" t="s" s="10">
        <v>136</v>
      </c>
      <c r="D1640" t="s" s="10">
        <v>2485</v>
      </c>
      <c r="E1640" s="349">
        <v>0</v>
      </c>
      <c r="F1640" s="6"/>
      <c r="G1640" s="6"/>
      <c r="H1640" s="6"/>
      <c r="I1640" s="6"/>
      <c r="J1640" s="9"/>
    </row>
    <row r="1641" ht="15.35" customHeight="1">
      <c r="A1641" t="s" s="594">
        <f>MID(D1641,LEN(C1641)+2,LEN(D1641)-LEN(C1641))</f>
        <v>119</v>
      </c>
      <c r="B1641" s="349">
        <f>IF(_xlfn.IFERROR(FIND("PU",D1641,1),0)&lt;&gt;0,"PU",0)</f>
        <v>0</v>
      </c>
      <c r="C1641" t="s" s="10">
        <v>136</v>
      </c>
      <c r="D1641" t="s" s="10">
        <v>2486</v>
      </c>
      <c r="E1641" s="349">
        <v>0</v>
      </c>
      <c r="F1641" s="6"/>
      <c r="G1641" s="6"/>
      <c r="H1641" s="6"/>
      <c r="I1641" s="6"/>
      <c r="J1641" s="9"/>
    </row>
    <row r="1642" ht="15.35" customHeight="1">
      <c r="A1642" t="s" s="594">
        <f>MID(D1642,LEN(C1642)+2,LEN(D1642)-LEN(C1642))</f>
        <v>120</v>
      </c>
      <c r="B1642" s="349">
        <f>IF(_xlfn.IFERROR(FIND("PU",D1642,1),0)&lt;&gt;0,"PU",0)</f>
        <v>0</v>
      </c>
      <c r="C1642" t="s" s="10">
        <v>136</v>
      </c>
      <c r="D1642" t="s" s="10">
        <v>2487</v>
      </c>
      <c r="E1642" s="349">
        <v>0</v>
      </c>
      <c r="F1642" s="6"/>
      <c r="G1642" s="6"/>
      <c r="H1642" s="6"/>
      <c r="I1642" s="6"/>
      <c r="J1642" s="9"/>
    </row>
    <row r="1643" ht="15.35" customHeight="1">
      <c r="A1643" t="s" s="594">
        <f>MID(D1643,LEN(C1643)+2,LEN(D1643)-LEN(C1643))</f>
        <v>121</v>
      </c>
      <c r="B1643" s="349">
        <f>IF(_xlfn.IFERROR(FIND("PU",D1643,1),0)&lt;&gt;0,"PU",0)</f>
        <v>0</v>
      </c>
      <c r="C1643" t="s" s="10">
        <v>136</v>
      </c>
      <c r="D1643" t="s" s="10">
        <v>2488</v>
      </c>
      <c r="E1643" s="349">
        <v>0</v>
      </c>
      <c r="F1643" s="6"/>
      <c r="G1643" s="6"/>
      <c r="H1643" s="6"/>
      <c r="I1643" s="6"/>
      <c r="J1643" s="9"/>
    </row>
    <row r="1644" ht="15.35" customHeight="1">
      <c r="A1644" t="s" s="594">
        <f>MID(D1644,LEN(C1644)+2,LEN(D1644)-LEN(C1644))</f>
        <v>122</v>
      </c>
      <c r="B1644" s="349">
        <f>IF(_xlfn.IFERROR(FIND("PU",D1644,1),0)&lt;&gt;0,"PU",0)</f>
        <v>0</v>
      </c>
      <c r="C1644" t="s" s="10">
        <v>136</v>
      </c>
      <c r="D1644" t="s" s="10">
        <v>2489</v>
      </c>
      <c r="E1644" s="349">
        <v>0</v>
      </c>
      <c r="F1644" s="6"/>
      <c r="G1644" s="6"/>
      <c r="H1644" s="6"/>
      <c r="I1644" s="6"/>
      <c r="J1644" s="9"/>
    </row>
    <row r="1645" ht="15.35" customHeight="1">
      <c r="A1645" t="s" s="594">
        <f>MID(D1645,LEN(C1645)+2,LEN(D1645)-LEN(C1645))</f>
        <v>123</v>
      </c>
      <c r="B1645" s="349">
        <f>IF(_xlfn.IFERROR(FIND("PU",D1645,1),0)&lt;&gt;0,"PU",0)</f>
        <v>0</v>
      </c>
      <c r="C1645" t="s" s="10">
        <v>136</v>
      </c>
      <c r="D1645" t="s" s="10">
        <v>2490</v>
      </c>
      <c r="E1645" s="349">
        <v>0</v>
      </c>
      <c r="F1645" s="6"/>
      <c r="G1645" s="6"/>
      <c r="H1645" s="6"/>
      <c r="I1645" s="6"/>
      <c r="J1645" s="9"/>
    </row>
    <row r="1646" ht="15.35" customHeight="1">
      <c r="A1646" t="s" s="594">
        <f>MID(D1646,LEN(C1646)+2,LEN(D1646)-LEN(C1646))</f>
        <v>860</v>
      </c>
      <c r="B1646" s="349">
        <f>IF(_xlfn.IFERROR(FIND("PU",D1646,1),0)&lt;&gt;0,"PU",0)</f>
        <v>0</v>
      </c>
      <c r="C1646" t="s" s="10">
        <v>136</v>
      </c>
      <c r="D1646" t="s" s="10">
        <v>2491</v>
      </c>
      <c r="E1646" s="349">
        <v>0</v>
      </c>
      <c r="F1646" s="6"/>
      <c r="G1646" s="6"/>
      <c r="H1646" s="6"/>
      <c r="I1646" s="6"/>
      <c r="J1646" s="9"/>
    </row>
    <row r="1647" ht="15.35" customHeight="1">
      <c r="A1647" t="s" s="594">
        <f>MID(D1647,LEN(C1647)+2,LEN(D1647)-LEN(C1647))</f>
        <v>110</v>
      </c>
      <c r="B1647" s="349">
        <f>IF(_xlfn.IFERROR(FIND("PU",D1647,1),0)&lt;&gt;0,"PU",0)</f>
        <v>0</v>
      </c>
      <c r="C1647" t="s" s="10">
        <v>138</v>
      </c>
      <c r="D1647" t="s" s="10">
        <v>2492</v>
      </c>
      <c r="E1647" s="349">
        <v>0</v>
      </c>
      <c r="F1647" s="6"/>
      <c r="G1647" s="6"/>
      <c r="H1647" s="6"/>
      <c r="I1647" s="6"/>
      <c r="J1647" s="9"/>
    </row>
    <row r="1648" ht="15.35" customHeight="1">
      <c r="A1648" t="s" s="594">
        <f>MID(D1648,LEN(C1648)+2,LEN(D1648)-LEN(C1648))</f>
        <v>111</v>
      </c>
      <c r="B1648" s="349">
        <f>IF(_xlfn.IFERROR(FIND("PU",D1648,1),0)&lt;&gt;0,"PU",0)</f>
        <v>0</v>
      </c>
      <c r="C1648" t="s" s="10">
        <v>138</v>
      </c>
      <c r="D1648" t="s" s="10">
        <v>2493</v>
      </c>
      <c r="E1648" s="349">
        <v>0</v>
      </c>
      <c r="F1648" s="6"/>
      <c r="G1648" s="6"/>
      <c r="H1648" s="6"/>
      <c r="I1648" s="6"/>
      <c r="J1648" s="9"/>
    </row>
    <row r="1649" ht="15.35" customHeight="1">
      <c r="A1649" t="s" s="594">
        <f>MID(D1649,LEN(C1649)+2,LEN(D1649)-LEN(C1649))</f>
        <v>112</v>
      </c>
      <c r="B1649" s="349">
        <f>IF(_xlfn.IFERROR(FIND("PU",D1649,1),0)&lt;&gt;0,"PU",0)</f>
        <v>0</v>
      </c>
      <c r="C1649" t="s" s="10">
        <v>138</v>
      </c>
      <c r="D1649" t="s" s="10">
        <v>2494</v>
      </c>
      <c r="E1649" s="349">
        <v>0</v>
      </c>
      <c r="F1649" s="6"/>
      <c r="G1649" s="6"/>
      <c r="H1649" s="6"/>
      <c r="I1649" s="6"/>
      <c r="J1649" s="9"/>
    </row>
    <row r="1650" ht="15.35" customHeight="1">
      <c r="A1650" t="s" s="594">
        <f>MID(D1650,LEN(C1650)+2,LEN(D1650)-LEN(C1650))</f>
        <v>113</v>
      </c>
      <c r="B1650" s="349">
        <f>IF(_xlfn.IFERROR(FIND("PU",D1650,1),0)&lt;&gt;0,"PU",0)</f>
        <v>0</v>
      </c>
      <c r="C1650" t="s" s="10">
        <v>138</v>
      </c>
      <c r="D1650" t="s" s="10">
        <v>2495</v>
      </c>
      <c r="E1650" s="349">
        <v>0</v>
      </c>
      <c r="F1650" s="6"/>
      <c r="G1650" s="6"/>
      <c r="H1650" s="6"/>
      <c r="I1650" s="6"/>
      <c r="J1650" s="9"/>
    </row>
    <row r="1651" ht="15.35" customHeight="1">
      <c r="A1651" t="s" s="594">
        <f>MID(D1651,LEN(C1651)+2,LEN(D1651)-LEN(C1651))</f>
        <v>114</v>
      </c>
      <c r="B1651" s="349">
        <f>IF(_xlfn.IFERROR(FIND("PU",D1651,1),0)&lt;&gt;0,"PU",0)</f>
        <v>0</v>
      </c>
      <c r="C1651" t="s" s="10">
        <v>138</v>
      </c>
      <c r="D1651" t="s" s="10">
        <v>2496</v>
      </c>
      <c r="E1651" s="349">
        <v>0</v>
      </c>
      <c r="F1651" s="6"/>
      <c r="G1651" s="6"/>
      <c r="H1651" s="6"/>
      <c r="I1651" s="6"/>
      <c r="J1651" s="9"/>
    </row>
    <row r="1652" ht="15.35" customHeight="1">
      <c r="A1652" t="s" s="594">
        <f>MID(D1652,LEN(C1652)+2,LEN(D1652)-LEN(C1652))</f>
        <v>115</v>
      </c>
      <c r="B1652" s="349">
        <f>IF(_xlfn.IFERROR(FIND("PU",D1652,1),0)&lt;&gt;0,"PU",0)</f>
        <v>0</v>
      </c>
      <c r="C1652" t="s" s="10">
        <v>138</v>
      </c>
      <c r="D1652" t="s" s="10">
        <v>2497</v>
      </c>
      <c r="E1652" s="349">
        <v>0</v>
      </c>
      <c r="F1652" s="6"/>
      <c r="G1652" s="6"/>
      <c r="H1652" s="6"/>
      <c r="I1652" s="6"/>
      <c r="J1652" s="9"/>
    </row>
    <row r="1653" ht="15.35" customHeight="1">
      <c r="A1653" t="s" s="594">
        <f>MID(D1653,LEN(C1653)+2,LEN(D1653)-LEN(C1653))</f>
        <v>117</v>
      </c>
      <c r="B1653" s="349">
        <f>IF(_xlfn.IFERROR(FIND("PU",D1653,1),0)&lt;&gt;0,"PU",0)</f>
        <v>0</v>
      </c>
      <c r="C1653" t="s" s="10">
        <v>138</v>
      </c>
      <c r="D1653" t="s" s="10">
        <v>2498</v>
      </c>
      <c r="E1653" s="349">
        <v>0</v>
      </c>
      <c r="F1653" s="6"/>
      <c r="G1653" s="6"/>
      <c r="H1653" s="6"/>
      <c r="I1653" s="6"/>
      <c r="J1653" s="9"/>
    </row>
    <row r="1654" ht="15.35" customHeight="1">
      <c r="A1654" t="s" s="594">
        <f>MID(D1654,LEN(C1654)+2,LEN(D1654)-LEN(C1654))</f>
        <v>118</v>
      </c>
      <c r="B1654" s="349">
        <f>IF(_xlfn.IFERROR(FIND("PU",D1654,1),0)&lt;&gt;0,"PU",0)</f>
        <v>0</v>
      </c>
      <c r="C1654" t="s" s="10">
        <v>138</v>
      </c>
      <c r="D1654" t="s" s="10">
        <v>2499</v>
      </c>
      <c r="E1654" s="349">
        <v>0</v>
      </c>
      <c r="F1654" s="6"/>
      <c r="G1654" s="6"/>
      <c r="H1654" s="6"/>
      <c r="I1654" s="6"/>
      <c r="J1654" s="9"/>
    </row>
    <row r="1655" ht="15.35" customHeight="1">
      <c r="A1655" t="s" s="594">
        <f>MID(D1655,LEN(C1655)+2,LEN(D1655)-LEN(C1655))</f>
        <v>119</v>
      </c>
      <c r="B1655" s="349">
        <f>IF(_xlfn.IFERROR(FIND("PU",D1655,1),0)&lt;&gt;0,"PU",0)</f>
        <v>0</v>
      </c>
      <c r="C1655" t="s" s="10">
        <v>138</v>
      </c>
      <c r="D1655" t="s" s="10">
        <v>2500</v>
      </c>
      <c r="E1655" s="349">
        <v>0</v>
      </c>
      <c r="F1655" s="6"/>
      <c r="G1655" s="6"/>
      <c r="H1655" s="6"/>
      <c r="I1655" s="6"/>
      <c r="J1655" s="9"/>
    </row>
    <row r="1656" ht="15.35" customHeight="1">
      <c r="A1656" t="s" s="594">
        <f>MID(D1656,LEN(C1656)+2,LEN(D1656)-LEN(C1656))</f>
        <v>120</v>
      </c>
      <c r="B1656" s="349">
        <f>IF(_xlfn.IFERROR(FIND("PU",D1656,1),0)&lt;&gt;0,"PU",0)</f>
        <v>0</v>
      </c>
      <c r="C1656" t="s" s="10">
        <v>138</v>
      </c>
      <c r="D1656" t="s" s="10">
        <v>2501</v>
      </c>
      <c r="E1656" s="349">
        <v>0</v>
      </c>
      <c r="F1656" s="6"/>
      <c r="G1656" s="6"/>
      <c r="H1656" s="6"/>
      <c r="I1656" s="6"/>
      <c r="J1656" s="9"/>
    </row>
    <row r="1657" ht="15.35" customHeight="1">
      <c r="A1657" t="s" s="594">
        <f>MID(D1657,LEN(C1657)+2,LEN(D1657)-LEN(C1657))</f>
        <v>121</v>
      </c>
      <c r="B1657" s="349">
        <f>IF(_xlfn.IFERROR(FIND("PU",D1657,1),0)&lt;&gt;0,"PU",0)</f>
        <v>0</v>
      </c>
      <c r="C1657" t="s" s="10">
        <v>138</v>
      </c>
      <c r="D1657" t="s" s="10">
        <v>2502</v>
      </c>
      <c r="E1657" s="349">
        <v>0</v>
      </c>
      <c r="F1657" s="6"/>
      <c r="G1657" s="6"/>
      <c r="H1657" s="6"/>
      <c r="I1657" s="6"/>
      <c r="J1657" s="9"/>
    </row>
    <row r="1658" ht="15.35" customHeight="1">
      <c r="A1658" t="s" s="594">
        <f>MID(D1658,LEN(C1658)+2,LEN(D1658)-LEN(C1658))</f>
        <v>122</v>
      </c>
      <c r="B1658" s="349">
        <f>IF(_xlfn.IFERROR(FIND("PU",D1658,1),0)&lt;&gt;0,"PU",0)</f>
        <v>0</v>
      </c>
      <c r="C1658" t="s" s="10">
        <v>138</v>
      </c>
      <c r="D1658" t="s" s="10">
        <v>2503</v>
      </c>
      <c r="E1658" s="349">
        <v>0</v>
      </c>
      <c r="F1658" s="6"/>
      <c r="G1658" s="6"/>
      <c r="H1658" s="6"/>
      <c r="I1658" s="6"/>
      <c r="J1658" s="9"/>
    </row>
    <row r="1659" ht="15.35" customHeight="1">
      <c r="A1659" t="s" s="594">
        <f>MID(D1659,LEN(C1659)+2,LEN(D1659)-LEN(C1659))</f>
        <v>123</v>
      </c>
      <c r="B1659" s="349">
        <f>IF(_xlfn.IFERROR(FIND("PU",D1659,1),0)&lt;&gt;0,"PU",0)</f>
        <v>0</v>
      </c>
      <c r="C1659" t="s" s="10">
        <v>138</v>
      </c>
      <c r="D1659" t="s" s="10">
        <v>2504</v>
      </c>
      <c r="E1659" s="349">
        <v>0</v>
      </c>
      <c r="F1659" s="6"/>
      <c r="G1659" s="6"/>
      <c r="H1659" s="6"/>
      <c r="I1659" s="6"/>
      <c r="J1659" s="9"/>
    </row>
    <row r="1660" ht="15.35" customHeight="1">
      <c r="A1660" t="s" s="594">
        <f>MID(D1660,LEN(C1660)+2,LEN(D1660)-LEN(C1660))</f>
        <v>860</v>
      </c>
      <c r="B1660" s="349">
        <f>IF(_xlfn.IFERROR(FIND("PU",D1660,1),0)&lt;&gt;0,"PU",0)</f>
        <v>0</v>
      </c>
      <c r="C1660" t="s" s="10">
        <v>138</v>
      </c>
      <c r="D1660" t="s" s="10">
        <v>2505</v>
      </c>
      <c r="E1660" s="349">
        <v>0</v>
      </c>
      <c r="F1660" s="6"/>
      <c r="G1660" s="6"/>
      <c r="H1660" s="6"/>
      <c r="I1660" s="6"/>
      <c r="J1660" s="9"/>
    </row>
    <row r="1661" ht="15.35" customHeight="1">
      <c r="A1661" t="s" s="594">
        <f>MID(D1661,LEN(C1661)+2,LEN(D1661)-LEN(C1661))</f>
        <v>110</v>
      </c>
      <c r="B1661" s="349">
        <f>IF(_xlfn.IFERROR(FIND("PU",D1661,1),0)&lt;&gt;0,"PU",0)</f>
        <v>0</v>
      </c>
      <c r="C1661" t="s" s="10">
        <v>140</v>
      </c>
      <c r="D1661" t="s" s="10">
        <v>2506</v>
      </c>
      <c r="E1661" s="349">
        <v>0</v>
      </c>
      <c r="F1661" s="6"/>
      <c r="G1661" s="6"/>
      <c r="H1661" s="6"/>
      <c r="I1661" s="6"/>
      <c r="J1661" s="9"/>
    </row>
    <row r="1662" ht="15.35" customHeight="1">
      <c r="A1662" t="s" s="594">
        <f>MID(D1662,LEN(C1662)+2,LEN(D1662)-LEN(C1662))</f>
        <v>111</v>
      </c>
      <c r="B1662" s="349">
        <f>IF(_xlfn.IFERROR(FIND("PU",D1662,1),0)&lt;&gt;0,"PU",0)</f>
        <v>0</v>
      </c>
      <c r="C1662" t="s" s="10">
        <v>140</v>
      </c>
      <c r="D1662" t="s" s="10">
        <v>2507</v>
      </c>
      <c r="E1662" s="349">
        <v>0</v>
      </c>
      <c r="F1662" s="6"/>
      <c r="G1662" s="6"/>
      <c r="H1662" s="6"/>
      <c r="I1662" s="6"/>
      <c r="J1662" s="9"/>
    </row>
    <row r="1663" ht="15.35" customHeight="1">
      <c r="A1663" t="s" s="594">
        <f>MID(D1663,LEN(C1663)+2,LEN(D1663)-LEN(C1663))</f>
        <v>112</v>
      </c>
      <c r="B1663" s="349">
        <f>IF(_xlfn.IFERROR(FIND("PU",D1663,1),0)&lt;&gt;0,"PU",0)</f>
        <v>0</v>
      </c>
      <c r="C1663" t="s" s="10">
        <v>140</v>
      </c>
      <c r="D1663" t="s" s="10">
        <v>2508</v>
      </c>
      <c r="E1663" s="349">
        <v>0</v>
      </c>
      <c r="F1663" s="6"/>
      <c r="G1663" s="6"/>
      <c r="H1663" s="6"/>
      <c r="I1663" s="6"/>
      <c r="J1663" s="9"/>
    </row>
    <row r="1664" ht="15.35" customHeight="1">
      <c r="A1664" t="s" s="594">
        <f>MID(D1664,LEN(C1664)+2,LEN(D1664)-LEN(C1664))</f>
        <v>113</v>
      </c>
      <c r="B1664" s="349">
        <f>IF(_xlfn.IFERROR(FIND("PU",D1664,1),0)&lt;&gt;0,"PU",0)</f>
        <v>0</v>
      </c>
      <c r="C1664" t="s" s="10">
        <v>140</v>
      </c>
      <c r="D1664" t="s" s="10">
        <v>2509</v>
      </c>
      <c r="E1664" s="349">
        <v>0</v>
      </c>
      <c r="F1664" s="6"/>
      <c r="G1664" s="6"/>
      <c r="H1664" s="6"/>
      <c r="I1664" s="6"/>
      <c r="J1664" s="9"/>
    </row>
    <row r="1665" ht="15.35" customHeight="1">
      <c r="A1665" t="s" s="594">
        <f>MID(D1665,LEN(C1665)+2,LEN(D1665)-LEN(C1665))</f>
        <v>114</v>
      </c>
      <c r="B1665" s="349">
        <f>IF(_xlfn.IFERROR(FIND("PU",D1665,1),0)&lt;&gt;0,"PU",0)</f>
        <v>0</v>
      </c>
      <c r="C1665" t="s" s="10">
        <v>140</v>
      </c>
      <c r="D1665" t="s" s="10">
        <v>2510</v>
      </c>
      <c r="E1665" s="349">
        <v>0</v>
      </c>
      <c r="F1665" s="6"/>
      <c r="G1665" s="6"/>
      <c r="H1665" s="6"/>
      <c r="I1665" s="6"/>
      <c r="J1665" s="9"/>
    </row>
    <row r="1666" ht="15.35" customHeight="1">
      <c r="A1666" t="s" s="594">
        <f>MID(D1666,LEN(C1666)+2,LEN(D1666)-LEN(C1666))</f>
        <v>115</v>
      </c>
      <c r="B1666" s="349">
        <f>IF(_xlfn.IFERROR(FIND("PU",D1666,1),0)&lt;&gt;0,"PU",0)</f>
        <v>0</v>
      </c>
      <c r="C1666" t="s" s="10">
        <v>140</v>
      </c>
      <c r="D1666" t="s" s="10">
        <v>2511</v>
      </c>
      <c r="E1666" s="349">
        <v>0</v>
      </c>
      <c r="F1666" s="6"/>
      <c r="G1666" s="6"/>
      <c r="H1666" s="6"/>
      <c r="I1666" s="6"/>
      <c r="J1666" s="9"/>
    </row>
    <row r="1667" ht="15.35" customHeight="1">
      <c r="A1667" t="s" s="594">
        <f>MID(D1667,LEN(C1667)+2,LEN(D1667)-LEN(C1667))</f>
        <v>117</v>
      </c>
      <c r="B1667" s="349">
        <f>IF(_xlfn.IFERROR(FIND("PU",D1667,1),0)&lt;&gt;0,"PU",0)</f>
        <v>0</v>
      </c>
      <c r="C1667" t="s" s="10">
        <v>140</v>
      </c>
      <c r="D1667" t="s" s="10">
        <v>2512</v>
      </c>
      <c r="E1667" s="349">
        <v>0</v>
      </c>
      <c r="F1667" s="6"/>
      <c r="G1667" s="6"/>
      <c r="H1667" s="6"/>
      <c r="I1667" s="6"/>
      <c r="J1667" s="9"/>
    </row>
    <row r="1668" ht="15.35" customHeight="1">
      <c r="A1668" t="s" s="594">
        <f>MID(D1668,LEN(C1668)+2,LEN(D1668)-LEN(C1668))</f>
        <v>118</v>
      </c>
      <c r="B1668" s="349">
        <f>IF(_xlfn.IFERROR(FIND("PU",D1668,1),0)&lt;&gt;0,"PU",0)</f>
        <v>0</v>
      </c>
      <c r="C1668" t="s" s="10">
        <v>140</v>
      </c>
      <c r="D1668" t="s" s="10">
        <v>2513</v>
      </c>
      <c r="E1668" s="349">
        <v>0</v>
      </c>
      <c r="F1668" s="6"/>
      <c r="G1668" s="6"/>
      <c r="H1668" s="6"/>
      <c r="I1668" s="6"/>
      <c r="J1668" s="9"/>
    </row>
    <row r="1669" ht="15.35" customHeight="1">
      <c r="A1669" t="s" s="594">
        <f>MID(D1669,LEN(C1669)+2,LEN(D1669)-LEN(C1669))</f>
        <v>119</v>
      </c>
      <c r="B1669" s="349">
        <f>IF(_xlfn.IFERROR(FIND("PU",D1669,1),0)&lt;&gt;0,"PU",0)</f>
        <v>0</v>
      </c>
      <c r="C1669" t="s" s="10">
        <v>140</v>
      </c>
      <c r="D1669" t="s" s="10">
        <v>2514</v>
      </c>
      <c r="E1669" s="349">
        <v>0</v>
      </c>
      <c r="F1669" s="6"/>
      <c r="G1669" s="6"/>
      <c r="H1669" s="6"/>
      <c r="I1669" s="6"/>
      <c r="J1669" s="9"/>
    </row>
    <row r="1670" ht="15.35" customHeight="1">
      <c r="A1670" t="s" s="594">
        <f>MID(D1670,LEN(C1670)+2,LEN(D1670)-LEN(C1670))</f>
        <v>120</v>
      </c>
      <c r="B1670" s="349">
        <f>IF(_xlfn.IFERROR(FIND("PU",D1670,1),0)&lt;&gt;0,"PU",0)</f>
        <v>0</v>
      </c>
      <c r="C1670" t="s" s="10">
        <v>140</v>
      </c>
      <c r="D1670" t="s" s="10">
        <v>2515</v>
      </c>
      <c r="E1670" s="349">
        <v>0</v>
      </c>
      <c r="F1670" s="6"/>
      <c r="G1670" s="6"/>
      <c r="H1670" s="6"/>
      <c r="I1670" s="6"/>
      <c r="J1670" s="9"/>
    </row>
    <row r="1671" ht="15.35" customHeight="1">
      <c r="A1671" t="s" s="594">
        <f>MID(D1671,LEN(C1671)+2,LEN(D1671)-LEN(C1671))</f>
        <v>121</v>
      </c>
      <c r="B1671" s="349">
        <f>IF(_xlfn.IFERROR(FIND("PU",D1671,1),0)&lt;&gt;0,"PU",0)</f>
        <v>0</v>
      </c>
      <c r="C1671" t="s" s="10">
        <v>140</v>
      </c>
      <c r="D1671" t="s" s="10">
        <v>2516</v>
      </c>
      <c r="E1671" s="349">
        <v>0</v>
      </c>
      <c r="F1671" s="6"/>
      <c r="G1671" s="6"/>
      <c r="H1671" s="6"/>
      <c r="I1671" s="6"/>
      <c r="J1671" s="9"/>
    </row>
    <row r="1672" ht="15.35" customHeight="1">
      <c r="A1672" t="s" s="594">
        <f>MID(D1672,LEN(C1672)+2,LEN(D1672)-LEN(C1672))</f>
        <v>122</v>
      </c>
      <c r="B1672" s="349">
        <f>IF(_xlfn.IFERROR(FIND("PU",D1672,1),0)&lt;&gt;0,"PU",0)</f>
        <v>0</v>
      </c>
      <c r="C1672" t="s" s="10">
        <v>140</v>
      </c>
      <c r="D1672" t="s" s="10">
        <v>2517</v>
      </c>
      <c r="E1672" s="349">
        <v>0</v>
      </c>
      <c r="F1672" s="6"/>
      <c r="G1672" s="6"/>
      <c r="H1672" s="6"/>
      <c r="I1672" s="6"/>
      <c r="J1672" s="9"/>
    </row>
    <row r="1673" ht="15.35" customHeight="1">
      <c r="A1673" t="s" s="594">
        <f>MID(D1673,LEN(C1673)+2,LEN(D1673)-LEN(C1673))</f>
        <v>123</v>
      </c>
      <c r="B1673" s="349">
        <f>IF(_xlfn.IFERROR(FIND("PU",D1673,1),0)&lt;&gt;0,"PU",0)</f>
        <v>0</v>
      </c>
      <c r="C1673" t="s" s="10">
        <v>140</v>
      </c>
      <c r="D1673" t="s" s="10">
        <v>2518</v>
      </c>
      <c r="E1673" s="349">
        <v>0</v>
      </c>
      <c r="F1673" s="6"/>
      <c r="G1673" s="6"/>
      <c r="H1673" s="6"/>
      <c r="I1673" s="6"/>
      <c r="J1673" s="9"/>
    </row>
    <row r="1674" ht="15.35" customHeight="1">
      <c r="A1674" t="s" s="594">
        <f>MID(D1674,LEN(C1674)+2,LEN(D1674)-LEN(C1674))</f>
        <v>860</v>
      </c>
      <c r="B1674" s="349">
        <f>IF(_xlfn.IFERROR(FIND("PU",D1674,1),0)&lt;&gt;0,"PU",0)</f>
        <v>0</v>
      </c>
      <c r="C1674" t="s" s="10">
        <v>140</v>
      </c>
      <c r="D1674" t="s" s="10">
        <v>2519</v>
      </c>
      <c r="E1674" s="349">
        <v>0</v>
      </c>
      <c r="F1674" s="6"/>
      <c r="G1674" s="6"/>
      <c r="H1674" s="6"/>
      <c r="I1674" s="6"/>
      <c r="J1674" s="9"/>
    </row>
    <row r="1675" ht="15.35" customHeight="1">
      <c r="A1675" t="s" s="594">
        <f>MID(D1675,LEN(C1675)+2,LEN(D1675)-LEN(C1675))</f>
        <v>110</v>
      </c>
      <c r="B1675" s="349">
        <f>IF(_xlfn.IFERROR(FIND("PU",D1675,1),0)&lt;&gt;0,"PU",0)</f>
        <v>0</v>
      </c>
      <c r="C1675" t="s" s="10">
        <v>364</v>
      </c>
      <c r="D1675" t="s" s="10">
        <v>2520</v>
      </c>
      <c r="E1675" s="349">
        <v>0</v>
      </c>
      <c r="F1675" s="6"/>
      <c r="G1675" s="6"/>
      <c r="H1675" s="6"/>
      <c r="I1675" s="6"/>
      <c r="J1675" s="9"/>
    </row>
    <row r="1676" ht="15.35" customHeight="1">
      <c r="A1676" t="s" s="594">
        <f>MID(D1676,LEN(C1676)+2,LEN(D1676)-LEN(C1676))</f>
        <v>111</v>
      </c>
      <c r="B1676" s="349">
        <f>IF(_xlfn.IFERROR(FIND("PU",D1676,1),0)&lt;&gt;0,"PU",0)</f>
        <v>0</v>
      </c>
      <c r="C1676" t="s" s="10">
        <v>364</v>
      </c>
      <c r="D1676" t="s" s="10">
        <v>2521</v>
      </c>
      <c r="E1676" s="349">
        <v>0</v>
      </c>
      <c r="F1676" s="6"/>
      <c r="G1676" s="6"/>
      <c r="H1676" s="6"/>
      <c r="I1676" s="6"/>
      <c r="J1676" s="9"/>
    </row>
    <row r="1677" ht="15.35" customHeight="1">
      <c r="A1677" t="s" s="594">
        <f>MID(D1677,LEN(C1677)+2,LEN(D1677)-LEN(C1677))</f>
        <v>112</v>
      </c>
      <c r="B1677" s="349">
        <f>IF(_xlfn.IFERROR(FIND("PU",D1677,1),0)&lt;&gt;0,"PU",0)</f>
        <v>0</v>
      </c>
      <c r="C1677" t="s" s="10">
        <v>364</v>
      </c>
      <c r="D1677" t="s" s="10">
        <v>2522</v>
      </c>
      <c r="E1677" s="349">
        <v>0</v>
      </c>
      <c r="F1677" s="6"/>
      <c r="G1677" s="6"/>
      <c r="H1677" s="6"/>
      <c r="I1677" s="6"/>
      <c r="J1677" s="9"/>
    </row>
    <row r="1678" ht="15.35" customHeight="1">
      <c r="A1678" t="s" s="594">
        <f>MID(D1678,LEN(C1678)+2,LEN(D1678)-LEN(C1678))</f>
        <v>113</v>
      </c>
      <c r="B1678" s="349">
        <f>IF(_xlfn.IFERROR(FIND("PU",D1678,1),0)&lt;&gt;0,"PU",0)</f>
        <v>0</v>
      </c>
      <c r="C1678" t="s" s="10">
        <v>364</v>
      </c>
      <c r="D1678" t="s" s="10">
        <v>2523</v>
      </c>
      <c r="E1678" s="349">
        <v>0</v>
      </c>
      <c r="F1678" s="6"/>
      <c r="G1678" s="6"/>
      <c r="H1678" s="6"/>
      <c r="I1678" s="6"/>
      <c r="J1678" s="9"/>
    </row>
    <row r="1679" ht="15.35" customHeight="1">
      <c r="A1679" t="s" s="594">
        <f>MID(D1679,LEN(C1679)+2,LEN(D1679)-LEN(C1679))</f>
        <v>114</v>
      </c>
      <c r="B1679" s="349">
        <f>IF(_xlfn.IFERROR(FIND("PU",D1679,1),0)&lt;&gt;0,"PU",0)</f>
        <v>0</v>
      </c>
      <c r="C1679" t="s" s="10">
        <v>364</v>
      </c>
      <c r="D1679" t="s" s="10">
        <v>2524</v>
      </c>
      <c r="E1679" s="349">
        <v>0</v>
      </c>
      <c r="F1679" s="6"/>
      <c r="G1679" s="6"/>
      <c r="H1679" s="6"/>
      <c r="I1679" s="6"/>
      <c r="J1679" s="9"/>
    </row>
    <row r="1680" ht="15.35" customHeight="1">
      <c r="A1680" t="s" s="594">
        <f>MID(D1680,LEN(C1680)+2,LEN(D1680)-LEN(C1680))</f>
        <v>115</v>
      </c>
      <c r="B1680" s="349">
        <f>IF(_xlfn.IFERROR(FIND("PU",D1680,1),0)&lt;&gt;0,"PU",0)</f>
        <v>0</v>
      </c>
      <c r="C1680" t="s" s="10">
        <v>364</v>
      </c>
      <c r="D1680" t="s" s="10">
        <v>2525</v>
      </c>
      <c r="E1680" s="349">
        <v>0</v>
      </c>
      <c r="F1680" s="6"/>
      <c r="G1680" s="6"/>
      <c r="H1680" s="6"/>
      <c r="I1680" s="6"/>
      <c r="J1680" s="9"/>
    </row>
    <row r="1681" ht="15.35" customHeight="1">
      <c r="A1681" t="s" s="594">
        <f>MID(D1681,LEN(C1681)+2,LEN(D1681)-LEN(C1681))</f>
        <v>117</v>
      </c>
      <c r="B1681" s="349">
        <f>IF(_xlfn.IFERROR(FIND("PU",D1681,1),0)&lt;&gt;0,"PU",0)</f>
        <v>0</v>
      </c>
      <c r="C1681" t="s" s="10">
        <v>364</v>
      </c>
      <c r="D1681" t="s" s="10">
        <v>2526</v>
      </c>
      <c r="E1681" s="349">
        <v>0</v>
      </c>
      <c r="F1681" s="6"/>
      <c r="G1681" s="6"/>
      <c r="H1681" s="6"/>
      <c r="I1681" s="6"/>
      <c r="J1681" s="9"/>
    </row>
    <row r="1682" ht="15.35" customHeight="1">
      <c r="A1682" t="s" s="594">
        <f>MID(D1682,LEN(C1682)+2,LEN(D1682)-LEN(C1682))</f>
        <v>118</v>
      </c>
      <c r="B1682" s="349">
        <f>IF(_xlfn.IFERROR(FIND("PU",D1682,1),0)&lt;&gt;0,"PU",0)</f>
        <v>0</v>
      </c>
      <c r="C1682" t="s" s="10">
        <v>364</v>
      </c>
      <c r="D1682" t="s" s="10">
        <v>2527</v>
      </c>
      <c r="E1682" s="349">
        <v>0</v>
      </c>
      <c r="F1682" s="6"/>
      <c r="G1682" s="6"/>
      <c r="H1682" s="6"/>
      <c r="I1682" s="6"/>
      <c r="J1682" s="9"/>
    </row>
    <row r="1683" ht="15.35" customHeight="1">
      <c r="A1683" t="s" s="594">
        <f>MID(D1683,LEN(C1683)+2,LEN(D1683)-LEN(C1683))</f>
        <v>119</v>
      </c>
      <c r="B1683" s="349">
        <f>IF(_xlfn.IFERROR(FIND("PU",D1683,1),0)&lt;&gt;0,"PU",0)</f>
        <v>0</v>
      </c>
      <c r="C1683" t="s" s="10">
        <v>364</v>
      </c>
      <c r="D1683" t="s" s="10">
        <v>2528</v>
      </c>
      <c r="E1683" s="349">
        <v>0</v>
      </c>
      <c r="F1683" s="6"/>
      <c r="G1683" s="6"/>
      <c r="H1683" s="6"/>
      <c r="I1683" s="6"/>
      <c r="J1683" s="9"/>
    </row>
    <row r="1684" ht="15.35" customHeight="1">
      <c r="A1684" t="s" s="594">
        <f>MID(D1684,LEN(C1684)+2,LEN(D1684)-LEN(C1684))</f>
        <v>120</v>
      </c>
      <c r="B1684" s="349">
        <f>IF(_xlfn.IFERROR(FIND("PU",D1684,1),0)&lt;&gt;0,"PU",0)</f>
        <v>0</v>
      </c>
      <c r="C1684" t="s" s="10">
        <v>364</v>
      </c>
      <c r="D1684" t="s" s="10">
        <v>2529</v>
      </c>
      <c r="E1684" s="349">
        <v>0</v>
      </c>
      <c r="F1684" s="6"/>
      <c r="G1684" s="6"/>
      <c r="H1684" s="6"/>
      <c r="I1684" s="6"/>
      <c r="J1684" s="9"/>
    </row>
    <row r="1685" ht="15.35" customHeight="1">
      <c r="A1685" t="s" s="594">
        <f>MID(D1685,LEN(C1685)+2,LEN(D1685)-LEN(C1685))</f>
        <v>121</v>
      </c>
      <c r="B1685" s="349">
        <f>IF(_xlfn.IFERROR(FIND("PU",D1685,1),0)&lt;&gt;0,"PU",0)</f>
        <v>0</v>
      </c>
      <c r="C1685" t="s" s="10">
        <v>364</v>
      </c>
      <c r="D1685" t="s" s="10">
        <v>2530</v>
      </c>
      <c r="E1685" s="349">
        <v>0</v>
      </c>
      <c r="F1685" s="6"/>
      <c r="G1685" s="6"/>
      <c r="H1685" s="6"/>
      <c r="I1685" s="6"/>
      <c r="J1685" s="9"/>
    </row>
    <row r="1686" ht="15.35" customHeight="1">
      <c r="A1686" t="s" s="594">
        <f>MID(D1686,LEN(C1686)+2,LEN(D1686)-LEN(C1686))</f>
        <v>122</v>
      </c>
      <c r="B1686" s="349">
        <f>IF(_xlfn.IFERROR(FIND("PU",D1686,1),0)&lt;&gt;0,"PU",0)</f>
        <v>0</v>
      </c>
      <c r="C1686" t="s" s="10">
        <v>364</v>
      </c>
      <c r="D1686" t="s" s="10">
        <v>2531</v>
      </c>
      <c r="E1686" s="349">
        <v>0</v>
      </c>
      <c r="F1686" s="6"/>
      <c r="G1686" s="6"/>
      <c r="H1686" s="6"/>
      <c r="I1686" s="6"/>
      <c r="J1686" s="9"/>
    </row>
    <row r="1687" ht="15.35" customHeight="1">
      <c r="A1687" t="s" s="594">
        <f>MID(D1687,LEN(C1687)+2,LEN(D1687)-LEN(C1687))</f>
        <v>123</v>
      </c>
      <c r="B1687" s="349">
        <f>IF(_xlfn.IFERROR(FIND("PU",D1687,1),0)&lt;&gt;0,"PU",0)</f>
        <v>0</v>
      </c>
      <c r="C1687" t="s" s="10">
        <v>364</v>
      </c>
      <c r="D1687" t="s" s="10">
        <v>2532</v>
      </c>
      <c r="E1687" s="349">
        <v>0</v>
      </c>
      <c r="F1687" s="6"/>
      <c r="G1687" s="6"/>
      <c r="H1687" s="6"/>
      <c r="I1687" s="6"/>
      <c r="J1687" s="9"/>
    </row>
    <row r="1688" ht="15.35" customHeight="1">
      <c r="A1688" t="s" s="594">
        <f>MID(D1688,LEN(C1688)+2,LEN(D1688)-LEN(C1688))</f>
        <v>860</v>
      </c>
      <c r="B1688" s="349">
        <f>IF(_xlfn.IFERROR(FIND("PU",D1688,1),0)&lt;&gt;0,"PU",0)</f>
        <v>0</v>
      </c>
      <c r="C1688" t="s" s="10">
        <v>364</v>
      </c>
      <c r="D1688" t="s" s="10">
        <v>2533</v>
      </c>
      <c r="E1688" s="349">
        <v>0</v>
      </c>
      <c r="F1688" s="6"/>
      <c r="G1688" s="6"/>
      <c r="H1688" s="6"/>
      <c r="I1688" s="6"/>
      <c r="J1688" s="9"/>
    </row>
    <row r="1689" ht="15.35" customHeight="1">
      <c r="A1689" t="s" s="594">
        <f>MID(D1689,LEN(C1689)+2,LEN(D1689)-LEN(C1689))</f>
        <v>110</v>
      </c>
      <c r="B1689" s="349">
        <f>IF(_xlfn.IFERROR(FIND("PU",D1689,1),0)&lt;&gt;0,"PU",0)</f>
        <v>0</v>
      </c>
      <c r="C1689" t="s" s="10">
        <v>366</v>
      </c>
      <c r="D1689" t="s" s="10">
        <v>2534</v>
      </c>
      <c r="E1689" s="349">
        <v>0</v>
      </c>
      <c r="F1689" s="6"/>
      <c r="G1689" s="6"/>
      <c r="H1689" s="6"/>
      <c r="I1689" s="6"/>
      <c r="J1689" s="9"/>
    </row>
    <row r="1690" ht="15.35" customHeight="1">
      <c r="A1690" t="s" s="594">
        <f>MID(D1690,LEN(C1690)+2,LEN(D1690)-LEN(C1690))</f>
        <v>111</v>
      </c>
      <c r="B1690" s="349">
        <f>IF(_xlfn.IFERROR(FIND("PU",D1690,1),0)&lt;&gt;0,"PU",0)</f>
        <v>0</v>
      </c>
      <c r="C1690" t="s" s="10">
        <v>366</v>
      </c>
      <c r="D1690" t="s" s="10">
        <v>2535</v>
      </c>
      <c r="E1690" s="349">
        <v>0</v>
      </c>
      <c r="F1690" s="6"/>
      <c r="G1690" s="6"/>
      <c r="H1690" s="6"/>
      <c r="I1690" s="6"/>
      <c r="J1690" s="9"/>
    </row>
    <row r="1691" ht="15.35" customHeight="1">
      <c r="A1691" t="s" s="594">
        <f>MID(D1691,LEN(C1691)+2,LEN(D1691)-LEN(C1691))</f>
        <v>112</v>
      </c>
      <c r="B1691" s="349">
        <f>IF(_xlfn.IFERROR(FIND("PU",D1691,1),0)&lt;&gt;0,"PU",0)</f>
        <v>0</v>
      </c>
      <c r="C1691" t="s" s="10">
        <v>366</v>
      </c>
      <c r="D1691" t="s" s="10">
        <v>2536</v>
      </c>
      <c r="E1691" s="349">
        <v>0</v>
      </c>
      <c r="F1691" s="6"/>
      <c r="G1691" s="6"/>
      <c r="H1691" s="6"/>
      <c r="I1691" s="6"/>
      <c r="J1691" s="9"/>
    </row>
    <row r="1692" ht="15.35" customHeight="1">
      <c r="A1692" t="s" s="594">
        <f>MID(D1692,LEN(C1692)+2,LEN(D1692)-LEN(C1692))</f>
        <v>113</v>
      </c>
      <c r="B1692" s="349">
        <f>IF(_xlfn.IFERROR(FIND("PU",D1692,1),0)&lt;&gt;0,"PU",0)</f>
        <v>0</v>
      </c>
      <c r="C1692" t="s" s="10">
        <v>366</v>
      </c>
      <c r="D1692" t="s" s="10">
        <v>2537</v>
      </c>
      <c r="E1692" s="349">
        <v>0</v>
      </c>
      <c r="F1692" s="6"/>
      <c r="G1692" s="6"/>
      <c r="H1692" s="6"/>
      <c r="I1692" s="6"/>
      <c r="J1692" s="9"/>
    </row>
    <row r="1693" ht="15.35" customHeight="1">
      <c r="A1693" t="s" s="594">
        <f>MID(D1693,LEN(C1693)+2,LEN(D1693)-LEN(C1693))</f>
        <v>114</v>
      </c>
      <c r="B1693" s="349">
        <f>IF(_xlfn.IFERROR(FIND("PU",D1693,1),0)&lt;&gt;0,"PU",0)</f>
        <v>0</v>
      </c>
      <c r="C1693" t="s" s="10">
        <v>366</v>
      </c>
      <c r="D1693" t="s" s="10">
        <v>2538</v>
      </c>
      <c r="E1693" s="349">
        <v>0</v>
      </c>
      <c r="F1693" s="6"/>
      <c r="G1693" s="6"/>
      <c r="H1693" s="6"/>
      <c r="I1693" s="6"/>
      <c r="J1693" s="9"/>
    </row>
    <row r="1694" ht="15.35" customHeight="1">
      <c r="A1694" t="s" s="594">
        <f>MID(D1694,LEN(C1694)+2,LEN(D1694)-LEN(C1694))</f>
        <v>115</v>
      </c>
      <c r="B1694" s="349">
        <f>IF(_xlfn.IFERROR(FIND("PU",D1694,1),0)&lt;&gt;0,"PU",0)</f>
        <v>0</v>
      </c>
      <c r="C1694" t="s" s="10">
        <v>366</v>
      </c>
      <c r="D1694" t="s" s="10">
        <v>2539</v>
      </c>
      <c r="E1694" s="349">
        <v>0</v>
      </c>
      <c r="F1694" s="6"/>
      <c r="G1694" s="6"/>
      <c r="H1694" s="6"/>
      <c r="I1694" s="6"/>
      <c r="J1694" s="9"/>
    </row>
    <row r="1695" ht="15.35" customHeight="1">
      <c r="A1695" t="s" s="594">
        <f>MID(D1695,LEN(C1695)+2,LEN(D1695)-LEN(C1695))</f>
        <v>117</v>
      </c>
      <c r="B1695" s="349">
        <f>IF(_xlfn.IFERROR(FIND("PU",D1695,1),0)&lt;&gt;0,"PU",0)</f>
        <v>0</v>
      </c>
      <c r="C1695" t="s" s="10">
        <v>366</v>
      </c>
      <c r="D1695" t="s" s="10">
        <v>2540</v>
      </c>
      <c r="E1695" s="349">
        <v>0</v>
      </c>
      <c r="F1695" s="6"/>
      <c r="G1695" s="6"/>
      <c r="H1695" s="6"/>
      <c r="I1695" s="6"/>
      <c r="J1695" s="9"/>
    </row>
    <row r="1696" ht="15.35" customHeight="1">
      <c r="A1696" t="s" s="594">
        <f>MID(D1696,LEN(C1696)+2,LEN(D1696)-LEN(C1696))</f>
        <v>118</v>
      </c>
      <c r="B1696" s="349">
        <f>IF(_xlfn.IFERROR(FIND("PU",D1696,1),0)&lt;&gt;0,"PU",0)</f>
        <v>0</v>
      </c>
      <c r="C1696" t="s" s="10">
        <v>366</v>
      </c>
      <c r="D1696" t="s" s="10">
        <v>2541</v>
      </c>
      <c r="E1696" s="349">
        <v>0</v>
      </c>
      <c r="F1696" s="6"/>
      <c r="G1696" s="6"/>
      <c r="H1696" s="6"/>
      <c r="I1696" s="6"/>
      <c r="J1696" s="9"/>
    </row>
    <row r="1697" ht="15.35" customHeight="1">
      <c r="A1697" t="s" s="594">
        <f>MID(D1697,LEN(C1697)+2,LEN(D1697)-LEN(C1697))</f>
        <v>119</v>
      </c>
      <c r="B1697" s="349">
        <f>IF(_xlfn.IFERROR(FIND("PU",D1697,1),0)&lt;&gt;0,"PU",0)</f>
        <v>0</v>
      </c>
      <c r="C1697" t="s" s="10">
        <v>366</v>
      </c>
      <c r="D1697" t="s" s="10">
        <v>2542</v>
      </c>
      <c r="E1697" s="349">
        <v>0</v>
      </c>
      <c r="F1697" s="6"/>
      <c r="G1697" s="6"/>
      <c r="H1697" s="6"/>
      <c r="I1697" s="6"/>
      <c r="J1697" s="9"/>
    </row>
    <row r="1698" ht="15.35" customHeight="1">
      <c r="A1698" t="s" s="594">
        <f>MID(D1698,LEN(C1698)+2,LEN(D1698)-LEN(C1698))</f>
        <v>120</v>
      </c>
      <c r="B1698" s="349">
        <f>IF(_xlfn.IFERROR(FIND("PU",D1698,1),0)&lt;&gt;0,"PU",0)</f>
        <v>0</v>
      </c>
      <c r="C1698" t="s" s="10">
        <v>366</v>
      </c>
      <c r="D1698" t="s" s="10">
        <v>2543</v>
      </c>
      <c r="E1698" s="349">
        <v>0</v>
      </c>
      <c r="F1698" s="6"/>
      <c r="G1698" s="6"/>
      <c r="H1698" s="6"/>
      <c r="I1698" s="6"/>
      <c r="J1698" s="9"/>
    </row>
    <row r="1699" ht="15.35" customHeight="1">
      <c r="A1699" t="s" s="594">
        <f>MID(D1699,LEN(C1699)+2,LEN(D1699)-LEN(C1699))</f>
        <v>121</v>
      </c>
      <c r="B1699" s="349">
        <f>IF(_xlfn.IFERROR(FIND("PU",D1699,1),0)&lt;&gt;0,"PU",0)</f>
        <v>0</v>
      </c>
      <c r="C1699" t="s" s="10">
        <v>366</v>
      </c>
      <c r="D1699" t="s" s="10">
        <v>2544</v>
      </c>
      <c r="E1699" s="349">
        <v>0</v>
      </c>
      <c r="F1699" s="6"/>
      <c r="G1699" s="6"/>
      <c r="H1699" s="6"/>
      <c r="I1699" s="6"/>
      <c r="J1699" s="9"/>
    </row>
    <row r="1700" ht="15.35" customHeight="1">
      <c r="A1700" t="s" s="594">
        <f>MID(D1700,LEN(C1700)+2,LEN(D1700)-LEN(C1700))</f>
        <v>122</v>
      </c>
      <c r="B1700" s="349">
        <f>IF(_xlfn.IFERROR(FIND("PU",D1700,1),0)&lt;&gt;0,"PU",0)</f>
        <v>0</v>
      </c>
      <c r="C1700" t="s" s="10">
        <v>366</v>
      </c>
      <c r="D1700" t="s" s="10">
        <v>2545</v>
      </c>
      <c r="E1700" s="349">
        <v>0</v>
      </c>
      <c r="F1700" s="6"/>
      <c r="G1700" s="6"/>
      <c r="H1700" s="6"/>
      <c r="I1700" s="6"/>
      <c r="J1700" s="9"/>
    </row>
    <row r="1701" ht="15.35" customHeight="1">
      <c r="A1701" t="s" s="594">
        <f>MID(D1701,LEN(C1701)+2,LEN(D1701)-LEN(C1701))</f>
        <v>123</v>
      </c>
      <c r="B1701" s="349">
        <f>IF(_xlfn.IFERROR(FIND("PU",D1701,1),0)&lt;&gt;0,"PU",0)</f>
        <v>0</v>
      </c>
      <c r="C1701" t="s" s="10">
        <v>366</v>
      </c>
      <c r="D1701" t="s" s="10">
        <v>2546</v>
      </c>
      <c r="E1701" s="349">
        <v>0</v>
      </c>
      <c r="F1701" s="6"/>
      <c r="G1701" s="6"/>
      <c r="H1701" s="6"/>
      <c r="I1701" s="6"/>
      <c r="J1701" s="9"/>
    </row>
    <row r="1702" ht="15.35" customHeight="1">
      <c r="A1702" t="s" s="594">
        <f>MID(D1702,LEN(C1702)+2,LEN(D1702)-LEN(C1702))</f>
        <v>860</v>
      </c>
      <c r="B1702" s="349">
        <f>IF(_xlfn.IFERROR(FIND("PU",D1702,1),0)&lt;&gt;0,"PU",0)</f>
        <v>0</v>
      </c>
      <c r="C1702" t="s" s="10">
        <v>366</v>
      </c>
      <c r="D1702" t="s" s="10">
        <v>2547</v>
      </c>
      <c r="E1702" s="349">
        <v>0</v>
      </c>
      <c r="F1702" s="6"/>
      <c r="G1702" s="6"/>
      <c r="H1702" s="6"/>
      <c r="I1702" s="6"/>
      <c r="J1702" s="9"/>
    </row>
    <row r="1703" ht="15.35" customHeight="1">
      <c r="A1703" t="s" s="594">
        <f>MID(D1703,LEN(C1703)+2,LEN(D1703)-LEN(C1703))</f>
        <v>110</v>
      </c>
      <c r="B1703" s="349">
        <f>IF(_xlfn.IFERROR(FIND("PU",D1703,1),0)&lt;&gt;0,"PU",0)</f>
        <v>0</v>
      </c>
      <c r="C1703" t="s" s="10">
        <v>368</v>
      </c>
      <c r="D1703" t="s" s="10">
        <v>2548</v>
      </c>
      <c r="E1703" s="349">
        <v>0</v>
      </c>
      <c r="F1703" s="6"/>
      <c r="G1703" s="6"/>
      <c r="H1703" s="6"/>
      <c r="I1703" s="6"/>
      <c r="J1703" s="9"/>
    </row>
    <row r="1704" ht="15.35" customHeight="1">
      <c r="A1704" t="s" s="594">
        <f>MID(D1704,LEN(C1704)+2,LEN(D1704)-LEN(C1704))</f>
        <v>111</v>
      </c>
      <c r="B1704" s="349">
        <f>IF(_xlfn.IFERROR(FIND("PU",D1704,1),0)&lt;&gt;0,"PU",0)</f>
        <v>0</v>
      </c>
      <c r="C1704" t="s" s="10">
        <v>368</v>
      </c>
      <c r="D1704" t="s" s="10">
        <v>2549</v>
      </c>
      <c r="E1704" s="349">
        <v>0</v>
      </c>
      <c r="F1704" s="6"/>
      <c r="G1704" s="6"/>
      <c r="H1704" s="6"/>
      <c r="I1704" s="6"/>
      <c r="J1704" s="9"/>
    </row>
    <row r="1705" ht="15.35" customHeight="1">
      <c r="A1705" t="s" s="594">
        <f>MID(D1705,LEN(C1705)+2,LEN(D1705)-LEN(C1705))</f>
        <v>112</v>
      </c>
      <c r="B1705" s="349">
        <f>IF(_xlfn.IFERROR(FIND("PU",D1705,1),0)&lt;&gt;0,"PU",0)</f>
        <v>0</v>
      </c>
      <c r="C1705" t="s" s="10">
        <v>368</v>
      </c>
      <c r="D1705" t="s" s="10">
        <v>2550</v>
      </c>
      <c r="E1705" s="349">
        <v>0</v>
      </c>
      <c r="F1705" s="6"/>
      <c r="G1705" s="6"/>
      <c r="H1705" s="6"/>
      <c r="I1705" s="6"/>
      <c r="J1705" s="9"/>
    </row>
    <row r="1706" ht="15.35" customHeight="1">
      <c r="A1706" t="s" s="594">
        <f>MID(D1706,LEN(C1706)+2,LEN(D1706)-LEN(C1706))</f>
        <v>113</v>
      </c>
      <c r="B1706" s="349">
        <f>IF(_xlfn.IFERROR(FIND("PU",D1706,1),0)&lt;&gt;0,"PU",0)</f>
        <v>0</v>
      </c>
      <c r="C1706" t="s" s="10">
        <v>368</v>
      </c>
      <c r="D1706" t="s" s="10">
        <v>2551</v>
      </c>
      <c r="E1706" s="349">
        <v>0</v>
      </c>
      <c r="F1706" s="6"/>
      <c r="G1706" s="6"/>
      <c r="H1706" s="6"/>
      <c r="I1706" s="6"/>
      <c r="J1706" s="9"/>
    </row>
    <row r="1707" ht="15.35" customHeight="1">
      <c r="A1707" t="s" s="594">
        <f>MID(D1707,LEN(C1707)+2,LEN(D1707)-LEN(C1707))</f>
        <v>114</v>
      </c>
      <c r="B1707" s="349">
        <f>IF(_xlfn.IFERROR(FIND("PU",D1707,1),0)&lt;&gt;0,"PU",0)</f>
        <v>0</v>
      </c>
      <c r="C1707" t="s" s="10">
        <v>368</v>
      </c>
      <c r="D1707" t="s" s="10">
        <v>2552</v>
      </c>
      <c r="E1707" s="349">
        <v>0</v>
      </c>
      <c r="F1707" s="6"/>
      <c r="G1707" s="6"/>
      <c r="H1707" s="6"/>
      <c r="I1707" s="6"/>
      <c r="J1707" s="9"/>
    </row>
    <row r="1708" ht="15.35" customHeight="1">
      <c r="A1708" t="s" s="594">
        <f>MID(D1708,LEN(C1708)+2,LEN(D1708)-LEN(C1708))</f>
        <v>115</v>
      </c>
      <c r="B1708" s="349">
        <f>IF(_xlfn.IFERROR(FIND("PU",D1708,1),0)&lt;&gt;0,"PU",0)</f>
        <v>0</v>
      </c>
      <c r="C1708" t="s" s="10">
        <v>368</v>
      </c>
      <c r="D1708" t="s" s="10">
        <v>2553</v>
      </c>
      <c r="E1708" s="349">
        <v>0</v>
      </c>
      <c r="F1708" s="6"/>
      <c r="G1708" s="6"/>
      <c r="H1708" s="6"/>
      <c r="I1708" s="6"/>
      <c r="J1708" s="9"/>
    </row>
    <row r="1709" ht="15.35" customHeight="1">
      <c r="A1709" t="s" s="594">
        <f>MID(D1709,LEN(C1709)+2,LEN(D1709)-LEN(C1709))</f>
        <v>117</v>
      </c>
      <c r="B1709" s="349">
        <f>IF(_xlfn.IFERROR(FIND("PU",D1709,1),0)&lt;&gt;0,"PU",0)</f>
        <v>0</v>
      </c>
      <c r="C1709" t="s" s="10">
        <v>368</v>
      </c>
      <c r="D1709" t="s" s="10">
        <v>2554</v>
      </c>
      <c r="E1709" s="349">
        <v>0</v>
      </c>
      <c r="F1709" s="6"/>
      <c r="G1709" s="6"/>
      <c r="H1709" s="6"/>
      <c r="I1709" s="6"/>
      <c r="J1709" s="9"/>
    </row>
    <row r="1710" ht="15.35" customHeight="1">
      <c r="A1710" t="s" s="594">
        <f>MID(D1710,LEN(C1710)+2,LEN(D1710)-LEN(C1710))</f>
        <v>118</v>
      </c>
      <c r="B1710" s="349">
        <f>IF(_xlfn.IFERROR(FIND("PU",D1710,1),0)&lt;&gt;0,"PU",0)</f>
        <v>0</v>
      </c>
      <c r="C1710" t="s" s="10">
        <v>368</v>
      </c>
      <c r="D1710" t="s" s="10">
        <v>2555</v>
      </c>
      <c r="E1710" s="349">
        <v>0</v>
      </c>
      <c r="F1710" s="6"/>
      <c r="G1710" s="6"/>
      <c r="H1710" s="6"/>
      <c r="I1710" s="6"/>
      <c r="J1710" s="9"/>
    </row>
    <row r="1711" ht="15.35" customHeight="1">
      <c r="A1711" t="s" s="594">
        <f>MID(D1711,LEN(C1711)+2,LEN(D1711)-LEN(C1711))</f>
        <v>119</v>
      </c>
      <c r="B1711" s="349">
        <f>IF(_xlfn.IFERROR(FIND("PU",D1711,1),0)&lt;&gt;0,"PU",0)</f>
        <v>0</v>
      </c>
      <c r="C1711" t="s" s="10">
        <v>368</v>
      </c>
      <c r="D1711" t="s" s="10">
        <v>2556</v>
      </c>
      <c r="E1711" s="349">
        <v>0</v>
      </c>
      <c r="F1711" s="6"/>
      <c r="G1711" s="6"/>
      <c r="H1711" s="6"/>
      <c r="I1711" s="6"/>
      <c r="J1711" s="9"/>
    </row>
    <row r="1712" ht="15.35" customHeight="1">
      <c r="A1712" t="s" s="594">
        <f>MID(D1712,LEN(C1712)+2,LEN(D1712)-LEN(C1712))</f>
        <v>120</v>
      </c>
      <c r="B1712" s="349">
        <f>IF(_xlfn.IFERROR(FIND("PU",D1712,1),0)&lt;&gt;0,"PU",0)</f>
        <v>0</v>
      </c>
      <c r="C1712" t="s" s="10">
        <v>368</v>
      </c>
      <c r="D1712" t="s" s="10">
        <v>2557</v>
      </c>
      <c r="E1712" s="349">
        <v>0</v>
      </c>
      <c r="F1712" s="6"/>
      <c r="G1712" s="6"/>
      <c r="H1712" s="6"/>
      <c r="I1712" s="6"/>
      <c r="J1712" s="9"/>
    </row>
    <row r="1713" ht="15.35" customHeight="1">
      <c r="A1713" t="s" s="594">
        <f>MID(D1713,LEN(C1713)+2,LEN(D1713)-LEN(C1713))</f>
        <v>121</v>
      </c>
      <c r="B1713" s="349">
        <f>IF(_xlfn.IFERROR(FIND("PU",D1713,1),0)&lt;&gt;0,"PU",0)</f>
        <v>0</v>
      </c>
      <c r="C1713" t="s" s="10">
        <v>368</v>
      </c>
      <c r="D1713" t="s" s="10">
        <v>2558</v>
      </c>
      <c r="E1713" s="349">
        <v>0</v>
      </c>
      <c r="F1713" s="6"/>
      <c r="G1713" s="6"/>
      <c r="H1713" s="6"/>
      <c r="I1713" s="6"/>
      <c r="J1713" s="9"/>
    </row>
    <row r="1714" ht="15.35" customHeight="1">
      <c r="A1714" t="s" s="594">
        <f>MID(D1714,LEN(C1714)+2,LEN(D1714)-LEN(C1714))</f>
        <v>122</v>
      </c>
      <c r="B1714" s="349">
        <f>IF(_xlfn.IFERROR(FIND("PU",D1714,1),0)&lt;&gt;0,"PU",0)</f>
        <v>0</v>
      </c>
      <c r="C1714" t="s" s="10">
        <v>368</v>
      </c>
      <c r="D1714" t="s" s="10">
        <v>2559</v>
      </c>
      <c r="E1714" s="349">
        <v>0</v>
      </c>
      <c r="F1714" s="6"/>
      <c r="G1714" s="6"/>
      <c r="H1714" s="6"/>
      <c r="I1714" s="6"/>
      <c r="J1714" s="9"/>
    </row>
    <row r="1715" ht="15.35" customHeight="1">
      <c r="A1715" t="s" s="594">
        <f>MID(D1715,LEN(C1715)+2,LEN(D1715)-LEN(C1715))</f>
        <v>123</v>
      </c>
      <c r="B1715" s="349">
        <f>IF(_xlfn.IFERROR(FIND("PU",D1715,1),0)&lt;&gt;0,"PU",0)</f>
        <v>0</v>
      </c>
      <c r="C1715" t="s" s="10">
        <v>368</v>
      </c>
      <c r="D1715" t="s" s="10">
        <v>2560</v>
      </c>
      <c r="E1715" s="349">
        <v>0</v>
      </c>
      <c r="F1715" s="6"/>
      <c r="G1715" s="6"/>
      <c r="H1715" s="6"/>
      <c r="I1715" s="6"/>
      <c r="J1715" s="9"/>
    </row>
    <row r="1716" ht="15.35" customHeight="1">
      <c r="A1716" t="s" s="594">
        <f>MID(D1716,LEN(C1716)+2,LEN(D1716)-LEN(C1716))</f>
        <v>860</v>
      </c>
      <c r="B1716" s="349">
        <f>IF(_xlfn.IFERROR(FIND("PU",D1716,1),0)&lt;&gt;0,"PU",0)</f>
        <v>0</v>
      </c>
      <c r="C1716" t="s" s="10">
        <v>368</v>
      </c>
      <c r="D1716" t="s" s="10">
        <v>2561</v>
      </c>
      <c r="E1716" s="349">
        <v>0</v>
      </c>
      <c r="F1716" s="6"/>
      <c r="G1716" s="6"/>
      <c r="H1716" s="6"/>
      <c r="I1716" s="6"/>
      <c r="J1716" s="9"/>
    </row>
    <row r="1717" ht="15.35" customHeight="1">
      <c r="A1717" t="s" s="594">
        <f>MID(D1717,LEN(C1717)+2,LEN(D1717)-LEN(C1717))</f>
        <v>110</v>
      </c>
      <c r="B1717" s="349">
        <f>IF(_xlfn.IFERROR(FIND("PU",D1717,1),0)&lt;&gt;0,"PU",0)</f>
        <v>0</v>
      </c>
      <c r="C1717" t="s" s="10">
        <v>370</v>
      </c>
      <c r="D1717" t="s" s="10">
        <v>2562</v>
      </c>
      <c r="E1717" s="349">
        <v>0</v>
      </c>
      <c r="F1717" s="6"/>
      <c r="G1717" s="6"/>
      <c r="H1717" s="6"/>
      <c r="I1717" s="6"/>
      <c r="J1717" s="9"/>
    </row>
    <row r="1718" ht="15.35" customHeight="1">
      <c r="A1718" t="s" s="594">
        <f>MID(D1718,LEN(C1718)+2,LEN(D1718)-LEN(C1718))</f>
        <v>111</v>
      </c>
      <c r="B1718" s="349">
        <f>IF(_xlfn.IFERROR(FIND("PU",D1718,1),0)&lt;&gt;0,"PU",0)</f>
        <v>0</v>
      </c>
      <c r="C1718" t="s" s="10">
        <v>370</v>
      </c>
      <c r="D1718" t="s" s="10">
        <v>2563</v>
      </c>
      <c r="E1718" s="349">
        <v>0</v>
      </c>
      <c r="F1718" s="6"/>
      <c r="G1718" s="6"/>
      <c r="H1718" s="6"/>
      <c r="I1718" s="6"/>
      <c r="J1718" s="9"/>
    </row>
    <row r="1719" ht="15.35" customHeight="1">
      <c r="A1719" t="s" s="594">
        <f>MID(D1719,LEN(C1719)+2,LEN(D1719)-LEN(C1719))</f>
        <v>112</v>
      </c>
      <c r="B1719" s="349">
        <f>IF(_xlfn.IFERROR(FIND("PU",D1719,1),0)&lt;&gt;0,"PU",0)</f>
        <v>0</v>
      </c>
      <c r="C1719" t="s" s="10">
        <v>370</v>
      </c>
      <c r="D1719" t="s" s="10">
        <v>2564</v>
      </c>
      <c r="E1719" s="349">
        <v>0</v>
      </c>
      <c r="F1719" s="6"/>
      <c r="G1719" s="6"/>
      <c r="H1719" s="6"/>
      <c r="I1719" s="6"/>
      <c r="J1719" s="9"/>
    </row>
    <row r="1720" ht="15.35" customHeight="1">
      <c r="A1720" t="s" s="594">
        <f>MID(D1720,LEN(C1720)+2,LEN(D1720)-LEN(C1720))</f>
        <v>113</v>
      </c>
      <c r="B1720" s="349">
        <f>IF(_xlfn.IFERROR(FIND("PU",D1720,1),0)&lt;&gt;0,"PU",0)</f>
        <v>0</v>
      </c>
      <c r="C1720" t="s" s="10">
        <v>370</v>
      </c>
      <c r="D1720" t="s" s="10">
        <v>2565</v>
      </c>
      <c r="E1720" s="349">
        <v>0</v>
      </c>
      <c r="F1720" s="6"/>
      <c r="G1720" s="6"/>
      <c r="H1720" s="6"/>
      <c r="I1720" s="6"/>
      <c r="J1720" s="9"/>
    </row>
    <row r="1721" ht="15.35" customHeight="1">
      <c r="A1721" t="s" s="594">
        <f>MID(D1721,LEN(C1721)+2,LEN(D1721)-LEN(C1721))</f>
        <v>114</v>
      </c>
      <c r="B1721" s="349">
        <f>IF(_xlfn.IFERROR(FIND("PU",D1721,1),0)&lt;&gt;0,"PU",0)</f>
        <v>0</v>
      </c>
      <c r="C1721" t="s" s="10">
        <v>370</v>
      </c>
      <c r="D1721" t="s" s="10">
        <v>2566</v>
      </c>
      <c r="E1721" s="349">
        <v>0</v>
      </c>
      <c r="F1721" s="6"/>
      <c r="G1721" s="6"/>
      <c r="H1721" s="6"/>
      <c r="I1721" s="6"/>
      <c r="J1721" s="9"/>
    </row>
    <row r="1722" ht="15.35" customHeight="1">
      <c r="A1722" t="s" s="594">
        <f>MID(D1722,LEN(C1722)+2,LEN(D1722)-LEN(C1722))</f>
        <v>115</v>
      </c>
      <c r="B1722" s="349">
        <f>IF(_xlfn.IFERROR(FIND("PU",D1722,1),0)&lt;&gt;0,"PU",0)</f>
        <v>0</v>
      </c>
      <c r="C1722" t="s" s="10">
        <v>370</v>
      </c>
      <c r="D1722" t="s" s="10">
        <v>2567</v>
      </c>
      <c r="E1722" s="349">
        <v>0</v>
      </c>
      <c r="F1722" s="6"/>
      <c r="G1722" s="6"/>
      <c r="H1722" s="6"/>
      <c r="I1722" s="6"/>
      <c r="J1722" s="9"/>
    </row>
    <row r="1723" ht="15.35" customHeight="1">
      <c r="A1723" t="s" s="594">
        <f>MID(D1723,LEN(C1723)+2,LEN(D1723)-LEN(C1723))</f>
        <v>117</v>
      </c>
      <c r="B1723" s="349">
        <f>IF(_xlfn.IFERROR(FIND("PU",D1723,1),0)&lt;&gt;0,"PU",0)</f>
        <v>0</v>
      </c>
      <c r="C1723" t="s" s="10">
        <v>370</v>
      </c>
      <c r="D1723" t="s" s="10">
        <v>2568</v>
      </c>
      <c r="E1723" s="349">
        <v>0</v>
      </c>
      <c r="F1723" s="6"/>
      <c r="G1723" s="6"/>
      <c r="H1723" s="6"/>
      <c r="I1723" s="6"/>
      <c r="J1723" s="9"/>
    </row>
    <row r="1724" ht="15.35" customHeight="1">
      <c r="A1724" t="s" s="594">
        <f>MID(D1724,LEN(C1724)+2,LEN(D1724)-LEN(C1724))</f>
        <v>118</v>
      </c>
      <c r="B1724" s="349">
        <f>IF(_xlfn.IFERROR(FIND("PU",D1724,1),0)&lt;&gt;0,"PU",0)</f>
        <v>0</v>
      </c>
      <c r="C1724" t="s" s="10">
        <v>370</v>
      </c>
      <c r="D1724" t="s" s="10">
        <v>2569</v>
      </c>
      <c r="E1724" s="349">
        <v>0</v>
      </c>
      <c r="F1724" s="6"/>
      <c r="G1724" s="6"/>
      <c r="H1724" s="6"/>
      <c r="I1724" s="6"/>
      <c r="J1724" s="9"/>
    </row>
    <row r="1725" ht="15.35" customHeight="1">
      <c r="A1725" t="s" s="594">
        <f>MID(D1725,LEN(C1725)+2,LEN(D1725)-LEN(C1725))</f>
        <v>119</v>
      </c>
      <c r="B1725" s="349">
        <f>IF(_xlfn.IFERROR(FIND("PU",D1725,1),0)&lt;&gt;0,"PU",0)</f>
        <v>0</v>
      </c>
      <c r="C1725" t="s" s="10">
        <v>370</v>
      </c>
      <c r="D1725" t="s" s="10">
        <v>2570</v>
      </c>
      <c r="E1725" s="349">
        <v>0</v>
      </c>
      <c r="F1725" s="6"/>
      <c r="G1725" s="6"/>
      <c r="H1725" s="6"/>
      <c r="I1725" s="6"/>
      <c r="J1725" s="9"/>
    </row>
    <row r="1726" ht="15.35" customHeight="1">
      <c r="A1726" t="s" s="594">
        <f>MID(D1726,LEN(C1726)+2,LEN(D1726)-LEN(C1726))</f>
        <v>120</v>
      </c>
      <c r="B1726" s="349">
        <f>IF(_xlfn.IFERROR(FIND("PU",D1726,1),0)&lt;&gt;0,"PU",0)</f>
        <v>0</v>
      </c>
      <c r="C1726" t="s" s="10">
        <v>370</v>
      </c>
      <c r="D1726" t="s" s="10">
        <v>2571</v>
      </c>
      <c r="E1726" s="349">
        <v>0</v>
      </c>
      <c r="F1726" s="6"/>
      <c r="G1726" s="6"/>
      <c r="H1726" s="6"/>
      <c r="I1726" s="6"/>
      <c r="J1726" s="9"/>
    </row>
    <row r="1727" ht="15.35" customHeight="1">
      <c r="A1727" t="s" s="594">
        <f>MID(D1727,LEN(C1727)+2,LEN(D1727)-LEN(C1727))</f>
        <v>121</v>
      </c>
      <c r="B1727" s="349">
        <f>IF(_xlfn.IFERROR(FIND("PU",D1727,1),0)&lt;&gt;0,"PU",0)</f>
        <v>0</v>
      </c>
      <c r="C1727" t="s" s="10">
        <v>370</v>
      </c>
      <c r="D1727" t="s" s="10">
        <v>2572</v>
      </c>
      <c r="E1727" s="349">
        <v>0</v>
      </c>
      <c r="F1727" s="6"/>
      <c r="G1727" s="6"/>
      <c r="H1727" s="6"/>
      <c r="I1727" s="6"/>
      <c r="J1727" s="9"/>
    </row>
    <row r="1728" ht="15.35" customHeight="1">
      <c r="A1728" t="s" s="594">
        <f>MID(D1728,LEN(C1728)+2,LEN(D1728)-LEN(C1728))</f>
        <v>122</v>
      </c>
      <c r="B1728" s="349">
        <f>IF(_xlfn.IFERROR(FIND("PU",D1728,1),0)&lt;&gt;0,"PU",0)</f>
        <v>0</v>
      </c>
      <c r="C1728" t="s" s="10">
        <v>370</v>
      </c>
      <c r="D1728" t="s" s="10">
        <v>2573</v>
      </c>
      <c r="E1728" s="349">
        <v>0</v>
      </c>
      <c r="F1728" s="6"/>
      <c r="G1728" s="6"/>
      <c r="H1728" s="6"/>
      <c r="I1728" s="6"/>
      <c r="J1728" s="9"/>
    </row>
    <row r="1729" ht="15.35" customHeight="1">
      <c r="A1729" t="s" s="594">
        <f>MID(D1729,LEN(C1729)+2,LEN(D1729)-LEN(C1729))</f>
        <v>123</v>
      </c>
      <c r="B1729" s="349">
        <f>IF(_xlfn.IFERROR(FIND("PU",D1729,1),0)&lt;&gt;0,"PU",0)</f>
        <v>0</v>
      </c>
      <c r="C1729" t="s" s="10">
        <v>370</v>
      </c>
      <c r="D1729" t="s" s="10">
        <v>2574</v>
      </c>
      <c r="E1729" s="349">
        <v>0</v>
      </c>
      <c r="F1729" s="6"/>
      <c r="G1729" s="6"/>
      <c r="H1729" s="6"/>
      <c r="I1729" s="6"/>
      <c r="J1729" s="9"/>
    </row>
    <row r="1730" ht="15.35" customHeight="1">
      <c r="A1730" t="s" s="594">
        <f>MID(D1730,LEN(C1730)+2,LEN(D1730)-LEN(C1730))</f>
        <v>860</v>
      </c>
      <c r="B1730" s="349">
        <f>IF(_xlfn.IFERROR(FIND("PU",D1730,1),0)&lt;&gt;0,"PU",0)</f>
        <v>0</v>
      </c>
      <c r="C1730" t="s" s="10">
        <v>370</v>
      </c>
      <c r="D1730" t="s" s="10">
        <v>2575</v>
      </c>
      <c r="E1730" s="349">
        <v>0</v>
      </c>
      <c r="F1730" s="6"/>
      <c r="G1730" s="6"/>
      <c r="H1730" s="6"/>
      <c r="I1730" s="6"/>
      <c r="J1730" s="9"/>
    </row>
    <row r="1731" ht="15.35" customHeight="1">
      <c r="A1731" t="s" s="594">
        <f>MID(D1731,LEN(C1731)+2,LEN(D1731)-LEN(C1731))</f>
        <v>110</v>
      </c>
      <c r="B1731" s="349">
        <f>IF(_xlfn.IFERROR(FIND("PU",D1731,1),0)&lt;&gt;0,"PU",0)</f>
        <v>0</v>
      </c>
      <c r="C1731" t="s" s="10">
        <v>372</v>
      </c>
      <c r="D1731" t="s" s="10">
        <v>2576</v>
      </c>
      <c r="E1731" s="349">
        <v>0</v>
      </c>
      <c r="F1731" s="6"/>
      <c r="G1731" s="6"/>
      <c r="H1731" s="6"/>
      <c r="I1731" s="6"/>
      <c r="J1731" s="9"/>
    </row>
    <row r="1732" ht="15.35" customHeight="1">
      <c r="A1732" t="s" s="594">
        <f>MID(D1732,LEN(C1732)+2,LEN(D1732)-LEN(C1732))</f>
        <v>111</v>
      </c>
      <c r="B1732" s="349">
        <f>IF(_xlfn.IFERROR(FIND("PU",D1732,1),0)&lt;&gt;0,"PU",0)</f>
        <v>0</v>
      </c>
      <c r="C1732" t="s" s="10">
        <v>372</v>
      </c>
      <c r="D1732" t="s" s="10">
        <v>2577</v>
      </c>
      <c r="E1732" s="349">
        <v>0</v>
      </c>
      <c r="F1732" s="6"/>
      <c r="G1732" s="6"/>
      <c r="H1732" s="6"/>
      <c r="I1732" s="6"/>
      <c r="J1732" s="9"/>
    </row>
    <row r="1733" ht="15.35" customHeight="1">
      <c r="A1733" t="s" s="594">
        <f>MID(D1733,LEN(C1733)+2,LEN(D1733)-LEN(C1733))</f>
        <v>112</v>
      </c>
      <c r="B1733" s="349">
        <f>IF(_xlfn.IFERROR(FIND("PU",D1733,1),0)&lt;&gt;0,"PU",0)</f>
        <v>0</v>
      </c>
      <c r="C1733" t="s" s="10">
        <v>372</v>
      </c>
      <c r="D1733" t="s" s="10">
        <v>2578</v>
      </c>
      <c r="E1733" s="349">
        <v>0</v>
      </c>
      <c r="F1733" s="6"/>
      <c r="G1733" s="6"/>
      <c r="H1733" s="6"/>
      <c r="I1733" s="6"/>
      <c r="J1733" s="9"/>
    </row>
    <row r="1734" ht="15.35" customHeight="1">
      <c r="A1734" t="s" s="594">
        <f>MID(D1734,LEN(C1734)+2,LEN(D1734)-LEN(C1734))</f>
        <v>113</v>
      </c>
      <c r="B1734" s="349">
        <f>IF(_xlfn.IFERROR(FIND("PU",D1734,1),0)&lt;&gt;0,"PU",0)</f>
        <v>0</v>
      </c>
      <c r="C1734" t="s" s="10">
        <v>372</v>
      </c>
      <c r="D1734" t="s" s="10">
        <v>2579</v>
      </c>
      <c r="E1734" s="349">
        <v>0</v>
      </c>
      <c r="F1734" s="6"/>
      <c r="G1734" s="6"/>
      <c r="H1734" s="6"/>
      <c r="I1734" s="6"/>
      <c r="J1734" s="9"/>
    </row>
    <row r="1735" ht="15.35" customHeight="1">
      <c r="A1735" t="s" s="594">
        <f>MID(D1735,LEN(C1735)+2,LEN(D1735)-LEN(C1735))</f>
        <v>114</v>
      </c>
      <c r="B1735" s="349">
        <f>IF(_xlfn.IFERROR(FIND("PU",D1735,1),0)&lt;&gt;0,"PU",0)</f>
        <v>0</v>
      </c>
      <c r="C1735" t="s" s="10">
        <v>372</v>
      </c>
      <c r="D1735" t="s" s="10">
        <v>2580</v>
      </c>
      <c r="E1735" s="349">
        <v>0</v>
      </c>
      <c r="F1735" s="6"/>
      <c r="G1735" s="6"/>
      <c r="H1735" s="6"/>
      <c r="I1735" s="6"/>
      <c r="J1735" s="9"/>
    </row>
    <row r="1736" ht="15.35" customHeight="1">
      <c r="A1736" t="s" s="594">
        <f>MID(D1736,LEN(C1736)+2,LEN(D1736)-LEN(C1736))</f>
        <v>115</v>
      </c>
      <c r="B1736" s="349">
        <f>IF(_xlfn.IFERROR(FIND("PU",D1736,1),0)&lt;&gt;0,"PU",0)</f>
        <v>0</v>
      </c>
      <c r="C1736" t="s" s="10">
        <v>372</v>
      </c>
      <c r="D1736" t="s" s="10">
        <v>2581</v>
      </c>
      <c r="E1736" s="349">
        <v>0</v>
      </c>
      <c r="F1736" s="6"/>
      <c r="G1736" s="6"/>
      <c r="H1736" s="6"/>
      <c r="I1736" s="6"/>
      <c r="J1736" s="9"/>
    </row>
    <row r="1737" ht="15.35" customHeight="1">
      <c r="A1737" t="s" s="594">
        <f>MID(D1737,LEN(C1737)+2,LEN(D1737)-LEN(C1737))</f>
        <v>117</v>
      </c>
      <c r="B1737" s="349">
        <f>IF(_xlfn.IFERROR(FIND("PU",D1737,1),0)&lt;&gt;0,"PU",0)</f>
        <v>0</v>
      </c>
      <c r="C1737" t="s" s="10">
        <v>372</v>
      </c>
      <c r="D1737" t="s" s="10">
        <v>2582</v>
      </c>
      <c r="E1737" s="349">
        <v>0</v>
      </c>
      <c r="F1737" s="6"/>
      <c r="G1737" s="6"/>
      <c r="H1737" s="6"/>
      <c r="I1737" s="6"/>
      <c r="J1737" s="9"/>
    </row>
    <row r="1738" ht="15.35" customHeight="1">
      <c r="A1738" t="s" s="594">
        <f>MID(D1738,LEN(C1738)+2,LEN(D1738)-LEN(C1738))</f>
        <v>118</v>
      </c>
      <c r="B1738" s="349">
        <f>IF(_xlfn.IFERROR(FIND("PU",D1738,1),0)&lt;&gt;0,"PU",0)</f>
        <v>0</v>
      </c>
      <c r="C1738" t="s" s="10">
        <v>372</v>
      </c>
      <c r="D1738" t="s" s="10">
        <v>2583</v>
      </c>
      <c r="E1738" s="349">
        <v>0</v>
      </c>
      <c r="F1738" s="6"/>
      <c r="G1738" s="6"/>
      <c r="H1738" s="6"/>
      <c r="I1738" s="6"/>
      <c r="J1738" s="9"/>
    </row>
    <row r="1739" ht="15.35" customHeight="1">
      <c r="A1739" t="s" s="594">
        <f>MID(D1739,LEN(C1739)+2,LEN(D1739)-LEN(C1739))</f>
        <v>119</v>
      </c>
      <c r="B1739" s="349">
        <f>IF(_xlfn.IFERROR(FIND("PU",D1739,1),0)&lt;&gt;0,"PU",0)</f>
        <v>0</v>
      </c>
      <c r="C1739" t="s" s="10">
        <v>372</v>
      </c>
      <c r="D1739" t="s" s="10">
        <v>2584</v>
      </c>
      <c r="E1739" s="349">
        <v>0</v>
      </c>
      <c r="F1739" s="6"/>
      <c r="G1739" s="6"/>
      <c r="H1739" s="6"/>
      <c r="I1739" s="6"/>
      <c r="J1739" s="9"/>
    </row>
    <row r="1740" ht="15.35" customHeight="1">
      <c r="A1740" t="s" s="594">
        <f>MID(D1740,LEN(C1740)+2,LEN(D1740)-LEN(C1740))</f>
        <v>120</v>
      </c>
      <c r="B1740" s="349">
        <f>IF(_xlfn.IFERROR(FIND("PU",D1740,1),0)&lt;&gt;0,"PU",0)</f>
        <v>0</v>
      </c>
      <c r="C1740" t="s" s="10">
        <v>372</v>
      </c>
      <c r="D1740" t="s" s="10">
        <v>2585</v>
      </c>
      <c r="E1740" s="349">
        <v>0</v>
      </c>
      <c r="F1740" s="6"/>
      <c r="G1740" s="6"/>
      <c r="H1740" s="6"/>
      <c r="I1740" s="6"/>
      <c r="J1740" s="9"/>
    </row>
    <row r="1741" ht="15.35" customHeight="1">
      <c r="A1741" t="s" s="594">
        <f>MID(D1741,LEN(C1741)+2,LEN(D1741)-LEN(C1741))</f>
        <v>121</v>
      </c>
      <c r="B1741" s="349">
        <f>IF(_xlfn.IFERROR(FIND("PU",D1741,1),0)&lt;&gt;0,"PU",0)</f>
        <v>0</v>
      </c>
      <c r="C1741" t="s" s="10">
        <v>372</v>
      </c>
      <c r="D1741" t="s" s="10">
        <v>2586</v>
      </c>
      <c r="E1741" s="349">
        <v>0</v>
      </c>
      <c r="F1741" s="6"/>
      <c r="G1741" s="6"/>
      <c r="H1741" s="6"/>
      <c r="I1741" s="6"/>
      <c r="J1741" s="9"/>
    </row>
    <row r="1742" ht="15.35" customHeight="1">
      <c r="A1742" t="s" s="594">
        <f>MID(D1742,LEN(C1742)+2,LEN(D1742)-LEN(C1742))</f>
        <v>122</v>
      </c>
      <c r="B1742" s="349">
        <f>IF(_xlfn.IFERROR(FIND("PU",D1742,1),0)&lt;&gt;0,"PU",0)</f>
        <v>0</v>
      </c>
      <c r="C1742" t="s" s="10">
        <v>372</v>
      </c>
      <c r="D1742" t="s" s="10">
        <v>2587</v>
      </c>
      <c r="E1742" s="349">
        <v>0</v>
      </c>
      <c r="F1742" s="6"/>
      <c r="G1742" s="6"/>
      <c r="H1742" s="6"/>
      <c r="I1742" s="6"/>
      <c r="J1742" s="9"/>
    </row>
    <row r="1743" ht="15.35" customHeight="1">
      <c r="A1743" t="s" s="594">
        <f>MID(D1743,LEN(C1743)+2,LEN(D1743)-LEN(C1743))</f>
        <v>123</v>
      </c>
      <c r="B1743" s="349">
        <f>IF(_xlfn.IFERROR(FIND("PU",D1743,1),0)&lt;&gt;0,"PU",0)</f>
        <v>0</v>
      </c>
      <c r="C1743" t="s" s="10">
        <v>372</v>
      </c>
      <c r="D1743" t="s" s="10">
        <v>2588</v>
      </c>
      <c r="E1743" s="349">
        <v>0</v>
      </c>
      <c r="F1743" s="6"/>
      <c r="G1743" s="6"/>
      <c r="H1743" s="6"/>
      <c r="I1743" s="6"/>
      <c r="J1743" s="9"/>
    </row>
    <row r="1744" ht="15.35" customHeight="1">
      <c r="A1744" t="s" s="594">
        <f>MID(D1744,LEN(C1744)+2,LEN(D1744)-LEN(C1744))</f>
        <v>860</v>
      </c>
      <c r="B1744" s="349">
        <f>IF(_xlfn.IFERROR(FIND("PU",D1744,1),0)&lt;&gt;0,"PU",0)</f>
        <v>0</v>
      </c>
      <c r="C1744" t="s" s="10">
        <v>372</v>
      </c>
      <c r="D1744" t="s" s="10">
        <v>2589</v>
      </c>
      <c r="E1744" s="349">
        <v>0</v>
      </c>
      <c r="F1744" s="6"/>
      <c r="G1744" s="6"/>
      <c r="H1744" s="6"/>
      <c r="I1744" s="6"/>
      <c r="J1744" s="9"/>
    </row>
    <row r="1745" ht="15.35" customHeight="1">
      <c r="A1745" t="s" s="594">
        <f>MID(D1745,LEN(C1745)+2,LEN(D1745)-LEN(C1745))</f>
        <v>110</v>
      </c>
      <c r="B1745" s="349">
        <f>IF(_xlfn.IFERROR(FIND("PU",D1745,1),0)&lt;&gt;0,"PU",0)</f>
        <v>0</v>
      </c>
      <c r="C1745" t="s" s="10">
        <v>374</v>
      </c>
      <c r="D1745" t="s" s="10">
        <v>2590</v>
      </c>
      <c r="E1745" s="349">
        <v>0</v>
      </c>
      <c r="F1745" s="6"/>
      <c r="G1745" s="6"/>
      <c r="H1745" s="6"/>
      <c r="I1745" s="6"/>
      <c r="J1745" s="9"/>
    </row>
    <row r="1746" ht="15.35" customHeight="1">
      <c r="A1746" t="s" s="594">
        <f>MID(D1746,LEN(C1746)+2,LEN(D1746)-LEN(C1746))</f>
        <v>111</v>
      </c>
      <c r="B1746" s="349">
        <f>IF(_xlfn.IFERROR(FIND("PU",D1746,1),0)&lt;&gt;0,"PU",0)</f>
        <v>0</v>
      </c>
      <c r="C1746" t="s" s="10">
        <v>374</v>
      </c>
      <c r="D1746" t="s" s="10">
        <v>2591</v>
      </c>
      <c r="E1746" s="349">
        <v>0</v>
      </c>
      <c r="F1746" s="6"/>
      <c r="G1746" s="6"/>
      <c r="H1746" s="6"/>
      <c r="I1746" s="6"/>
      <c r="J1746" s="9"/>
    </row>
    <row r="1747" ht="15.35" customHeight="1">
      <c r="A1747" t="s" s="594">
        <f>MID(D1747,LEN(C1747)+2,LEN(D1747)-LEN(C1747))</f>
        <v>112</v>
      </c>
      <c r="B1747" s="349">
        <f>IF(_xlfn.IFERROR(FIND("PU",D1747,1),0)&lt;&gt;0,"PU",0)</f>
        <v>0</v>
      </c>
      <c r="C1747" t="s" s="10">
        <v>374</v>
      </c>
      <c r="D1747" t="s" s="10">
        <v>2592</v>
      </c>
      <c r="E1747" s="349">
        <v>0</v>
      </c>
      <c r="F1747" s="6"/>
      <c r="G1747" s="6"/>
      <c r="H1747" s="6"/>
      <c r="I1747" s="6"/>
      <c r="J1747" s="9"/>
    </row>
    <row r="1748" ht="15.35" customHeight="1">
      <c r="A1748" t="s" s="594">
        <f>MID(D1748,LEN(C1748)+2,LEN(D1748)-LEN(C1748))</f>
        <v>113</v>
      </c>
      <c r="B1748" s="349">
        <f>IF(_xlfn.IFERROR(FIND("PU",D1748,1),0)&lt;&gt;0,"PU",0)</f>
        <v>0</v>
      </c>
      <c r="C1748" t="s" s="10">
        <v>374</v>
      </c>
      <c r="D1748" t="s" s="10">
        <v>2593</v>
      </c>
      <c r="E1748" s="349">
        <v>0</v>
      </c>
      <c r="F1748" s="6"/>
      <c r="G1748" s="6"/>
      <c r="H1748" s="6"/>
      <c r="I1748" s="6"/>
      <c r="J1748" s="9"/>
    </row>
    <row r="1749" ht="15.35" customHeight="1">
      <c r="A1749" t="s" s="594">
        <f>MID(D1749,LEN(C1749)+2,LEN(D1749)-LEN(C1749))</f>
        <v>114</v>
      </c>
      <c r="B1749" s="349">
        <f>IF(_xlfn.IFERROR(FIND("PU",D1749,1),0)&lt;&gt;0,"PU",0)</f>
        <v>0</v>
      </c>
      <c r="C1749" t="s" s="10">
        <v>374</v>
      </c>
      <c r="D1749" t="s" s="10">
        <v>2594</v>
      </c>
      <c r="E1749" s="349">
        <v>0</v>
      </c>
      <c r="F1749" s="6"/>
      <c r="G1749" s="6"/>
      <c r="H1749" s="6"/>
      <c r="I1749" s="6"/>
      <c r="J1749" s="9"/>
    </row>
    <row r="1750" ht="15.35" customHeight="1">
      <c r="A1750" t="s" s="594">
        <f>MID(D1750,LEN(C1750)+2,LEN(D1750)-LEN(C1750))</f>
        <v>115</v>
      </c>
      <c r="B1750" s="349">
        <f>IF(_xlfn.IFERROR(FIND("PU",D1750,1),0)&lt;&gt;0,"PU",0)</f>
        <v>0</v>
      </c>
      <c r="C1750" t="s" s="10">
        <v>374</v>
      </c>
      <c r="D1750" t="s" s="10">
        <v>2595</v>
      </c>
      <c r="E1750" s="349">
        <v>0</v>
      </c>
      <c r="F1750" s="6"/>
      <c r="G1750" s="6"/>
      <c r="H1750" s="6"/>
      <c r="I1750" s="6"/>
      <c r="J1750" s="9"/>
    </row>
    <row r="1751" ht="15.35" customHeight="1">
      <c r="A1751" t="s" s="594">
        <f>MID(D1751,LEN(C1751)+2,LEN(D1751)-LEN(C1751))</f>
        <v>117</v>
      </c>
      <c r="B1751" s="349">
        <f>IF(_xlfn.IFERROR(FIND("PU",D1751,1),0)&lt;&gt;0,"PU",0)</f>
        <v>0</v>
      </c>
      <c r="C1751" t="s" s="10">
        <v>374</v>
      </c>
      <c r="D1751" t="s" s="10">
        <v>2596</v>
      </c>
      <c r="E1751" s="349">
        <v>0</v>
      </c>
      <c r="F1751" s="6"/>
      <c r="G1751" s="6"/>
      <c r="H1751" s="6"/>
      <c r="I1751" s="6"/>
      <c r="J1751" s="9"/>
    </row>
    <row r="1752" ht="15.35" customHeight="1">
      <c r="A1752" t="s" s="594">
        <f>MID(D1752,LEN(C1752)+2,LEN(D1752)-LEN(C1752))</f>
        <v>118</v>
      </c>
      <c r="B1752" s="349">
        <f>IF(_xlfn.IFERROR(FIND("PU",D1752,1),0)&lt;&gt;0,"PU",0)</f>
        <v>0</v>
      </c>
      <c r="C1752" t="s" s="10">
        <v>374</v>
      </c>
      <c r="D1752" t="s" s="10">
        <v>2597</v>
      </c>
      <c r="E1752" s="349">
        <v>0</v>
      </c>
      <c r="F1752" s="6"/>
      <c r="G1752" s="6"/>
      <c r="H1752" s="6"/>
      <c r="I1752" s="6"/>
      <c r="J1752" s="9"/>
    </row>
    <row r="1753" ht="15.35" customHeight="1">
      <c r="A1753" t="s" s="594">
        <f>MID(D1753,LEN(C1753)+2,LEN(D1753)-LEN(C1753))</f>
        <v>119</v>
      </c>
      <c r="B1753" s="349">
        <f>IF(_xlfn.IFERROR(FIND("PU",D1753,1),0)&lt;&gt;0,"PU",0)</f>
        <v>0</v>
      </c>
      <c r="C1753" t="s" s="10">
        <v>374</v>
      </c>
      <c r="D1753" t="s" s="10">
        <v>2598</v>
      </c>
      <c r="E1753" s="349">
        <v>0</v>
      </c>
      <c r="F1753" s="6"/>
      <c r="G1753" s="6"/>
      <c r="H1753" s="6"/>
      <c r="I1753" s="6"/>
      <c r="J1753" s="9"/>
    </row>
    <row r="1754" ht="15.35" customHeight="1">
      <c r="A1754" t="s" s="594">
        <f>MID(D1754,LEN(C1754)+2,LEN(D1754)-LEN(C1754))</f>
        <v>120</v>
      </c>
      <c r="B1754" s="349">
        <f>IF(_xlfn.IFERROR(FIND("PU",D1754,1),0)&lt;&gt;0,"PU",0)</f>
        <v>0</v>
      </c>
      <c r="C1754" t="s" s="10">
        <v>374</v>
      </c>
      <c r="D1754" t="s" s="10">
        <v>2599</v>
      </c>
      <c r="E1754" s="349">
        <v>0</v>
      </c>
      <c r="F1754" s="6"/>
      <c r="G1754" s="6"/>
      <c r="H1754" s="6"/>
      <c r="I1754" s="6"/>
      <c r="J1754" s="9"/>
    </row>
    <row r="1755" ht="15.35" customHeight="1">
      <c r="A1755" t="s" s="594">
        <f>MID(D1755,LEN(C1755)+2,LEN(D1755)-LEN(C1755))</f>
        <v>121</v>
      </c>
      <c r="B1755" s="349">
        <f>IF(_xlfn.IFERROR(FIND("PU",D1755,1),0)&lt;&gt;0,"PU",0)</f>
        <v>0</v>
      </c>
      <c r="C1755" t="s" s="10">
        <v>374</v>
      </c>
      <c r="D1755" t="s" s="10">
        <v>2600</v>
      </c>
      <c r="E1755" s="349">
        <v>0</v>
      </c>
      <c r="F1755" s="6"/>
      <c r="G1755" s="6"/>
      <c r="H1755" s="6"/>
      <c r="I1755" s="6"/>
      <c r="J1755" s="9"/>
    </row>
    <row r="1756" ht="15.35" customHeight="1">
      <c r="A1756" t="s" s="594">
        <f>MID(D1756,LEN(C1756)+2,LEN(D1756)-LEN(C1756))</f>
        <v>122</v>
      </c>
      <c r="B1756" s="349">
        <f>IF(_xlfn.IFERROR(FIND("PU",D1756,1),0)&lt;&gt;0,"PU",0)</f>
        <v>0</v>
      </c>
      <c r="C1756" t="s" s="10">
        <v>374</v>
      </c>
      <c r="D1756" t="s" s="10">
        <v>2601</v>
      </c>
      <c r="E1756" s="349">
        <v>0</v>
      </c>
      <c r="F1756" s="6"/>
      <c r="G1756" s="6"/>
      <c r="H1756" s="6"/>
      <c r="I1756" s="6"/>
      <c r="J1756" s="9"/>
    </row>
    <row r="1757" ht="15.35" customHeight="1">
      <c r="A1757" t="s" s="594">
        <f>MID(D1757,LEN(C1757)+2,LEN(D1757)-LEN(C1757))</f>
        <v>123</v>
      </c>
      <c r="B1757" s="349">
        <f>IF(_xlfn.IFERROR(FIND("PU",D1757,1),0)&lt;&gt;0,"PU",0)</f>
        <v>0</v>
      </c>
      <c r="C1757" t="s" s="10">
        <v>374</v>
      </c>
      <c r="D1757" t="s" s="10">
        <v>2602</v>
      </c>
      <c r="E1757" s="349">
        <v>0</v>
      </c>
      <c r="F1757" s="6"/>
      <c r="G1757" s="6"/>
      <c r="H1757" s="6"/>
      <c r="I1757" s="6"/>
      <c r="J1757" s="9"/>
    </row>
    <row r="1758" ht="15.35" customHeight="1">
      <c r="A1758" t="s" s="594">
        <f>MID(D1758,LEN(C1758)+2,LEN(D1758)-LEN(C1758))</f>
        <v>860</v>
      </c>
      <c r="B1758" s="349">
        <f>IF(_xlfn.IFERROR(FIND("PU",D1758,1),0)&lt;&gt;0,"PU",0)</f>
        <v>0</v>
      </c>
      <c r="C1758" t="s" s="10">
        <v>374</v>
      </c>
      <c r="D1758" t="s" s="10">
        <v>2603</v>
      </c>
      <c r="E1758" s="349">
        <v>0</v>
      </c>
      <c r="F1758" s="6"/>
      <c r="G1758" s="6"/>
      <c r="H1758" s="6"/>
      <c r="I1758" s="6"/>
      <c r="J1758" s="9"/>
    </row>
    <row r="1759" ht="15.35" customHeight="1">
      <c r="A1759" t="s" s="594">
        <f>MID(D1759,LEN(C1759)+2,LEN(D1759)-LEN(C1759))</f>
        <v>110</v>
      </c>
      <c r="B1759" s="349">
        <f>IF(_xlfn.IFERROR(FIND("PU",D1759,1),0)&lt;&gt;0,"PU",0)</f>
        <v>0</v>
      </c>
      <c r="C1759" t="s" s="10">
        <v>376</v>
      </c>
      <c r="D1759" t="s" s="10">
        <v>2604</v>
      </c>
      <c r="E1759" s="349">
        <v>0</v>
      </c>
      <c r="F1759" s="6"/>
      <c r="G1759" s="6"/>
      <c r="H1759" s="6"/>
      <c r="I1759" s="6"/>
      <c r="J1759" s="9"/>
    </row>
    <row r="1760" ht="15.35" customHeight="1">
      <c r="A1760" t="s" s="594">
        <f>MID(D1760,LEN(C1760)+2,LEN(D1760)-LEN(C1760))</f>
        <v>111</v>
      </c>
      <c r="B1760" s="349">
        <f>IF(_xlfn.IFERROR(FIND("PU",D1760,1),0)&lt;&gt;0,"PU",0)</f>
        <v>0</v>
      </c>
      <c r="C1760" t="s" s="10">
        <v>376</v>
      </c>
      <c r="D1760" t="s" s="10">
        <v>2605</v>
      </c>
      <c r="E1760" s="349">
        <v>0</v>
      </c>
      <c r="F1760" s="6"/>
      <c r="G1760" s="6"/>
      <c r="H1760" s="6"/>
      <c r="I1760" s="6"/>
      <c r="J1760" s="9"/>
    </row>
    <row r="1761" ht="15.35" customHeight="1">
      <c r="A1761" t="s" s="594">
        <f>MID(D1761,LEN(C1761)+2,LEN(D1761)-LEN(C1761))</f>
        <v>112</v>
      </c>
      <c r="B1761" s="349">
        <f>IF(_xlfn.IFERROR(FIND("PU",D1761,1),0)&lt;&gt;0,"PU",0)</f>
        <v>0</v>
      </c>
      <c r="C1761" t="s" s="10">
        <v>376</v>
      </c>
      <c r="D1761" t="s" s="10">
        <v>2606</v>
      </c>
      <c r="E1761" s="349">
        <v>0</v>
      </c>
      <c r="F1761" s="6"/>
      <c r="G1761" s="6"/>
      <c r="H1761" s="6"/>
      <c r="I1761" s="6"/>
      <c r="J1761" s="9"/>
    </row>
    <row r="1762" ht="15.35" customHeight="1">
      <c r="A1762" t="s" s="594">
        <f>MID(D1762,LEN(C1762)+2,LEN(D1762)-LEN(C1762))</f>
        <v>113</v>
      </c>
      <c r="B1762" s="349">
        <f>IF(_xlfn.IFERROR(FIND("PU",D1762,1),0)&lt;&gt;0,"PU",0)</f>
        <v>0</v>
      </c>
      <c r="C1762" t="s" s="10">
        <v>376</v>
      </c>
      <c r="D1762" t="s" s="10">
        <v>2607</v>
      </c>
      <c r="E1762" s="349">
        <v>0</v>
      </c>
      <c r="F1762" s="6"/>
      <c r="G1762" s="6"/>
      <c r="H1762" s="6"/>
      <c r="I1762" s="6"/>
      <c r="J1762" s="9"/>
    </row>
    <row r="1763" ht="15.35" customHeight="1">
      <c r="A1763" t="s" s="594">
        <f>MID(D1763,LEN(C1763)+2,LEN(D1763)-LEN(C1763))</f>
        <v>114</v>
      </c>
      <c r="B1763" s="349">
        <f>IF(_xlfn.IFERROR(FIND("PU",D1763,1),0)&lt;&gt;0,"PU",0)</f>
        <v>0</v>
      </c>
      <c r="C1763" t="s" s="10">
        <v>376</v>
      </c>
      <c r="D1763" t="s" s="10">
        <v>2608</v>
      </c>
      <c r="E1763" s="349">
        <v>0</v>
      </c>
      <c r="F1763" s="6"/>
      <c r="G1763" s="6"/>
      <c r="H1763" s="6"/>
      <c r="I1763" s="6"/>
      <c r="J1763" s="9"/>
    </row>
    <row r="1764" ht="15.35" customHeight="1">
      <c r="A1764" t="s" s="594">
        <f>MID(D1764,LEN(C1764)+2,LEN(D1764)-LEN(C1764))</f>
        <v>115</v>
      </c>
      <c r="B1764" s="349">
        <f>IF(_xlfn.IFERROR(FIND("PU",D1764,1),0)&lt;&gt;0,"PU",0)</f>
        <v>0</v>
      </c>
      <c r="C1764" t="s" s="10">
        <v>376</v>
      </c>
      <c r="D1764" t="s" s="10">
        <v>2609</v>
      </c>
      <c r="E1764" s="349">
        <v>0</v>
      </c>
      <c r="F1764" s="6"/>
      <c r="G1764" s="6"/>
      <c r="H1764" s="6"/>
      <c r="I1764" s="6"/>
      <c r="J1764" s="9"/>
    </row>
    <row r="1765" ht="15.35" customHeight="1">
      <c r="A1765" t="s" s="594">
        <f>MID(D1765,LEN(C1765)+2,LEN(D1765)-LEN(C1765))</f>
        <v>117</v>
      </c>
      <c r="B1765" s="349">
        <f>IF(_xlfn.IFERROR(FIND("PU",D1765,1),0)&lt;&gt;0,"PU",0)</f>
        <v>0</v>
      </c>
      <c r="C1765" t="s" s="10">
        <v>376</v>
      </c>
      <c r="D1765" t="s" s="10">
        <v>2610</v>
      </c>
      <c r="E1765" s="349">
        <v>0</v>
      </c>
      <c r="F1765" s="6"/>
      <c r="G1765" s="6"/>
      <c r="H1765" s="6"/>
      <c r="I1765" s="6"/>
      <c r="J1765" s="9"/>
    </row>
    <row r="1766" ht="15.35" customHeight="1">
      <c r="A1766" t="s" s="594">
        <f>MID(D1766,LEN(C1766)+2,LEN(D1766)-LEN(C1766))</f>
        <v>118</v>
      </c>
      <c r="B1766" s="349">
        <f>IF(_xlfn.IFERROR(FIND("PU",D1766,1),0)&lt;&gt;0,"PU",0)</f>
        <v>0</v>
      </c>
      <c r="C1766" t="s" s="10">
        <v>376</v>
      </c>
      <c r="D1766" t="s" s="10">
        <v>2611</v>
      </c>
      <c r="E1766" s="349">
        <v>0</v>
      </c>
      <c r="F1766" s="6"/>
      <c r="G1766" s="6"/>
      <c r="H1766" s="6"/>
      <c r="I1766" s="6"/>
      <c r="J1766" s="9"/>
    </row>
    <row r="1767" ht="15.35" customHeight="1">
      <c r="A1767" t="s" s="594">
        <f>MID(D1767,LEN(C1767)+2,LEN(D1767)-LEN(C1767))</f>
        <v>119</v>
      </c>
      <c r="B1767" s="349">
        <f>IF(_xlfn.IFERROR(FIND("PU",D1767,1),0)&lt;&gt;0,"PU",0)</f>
        <v>0</v>
      </c>
      <c r="C1767" t="s" s="10">
        <v>376</v>
      </c>
      <c r="D1767" t="s" s="10">
        <v>2612</v>
      </c>
      <c r="E1767" s="349">
        <v>0</v>
      </c>
      <c r="F1767" s="6"/>
      <c r="G1767" s="6"/>
      <c r="H1767" s="6"/>
      <c r="I1767" s="6"/>
      <c r="J1767" s="9"/>
    </row>
    <row r="1768" ht="15.35" customHeight="1">
      <c r="A1768" t="s" s="594">
        <f>MID(D1768,LEN(C1768)+2,LEN(D1768)-LEN(C1768))</f>
        <v>120</v>
      </c>
      <c r="B1768" s="349">
        <f>IF(_xlfn.IFERROR(FIND("PU",D1768,1),0)&lt;&gt;0,"PU",0)</f>
        <v>0</v>
      </c>
      <c r="C1768" t="s" s="10">
        <v>376</v>
      </c>
      <c r="D1768" t="s" s="10">
        <v>2613</v>
      </c>
      <c r="E1768" s="349">
        <v>0</v>
      </c>
      <c r="F1768" s="6"/>
      <c r="G1768" s="6"/>
      <c r="H1768" s="6"/>
      <c r="I1768" s="6"/>
      <c r="J1768" s="9"/>
    </row>
    <row r="1769" ht="15.35" customHeight="1">
      <c r="A1769" t="s" s="594">
        <f>MID(D1769,LEN(C1769)+2,LEN(D1769)-LEN(C1769))</f>
        <v>121</v>
      </c>
      <c r="B1769" s="349">
        <f>IF(_xlfn.IFERROR(FIND("PU",D1769,1),0)&lt;&gt;0,"PU",0)</f>
        <v>0</v>
      </c>
      <c r="C1769" t="s" s="10">
        <v>376</v>
      </c>
      <c r="D1769" t="s" s="10">
        <v>2614</v>
      </c>
      <c r="E1769" s="349">
        <v>0</v>
      </c>
      <c r="F1769" s="6"/>
      <c r="G1769" s="6"/>
      <c r="H1769" s="6"/>
      <c r="I1769" s="6"/>
      <c r="J1769" s="9"/>
    </row>
    <row r="1770" ht="15.35" customHeight="1">
      <c r="A1770" t="s" s="594">
        <f>MID(D1770,LEN(C1770)+2,LEN(D1770)-LEN(C1770))</f>
        <v>122</v>
      </c>
      <c r="B1770" s="349">
        <f>IF(_xlfn.IFERROR(FIND("PU",D1770,1),0)&lt;&gt;0,"PU",0)</f>
        <v>0</v>
      </c>
      <c r="C1770" t="s" s="10">
        <v>376</v>
      </c>
      <c r="D1770" t="s" s="10">
        <v>2615</v>
      </c>
      <c r="E1770" s="349">
        <v>0</v>
      </c>
      <c r="F1770" s="6"/>
      <c r="G1770" s="6"/>
      <c r="H1770" s="6"/>
      <c r="I1770" s="6"/>
      <c r="J1770" s="9"/>
    </row>
    <row r="1771" ht="15.35" customHeight="1">
      <c r="A1771" t="s" s="594">
        <f>MID(D1771,LEN(C1771)+2,LEN(D1771)-LEN(C1771))</f>
        <v>123</v>
      </c>
      <c r="B1771" s="349">
        <f>IF(_xlfn.IFERROR(FIND("PU",D1771,1),0)&lt;&gt;0,"PU",0)</f>
        <v>0</v>
      </c>
      <c r="C1771" t="s" s="10">
        <v>376</v>
      </c>
      <c r="D1771" t="s" s="10">
        <v>2616</v>
      </c>
      <c r="E1771" s="349">
        <v>0</v>
      </c>
      <c r="F1771" s="6"/>
      <c r="G1771" s="6"/>
      <c r="H1771" s="6"/>
      <c r="I1771" s="6"/>
      <c r="J1771" s="9"/>
    </row>
    <row r="1772" ht="15.35" customHeight="1">
      <c r="A1772" t="s" s="594">
        <f>MID(D1772,LEN(C1772)+2,LEN(D1772)-LEN(C1772))</f>
        <v>860</v>
      </c>
      <c r="B1772" s="349">
        <f>IF(_xlfn.IFERROR(FIND("PU",D1772,1),0)&lt;&gt;0,"PU",0)</f>
        <v>0</v>
      </c>
      <c r="C1772" t="s" s="10">
        <v>376</v>
      </c>
      <c r="D1772" t="s" s="10">
        <v>2617</v>
      </c>
      <c r="E1772" s="349">
        <v>0</v>
      </c>
      <c r="F1772" s="6"/>
      <c r="G1772" s="6"/>
      <c r="H1772" s="6"/>
      <c r="I1772" s="6"/>
      <c r="J1772" s="9"/>
    </row>
    <row r="1773" ht="15.35" customHeight="1">
      <c r="A1773" t="s" s="594">
        <f>MID(D1773,LEN(C1773)+2,LEN(D1773)-LEN(C1773))</f>
        <v>110</v>
      </c>
      <c r="B1773" s="349">
        <f>IF(_xlfn.IFERROR(FIND("PU",D1773,1),0)&lt;&gt;0,"PU",0)</f>
        <v>0</v>
      </c>
      <c r="C1773" t="s" s="10">
        <v>378</v>
      </c>
      <c r="D1773" t="s" s="10">
        <v>2618</v>
      </c>
      <c r="E1773" s="349">
        <v>0</v>
      </c>
      <c r="F1773" s="6"/>
      <c r="G1773" s="6"/>
      <c r="H1773" s="6"/>
      <c r="I1773" s="6"/>
      <c r="J1773" s="9"/>
    </row>
    <row r="1774" ht="15.35" customHeight="1">
      <c r="A1774" t="s" s="594">
        <f>MID(D1774,LEN(C1774)+2,LEN(D1774)-LEN(C1774))</f>
        <v>111</v>
      </c>
      <c r="B1774" s="349">
        <f>IF(_xlfn.IFERROR(FIND("PU",D1774,1),0)&lt;&gt;0,"PU",0)</f>
        <v>0</v>
      </c>
      <c r="C1774" t="s" s="10">
        <v>378</v>
      </c>
      <c r="D1774" t="s" s="10">
        <v>2619</v>
      </c>
      <c r="E1774" s="349">
        <v>0</v>
      </c>
      <c r="F1774" s="6"/>
      <c r="G1774" s="6"/>
      <c r="H1774" s="6"/>
      <c r="I1774" s="6"/>
      <c r="J1774" s="9"/>
    </row>
    <row r="1775" ht="15.35" customHeight="1">
      <c r="A1775" t="s" s="594">
        <f>MID(D1775,LEN(C1775)+2,LEN(D1775)-LEN(C1775))</f>
        <v>112</v>
      </c>
      <c r="B1775" s="349">
        <f>IF(_xlfn.IFERROR(FIND("PU",D1775,1),0)&lt;&gt;0,"PU",0)</f>
        <v>0</v>
      </c>
      <c r="C1775" t="s" s="10">
        <v>378</v>
      </c>
      <c r="D1775" t="s" s="10">
        <v>2620</v>
      </c>
      <c r="E1775" s="349">
        <v>0</v>
      </c>
      <c r="F1775" s="6"/>
      <c r="G1775" s="6"/>
      <c r="H1775" s="6"/>
      <c r="I1775" s="6"/>
      <c r="J1775" s="9"/>
    </row>
    <row r="1776" ht="15.35" customHeight="1">
      <c r="A1776" t="s" s="594">
        <f>MID(D1776,LEN(C1776)+2,LEN(D1776)-LEN(C1776))</f>
        <v>113</v>
      </c>
      <c r="B1776" s="349">
        <f>IF(_xlfn.IFERROR(FIND("PU",D1776,1),0)&lt;&gt;0,"PU",0)</f>
        <v>0</v>
      </c>
      <c r="C1776" t="s" s="10">
        <v>378</v>
      </c>
      <c r="D1776" t="s" s="10">
        <v>2621</v>
      </c>
      <c r="E1776" s="349">
        <v>0</v>
      </c>
      <c r="F1776" s="6"/>
      <c r="G1776" s="6"/>
      <c r="H1776" s="6"/>
      <c r="I1776" s="6"/>
      <c r="J1776" s="9"/>
    </row>
    <row r="1777" ht="15.35" customHeight="1">
      <c r="A1777" t="s" s="594">
        <f>MID(D1777,LEN(C1777)+2,LEN(D1777)-LEN(C1777))</f>
        <v>114</v>
      </c>
      <c r="B1777" s="349">
        <f>IF(_xlfn.IFERROR(FIND("PU",D1777,1),0)&lt;&gt;0,"PU",0)</f>
        <v>0</v>
      </c>
      <c r="C1777" t="s" s="10">
        <v>378</v>
      </c>
      <c r="D1777" t="s" s="10">
        <v>2622</v>
      </c>
      <c r="E1777" s="349">
        <v>0</v>
      </c>
      <c r="F1777" s="6"/>
      <c r="G1777" s="6"/>
      <c r="H1777" s="6"/>
      <c r="I1777" s="6"/>
      <c r="J1777" s="9"/>
    </row>
    <row r="1778" ht="15.35" customHeight="1">
      <c r="A1778" t="s" s="594">
        <f>MID(D1778,LEN(C1778)+2,LEN(D1778)-LEN(C1778))</f>
        <v>115</v>
      </c>
      <c r="B1778" s="349">
        <f>IF(_xlfn.IFERROR(FIND("PU",D1778,1),0)&lt;&gt;0,"PU",0)</f>
        <v>0</v>
      </c>
      <c r="C1778" t="s" s="10">
        <v>378</v>
      </c>
      <c r="D1778" t="s" s="10">
        <v>2623</v>
      </c>
      <c r="E1778" s="349">
        <v>0</v>
      </c>
      <c r="F1778" s="6"/>
      <c r="G1778" s="6"/>
      <c r="H1778" s="6"/>
      <c r="I1778" s="6"/>
      <c r="J1778" s="9"/>
    </row>
    <row r="1779" ht="15.35" customHeight="1">
      <c r="A1779" t="s" s="594">
        <f>MID(D1779,LEN(C1779)+2,LEN(D1779)-LEN(C1779))</f>
        <v>117</v>
      </c>
      <c r="B1779" s="349">
        <f>IF(_xlfn.IFERROR(FIND("PU",D1779,1),0)&lt;&gt;0,"PU",0)</f>
        <v>0</v>
      </c>
      <c r="C1779" t="s" s="10">
        <v>378</v>
      </c>
      <c r="D1779" t="s" s="10">
        <v>2624</v>
      </c>
      <c r="E1779" s="349">
        <v>0</v>
      </c>
      <c r="F1779" s="6"/>
      <c r="G1779" s="6"/>
      <c r="H1779" s="6"/>
      <c r="I1779" s="6"/>
      <c r="J1779" s="9"/>
    </row>
    <row r="1780" ht="15.35" customHeight="1">
      <c r="A1780" t="s" s="594">
        <f>MID(D1780,LEN(C1780)+2,LEN(D1780)-LEN(C1780))</f>
        <v>118</v>
      </c>
      <c r="B1780" s="349">
        <f>IF(_xlfn.IFERROR(FIND("PU",D1780,1),0)&lt;&gt;0,"PU",0)</f>
        <v>0</v>
      </c>
      <c r="C1780" t="s" s="10">
        <v>378</v>
      </c>
      <c r="D1780" t="s" s="10">
        <v>2625</v>
      </c>
      <c r="E1780" s="349">
        <v>0</v>
      </c>
      <c r="F1780" s="6"/>
      <c r="G1780" s="6"/>
      <c r="H1780" s="6"/>
      <c r="I1780" s="6"/>
      <c r="J1780" s="9"/>
    </row>
    <row r="1781" ht="15.35" customHeight="1">
      <c r="A1781" t="s" s="594">
        <f>MID(D1781,LEN(C1781)+2,LEN(D1781)-LEN(C1781))</f>
        <v>119</v>
      </c>
      <c r="B1781" s="349">
        <f>IF(_xlfn.IFERROR(FIND("PU",D1781,1),0)&lt;&gt;0,"PU",0)</f>
        <v>0</v>
      </c>
      <c r="C1781" t="s" s="10">
        <v>378</v>
      </c>
      <c r="D1781" t="s" s="10">
        <v>2626</v>
      </c>
      <c r="E1781" s="349">
        <v>0</v>
      </c>
      <c r="F1781" s="6"/>
      <c r="G1781" s="6"/>
      <c r="H1781" s="6"/>
      <c r="I1781" s="6"/>
      <c r="J1781" s="9"/>
    </row>
    <row r="1782" ht="15.35" customHeight="1">
      <c r="A1782" t="s" s="594">
        <f>MID(D1782,LEN(C1782)+2,LEN(D1782)-LEN(C1782))</f>
        <v>120</v>
      </c>
      <c r="B1782" s="349">
        <f>IF(_xlfn.IFERROR(FIND("PU",D1782,1),0)&lt;&gt;0,"PU",0)</f>
        <v>0</v>
      </c>
      <c r="C1782" t="s" s="10">
        <v>378</v>
      </c>
      <c r="D1782" t="s" s="10">
        <v>2627</v>
      </c>
      <c r="E1782" s="349">
        <v>0</v>
      </c>
      <c r="F1782" s="6"/>
      <c r="G1782" s="6"/>
      <c r="H1782" s="6"/>
      <c r="I1782" s="6"/>
      <c r="J1782" s="9"/>
    </row>
    <row r="1783" ht="15.35" customHeight="1">
      <c r="A1783" t="s" s="594">
        <f>MID(D1783,LEN(C1783)+2,LEN(D1783)-LEN(C1783))</f>
        <v>121</v>
      </c>
      <c r="B1783" s="349">
        <f>IF(_xlfn.IFERROR(FIND("PU",D1783,1),0)&lt;&gt;0,"PU",0)</f>
        <v>0</v>
      </c>
      <c r="C1783" t="s" s="10">
        <v>378</v>
      </c>
      <c r="D1783" t="s" s="10">
        <v>2628</v>
      </c>
      <c r="E1783" s="349">
        <v>0</v>
      </c>
      <c r="F1783" s="6"/>
      <c r="G1783" s="6"/>
      <c r="H1783" s="6"/>
      <c r="I1783" s="6"/>
      <c r="J1783" s="9"/>
    </row>
    <row r="1784" ht="15.35" customHeight="1">
      <c r="A1784" t="s" s="594">
        <f>MID(D1784,LEN(C1784)+2,LEN(D1784)-LEN(C1784))</f>
        <v>122</v>
      </c>
      <c r="B1784" s="349">
        <f>IF(_xlfn.IFERROR(FIND("PU",D1784,1),0)&lt;&gt;0,"PU",0)</f>
        <v>0</v>
      </c>
      <c r="C1784" t="s" s="10">
        <v>378</v>
      </c>
      <c r="D1784" t="s" s="10">
        <v>2629</v>
      </c>
      <c r="E1784" s="349">
        <v>0</v>
      </c>
      <c r="F1784" s="6"/>
      <c r="G1784" s="6"/>
      <c r="H1784" s="6"/>
      <c r="I1784" s="6"/>
      <c r="J1784" s="9"/>
    </row>
    <row r="1785" ht="15.35" customHeight="1">
      <c r="A1785" t="s" s="594">
        <f>MID(D1785,LEN(C1785)+2,LEN(D1785)-LEN(C1785))</f>
        <v>123</v>
      </c>
      <c r="B1785" s="349">
        <f>IF(_xlfn.IFERROR(FIND("PU",D1785,1),0)&lt;&gt;0,"PU",0)</f>
        <v>0</v>
      </c>
      <c r="C1785" t="s" s="10">
        <v>378</v>
      </c>
      <c r="D1785" t="s" s="10">
        <v>2630</v>
      </c>
      <c r="E1785" s="349">
        <v>0</v>
      </c>
      <c r="F1785" s="6"/>
      <c r="G1785" s="6"/>
      <c r="H1785" s="6"/>
      <c r="I1785" s="6"/>
      <c r="J1785" s="9"/>
    </row>
    <row r="1786" ht="15.35" customHeight="1">
      <c r="A1786" t="s" s="594">
        <f>MID(D1786,LEN(C1786)+2,LEN(D1786)-LEN(C1786))</f>
        <v>860</v>
      </c>
      <c r="B1786" s="349">
        <f>IF(_xlfn.IFERROR(FIND("PU",D1786,1),0)&lt;&gt;0,"PU",0)</f>
        <v>0</v>
      </c>
      <c r="C1786" t="s" s="10">
        <v>378</v>
      </c>
      <c r="D1786" t="s" s="10">
        <v>2631</v>
      </c>
      <c r="E1786" s="349">
        <v>0</v>
      </c>
      <c r="F1786" s="6"/>
      <c r="G1786" s="6"/>
      <c r="H1786" s="6"/>
      <c r="I1786" s="6"/>
      <c r="J1786" s="9"/>
    </row>
    <row r="1787" ht="15.35" customHeight="1">
      <c r="A1787" t="s" s="594">
        <f>MID(D1787,LEN(C1787)+2,LEN(D1787)-LEN(C1787))</f>
        <v>110</v>
      </c>
      <c r="B1787" s="349">
        <f>IF(_xlfn.IFERROR(FIND("PU",D1787,1),0)&lt;&gt;0,"PU",0)</f>
        <v>0</v>
      </c>
      <c r="C1787" t="s" s="10">
        <v>380</v>
      </c>
      <c r="D1787" t="s" s="10">
        <v>2632</v>
      </c>
      <c r="E1787" s="349">
        <v>0</v>
      </c>
      <c r="F1787" s="6"/>
      <c r="G1787" s="6"/>
      <c r="H1787" s="6"/>
      <c r="I1787" s="6"/>
      <c r="J1787" s="9"/>
    </row>
    <row r="1788" ht="15.35" customHeight="1">
      <c r="A1788" t="s" s="594">
        <f>MID(D1788,LEN(C1788)+2,LEN(D1788)-LEN(C1788))</f>
        <v>111</v>
      </c>
      <c r="B1788" s="349">
        <f>IF(_xlfn.IFERROR(FIND("PU",D1788,1),0)&lt;&gt;0,"PU",0)</f>
        <v>0</v>
      </c>
      <c r="C1788" t="s" s="10">
        <v>380</v>
      </c>
      <c r="D1788" t="s" s="10">
        <v>2633</v>
      </c>
      <c r="E1788" s="349">
        <v>0</v>
      </c>
      <c r="F1788" s="6"/>
      <c r="G1788" s="6"/>
      <c r="H1788" s="6"/>
      <c r="I1788" s="6"/>
      <c r="J1788" s="9"/>
    </row>
    <row r="1789" ht="15.35" customHeight="1">
      <c r="A1789" t="s" s="594">
        <f>MID(D1789,LEN(C1789)+2,LEN(D1789)-LEN(C1789))</f>
        <v>112</v>
      </c>
      <c r="B1789" s="349">
        <f>IF(_xlfn.IFERROR(FIND("PU",D1789,1),0)&lt;&gt;0,"PU",0)</f>
        <v>0</v>
      </c>
      <c r="C1789" t="s" s="10">
        <v>380</v>
      </c>
      <c r="D1789" t="s" s="10">
        <v>2634</v>
      </c>
      <c r="E1789" s="349">
        <v>0</v>
      </c>
      <c r="F1789" s="6"/>
      <c r="G1789" s="6"/>
      <c r="H1789" s="6"/>
      <c r="I1789" s="6"/>
      <c r="J1789" s="9"/>
    </row>
    <row r="1790" ht="15.35" customHeight="1">
      <c r="A1790" t="s" s="594">
        <f>MID(D1790,LEN(C1790)+2,LEN(D1790)-LEN(C1790))</f>
        <v>113</v>
      </c>
      <c r="B1790" s="349">
        <f>IF(_xlfn.IFERROR(FIND("PU",D1790,1),0)&lt;&gt;0,"PU",0)</f>
        <v>0</v>
      </c>
      <c r="C1790" t="s" s="10">
        <v>380</v>
      </c>
      <c r="D1790" t="s" s="10">
        <v>2635</v>
      </c>
      <c r="E1790" s="349">
        <v>0</v>
      </c>
      <c r="F1790" s="6"/>
      <c r="G1790" s="6"/>
      <c r="H1790" s="6"/>
      <c r="I1790" s="6"/>
      <c r="J1790" s="9"/>
    </row>
    <row r="1791" ht="15.35" customHeight="1">
      <c r="A1791" t="s" s="594">
        <f>MID(D1791,LEN(C1791)+2,LEN(D1791)-LEN(C1791))</f>
        <v>114</v>
      </c>
      <c r="B1791" s="349">
        <f>IF(_xlfn.IFERROR(FIND("PU",D1791,1),0)&lt;&gt;0,"PU",0)</f>
        <v>0</v>
      </c>
      <c r="C1791" t="s" s="10">
        <v>380</v>
      </c>
      <c r="D1791" t="s" s="10">
        <v>2636</v>
      </c>
      <c r="E1791" s="349">
        <v>0</v>
      </c>
      <c r="F1791" s="6"/>
      <c r="G1791" s="6"/>
      <c r="H1791" s="6"/>
      <c r="I1791" s="6"/>
      <c r="J1791" s="9"/>
    </row>
    <row r="1792" ht="15.35" customHeight="1">
      <c r="A1792" t="s" s="594">
        <f>MID(D1792,LEN(C1792)+2,LEN(D1792)-LEN(C1792))</f>
        <v>115</v>
      </c>
      <c r="B1792" s="349">
        <f>IF(_xlfn.IFERROR(FIND("PU",D1792,1),0)&lt;&gt;0,"PU",0)</f>
        <v>0</v>
      </c>
      <c r="C1792" t="s" s="10">
        <v>380</v>
      </c>
      <c r="D1792" t="s" s="10">
        <v>2637</v>
      </c>
      <c r="E1792" s="349">
        <v>0</v>
      </c>
      <c r="F1792" s="6"/>
      <c r="G1792" s="6"/>
      <c r="H1792" s="6"/>
      <c r="I1792" s="6"/>
      <c r="J1792" s="9"/>
    </row>
    <row r="1793" ht="15.35" customHeight="1">
      <c r="A1793" t="s" s="594">
        <f>MID(D1793,LEN(C1793)+2,LEN(D1793)-LEN(C1793))</f>
        <v>117</v>
      </c>
      <c r="B1793" s="349">
        <f>IF(_xlfn.IFERROR(FIND("PU",D1793,1),0)&lt;&gt;0,"PU",0)</f>
        <v>0</v>
      </c>
      <c r="C1793" t="s" s="10">
        <v>380</v>
      </c>
      <c r="D1793" t="s" s="10">
        <v>2638</v>
      </c>
      <c r="E1793" s="349">
        <v>0</v>
      </c>
      <c r="F1793" s="6"/>
      <c r="G1793" s="6"/>
      <c r="H1793" s="6"/>
      <c r="I1793" s="6"/>
      <c r="J1793" s="9"/>
    </row>
    <row r="1794" ht="15.35" customHeight="1">
      <c r="A1794" t="s" s="594">
        <f>MID(D1794,LEN(C1794)+2,LEN(D1794)-LEN(C1794))</f>
        <v>118</v>
      </c>
      <c r="B1794" s="349">
        <f>IF(_xlfn.IFERROR(FIND("PU",D1794,1),0)&lt;&gt;0,"PU",0)</f>
        <v>0</v>
      </c>
      <c r="C1794" t="s" s="10">
        <v>380</v>
      </c>
      <c r="D1794" t="s" s="10">
        <v>2639</v>
      </c>
      <c r="E1794" s="349">
        <v>0</v>
      </c>
      <c r="F1794" s="6"/>
      <c r="G1794" s="6"/>
      <c r="H1794" s="6"/>
      <c r="I1794" s="6"/>
      <c r="J1794" s="9"/>
    </row>
    <row r="1795" ht="15.35" customHeight="1">
      <c r="A1795" t="s" s="594">
        <f>MID(D1795,LEN(C1795)+2,LEN(D1795)-LEN(C1795))</f>
        <v>119</v>
      </c>
      <c r="B1795" s="349">
        <f>IF(_xlfn.IFERROR(FIND("PU",D1795,1),0)&lt;&gt;0,"PU",0)</f>
        <v>0</v>
      </c>
      <c r="C1795" t="s" s="10">
        <v>380</v>
      </c>
      <c r="D1795" t="s" s="10">
        <v>2640</v>
      </c>
      <c r="E1795" s="349">
        <v>0</v>
      </c>
      <c r="F1795" s="6"/>
      <c r="G1795" s="6"/>
      <c r="H1795" s="6"/>
      <c r="I1795" s="6"/>
      <c r="J1795" s="9"/>
    </row>
    <row r="1796" ht="15.35" customHeight="1">
      <c r="A1796" t="s" s="594">
        <f>MID(D1796,LEN(C1796)+2,LEN(D1796)-LEN(C1796))</f>
        <v>120</v>
      </c>
      <c r="B1796" s="349">
        <f>IF(_xlfn.IFERROR(FIND("PU",D1796,1),0)&lt;&gt;0,"PU",0)</f>
        <v>0</v>
      </c>
      <c r="C1796" t="s" s="10">
        <v>380</v>
      </c>
      <c r="D1796" t="s" s="10">
        <v>2641</v>
      </c>
      <c r="E1796" s="349">
        <v>0</v>
      </c>
      <c r="F1796" s="6"/>
      <c r="G1796" s="6"/>
      <c r="H1796" s="6"/>
      <c r="I1796" s="6"/>
      <c r="J1796" s="9"/>
    </row>
    <row r="1797" ht="15.35" customHeight="1">
      <c r="A1797" t="s" s="594">
        <f>MID(D1797,LEN(C1797)+2,LEN(D1797)-LEN(C1797))</f>
        <v>121</v>
      </c>
      <c r="B1797" s="349">
        <f>IF(_xlfn.IFERROR(FIND("PU",D1797,1),0)&lt;&gt;0,"PU",0)</f>
        <v>0</v>
      </c>
      <c r="C1797" t="s" s="10">
        <v>380</v>
      </c>
      <c r="D1797" t="s" s="10">
        <v>2642</v>
      </c>
      <c r="E1797" s="349">
        <v>0</v>
      </c>
      <c r="F1797" s="6"/>
      <c r="G1797" s="6"/>
      <c r="H1797" s="6"/>
      <c r="I1797" s="6"/>
      <c r="J1797" s="9"/>
    </row>
    <row r="1798" ht="15.35" customHeight="1">
      <c r="A1798" t="s" s="594">
        <f>MID(D1798,LEN(C1798)+2,LEN(D1798)-LEN(C1798))</f>
        <v>122</v>
      </c>
      <c r="B1798" s="349">
        <f>IF(_xlfn.IFERROR(FIND("PU",D1798,1),0)&lt;&gt;0,"PU",0)</f>
        <v>0</v>
      </c>
      <c r="C1798" t="s" s="10">
        <v>380</v>
      </c>
      <c r="D1798" t="s" s="10">
        <v>2643</v>
      </c>
      <c r="E1798" s="349">
        <v>0</v>
      </c>
      <c r="F1798" s="6"/>
      <c r="G1798" s="6"/>
      <c r="H1798" s="6"/>
      <c r="I1798" s="6"/>
      <c r="J1798" s="9"/>
    </row>
    <row r="1799" ht="15.35" customHeight="1">
      <c r="A1799" t="s" s="594">
        <f>MID(D1799,LEN(C1799)+2,LEN(D1799)-LEN(C1799))</f>
        <v>123</v>
      </c>
      <c r="B1799" s="349">
        <f>IF(_xlfn.IFERROR(FIND("PU",D1799,1),0)&lt;&gt;0,"PU",0)</f>
        <v>0</v>
      </c>
      <c r="C1799" t="s" s="10">
        <v>380</v>
      </c>
      <c r="D1799" t="s" s="10">
        <v>2644</v>
      </c>
      <c r="E1799" s="349">
        <v>0</v>
      </c>
      <c r="F1799" s="6"/>
      <c r="G1799" s="6"/>
      <c r="H1799" s="6"/>
      <c r="I1799" s="6"/>
      <c r="J1799" s="9"/>
    </row>
    <row r="1800" ht="15.35" customHeight="1">
      <c r="A1800" t="s" s="594">
        <f>MID(D1800,LEN(C1800)+2,LEN(D1800)-LEN(C1800))</f>
        <v>860</v>
      </c>
      <c r="B1800" s="349">
        <f>IF(_xlfn.IFERROR(FIND("PU",D1800,1),0)&lt;&gt;0,"PU",0)</f>
        <v>0</v>
      </c>
      <c r="C1800" t="s" s="10">
        <v>380</v>
      </c>
      <c r="D1800" t="s" s="10">
        <v>2645</v>
      </c>
      <c r="E1800" s="349">
        <v>0</v>
      </c>
      <c r="F1800" s="6"/>
      <c r="G1800" s="6"/>
      <c r="H1800" s="6"/>
      <c r="I1800" s="6"/>
      <c r="J1800" s="9"/>
    </row>
    <row r="1801" ht="15.35" customHeight="1">
      <c r="A1801" t="s" s="594">
        <f>MID(D1801,LEN(C1801)+2,LEN(D1801)-LEN(C1801))</f>
        <v>110</v>
      </c>
      <c r="B1801" s="349">
        <f>IF(_xlfn.IFERROR(FIND("PU",D1801,1),0)&lt;&gt;0,"PU",0)</f>
        <v>0</v>
      </c>
      <c r="C1801" t="s" s="10">
        <v>382</v>
      </c>
      <c r="D1801" t="s" s="10">
        <v>2646</v>
      </c>
      <c r="E1801" s="349">
        <v>0</v>
      </c>
      <c r="F1801" s="6"/>
      <c r="G1801" s="6"/>
      <c r="H1801" s="6"/>
      <c r="I1801" s="6"/>
      <c r="J1801" s="9"/>
    </row>
    <row r="1802" ht="15.35" customHeight="1">
      <c r="A1802" t="s" s="594">
        <f>MID(D1802,LEN(C1802)+2,LEN(D1802)-LEN(C1802))</f>
        <v>111</v>
      </c>
      <c r="B1802" s="349">
        <f>IF(_xlfn.IFERROR(FIND("PU",D1802,1),0)&lt;&gt;0,"PU",0)</f>
        <v>0</v>
      </c>
      <c r="C1802" t="s" s="10">
        <v>382</v>
      </c>
      <c r="D1802" t="s" s="10">
        <v>2647</v>
      </c>
      <c r="E1802" s="349">
        <v>0</v>
      </c>
      <c r="F1802" s="6"/>
      <c r="G1802" s="6"/>
      <c r="H1802" s="6"/>
      <c r="I1802" s="6"/>
      <c r="J1802" s="9"/>
    </row>
    <row r="1803" ht="15.35" customHeight="1">
      <c r="A1803" t="s" s="594">
        <f>MID(D1803,LEN(C1803)+2,LEN(D1803)-LEN(C1803))</f>
        <v>112</v>
      </c>
      <c r="B1803" s="349">
        <f>IF(_xlfn.IFERROR(FIND("PU",D1803,1),0)&lt;&gt;0,"PU",0)</f>
        <v>0</v>
      </c>
      <c r="C1803" t="s" s="10">
        <v>382</v>
      </c>
      <c r="D1803" t="s" s="10">
        <v>2648</v>
      </c>
      <c r="E1803" s="349">
        <v>0</v>
      </c>
      <c r="F1803" s="6"/>
      <c r="G1803" s="6"/>
      <c r="H1803" s="6"/>
      <c r="I1803" s="6"/>
      <c r="J1803" s="9"/>
    </row>
    <row r="1804" ht="15.35" customHeight="1">
      <c r="A1804" t="s" s="594">
        <f>MID(D1804,LEN(C1804)+2,LEN(D1804)-LEN(C1804))</f>
        <v>113</v>
      </c>
      <c r="B1804" s="349">
        <f>IF(_xlfn.IFERROR(FIND("PU",D1804,1),0)&lt;&gt;0,"PU",0)</f>
        <v>0</v>
      </c>
      <c r="C1804" t="s" s="10">
        <v>382</v>
      </c>
      <c r="D1804" t="s" s="10">
        <v>2649</v>
      </c>
      <c r="E1804" s="349">
        <v>0</v>
      </c>
      <c r="F1804" s="6"/>
      <c r="G1804" s="6"/>
      <c r="H1804" s="6"/>
      <c r="I1804" s="6"/>
      <c r="J1804" s="9"/>
    </row>
    <row r="1805" ht="15.35" customHeight="1">
      <c r="A1805" t="s" s="594">
        <f>MID(D1805,LEN(C1805)+2,LEN(D1805)-LEN(C1805))</f>
        <v>114</v>
      </c>
      <c r="B1805" s="349">
        <f>IF(_xlfn.IFERROR(FIND("PU",D1805,1),0)&lt;&gt;0,"PU",0)</f>
        <v>0</v>
      </c>
      <c r="C1805" t="s" s="10">
        <v>382</v>
      </c>
      <c r="D1805" t="s" s="10">
        <v>2650</v>
      </c>
      <c r="E1805" s="349">
        <v>0</v>
      </c>
      <c r="F1805" s="6"/>
      <c r="G1805" s="6"/>
      <c r="H1805" s="6"/>
      <c r="I1805" s="6"/>
      <c r="J1805" s="9"/>
    </row>
    <row r="1806" ht="15.35" customHeight="1">
      <c r="A1806" t="s" s="594">
        <f>MID(D1806,LEN(C1806)+2,LEN(D1806)-LEN(C1806))</f>
        <v>115</v>
      </c>
      <c r="B1806" s="349">
        <f>IF(_xlfn.IFERROR(FIND("PU",D1806,1),0)&lt;&gt;0,"PU",0)</f>
        <v>0</v>
      </c>
      <c r="C1806" t="s" s="10">
        <v>382</v>
      </c>
      <c r="D1806" t="s" s="10">
        <v>2651</v>
      </c>
      <c r="E1806" s="349">
        <v>0</v>
      </c>
      <c r="F1806" s="6"/>
      <c r="G1806" s="6"/>
      <c r="H1806" s="6"/>
      <c r="I1806" s="6"/>
      <c r="J1806" s="9"/>
    </row>
    <row r="1807" ht="15.35" customHeight="1">
      <c r="A1807" t="s" s="594">
        <f>MID(D1807,LEN(C1807)+2,LEN(D1807)-LEN(C1807))</f>
        <v>117</v>
      </c>
      <c r="B1807" s="349">
        <f>IF(_xlfn.IFERROR(FIND("PU",D1807,1),0)&lt;&gt;0,"PU",0)</f>
        <v>0</v>
      </c>
      <c r="C1807" t="s" s="10">
        <v>382</v>
      </c>
      <c r="D1807" t="s" s="10">
        <v>2652</v>
      </c>
      <c r="E1807" s="349">
        <v>0</v>
      </c>
      <c r="F1807" s="6"/>
      <c r="G1807" s="6"/>
      <c r="H1807" s="6"/>
      <c r="I1807" s="6"/>
      <c r="J1807" s="9"/>
    </row>
    <row r="1808" ht="15.35" customHeight="1">
      <c r="A1808" t="s" s="594">
        <f>MID(D1808,LEN(C1808)+2,LEN(D1808)-LEN(C1808))</f>
        <v>118</v>
      </c>
      <c r="B1808" s="349">
        <f>IF(_xlfn.IFERROR(FIND("PU",D1808,1),0)&lt;&gt;0,"PU",0)</f>
        <v>0</v>
      </c>
      <c r="C1808" t="s" s="10">
        <v>382</v>
      </c>
      <c r="D1808" t="s" s="10">
        <v>2653</v>
      </c>
      <c r="E1808" s="349">
        <v>0</v>
      </c>
      <c r="F1808" s="6"/>
      <c r="G1808" s="6"/>
      <c r="H1808" s="6"/>
      <c r="I1808" s="6"/>
      <c r="J1808" s="9"/>
    </row>
    <row r="1809" ht="15.35" customHeight="1">
      <c r="A1809" t="s" s="594">
        <f>MID(D1809,LEN(C1809)+2,LEN(D1809)-LEN(C1809))</f>
        <v>119</v>
      </c>
      <c r="B1809" s="349">
        <f>IF(_xlfn.IFERROR(FIND("PU",D1809,1),0)&lt;&gt;0,"PU",0)</f>
        <v>0</v>
      </c>
      <c r="C1809" t="s" s="10">
        <v>382</v>
      </c>
      <c r="D1809" t="s" s="10">
        <v>2654</v>
      </c>
      <c r="E1809" s="349">
        <v>0</v>
      </c>
      <c r="F1809" s="6"/>
      <c r="G1809" s="6"/>
      <c r="H1809" s="6"/>
      <c r="I1809" s="6"/>
      <c r="J1809" s="9"/>
    </row>
    <row r="1810" ht="15.35" customHeight="1">
      <c r="A1810" t="s" s="594">
        <f>MID(D1810,LEN(C1810)+2,LEN(D1810)-LEN(C1810))</f>
        <v>120</v>
      </c>
      <c r="B1810" s="349">
        <f>IF(_xlfn.IFERROR(FIND("PU",D1810,1),0)&lt;&gt;0,"PU",0)</f>
        <v>0</v>
      </c>
      <c r="C1810" t="s" s="10">
        <v>382</v>
      </c>
      <c r="D1810" t="s" s="10">
        <v>2655</v>
      </c>
      <c r="E1810" s="349">
        <v>0</v>
      </c>
      <c r="F1810" s="6"/>
      <c r="G1810" s="6"/>
      <c r="H1810" s="6"/>
      <c r="I1810" s="6"/>
      <c r="J1810" s="9"/>
    </row>
    <row r="1811" ht="15.35" customHeight="1">
      <c r="A1811" t="s" s="594">
        <f>MID(D1811,LEN(C1811)+2,LEN(D1811)-LEN(C1811))</f>
        <v>121</v>
      </c>
      <c r="B1811" s="349">
        <f>IF(_xlfn.IFERROR(FIND("PU",D1811,1),0)&lt;&gt;0,"PU",0)</f>
        <v>0</v>
      </c>
      <c r="C1811" t="s" s="10">
        <v>382</v>
      </c>
      <c r="D1811" t="s" s="10">
        <v>2656</v>
      </c>
      <c r="E1811" s="349">
        <v>0</v>
      </c>
      <c r="F1811" s="6"/>
      <c r="G1811" s="6"/>
      <c r="H1811" s="6"/>
      <c r="I1811" s="6"/>
      <c r="J1811" s="9"/>
    </row>
    <row r="1812" ht="15.35" customHeight="1">
      <c r="A1812" t="s" s="594">
        <f>MID(D1812,LEN(C1812)+2,LEN(D1812)-LEN(C1812))</f>
        <v>122</v>
      </c>
      <c r="B1812" s="349">
        <f>IF(_xlfn.IFERROR(FIND("PU",D1812,1),0)&lt;&gt;0,"PU",0)</f>
        <v>0</v>
      </c>
      <c r="C1812" t="s" s="10">
        <v>382</v>
      </c>
      <c r="D1812" t="s" s="10">
        <v>2657</v>
      </c>
      <c r="E1812" s="349">
        <v>0</v>
      </c>
      <c r="F1812" s="6"/>
      <c r="G1812" s="6"/>
      <c r="H1812" s="6"/>
      <c r="I1812" s="6"/>
      <c r="J1812" s="9"/>
    </row>
    <row r="1813" ht="15.35" customHeight="1">
      <c r="A1813" t="s" s="594">
        <f>MID(D1813,LEN(C1813)+2,LEN(D1813)-LEN(C1813))</f>
        <v>123</v>
      </c>
      <c r="B1813" s="349">
        <f>IF(_xlfn.IFERROR(FIND("PU",D1813,1),0)&lt;&gt;0,"PU",0)</f>
        <v>0</v>
      </c>
      <c r="C1813" t="s" s="10">
        <v>382</v>
      </c>
      <c r="D1813" t="s" s="10">
        <v>2658</v>
      </c>
      <c r="E1813" s="349">
        <v>0</v>
      </c>
      <c r="F1813" s="6"/>
      <c r="G1813" s="6"/>
      <c r="H1813" s="6"/>
      <c r="I1813" s="6"/>
      <c r="J1813" s="9"/>
    </row>
    <row r="1814" ht="15.35" customHeight="1">
      <c r="A1814" t="s" s="594">
        <f>MID(D1814,LEN(C1814)+2,LEN(D1814)-LEN(C1814))</f>
        <v>860</v>
      </c>
      <c r="B1814" s="349">
        <f>IF(_xlfn.IFERROR(FIND("PU",D1814,1),0)&lt;&gt;0,"PU",0)</f>
        <v>0</v>
      </c>
      <c r="C1814" t="s" s="10">
        <v>382</v>
      </c>
      <c r="D1814" t="s" s="10">
        <v>2659</v>
      </c>
      <c r="E1814" s="349">
        <v>0</v>
      </c>
      <c r="F1814" s="6"/>
      <c r="G1814" s="6"/>
      <c r="H1814" s="6"/>
      <c r="I1814" s="6"/>
      <c r="J1814" s="9"/>
    </row>
    <row r="1815" ht="15.35" customHeight="1">
      <c r="A1815" t="s" s="594">
        <f>MID(D1815,LEN(C1815)+2,LEN(D1815)-LEN(C1815))</f>
        <v>110</v>
      </c>
      <c r="B1815" s="349">
        <f>IF(_xlfn.IFERROR(FIND("PU",D1815,1),0)&lt;&gt;0,"PU",0)</f>
        <v>0</v>
      </c>
      <c r="C1815" t="s" s="10">
        <v>384</v>
      </c>
      <c r="D1815" t="s" s="10">
        <v>2660</v>
      </c>
      <c r="E1815" s="349">
        <v>0</v>
      </c>
      <c r="F1815" s="6"/>
      <c r="G1815" s="6"/>
      <c r="H1815" s="6"/>
      <c r="I1815" s="6"/>
      <c r="J1815" s="9"/>
    </row>
    <row r="1816" ht="15.35" customHeight="1">
      <c r="A1816" t="s" s="594">
        <f>MID(D1816,LEN(C1816)+2,LEN(D1816)-LEN(C1816))</f>
        <v>111</v>
      </c>
      <c r="B1816" s="349">
        <f>IF(_xlfn.IFERROR(FIND("PU",D1816,1),0)&lt;&gt;0,"PU",0)</f>
        <v>0</v>
      </c>
      <c r="C1816" t="s" s="10">
        <v>384</v>
      </c>
      <c r="D1816" t="s" s="10">
        <v>2661</v>
      </c>
      <c r="E1816" s="349">
        <v>0</v>
      </c>
      <c r="F1816" s="6"/>
      <c r="G1816" s="6"/>
      <c r="H1816" s="6"/>
      <c r="I1816" s="6"/>
      <c r="J1816" s="9"/>
    </row>
    <row r="1817" ht="15.35" customHeight="1">
      <c r="A1817" t="s" s="594">
        <f>MID(D1817,LEN(C1817)+2,LEN(D1817)-LEN(C1817))</f>
        <v>112</v>
      </c>
      <c r="B1817" s="349">
        <f>IF(_xlfn.IFERROR(FIND("PU",D1817,1),0)&lt;&gt;0,"PU",0)</f>
        <v>0</v>
      </c>
      <c r="C1817" t="s" s="10">
        <v>384</v>
      </c>
      <c r="D1817" t="s" s="10">
        <v>2662</v>
      </c>
      <c r="E1817" s="349">
        <v>0</v>
      </c>
      <c r="F1817" s="6"/>
      <c r="G1817" s="6"/>
      <c r="H1817" s="6"/>
      <c r="I1817" s="6"/>
      <c r="J1817" s="9"/>
    </row>
    <row r="1818" ht="15.35" customHeight="1">
      <c r="A1818" t="s" s="594">
        <f>MID(D1818,LEN(C1818)+2,LEN(D1818)-LEN(C1818))</f>
        <v>113</v>
      </c>
      <c r="B1818" s="349">
        <f>IF(_xlfn.IFERROR(FIND("PU",D1818,1),0)&lt;&gt;0,"PU",0)</f>
        <v>0</v>
      </c>
      <c r="C1818" t="s" s="10">
        <v>384</v>
      </c>
      <c r="D1818" t="s" s="10">
        <v>2663</v>
      </c>
      <c r="E1818" s="349">
        <v>0</v>
      </c>
      <c r="F1818" s="6"/>
      <c r="G1818" s="6"/>
      <c r="H1818" s="6"/>
      <c r="I1818" s="6"/>
      <c r="J1818" s="9"/>
    </row>
    <row r="1819" ht="15.35" customHeight="1">
      <c r="A1819" t="s" s="594">
        <f>MID(D1819,LEN(C1819)+2,LEN(D1819)-LEN(C1819))</f>
        <v>114</v>
      </c>
      <c r="B1819" s="349">
        <f>IF(_xlfn.IFERROR(FIND("PU",D1819,1),0)&lt;&gt;0,"PU",0)</f>
        <v>0</v>
      </c>
      <c r="C1819" t="s" s="10">
        <v>384</v>
      </c>
      <c r="D1819" t="s" s="10">
        <v>2664</v>
      </c>
      <c r="E1819" s="349">
        <v>0</v>
      </c>
      <c r="F1819" s="6"/>
      <c r="G1819" s="6"/>
      <c r="H1819" s="6"/>
      <c r="I1819" s="6"/>
      <c r="J1819" s="9"/>
    </row>
    <row r="1820" ht="15.35" customHeight="1">
      <c r="A1820" t="s" s="594">
        <f>MID(D1820,LEN(C1820)+2,LEN(D1820)-LEN(C1820))</f>
        <v>115</v>
      </c>
      <c r="B1820" s="349">
        <f>IF(_xlfn.IFERROR(FIND("PU",D1820,1),0)&lt;&gt;0,"PU",0)</f>
        <v>0</v>
      </c>
      <c r="C1820" t="s" s="10">
        <v>384</v>
      </c>
      <c r="D1820" t="s" s="10">
        <v>2665</v>
      </c>
      <c r="E1820" s="349">
        <v>0</v>
      </c>
      <c r="F1820" s="6"/>
      <c r="G1820" s="6"/>
      <c r="H1820" s="6"/>
      <c r="I1820" s="6"/>
      <c r="J1820" s="9"/>
    </row>
    <row r="1821" ht="15.35" customHeight="1">
      <c r="A1821" t="s" s="594">
        <f>MID(D1821,LEN(C1821)+2,LEN(D1821)-LEN(C1821))</f>
        <v>117</v>
      </c>
      <c r="B1821" s="349">
        <f>IF(_xlfn.IFERROR(FIND("PU",D1821,1),0)&lt;&gt;0,"PU",0)</f>
        <v>0</v>
      </c>
      <c r="C1821" t="s" s="10">
        <v>384</v>
      </c>
      <c r="D1821" t="s" s="10">
        <v>2666</v>
      </c>
      <c r="E1821" s="349">
        <v>0</v>
      </c>
      <c r="F1821" s="6"/>
      <c r="G1821" s="6"/>
      <c r="H1821" s="6"/>
      <c r="I1821" s="6"/>
      <c r="J1821" s="9"/>
    </row>
    <row r="1822" ht="15.35" customHeight="1">
      <c r="A1822" t="s" s="594">
        <f>MID(D1822,LEN(C1822)+2,LEN(D1822)-LEN(C1822))</f>
        <v>118</v>
      </c>
      <c r="B1822" s="349">
        <f>IF(_xlfn.IFERROR(FIND("PU",D1822,1),0)&lt;&gt;0,"PU",0)</f>
        <v>0</v>
      </c>
      <c r="C1822" t="s" s="10">
        <v>384</v>
      </c>
      <c r="D1822" t="s" s="10">
        <v>2667</v>
      </c>
      <c r="E1822" s="349">
        <v>0</v>
      </c>
      <c r="F1822" s="6"/>
      <c r="G1822" s="6"/>
      <c r="H1822" s="6"/>
      <c r="I1822" s="6"/>
      <c r="J1822" s="9"/>
    </row>
    <row r="1823" ht="15.35" customHeight="1">
      <c r="A1823" t="s" s="594">
        <f>MID(D1823,LEN(C1823)+2,LEN(D1823)-LEN(C1823))</f>
        <v>119</v>
      </c>
      <c r="B1823" s="349">
        <f>IF(_xlfn.IFERROR(FIND("PU",D1823,1),0)&lt;&gt;0,"PU",0)</f>
        <v>0</v>
      </c>
      <c r="C1823" t="s" s="10">
        <v>384</v>
      </c>
      <c r="D1823" t="s" s="10">
        <v>2668</v>
      </c>
      <c r="E1823" s="349">
        <v>0</v>
      </c>
      <c r="F1823" s="6"/>
      <c r="G1823" s="6"/>
      <c r="H1823" s="6"/>
      <c r="I1823" s="6"/>
      <c r="J1823" s="9"/>
    </row>
    <row r="1824" ht="15.35" customHeight="1">
      <c r="A1824" t="s" s="594">
        <f>MID(D1824,LEN(C1824)+2,LEN(D1824)-LEN(C1824))</f>
        <v>120</v>
      </c>
      <c r="B1824" s="349">
        <f>IF(_xlfn.IFERROR(FIND("PU",D1824,1),0)&lt;&gt;0,"PU",0)</f>
        <v>0</v>
      </c>
      <c r="C1824" t="s" s="10">
        <v>384</v>
      </c>
      <c r="D1824" t="s" s="10">
        <v>2669</v>
      </c>
      <c r="E1824" s="349">
        <v>0</v>
      </c>
      <c r="F1824" s="6"/>
      <c r="G1824" s="6"/>
      <c r="H1824" s="6"/>
      <c r="I1824" s="6"/>
      <c r="J1824" s="9"/>
    </row>
    <row r="1825" ht="15.35" customHeight="1">
      <c r="A1825" t="s" s="594">
        <f>MID(D1825,LEN(C1825)+2,LEN(D1825)-LEN(C1825))</f>
        <v>121</v>
      </c>
      <c r="B1825" s="349">
        <f>IF(_xlfn.IFERROR(FIND("PU",D1825,1),0)&lt;&gt;0,"PU",0)</f>
        <v>0</v>
      </c>
      <c r="C1825" t="s" s="10">
        <v>384</v>
      </c>
      <c r="D1825" t="s" s="10">
        <v>2670</v>
      </c>
      <c r="E1825" s="349">
        <v>0</v>
      </c>
      <c r="F1825" s="6"/>
      <c r="G1825" s="6"/>
      <c r="H1825" s="6"/>
      <c r="I1825" s="6"/>
      <c r="J1825" s="9"/>
    </row>
    <row r="1826" ht="15.35" customHeight="1">
      <c r="A1826" t="s" s="594">
        <f>MID(D1826,LEN(C1826)+2,LEN(D1826)-LEN(C1826))</f>
        <v>122</v>
      </c>
      <c r="B1826" s="349">
        <f>IF(_xlfn.IFERROR(FIND("PU",D1826,1),0)&lt;&gt;0,"PU",0)</f>
        <v>0</v>
      </c>
      <c r="C1826" t="s" s="10">
        <v>384</v>
      </c>
      <c r="D1826" t="s" s="10">
        <v>2671</v>
      </c>
      <c r="E1826" s="349">
        <v>0</v>
      </c>
      <c r="F1826" s="6"/>
      <c r="G1826" s="6"/>
      <c r="H1826" s="6"/>
      <c r="I1826" s="6"/>
      <c r="J1826" s="9"/>
    </row>
    <row r="1827" ht="15.35" customHeight="1">
      <c r="A1827" t="s" s="594">
        <f>MID(D1827,LEN(C1827)+2,LEN(D1827)-LEN(C1827))</f>
        <v>123</v>
      </c>
      <c r="B1827" s="349">
        <f>IF(_xlfn.IFERROR(FIND("PU",D1827,1),0)&lt;&gt;0,"PU",0)</f>
        <v>0</v>
      </c>
      <c r="C1827" t="s" s="10">
        <v>384</v>
      </c>
      <c r="D1827" t="s" s="10">
        <v>2672</v>
      </c>
      <c r="E1827" s="349">
        <v>0</v>
      </c>
      <c r="F1827" s="6"/>
      <c r="G1827" s="6"/>
      <c r="H1827" s="6"/>
      <c r="I1827" s="6"/>
      <c r="J1827" s="9"/>
    </row>
    <row r="1828" ht="15.35" customHeight="1">
      <c r="A1828" t="s" s="594">
        <f>MID(D1828,LEN(C1828)+2,LEN(D1828)-LEN(C1828))</f>
        <v>860</v>
      </c>
      <c r="B1828" s="349">
        <f>IF(_xlfn.IFERROR(FIND("PU",D1828,1),0)&lt;&gt;0,"PU",0)</f>
        <v>0</v>
      </c>
      <c r="C1828" t="s" s="10">
        <v>384</v>
      </c>
      <c r="D1828" t="s" s="10">
        <v>2673</v>
      </c>
      <c r="E1828" s="349">
        <v>0</v>
      </c>
      <c r="F1828" s="6"/>
      <c r="G1828" s="6"/>
      <c r="H1828" s="6"/>
      <c r="I1828" s="6"/>
      <c r="J1828" s="9"/>
    </row>
    <row r="1829" ht="15.35" customHeight="1">
      <c r="A1829" t="s" s="594">
        <f>MID(D1829,LEN(C1829)+2,LEN(D1829)-LEN(C1829))</f>
        <v>110</v>
      </c>
      <c r="B1829" s="349">
        <f>IF(_xlfn.IFERROR(FIND("PU",D1829,1),0)&lt;&gt;0,"PU",0)</f>
        <v>0</v>
      </c>
      <c r="C1829" t="s" s="10">
        <v>386</v>
      </c>
      <c r="D1829" t="s" s="10">
        <v>2674</v>
      </c>
      <c r="E1829" s="349">
        <v>0</v>
      </c>
      <c r="F1829" s="6"/>
      <c r="G1829" s="6"/>
      <c r="H1829" s="6"/>
      <c r="I1829" s="6"/>
      <c r="J1829" s="9"/>
    </row>
    <row r="1830" ht="15.35" customHeight="1">
      <c r="A1830" t="s" s="594">
        <f>MID(D1830,LEN(C1830)+2,LEN(D1830)-LEN(C1830))</f>
        <v>111</v>
      </c>
      <c r="B1830" s="349">
        <f>IF(_xlfn.IFERROR(FIND("PU",D1830,1),0)&lt;&gt;0,"PU",0)</f>
        <v>0</v>
      </c>
      <c r="C1830" t="s" s="10">
        <v>386</v>
      </c>
      <c r="D1830" t="s" s="10">
        <v>2675</v>
      </c>
      <c r="E1830" s="349">
        <v>0</v>
      </c>
      <c r="F1830" s="6"/>
      <c r="G1830" s="6"/>
      <c r="H1830" s="6"/>
      <c r="I1830" s="6"/>
      <c r="J1830" s="9"/>
    </row>
    <row r="1831" ht="15.35" customHeight="1">
      <c r="A1831" t="s" s="594">
        <f>MID(D1831,LEN(C1831)+2,LEN(D1831)-LEN(C1831))</f>
        <v>112</v>
      </c>
      <c r="B1831" s="349">
        <f>IF(_xlfn.IFERROR(FIND("PU",D1831,1),0)&lt;&gt;0,"PU",0)</f>
        <v>0</v>
      </c>
      <c r="C1831" t="s" s="10">
        <v>386</v>
      </c>
      <c r="D1831" t="s" s="10">
        <v>2676</v>
      </c>
      <c r="E1831" s="349">
        <v>0</v>
      </c>
      <c r="F1831" s="6"/>
      <c r="G1831" s="6"/>
      <c r="H1831" s="6"/>
      <c r="I1831" s="6"/>
      <c r="J1831" s="9"/>
    </row>
    <row r="1832" ht="15.35" customHeight="1">
      <c r="A1832" t="s" s="594">
        <f>MID(D1832,LEN(C1832)+2,LEN(D1832)-LEN(C1832))</f>
        <v>113</v>
      </c>
      <c r="B1832" s="349">
        <f>IF(_xlfn.IFERROR(FIND("PU",D1832,1),0)&lt;&gt;0,"PU",0)</f>
        <v>0</v>
      </c>
      <c r="C1832" t="s" s="10">
        <v>386</v>
      </c>
      <c r="D1832" t="s" s="10">
        <v>2677</v>
      </c>
      <c r="E1832" s="349">
        <v>0</v>
      </c>
      <c r="F1832" s="6"/>
      <c r="G1832" s="6"/>
      <c r="H1832" s="6"/>
      <c r="I1832" s="6"/>
      <c r="J1832" s="9"/>
    </row>
    <row r="1833" ht="15.35" customHeight="1">
      <c r="A1833" t="s" s="594">
        <f>MID(D1833,LEN(C1833)+2,LEN(D1833)-LEN(C1833))</f>
        <v>114</v>
      </c>
      <c r="B1833" s="349">
        <f>IF(_xlfn.IFERROR(FIND("PU",D1833,1),0)&lt;&gt;0,"PU",0)</f>
        <v>0</v>
      </c>
      <c r="C1833" t="s" s="10">
        <v>386</v>
      </c>
      <c r="D1833" t="s" s="10">
        <v>2678</v>
      </c>
      <c r="E1833" s="349">
        <v>0</v>
      </c>
      <c r="F1833" s="6"/>
      <c r="G1833" s="6"/>
      <c r="H1833" s="6"/>
      <c r="I1833" s="6"/>
      <c r="J1833" s="9"/>
    </row>
    <row r="1834" ht="15.35" customHeight="1">
      <c r="A1834" t="s" s="594">
        <f>MID(D1834,LEN(C1834)+2,LEN(D1834)-LEN(C1834))</f>
        <v>115</v>
      </c>
      <c r="B1834" s="349">
        <f>IF(_xlfn.IFERROR(FIND("PU",D1834,1),0)&lt;&gt;0,"PU",0)</f>
        <v>0</v>
      </c>
      <c r="C1834" t="s" s="10">
        <v>386</v>
      </c>
      <c r="D1834" t="s" s="10">
        <v>2679</v>
      </c>
      <c r="E1834" s="349">
        <v>0</v>
      </c>
      <c r="F1834" s="6"/>
      <c r="G1834" s="6"/>
      <c r="H1834" s="6"/>
      <c r="I1834" s="6"/>
      <c r="J1834" s="9"/>
    </row>
    <row r="1835" ht="15.35" customHeight="1">
      <c r="A1835" t="s" s="594">
        <f>MID(D1835,LEN(C1835)+2,LEN(D1835)-LEN(C1835))</f>
        <v>117</v>
      </c>
      <c r="B1835" s="349">
        <f>IF(_xlfn.IFERROR(FIND("PU",D1835,1),0)&lt;&gt;0,"PU",0)</f>
        <v>0</v>
      </c>
      <c r="C1835" t="s" s="10">
        <v>386</v>
      </c>
      <c r="D1835" t="s" s="10">
        <v>2680</v>
      </c>
      <c r="E1835" s="349">
        <v>0</v>
      </c>
      <c r="F1835" s="6"/>
      <c r="G1835" s="6"/>
      <c r="H1835" s="6"/>
      <c r="I1835" s="6"/>
      <c r="J1835" s="9"/>
    </row>
    <row r="1836" ht="15.35" customHeight="1">
      <c r="A1836" t="s" s="594">
        <f>MID(D1836,LEN(C1836)+2,LEN(D1836)-LEN(C1836))</f>
        <v>118</v>
      </c>
      <c r="B1836" s="349">
        <f>IF(_xlfn.IFERROR(FIND("PU",D1836,1),0)&lt;&gt;0,"PU",0)</f>
        <v>0</v>
      </c>
      <c r="C1836" t="s" s="10">
        <v>386</v>
      </c>
      <c r="D1836" t="s" s="10">
        <v>2681</v>
      </c>
      <c r="E1836" s="349">
        <v>0</v>
      </c>
      <c r="F1836" s="6"/>
      <c r="G1836" s="6"/>
      <c r="H1836" s="6"/>
      <c r="I1836" s="6"/>
      <c r="J1836" s="9"/>
    </row>
    <row r="1837" ht="15.35" customHeight="1">
      <c r="A1837" t="s" s="594">
        <f>MID(D1837,LEN(C1837)+2,LEN(D1837)-LEN(C1837))</f>
        <v>119</v>
      </c>
      <c r="B1837" s="349">
        <f>IF(_xlfn.IFERROR(FIND("PU",D1837,1),0)&lt;&gt;0,"PU",0)</f>
        <v>0</v>
      </c>
      <c r="C1837" t="s" s="10">
        <v>386</v>
      </c>
      <c r="D1837" t="s" s="10">
        <v>2682</v>
      </c>
      <c r="E1837" s="349">
        <v>0</v>
      </c>
      <c r="F1837" s="6"/>
      <c r="G1837" s="6"/>
      <c r="H1837" s="6"/>
      <c r="I1837" s="6"/>
      <c r="J1837" s="9"/>
    </row>
    <row r="1838" ht="15.35" customHeight="1">
      <c r="A1838" t="s" s="594">
        <f>MID(D1838,LEN(C1838)+2,LEN(D1838)-LEN(C1838))</f>
        <v>120</v>
      </c>
      <c r="B1838" s="349">
        <f>IF(_xlfn.IFERROR(FIND("PU",D1838,1),0)&lt;&gt;0,"PU",0)</f>
        <v>0</v>
      </c>
      <c r="C1838" t="s" s="10">
        <v>386</v>
      </c>
      <c r="D1838" t="s" s="10">
        <v>2683</v>
      </c>
      <c r="E1838" s="349">
        <v>0</v>
      </c>
      <c r="F1838" s="6"/>
      <c r="G1838" s="6"/>
      <c r="H1838" s="6"/>
      <c r="I1838" s="6"/>
      <c r="J1838" s="9"/>
    </row>
    <row r="1839" ht="15.35" customHeight="1">
      <c r="A1839" t="s" s="594">
        <f>MID(D1839,LEN(C1839)+2,LEN(D1839)-LEN(C1839))</f>
        <v>121</v>
      </c>
      <c r="B1839" s="349">
        <f>IF(_xlfn.IFERROR(FIND("PU",D1839,1),0)&lt;&gt;0,"PU",0)</f>
        <v>0</v>
      </c>
      <c r="C1839" t="s" s="10">
        <v>386</v>
      </c>
      <c r="D1839" t="s" s="10">
        <v>2684</v>
      </c>
      <c r="E1839" s="349">
        <v>0</v>
      </c>
      <c r="F1839" s="6"/>
      <c r="G1839" s="6"/>
      <c r="H1839" s="6"/>
      <c r="I1839" s="6"/>
      <c r="J1839" s="9"/>
    </row>
    <row r="1840" ht="15.35" customHeight="1">
      <c r="A1840" t="s" s="594">
        <f>MID(D1840,LEN(C1840)+2,LEN(D1840)-LEN(C1840))</f>
        <v>122</v>
      </c>
      <c r="B1840" s="349">
        <f>IF(_xlfn.IFERROR(FIND("PU",D1840,1),0)&lt;&gt;0,"PU",0)</f>
        <v>0</v>
      </c>
      <c r="C1840" t="s" s="10">
        <v>386</v>
      </c>
      <c r="D1840" t="s" s="10">
        <v>2685</v>
      </c>
      <c r="E1840" s="349">
        <v>0</v>
      </c>
      <c r="F1840" s="6"/>
      <c r="G1840" s="6"/>
      <c r="H1840" s="6"/>
      <c r="I1840" s="6"/>
      <c r="J1840" s="9"/>
    </row>
    <row r="1841" ht="15.35" customHeight="1">
      <c r="A1841" t="s" s="594">
        <f>MID(D1841,LEN(C1841)+2,LEN(D1841)-LEN(C1841))</f>
        <v>123</v>
      </c>
      <c r="B1841" s="349">
        <f>IF(_xlfn.IFERROR(FIND("PU",D1841,1),0)&lt;&gt;0,"PU",0)</f>
        <v>0</v>
      </c>
      <c r="C1841" t="s" s="10">
        <v>386</v>
      </c>
      <c r="D1841" t="s" s="10">
        <v>2686</v>
      </c>
      <c r="E1841" s="349">
        <v>0</v>
      </c>
      <c r="F1841" s="6"/>
      <c r="G1841" s="6"/>
      <c r="H1841" s="6"/>
      <c r="I1841" s="6"/>
      <c r="J1841" s="9"/>
    </row>
    <row r="1842" ht="15.35" customHeight="1">
      <c r="A1842" t="s" s="594">
        <f>MID(D1842,LEN(C1842)+2,LEN(D1842)-LEN(C1842))</f>
        <v>860</v>
      </c>
      <c r="B1842" s="349">
        <f>IF(_xlfn.IFERROR(FIND("PU",D1842,1),0)&lt;&gt;0,"PU",0)</f>
        <v>0</v>
      </c>
      <c r="C1842" t="s" s="10">
        <v>386</v>
      </c>
      <c r="D1842" t="s" s="10">
        <v>2687</v>
      </c>
      <c r="E1842" s="349">
        <v>0</v>
      </c>
      <c r="F1842" s="6"/>
      <c r="G1842" s="6"/>
      <c r="H1842" s="6"/>
      <c r="I1842" s="6"/>
      <c r="J1842" s="9"/>
    </row>
    <row r="1843" ht="15.35" customHeight="1">
      <c r="A1843" t="s" s="594">
        <f>MID(D1843,LEN(C1843)+2,LEN(D1843)-LEN(C1843))</f>
        <v>110</v>
      </c>
      <c r="B1843" s="349">
        <f>IF(_xlfn.IFERROR(FIND("PU",D1843,1),0)&lt;&gt;0,"PU",0)</f>
        <v>0</v>
      </c>
      <c r="C1843" t="s" s="10">
        <v>388</v>
      </c>
      <c r="D1843" t="s" s="10">
        <v>2688</v>
      </c>
      <c r="E1843" s="349">
        <v>0</v>
      </c>
      <c r="F1843" s="6"/>
      <c r="G1843" s="6"/>
      <c r="H1843" s="6"/>
      <c r="I1843" s="6"/>
      <c r="J1843" s="9"/>
    </row>
    <row r="1844" ht="15.35" customHeight="1">
      <c r="A1844" t="s" s="594">
        <f>MID(D1844,LEN(C1844)+2,LEN(D1844)-LEN(C1844))</f>
        <v>111</v>
      </c>
      <c r="B1844" s="349">
        <f>IF(_xlfn.IFERROR(FIND("PU",D1844,1),0)&lt;&gt;0,"PU",0)</f>
        <v>0</v>
      </c>
      <c r="C1844" t="s" s="10">
        <v>388</v>
      </c>
      <c r="D1844" t="s" s="10">
        <v>2689</v>
      </c>
      <c r="E1844" s="349">
        <v>0</v>
      </c>
      <c r="F1844" s="6"/>
      <c r="G1844" s="6"/>
      <c r="H1844" s="6"/>
      <c r="I1844" s="6"/>
      <c r="J1844" s="9"/>
    </row>
    <row r="1845" ht="15.35" customHeight="1">
      <c r="A1845" t="s" s="594">
        <f>MID(D1845,LEN(C1845)+2,LEN(D1845)-LEN(C1845))</f>
        <v>112</v>
      </c>
      <c r="B1845" s="349">
        <f>IF(_xlfn.IFERROR(FIND("PU",D1845,1),0)&lt;&gt;0,"PU",0)</f>
        <v>0</v>
      </c>
      <c r="C1845" t="s" s="10">
        <v>388</v>
      </c>
      <c r="D1845" t="s" s="10">
        <v>2690</v>
      </c>
      <c r="E1845" s="349">
        <v>0</v>
      </c>
      <c r="F1845" s="6"/>
      <c r="G1845" s="6"/>
      <c r="H1845" s="6"/>
      <c r="I1845" s="6"/>
      <c r="J1845" s="9"/>
    </row>
    <row r="1846" ht="15.35" customHeight="1">
      <c r="A1846" t="s" s="594">
        <f>MID(D1846,LEN(C1846)+2,LEN(D1846)-LEN(C1846))</f>
        <v>113</v>
      </c>
      <c r="B1846" s="349">
        <f>IF(_xlfn.IFERROR(FIND("PU",D1846,1),0)&lt;&gt;0,"PU",0)</f>
        <v>0</v>
      </c>
      <c r="C1846" t="s" s="10">
        <v>388</v>
      </c>
      <c r="D1846" t="s" s="10">
        <v>2691</v>
      </c>
      <c r="E1846" s="349">
        <v>0</v>
      </c>
      <c r="F1846" s="6"/>
      <c r="G1846" s="6"/>
      <c r="H1846" s="6"/>
      <c r="I1846" s="6"/>
      <c r="J1846" s="9"/>
    </row>
    <row r="1847" ht="15.35" customHeight="1">
      <c r="A1847" t="s" s="594">
        <f>MID(D1847,LEN(C1847)+2,LEN(D1847)-LEN(C1847))</f>
        <v>114</v>
      </c>
      <c r="B1847" s="349">
        <f>IF(_xlfn.IFERROR(FIND("PU",D1847,1),0)&lt;&gt;0,"PU",0)</f>
        <v>0</v>
      </c>
      <c r="C1847" t="s" s="10">
        <v>388</v>
      </c>
      <c r="D1847" t="s" s="10">
        <v>2692</v>
      </c>
      <c r="E1847" s="349">
        <v>0</v>
      </c>
      <c r="F1847" s="6"/>
      <c r="G1847" s="6"/>
      <c r="H1847" s="6"/>
      <c r="I1847" s="6"/>
      <c r="J1847" s="9"/>
    </row>
    <row r="1848" ht="15.35" customHeight="1">
      <c r="A1848" t="s" s="594">
        <f>MID(D1848,LEN(C1848)+2,LEN(D1848)-LEN(C1848))</f>
        <v>115</v>
      </c>
      <c r="B1848" s="349">
        <f>IF(_xlfn.IFERROR(FIND("PU",D1848,1),0)&lt;&gt;0,"PU",0)</f>
        <v>0</v>
      </c>
      <c r="C1848" t="s" s="10">
        <v>388</v>
      </c>
      <c r="D1848" t="s" s="10">
        <v>2693</v>
      </c>
      <c r="E1848" s="349">
        <v>0</v>
      </c>
      <c r="F1848" s="6"/>
      <c r="G1848" s="6"/>
      <c r="H1848" s="6"/>
      <c r="I1848" s="6"/>
      <c r="J1848" s="9"/>
    </row>
    <row r="1849" ht="15.35" customHeight="1">
      <c r="A1849" t="s" s="594">
        <f>MID(D1849,LEN(C1849)+2,LEN(D1849)-LEN(C1849))</f>
        <v>117</v>
      </c>
      <c r="B1849" s="349">
        <f>IF(_xlfn.IFERROR(FIND("PU",D1849,1),0)&lt;&gt;0,"PU",0)</f>
        <v>0</v>
      </c>
      <c r="C1849" t="s" s="10">
        <v>388</v>
      </c>
      <c r="D1849" t="s" s="10">
        <v>2694</v>
      </c>
      <c r="E1849" s="349">
        <v>0</v>
      </c>
      <c r="F1849" s="6"/>
      <c r="G1849" s="6"/>
      <c r="H1849" s="6"/>
      <c r="I1849" s="6"/>
      <c r="J1849" s="9"/>
    </row>
    <row r="1850" ht="15.35" customHeight="1">
      <c r="A1850" t="s" s="594">
        <f>MID(D1850,LEN(C1850)+2,LEN(D1850)-LEN(C1850))</f>
        <v>118</v>
      </c>
      <c r="B1850" s="349">
        <f>IF(_xlfn.IFERROR(FIND("PU",D1850,1),0)&lt;&gt;0,"PU",0)</f>
        <v>0</v>
      </c>
      <c r="C1850" t="s" s="10">
        <v>388</v>
      </c>
      <c r="D1850" t="s" s="10">
        <v>2695</v>
      </c>
      <c r="E1850" s="349">
        <v>0</v>
      </c>
      <c r="F1850" s="6"/>
      <c r="G1850" s="6"/>
      <c r="H1850" s="6"/>
      <c r="I1850" s="6"/>
      <c r="J1850" s="9"/>
    </row>
    <row r="1851" ht="15.35" customHeight="1">
      <c r="A1851" t="s" s="594">
        <f>MID(D1851,LEN(C1851)+2,LEN(D1851)-LEN(C1851))</f>
        <v>119</v>
      </c>
      <c r="B1851" s="349">
        <f>IF(_xlfn.IFERROR(FIND("PU",D1851,1),0)&lt;&gt;0,"PU",0)</f>
        <v>0</v>
      </c>
      <c r="C1851" t="s" s="10">
        <v>388</v>
      </c>
      <c r="D1851" t="s" s="10">
        <v>2696</v>
      </c>
      <c r="E1851" s="349">
        <v>0</v>
      </c>
      <c r="F1851" s="6"/>
      <c r="G1851" s="6"/>
      <c r="H1851" s="6"/>
      <c r="I1851" s="6"/>
      <c r="J1851" s="9"/>
    </row>
    <row r="1852" ht="15.35" customHeight="1">
      <c r="A1852" t="s" s="594">
        <f>MID(D1852,LEN(C1852)+2,LEN(D1852)-LEN(C1852))</f>
        <v>120</v>
      </c>
      <c r="B1852" s="349">
        <f>IF(_xlfn.IFERROR(FIND("PU",D1852,1),0)&lt;&gt;0,"PU",0)</f>
        <v>0</v>
      </c>
      <c r="C1852" t="s" s="10">
        <v>388</v>
      </c>
      <c r="D1852" t="s" s="10">
        <v>2697</v>
      </c>
      <c r="E1852" s="349">
        <v>0</v>
      </c>
      <c r="F1852" s="6"/>
      <c r="G1852" s="6"/>
      <c r="H1852" s="6"/>
      <c r="I1852" s="6"/>
      <c r="J1852" s="9"/>
    </row>
    <row r="1853" ht="15.35" customHeight="1">
      <c r="A1853" t="s" s="594">
        <f>MID(D1853,LEN(C1853)+2,LEN(D1853)-LEN(C1853))</f>
        <v>121</v>
      </c>
      <c r="B1853" s="349">
        <f>IF(_xlfn.IFERROR(FIND("PU",D1853,1),0)&lt;&gt;0,"PU",0)</f>
        <v>0</v>
      </c>
      <c r="C1853" t="s" s="10">
        <v>388</v>
      </c>
      <c r="D1853" t="s" s="10">
        <v>2698</v>
      </c>
      <c r="E1853" s="349">
        <v>0</v>
      </c>
      <c r="F1853" s="6"/>
      <c r="G1853" s="6"/>
      <c r="H1853" s="6"/>
      <c r="I1853" s="6"/>
      <c r="J1853" s="9"/>
    </row>
    <row r="1854" ht="15.35" customHeight="1">
      <c r="A1854" t="s" s="594">
        <f>MID(D1854,LEN(C1854)+2,LEN(D1854)-LEN(C1854))</f>
        <v>122</v>
      </c>
      <c r="B1854" s="349">
        <f>IF(_xlfn.IFERROR(FIND("PU",D1854,1),0)&lt;&gt;0,"PU",0)</f>
        <v>0</v>
      </c>
      <c r="C1854" t="s" s="10">
        <v>388</v>
      </c>
      <c r="D1854" t="s" s="10">
        <v>2699</v>
      </c>
      <c r="E1854" s="349">
        <v>0</v>
      </c>
      <c r="F1854" s="6"/>
      <c r="G1854" s="6"/>
      <c r="H1854" s="6"/>
      <c r="I1854" s="6"/>
      <c r="J1854" s="9"/>
    </row>
    <row r="1855" ht="15.35" customHeight="1">
      <c r="A1855" t="s" s="594">
        <f>MID(D1855,LEN(C1855)+2,LEN(D1855)-LEN(C1855))</f>
        <v>123</v>
      </c>
      <c r="B1855" s="349">
        <f>IF(_xlfn.IFERROR(FIND("PU",D1855,1),0)&lt;&gt;0,"PU",0)</f>
        <v>0</v>
      </c>
      <c r="C1855" t="s" s="10">
        <v>388</v>
      </c>
      <c r="D1855" t="s" s="10">
        <v>2700</v>
      </c>
      <c r="E1855" s="349">
        <v>0</v>
      </c>
      <c r="F1855" s="6"/>
      <c r="G1855" s="6"/>
      <c r="H1855" s="6"/>
      <c r="I1855" s="6"/>
      <c r="J1855" s="9"/>
    </row>
    <row r="1856" ht="15.35" customHeight="1">
      <c r="A1856" t="s" s="594">
        <f>MID(D1856,LEN(C1856)+2,LEN(D1856)-LEN(C1856))</f>
        <v>860</v>
      </c>
      <c r="B1856" s="349">
        <f>IF(_xlfn.IFERROR(FIND("PU",D1856,1),0)&lt;&gt;0,"PU",0)</f>
        <v>0</v>
      </c>
      <c r="C1856" t="s" s="10">
        <v>388</v>
      </c>
      <c r="D1856" t="s" s="10">
        <v>2701</v>
      </c>
      <c r="E1856" s="349">
        <v>0</v>
      </c>
      <c r="F1856" s="6"/>
      <c r="G1856" s="6"/>
      <c r="H1856" s="6"/>
      <c r="I1856" s="6"/>
      <c r="J1856" s="9"/>
    </row>
    <row r="1857" ht="15.35" customHeight="1">
      <c r="A1857" t="s" s="594">
        <f>MID(D1857,LEN(C1857)+2,LEN(D1857)-LEN(C1857))</f>
        <v>110</v>
      </c>
      <c r="B1857" s="349">
        <f>IF(_xlfn.IFERROR(FIND("PU",D1857,1),0)&lt;&gt;0,"PU",0)</f>
        <v>0</v>
      </c>
      <c r="C1857" t="s" s="10">
        <v>390</v>
      </c>
      <c r="D1857" t="s" s="10">
        <v>2702</v>
      </c>
      <c r="E1857" s="349">
        <v>0</v>
      </c>
      <c r="F1857" s="6"/>
      <c r="G1857" s="6"/>
      <c r="H1857" s="6"/>
      <c r="I1857" s="6"/>
      <c r="J1857" s="9"/>
    </row>
    <row r="1858" ht="15.35" customHeight="1">
      <c r="A1858" t="s" s="594">
        <f>MID(D1858,LEN(C1858)+2,LEN(D1858)-LEN(C1858))</f>
        <v>111</v>
      </c>
      <c r="B1858" s="349">
        <f>IF(_xlfn.IFERROR(FIND("PU",D1858,1),0)&lt;&gt;0,"PU",0)</f>
        <v>0</v>
      </c>
      <c r="C1858" t="s" s="10">
        <v>390</v>
      </c>
      <c r="D1858" t="s" s="10">
        <v>2703</v>
      </c>
      <c r="E1858" s="349">
        <v>0</v>
      </c>
      <c r="F1858" s="6"/>
      <c r="G1858" s="6"/>
      <c r="H1858" s="6"/>
      <c r="I1858" s="6"/>
      <c r="J1858" s="9"/>
    </row>
    <row r="1859" ht="15.35" customHeight="1">
      <c r="A1859" t="s" s="594">
        <f>MID(D1859,LEN(C1859)+2,LEN(D1859)-LEN(C1859))</f>
        <v>112</v>
      </c>
      <c r="B1859" s="349">
        <f>IF(_xlfn.IFERROR(FIND("PU",D1859,1),0)&lt;&gt;0,"PU",0)</f>
        <v>0</v>
      </c>
      <c r="C1859" t="s" s="10">
        <v>390</v>
      </c>
      <c r="D1859" t="s" s="10">
        <v>2704</v>
      </c>
      <c r="E1859" s="349">
        <v>0</v>
      </c>
      <c r="F1859" s="6"/>
      <c r="G1859" s="6"/>
      <c r="H1859" s="6"/>
      <c r="I1859" s="6"/>
      <c r="J1859" s="9"/>
    </row>
    <row r="1860" ht="15.35" customHeight="1">
      <c r="A1860" t="s" s="594">
        <f>MID(D1860,LEN(C1860)+2,LEN(D1860)-LEN(C1860))</f>
        <v>113</v>
      </c>
      <c r="B1860" s="349">
        <f>IF(_xlfn.IFERROR(FIND("PU",D1860,1),0)&lt;&gt;0,"PU",0)</f>
        <v>0</v>
      </c>
      <c r="C1860" t="s" s="10">
        <v>390</v>
      </c>
      <c r="D1860" t="s" s="10">
        <v>2705</v>
      </c>
      <c r="E1860" s="349">
        <v>0</v>
      </c>
      <c r="F1860" s="6"/>
      <c r="G1860" s="6"/>
      <c r="H1860" s="6"/>
      <c r="I1860" s="6"/>
      <c r="J1860" s="9"/>
    </row>
    <row r="1861" ht="15.35" customHeight="1">
      <c r="A1861" t="s" s="594">
        <f>MID(D1861,LEN(C1861)+2,LEN(D1861)-LEN(C1861))</f>
        <v>114</v>
      </c>
      <c r="B1861" s="349">
        <f>IF(_xlfn.IFERROR(FIND("PU",D1861,1),0)&lt;&gt;0,"PU",0)</f>
        <v>0</v>
      </c>
      <c r="C1861" t="s" s="10">
        <v>390</v>
      </c>
      <c r="D1861" t="s" s="10">
        <v>2706</v>
      </c>
      <c r="E1861" s="349">
        <v>0</v>
      </c>
      <c r="F1861" s="6"/>
      <c r="G1861" s="6"/>
      <c r="H1861" s="6"/>
      <c r="I1861" s="6"/>
      <c r="J1861" s="9"/>
    </row>
    <row r="1862" ht="15.35" customHeight="1">
      <c r="A1862" t="s" s="594">
        <f>MID(D1862,LEN(C1862)+2,LEN(D1862)-LEN(C1862))</f>
        <v>115</v>
      </c>
      <c r="B1862" s="349">
        <f>IF(_xlfn.IFERROR(FIND("PU",D1862,1),0)&lt;&gt;0,"PU",0)</f>
        <v>0</v>
      </c>
      <c r="C1862" t="s" s="10">
        <v>390</v>
      </c>
      <c r="D1862" t="s" s="10">
        <v>2707</v>
      </c>
      <c r="E1862" s="349">
        <v>0</v>
      </c>
      <c r="F1862" s="6"/>
      <c r="G1862" s="6"/>
      <c r="H1862" s="6"/>
      <c r="I1862" s="6"/>
      <c r="J1862" s="9"/>
    </row>
    <row r="1863" ht="15.35" customHeight="1">
      <c r="A1863" t="s" s="594">
        <f>MID(D1863,LEN(C1863)+2,LEN(D1863)-LEN(C1863))</f>
        <v>117</v>
      </c>
      <c r="B1863" s="349">
        <f>IF(_xlfn.IFERROR(FIND("PU",D1863,1),0)&lt;&gt;0,"PU",0)</f>
        <v>0</v>
      </c>
      <c r="C1863" t="s" s="10">
        <v>390</v>
      </c>
      <c r="D1863" t="s" s="10">
        <v>2708</v>
      </c>
      <c r="E1863" s="349">
        <v>0</v>
      </c>
      <c r="F1863" s="6"/>
      <c r="G1863" s="6"/>
      <c r="H1863" s="6"/>
      <c r="I1863" s="6"/>
      <c r="J1863" s="9"/>
    </row>
    <row r="1864" ht="15.35" customHeight="1">
      <c r="A1864" t="s" s="594">
        <f>MID(D1864,LEN(C1864)+2,LEN(D1864)-LEN(C1864))</f>
        <v>118</v>
      </c>
      <c r="B1864" s="349">
        <f>IF(_xlfn.IFERROR(FIND("PU",D1864,1),0)&lt;&gt;0,"PU",0)</f>
        <v>0</v>
      </c>
      <c r="C1864" t="s" s="10">
        <v>390</v>
      </c>
      <c r="D1864" t="s" s="10">
        <v>2709</v>
      </c>
      <c r="E1864" s="349">
        <v>0</v>
      </c>
      <c r="F1864" s="6"/>
      <c r="G1864" s="6"/>
      <c r="H1864" s="6"/>
      <c r="I1864" s="6"/>
      <c r="J1864" s="9"/>
    </row>
    <row r="1865" ht="15.35" customHeight="1">
      <c r="A1865" t="s" s="594">
        <f>MID(D1865,LEN(C1865)+2,LEN(D1865)-LEN(C1865))</f>
        <v>119</v>
      </c>
      <c r="B1865" s="349">
        <f>IF(_xlfn.IFERROR(FIND("PU",D1865,1),0)&lt;&gt;0,"PU",0)</f>
        <v>0</v>
      </c>
      <c r="C1865" t="s" s="10">
        <v>390</v>
      </c>
      <c r="D1865" t="s" s="10">
        <v>2710</v>
      </c>
      <c r="E1865" s="349">
        <v>0</v>
      </c>
      <c r="F1865" s="6"/>
      <c r="G1865" s="6"/>
      <c r="H1865" s="6"/>
      <c r="I1865" s="6"/>
      <c r="J1865" s="9"/>
    </row>
    <row r="1866" ht="15.35" customHeight="1">
      <c r="A1866" t="s" s="594">
        <f>MID(D1866,LEN(C1866)+2,LEN(D1866)-LEN(C1866))</f>
        <v>120</v>
      </c>
      <c r="B1866" s="349">
        <f>IF(_xlfn.IFERROR(FIND("PU",D1866,1),0)&lt;&gt;0,"PU",0)</f>
        <v>0</v>
      </c>
      <c r="C1866" t="s" s="10">
        <v>390</v>
      </c>
      <c r="D1866" t="s" s="10">
        <v>2711</v>
      </c>
      <c r="E1866" s="349">
        <v>0</v>
      </c>
      <c r="F1866" s="6"/>
      <c r="G1866" s="6"/>
      <c r="H1866" s="6"/>
      <c r="I1866" s="6"/>
      <c r="J1866" s="9"/>
    </row>
    <row r="1867" ht="15.35" customHeight="1">
      <c r="A1867" t="s" s="594">
        <f>MID(D1867,LEN(C1867)+2,LEN(D1867)-LEN(C1867))</f>
        <v>121</v>
      </c>
      <c r="B1867" s="349">
        <f>IF(_xlfn.IFERROR(FIND("PU",D1867,1),0)&lt;&gt;0,"PU",0)</f>
        <v>0</v>
      </c>
      <c r="C1867" t="s" s="10">
        <v>390</v>
      </c>
      <c r="D1867" t="s" s="10">
        <v>2712</v>
      </c>
      <c r="E1867" s="349">
        <v>0</v>
      </c>
      <c r="F1867" s="6"/>
      <c r="G1867" s="6"/>
      <c r="H1867" s="6"/>
      <c r="I1867" s="6"/>
      <c r="J1867" s="9"/>
    </row>
    <row r="1868" ht="15.35" customHeight="1">
      <c r="A1868" t="s" s="594">
        <f>MID(D1868,LEN(C1868)+2,LEN(D1868)-LEN(C1868))</f>
        <v>122</v>
      </c>
      <c r="B1868" s="349">
        <f>IF(_xlfn.IFERROR(FIND("PU",D1868,1),0)&lt;&gt;0,"PU",0)</f>
        <v>0</v>
      </c>
      <c r="C1868" t="s" s="10">
        <v>390</v>
      </c>
      <c r="D1868" t="s" s="10">
        <v>2713</v>
      </c>
      <c r="E1868" s="349">
        <v>0</v>
      </c>
      <c r="F1868" s="6"/>
      <c r="G1868" s="6"/>
      <c r="H1868" s="6"/>
      <c r="I1868" s="6"/>
      <c r="J1868" s="9"/>
    </row>
    <row r="1869" ht="15.35" customHeight="1">
      <c r="A1869" t="s" s="594">
        <f>MID(D1869,LEN(C1869)+2,LEN(D1869)-LEN(C1869))</f>
        <v>123</v>
      </c>
      <c r="B1869" s="349">
        <f>IF(_xlfn.IFERROR(FIND("PU",D1869,1),0)&lt;&gt;0,"PU",0)</f>
        <v>0</v>
      </c>
      <c r="C1869" t="s" s="10">
        <v>390</v>
      </c>
      <c r="D1869" t="s" s="10">
        <v>2714</v>
      </c>
      <c r="E1869" s="349">
        <v>0</v>
      </c>
      <c r="F1869" s="6"/>
      <c r="G1869" s="6"/>
      <c r="H1869" s="6"/>
      <c r="I1869" s="6"/>
      <c r="J1869" s="9"/>
    </row>
    <row r="1870" ht="15.35" customHeight="1">
      <c r="A1870" t="s" s="594">
        <f>MID(D1870,LEN(C1870)+2,LEN(D1870)-LEN(C1870))</f>
        <v>860</v>
      </c>
      <c r="B1870" s="349">
        <f>IF(_xlfn.IFERROR(FIND("PU",D1870,1),0)&lt;&gt;0,"PU",0)</f>
        <v>0</v>
      </c>
      <c r="C1870" t="s" s="10">
        <v>390</v>
      </c>
      <c r="D1870" t="s" s="10">
        <v>2715</v>
      </c>
      <c r="E1870" s="349">
        <v>0</v>
      </c>
      <c r="F1870" s="6"/>
      <c r="G1870" s="6"/>
      <c r="H1870" s="6"/>
      <c r="I1870" s="6"/>
      <c r="J1870" s="9"/>
    </row>
    <row r="1871" ht="15.35" customHeight="1">
      <c r="A1871" t="s" s="594">
        <f>MID(D1871,LEN(C1871)+2,LEN(D1871)-LEN(C1871))</f>
        <v>110</v>
      </c>
      <c r="B1871" s="349">
        <f>IF(_xlfn.IFERROR(FIND("PU",D1871,1),0)&lt;&gt;0,"PU",0)</f>
        <v>0</v>
      </c>
      <c r="C1871" t="s" s="10">
        <v>392</v>
      </c>
      <c r="D1871" t="s" s="10">
        <v>2716</v>
      </c>
      <c r="E1871" s="349">
        <v>0</v>
      </c>
      <c r="F1871" s="6"/>
      <c r="G1871" s="6"/>
      <c r="H1871" s="6"/>
      <c r="I1871" s="6"/>
      <c r="J1871" s="9"/>
    </row>
    <row r="1872" ht="15.35" customHeight="1">
      <c r="A1872" t="s" s="594">
        <f>MID(D1872,LEN(C1872)+2,LEN(D1872)-LEN(C1872))</f>
        <v>111</v>
      </c>
      <c r="B1872" s="349">
        <f>IF(_xlfn.IFERROR(FIND("PU",D1872,1),0)&lt;&gt;0,"PU",0)</f>
        <v>0</v>
      </c>
      <c r="C1872" t="s" s="10">
        <v>392</v>
      </c>
      <c r="D1872" t="s" s="10">
        <v>2717</v>
      </c>
      <c r="E1872" s="349">
        <v>0</v>
      </c>
      <c r="F1872" s="6"/>
      <c r="G1872" s="6"/>
      <c r="H1872" s="6"/>
      <c r="I1872" s="6"/>
      <c r="J1872" s="9"/>
    </row>
    <row r="1873" ht="15.35" customHeight="1">
      <c r="A1873" t="s" s="594">
        <f>MID(D1873,LEN(C1873)+2,LEN(D1873)-LEN(C1873))</f>
        <v>112</v>
      </c>
      <c r="B1873" s="349">
        <f>IF(_xlfn.IFERROR(FIND("PU",D1873,1),0)&lt;&gt;0,"PU",0)</f>
        <v>0</v>
      </c>
      <c r="C1873" t="s" s="10">
        <v>392</v>
      </c>
      <c r="D1873" t="s" s="10">
        <v>2718</v>
      </c>
      <c r="E1873" s="349">
        <v>0</v>
      </c>
      <c r="F1873" s="6"/>
      <c r="G1873" s="6"/>
      <c r="H1873" s="6"/>
      <c r="I1873" s="6"/>
      <c r="J1873" s="9"/>
    </row>
    <row r="1874" ht="15.35" customHeight="1">
      <c r="A1874" t="s" s="594">
        <f>MID(D1874,LEN(C1874)+2,LEN(D1874)-LEN(C1874))</f>
        <v>113</v>
      </c>
      <c r="B1874" s="349">
        <f>IF(_xlfn.IFERROR(FIND("PU",D1874,1),0)&lt;&gt;0,"PU",0)</f>
        <v>0</v>
      </c>
      <c r="C1874" t="s" s="10">
        <v>392</v>
      </c>
      <c r="D1874" t="s" s="10">
        <v>2719</v>
      </c>
      <c r="E1874" s="349">
        <v>0</v>
      </c>
      <c r="F1874" s="6"/>
      <c r="G1874" s="6"/>
      <c r="H1874" s="6"/>
      <c r="I1874" s="6"/>
      <c r="J1874" s="9"/>
    </row>
    <row r="1875" ht="15.35" customHeight="1">
      <c r="A1875" t="s" s="594">
        <f>MID(D1875,LEN(C1875)+2,LEN(D1875)-LEN(C1875))</f>
        <v>114</v>
      </c>
      <c r="B1875" s="349">
        <f>IF(_xlfn.IFERROR(FIND("PU",D1875,1),0)&lt;&gt;0,"PU",0)</f>
        <v>0</v>
      </c>
      <c r="C1875" t="s" s="10">
        <v>392</v>
      </c>
      <c r="D1875" t="s" s="10">
        <v>2720</v>
      </c>
      <c r="E1875" s="349">
        <v>0</v>
      </c>
      <c r="F1875" s="6"/>
      <c r="G1875" s="6"/>
      <c r="H1875" s="6"/>
      <c r="I1875" s="6"/>
      <c r="J1875" s="9"/>
    </row>
    <row r="1876" ht="15.35" customHeight="1">
      <c r="A1876" t="s" s="594">
        <f>MID(D1876,LEN(C1876)+2,LEN(D1876)-LEN(C1876))</f>
        <v>115</v>
      </c>
      <c r="B1876" s="349">
        <f>IF(_xlfn.IFERROR(FIND("PU",D1876,1),0)&lt;&gt;0,"PU",0)</f>
        <v>0</v>
      </c>
      <c r="C1876" t="s" s="10">
        <v>392</v>
      </c>
      <c r="D1876" t="s" s="10">
        <v>2721</v>
      </c>
      <c r="E1876" s="349">
        <v>0</v>
      </c>
      <c r="F1876" s="6"/>
      <c r="G1876" s="6"/>
      <c r="H1876" s="6"/>
      <c r="I1876" s="6"/>
      <c r="J1876" s="9"/>
    </row>
    <row r="1877" ht="15.35" customHeight="1">
      <c r="A1877" t="s" s="594">
        <f>MID(D1877,LEN(C1877)+2,LEN(D1877)-LEN(C1877))</f>
        <v>117</v>
      </c>
      <c r="B1877" s="349">
        <f>IF(_xlfn.IFERROR(FIND("PU",D1877,1),0)&lt;&gt;0,"PU",0)</f>
        <v>0</v>
      </c>
      <c r="C1877" t="s" s="10">
        <v>392</v>
      </c>
      <c r="D1877" t="s" s="10">
        <v>2722</v>
      </c>
      <c r="E1877" s="349">
        <v>0</v>
      </c>
      <c r="F1877" s="6"/>
      <c r="G1877" s="6"/>
      <c r="H1877" s="6"/>
      <c r="I1877" s="6"/>
      <c r="J1877" s="9"/>
    </row>
    <row r="1878" ht="15.35" customHeight="1">
      <c r="A1878" t="s" s="594">
        <f>MID(D1878,LEN(C1878)+2,LEN(D1878)-LEN(C1878))</f>
        <v>118</v>
      </c>
      <c r="B1878" s="349">
        <f>IF(_xlfn.IFERROR(FIND("PU",D1878,1),0)&lt;&gt;0,"PU",0)</f>
        <v>0</v>
      </c>
      <c r="C1878" t="s" s="10">
        <v>392</v>
      </c>
      <c r="D1878" t="s" s="10">
        <v>2723</v>
      </c>
      <c r="E1878" s="349">
        <v>0</v>
      </c>
      <c r="F1878" s="6"/>
      <c r="G1878" s="6"/>
      <c r="H1878" s="6"/>
      <c r="I1878" s="6"/>
      <c r="J1878" s="9"/>
    </row>
    <row r="1879" ht="15.35" customHeight="1">
      <c r="A1879" t="s" s="594">
        <f>MID(D1879,LEN(C1879)+2,LEN(D1879)-LEN(C1879))</f>
        <v>119</v>
      </c>
      <c r="B1879" s="349">
        <f>IF(_xlfn.IFERROR(FIND("PU",D1879,1),0)&lt;&gt;0,"PU",0)</f>
        <v>0</v>
      </c>
      <c r="C1879" t="s" s="10">
        <v>392</v>
      </c>
      <c r="D1879" t="s" s="10">
        <v>2724</v>
      </c>
      <c r="E1879" s="349">
        <v>0</v>
      </c>
      <c r="F1879" s="6"/>
      <c r="G1879" s="6"/>
      <c r="H1879" s="6"/>
      <c r="I1879" s="6"/>
      <c r="J1879" s="9"/>
    </row>
    <row r="1880" ht="15.35" customHeight="1">
      <c r="A1880" t="s" s="594">
        <f>MID(D1880,LEN(C1880)+2,LEN(D1880)-LEN(C1880))</f>
        <v>120</v>
      </c>
      <c r="B1880" s="349">
        <f>IF(_xlfn.IFERROR(FIND("PU",D1880,1),0)&lt;&gt;0,"PU",0)</f>
        <v>0</v>
      </c>
      <c r="C1880" t="s" s="10">
        <v>392</v>
      </c>
      <c r="D1880" t="s" s="10">
        <v>2725</v>
      </c>
      <c r="E1880" s="349">
        <v>0</v>
      </c>
      <c r="F1880" s="6"/>
      <c r="G1880" s="6"/>
      <c r="H1880" s="6"/>
      <c r="I1880" s="6"/>
      <c r="J1880" s="9"/>
    </row>
    <row r="1881" ht="15.35" customHeight="1">
      <c r="A1881" t="s" s="594">
        <f>MID(D1881,LEN(C1881)+2,LEN(D1881)-LEN(C1881))</f>
        <v>121</v>
      </c>
      <c r="B1881" s="349">
        <f>IF(_xlfn.IFERROR(FIND("PU",D1881,1),0)&lt;&gt;0,"PU",0)</f>
        <v>0</v>
      </c>
      <c r="C1881" t="s" s="10">
        <v>392</v>
      </c>
      <c r="D1881" t="s" s="10">
        <v>2726</v>
      </c>
      <c r="E1881" s="349">
        <v>0</v>
      </c>
      <c r="F1881" s="6"/>
      <c r="G1881" s="6"/>
      <c r="H1881" s="6"/>
      <c r="I1881" s="6"/>
      <c r="J1881" s="9"/>
    </row>
    <row r="1882" ht="15.35" customHeight="1">
      <c r="A1882" t="s" s="594">
        <f>MID(D1882,LEN(C1882)+2,LEN(D1882)-LEN(C1882))</f>
        <v>122</v>
      </c>
      <c r="B1882" s="349">
        <f>IF(_xlfn.IFERROR(FIND("PU",D1882,1),0)&lt;&gt;0,"PU",0)</f>
        <v>0</v>
      </c>
      <c r="C1882" t="s" s="10">
        <v>392</v>
      </c>
      <c r="D1882" t="s" s="10">
        <v>2727</v>
      </c>
      <c r="E1882" s="349">
        <v>0</v>
      </c>
      <c r="F1882" s="6"/>
      <c r="G1882" s="6"/>
      <c r="H1882" s="6"/>
      <c r="I1882" s="6"/>
      <c r="J1882" s="9"/>
    </row>
    <row r="1883" ht="15.35" customHeight="1">
      <c r="A1883" t="s" s="594">
        <f>MID(D1883,LEN(C1883)+2,LEN(D1883)-LEN(C1883))</f>
        <v>123</v>
      </c>
      <c r="B1883" s="349">
        <f>IF(_xlfn.IFERROR(FIND("PU",D1883,1),0)&lt;&gt;0,"PU",0)</f>
        <v>0</v>
      </c>
      <c r="C1883" t="s" s="10">
        <v>392</v>
      </c>
      <c r="D1883" t="s" s="10">
        <v>2728</v>
      </c>
      <c r="E1883" s="349">
        <v>0</v>
      </c>
      <c r="F1883" s="6"/>
      <c r="G1883" s="6"/>
      <c r="H1883" s="6"/>
      <c r="I1883" s="6"/>
      <c r="J1883" s="9"/>
    </row>
    <row r="1884" ht="15.35" customHeight="1">
      <c r="A1884" t="s" s="594">
        <f>MID(D1884,LEN(C1884)+2,LEN(D1884)-LEN(C1884))</f>
        <v>860</v>
      </c>
      <c r="B1884" s="349">
        <f>IF(_xlfn.IFERROR(FIND("PU",D1884,1),0)&lt;&gt;0,"PU",0)</f>
        <v>0</v>
      </c>
      <c r="C1884" t="s" s="10">
        <v>392</v>
      </c>
      <c r="D1884" t="s" s="10">
        <v>2729</v>
      </c>
      <c r="E1884" s="349">
        <v>0</v>
      </c>
      <c r="F1884" s="6"/>
      <c r="G1884" s="6"/>
      <c r="H1884" s="6"/>
      <c r="I1884" s="6"/>
      <c r="J1884" s="9"/>
    </row>
    <row r="1885" ht="15.35" customHeight="1">
      <c r="A1885" t="s" s="594">
        <f>MID(D1885,LEN(C1885)+2,LEN(D1885)-LEN(C1885))</f>
        <v>114</v>
      </c>
      <c r="B1885" s="349">
        <f>IF(_xlfn.IFERROR(FIND("PU",D1885,1),0)&lt;&gt;0,"PU",0)</f>
        <v>0</v>
      </c>
      <c r="C1885" t="s" s="10">
        <v>2730</v>
      </c>
      <c r="D1885" t="s" s="10">
        <v>2731</v>
      </c>
      <c r="E1885" s="349">
        <v>0</v>
      </c>
      <c r="F1885" s="6"/>
      <c r="G1885" s="6"/>
      <c r="H1885" s="6"/>
      <c r="I1885" s="6"/>
      <c r="J1885" s="9"/>
    </row>
    <row r="1886" ht="15.35" customHeight="1">
      <c r="A1886" t="s" s="594">
        <f>MID(D1886,LEN(C1886)+2,LEN(D1886)-LEN(C1886))</f>
        <v>110</v>
      </c>
      <c r="B1886" s="349">
        <f>IF(_xlfn.IFERROR(FIND("PU",D1886,1),0)&lt;&gt;0,"PU",0)</f>
        <v>0</v>
      </c>
      <c r="C1886" t="s" s="10">
        <v>423</v>
      </c>
      <c r="D1886" t="s" s="10">
        <v>2732</v>
      </c>
      <c r="E1886" s="349">
        <v>0</v>
      </c>
      <c r="F1886" s="6"/>
      <c r="G1886" s="6"/>
      <c r="H1886" s="6"/>
      <c r="I1886" s="6"/>
      <c r="J1886" s="9"/>
    </row>
    <row r="1887" ht="15.35" customHeight="1">
      <c r="A1887" t="s" s="594">
        <f>MID(D1887,LEN(C1887)+2,LEN(D1887)-LEN(C1887))</f>
        <v>111</v>
      </c>
      <c r="B1887" s="349">
        <f>IF(_xlfn.IFERROR(FIND("PU",D1887,1),0)&lt;&gt;0,"PU",0)</f>
        <v>0</v>
      </c>
      <c r="C1887" t="s" s="10">
        <v>423</v>
      </c>
      <c r="D1887" t="s" s="10">
        <v>2733</v>
      </c>
      <c r="E1887" s="349">
        <v>0</v>
      </c>
      <c r="F1887" s="6"/>
      <c r="G1887" s="6"/>
      <c r="H1887" s="6"/>
      <c r="I1887" s="6"/>
      <c r="J1887" s="9"/>
    </row>
    <row r="1888" ht="15.35" customHeight="1">
      <c r="A1888" t="s" s="594">
        <f>MID(D1888,LEN(C1888)+2,LEN(D1888)-LEN(C1888))</f>
        <v>112</v>
      </c>
      <c r="B1888" s="349">
        <f>IF(_xlfn.IFERROR(FIND("PU",D1888,1),0)&lt;&gt;0,"PU",0)</f>
        <v>0</v>
      </c>
      <c r="C1888" t="s" s="10">
        <v>423</v>
      </c>
      <c r="D1888" t="s" s="10">
        <v>2734</v>
      </c>
      <c r="E1888" s="349">
        <v>0</v>
      </c>
      <c r="F1888" s="6"/>
      <c r="G1888" s="6"/>
      <c r="H1888" s="6"/>
      <c r="I1888" s="6"/>
      <c r="J1888" s="9"/>
    </row>
    <row r="1889" ht="15.35" customHeight="1">
      <c r="A1889" t="s" s="594">
        <f>MID(D1889,LEN(C1889)+2,LEN(D1889)-LEN(C1889))</f>
        <v>113</v>
      </c>
      <c r="B1889" s="349">
        <f>IF(_xlfn.IFERROR(FIND("PU",D1889,1),0)&lt;&gt;0,"PU",0)</f>
        <v>0</v>
      </c>
      <c r="C1889" t="s" s="10">
        <v>423</v>
      </c>
      <c r="D1889" t="s" s="10">
        <v>2735</v>
      </c>
      <c r="E1889" s="349">
        <v>0</v>
      </c>
      <c r="F1889" s="6"/>
      <c r="G1889" s="6"/>
      <c r="H1889" s="6"/>
      <c r="I1889" s="6"/>
      <c r="J1889" s="9"/>
    </row>
    <row r="1890" ht="15.35" customHeight="1">
      <c r="A1890" t="s" s="594">
        <f>MID(D1890,LEN(C1890)+2,LEN(D1890)-LEN(C1890))</f>
        <v>114</v>
      </c>
      <c r="B1890" s="349">
        <f>IF(_xlfn.IFERROR(FIND("PU",D1890,1),0)&lt;&gt;0,"PU",0)</f>
        <v>0</v>
      </c>
      <c r="C1890" t="s" s="10">
        <v>423</v>
      </c>
      <c r="D1890" t="s" s="10">
        <v>2736</v>
      </c>
      <c r="E1890" s="349">
        <v>0</v>
      </c>
      <c r="F1890" s="6"/>
      <c r="G1890" s="6"/>
      <c r="H1890" s="6"/>
      <c r="I1890" s="6"/>
      <c r="J1890" s="9"/>
    </row>
    <row r="1891" ht="15.35" customHeight="1">
      <c r="A1891" t="s" s="594">
        <f>MID(D1891,LEN(C1891)+2,LEN(D1891)-LEN(C1891))</f>
        <v>115</v>
      </c>
      <c r="B1891" s="349">
        <f>IF(_xlfn.IFERROR(FIND("PU",D1891,1),0)&lt;&gt;0,"PU",0)</f>
        <v>0</v>
      </c>
      <c r="C1891" t="s" s="10">
        <v>423</v>
      </c>
      <c r="D1891" t="s" s="10">
        <v>2737</v>
      </c>
      <c r="E1891" s="349">
        <v>0</v>
      </c>
      <c r="F1891" s="6"/>
      <c r="G1891" s="6"/>
      <c r="H1891" s="6"/>
      <c r="I1891" s="6"/>
      <c r="J1891" s="9"/>
    </row>
    <row r="1892" ht="15.35" customHeight="1">
      <c r="A1892" t="s" s="594">
        <f>MID(D1892,LEN(C1892)+2,LEN(D1892)-LEN(C1892))</f>
        <v>117</v>
      </c>
      <c r="B1892" s="349">
        <f>IF(_xlfn.IFERROR(FIND("PU",D1892,1),0)&lt;&gt;0,"PU",0)</f>
        <v>0</v>
      </c>
      <c r="C1892" t="s" s="10">
        <v>423</v>
      </c>
      <c r="D1892" t="s" s="10">
        <v>2738</v>
      </c>
      <c r="E1892" s="349">
        <v>0</v>
      </c>
      <c r="F1892" s="6"/>
      <c r="G1892" s="6"/>
      <c r="H1892" s="6"/>
      <c r="I1892" s="6"/>
      <c r="J1892" s="9"/>
    </row>
    <row r="1893" ht="15.35" customHeight="1">
      <c r="A1893" t="s" s="594">
        <f>MID(D1893,LEN(C1893)+2,LEN(D1893)-LEN(C1893))</f>
        <v>118</v>
      </c>
      <c r="B1893" s="349">
        <f>IF(_xlfn.IFERROR(FIND("PU",D1893,1),0)&lt;&gt;0,"PU",0)</f>
        <v>0</v>
      </c>
      <c r="C1893" t="s" s="10">
        <v>423</v>
      </c>
      <c r="D1893" t="s" s="10">
        <v>2739</v>
      </c>
      <c r="E1893" s="349">
        <v>0</v>
      </c>
      <c r="F1893" s="6"/>
      <c r="G1893" s="6"/>
      <c r="H1893" s="6"/>
      <c r="I1893" s="6"/>
      <c r="J1893" s="9"/>
    </row>
    <row r="1894" ht="15.35" customHeight="1">
      <c r="A1894" t="s" s="594">
        <f>MID(D1894,LEN(C1894)+2,LEN(D1894)-LEN(C1894))</f>
        <v>119</v>
      </c>
      <c r="B1894" s="349">
        <f>IF(_xlfn.IFERROR(FIND("PU",D1894,1),0)&lt;&gt;0,"PU",0)</f>
        <v>0</v>
      </c>
      <c r="C1894" t="s" s="10">
        <v>423</v>
      </c>
      <c r="D1894" t="s" s="10">
        <v>2740</v>
      </c>
      <c r="E1894" s="349">
        <v>0</v>
      </c>
      <c r="F1894" s="6"/>
      <c r="G1894" s="6"/>
      <c r="H1894" s="6"/>
      <c r="I1894" s="6"/>
      <c r="J1894" s="9"/>
    </row>
    <row r="1895" ht="15.35" customHeight="1">
      <c r="A1895" t="s" s="594">
        <f>MID(D1895,LEN(C1895)+2,LEN(D1895)-LEN(C1895))</f>
        <v>120</v>
      </c>
      <c r="B1895" s="349">
        <f>IF(_xlfn.IFERROR(FIND("PU",D1895,1),0)&lt;&gt;0,"PU",0)</f>
        <v>0</v>
      </c>
      <c r="C1895" t="s" s="10">
        <v>423</v>
      </c>
      <c r="D1895" t="s" s="10">
        <v>2741</v>
      </c>
      <c r="E1895" s="349">
        <v>0</v>
      </c>
      <c r="F1895" s="6"/>
      <c r="G1895" s="6"/>
      <c r="H1895" s="6"/>
      <c r="I1895" s="6"/>
      <c r="J1895" s="9"/>
    </row>
    <row r="1896" ht="15.35" customHeight="1">
      <c r="A1896" t="s" s="594">
        <f>MID(D1896,LEN(C1896)+2,LEN(D1896)-LEN(C1896))</f>
        <v>121</v>
      </c>
      <c r="B1896" s="349">
        <f>IF(_xlfn.IFERROR(FIND("PU",D1896,1),0)&lt;&gt;0,"PU",0)</f>
        <v>0</v>
      </c>
      <c r="C1896" t="s" s="10">
        <v>423</v>
      </c>
      <c r="D1896" t="s" s="10">
        <v>2742</v>
      </c>
      <c r="E1896" s="349">
        <v>0</v>
      </c>
      <c r="F1896" s="6"/>
      <c r="G1896" s="6"/>
      <c r="H1896" s="6"/>
      <c r="I1896" s="6"/>
      <c r="J1896" s="9"/>
    </row>
    <row r="1897" ht="15.35" customHeight="1">
      <c r="A1897" t="s" s="594">
        <f>MID(D1897,LEN(C1897)+2,LEN(D1897)-LEN(C1897))</f>
        <v>122</v>
      </c>
      <c r="B1897" s="349">
        <f>IF(_xlfn.IFERROR(FIND("PU",D1897,1),0)&lt;&gt;0,"PU",0)</f>
        <v>0</v>
      </c>
      <c r="C1897" t="s" s="10">
        <v>423</v>
      </c>
      <c r="D1897" t="s" s="10">
        <v>2743</v>
      </c>
      <c r="E1897" s="349">
        <v>0</v>
      </c>
      <c r="F1897" s="6"/>
      <c r="G1897" s="6"/>
      <c r="H1897" s="6"/>
      <c r="I1897" s="6"/>
      <c r="J1897" s="9"/>
    </row>
    <row r="1898" ht="15.35" customHeight="1">
      <c r="A1898" t="s" s="594">
        <f>MID(D1898,LEN(C1898)+2,LEN(D1898)-LEN(C1898))</f>
        <v>123</v>
      </c>
      <c r="B1898" s="349">
        <f>IF(_xlfn.IFERROR(FIND("PU",D1898,1),0)&lt;&gt;0,"PU",0)</f>
        <v>0</v>
      </c>
      <c r="C1898" t="s" s="10">
        <v>423</v>
      </c>
      <c r="D1898" t="s" s="10">
        <v>2744</v>
      </c>
      <c r="E1898" s="349">
        <v>0</v>
      </c>
      <c r="F1898" s="6"/>
      <c r="G1898" s="6"/>
      <c r="H1898" s="6"/>
      <c r="I1898" s="6"/>
      <c r="J1898" s="9"/>
    </row>
    <row r="1899" ht="15.35" customHeight="1">
      <c r="A1899" t="s" s="594">
        <f>MID(D1899,LEN(C1899)+2,LEN(D1899)-LEN(C1899))</f>
        <v>110</v>
      </c>
      <c r="B1899" s="349">
        <f>IF(_xlfn.IFERROR(FIND("PU",D1899,1),0)&lt;&gt;0,"PU",0)</f>
        <v>0</v>
      </c>
      <c r="C1899" t="s" s="10">
        <v>425</v>
      </c>
      <c r="D1899" t="s" s="10">
        <v>2745</v>
      </c>
      <c r="E1899" s="349">
        <v>0</v>
      </c>
      <c r="F1899" s="6"/>
      <c r="G1899" s="6"/>
      <c r="H1899" s="6"/>
      <c r="I1899" s="6"/>
      <c r="J1899" s="9"/>
    </row>
    <row r="1900" ht="15.35" customHeight="1">
      <c r="A1900" t="s" s="594">
        <f>MID(D1900,LEN(C1900)+2,LEN(D1900)-LEN(C1900))</f>
        <v>111</v>
      </c>
      <c r="B1900" s="349">
        <f>IF(_xlfn.IFERROR(FIND("PU",D1900,1),0)&lt;&gt;0,"PU",0)</f>
        <v>0</v>
      </c>
      <c r="C1900" t="s" s="10">
        <v>425</v>
      </c>
      <c r="D1900" t="s" s="10">
        <v>2746</v>
      </c>
      <c r="E1900" s="349">
        <v>0</v>
      </c>
      <c r="F1900" s="6"/>
      <c r="G1900" s="6"/>
      <c r="H1900" s="6"/>
      <c r="I1900" s="6"/>
      <c r="J1900" s="9"/>
    </row>
    <row r="1901" ht="15.35" customHeight="1">
      <c r="A1901" t="s" s="594">
        <f>MID(D1901,LEN(C1901)+2,LEN(D1901)-LEN(C1901))</f>
        <v>112</v>
      </c>
      <c r="B1901" s="349">
        <f>IF(_xlfn.IFERROR(FIND("PU",D1901,1),0)&lt;&gt;0,"PU",0)</f>
        <v>0</v>
      </c>
      <c r="C1901" t="s" s="10">
        <v>425</v>
      </c>
      <c r="D1901" t="s" s="10">
        <v>2747</v>
      </c>
      <c r="E1901" s="349">
        <v>0</v>
      </c>
      <c r="F1901" s="6"/>
      <c r="G1901" s="6"/>
      <c r="H1901" s="6"/>
      <c r="I1901" s="6"/>
      <c r="J1901" s="9"/>
    </row>
    <row r="1902" ht="15.35" customHeight="1">
      <c r="A1902" t="s" s="594">
        <f>MID(D1902,LEN(C1902)+2,LEN(D1902)-LEN(C1902))</f>
        <v>113</v>
      </c>
      <c r="B1902" s="349">
        <f>IF(_xlfn.IFERROR(FIND("PU",D1902,1),0)&lt;&gt;0,"PU",0)</f>
        <v>0</v>
      </c>
      <c r="C1902" t="s" s="10">
        <v>425</v>
      </c>
      <c r="D1902" t="s" s="10">
        <v>2748</v>
      </c>
      <c r="E1902" s="349">
        <v>0</v>
      </c>
      <c r="F1902" s="6"/>
      <c r="G1902" s="6"/>
      <c r="H1902" s="6"/>
      <c r="I1902" s="6"/>
      <c r="J1902" s="9"/>
    </row>
    <row r="1903" ht="15.35" customHeight="1">
      <c r="A1903" t="s" s="594">
        <f>MID(D1903,LEN(C1903)+2,LEN(D1903)-LEN(C1903))</f>
        <v>114</v>
      </c>
      <c r="B1903" s="349">
        <f>IF(_xlfn.IFERROR(FIND("PU",D1903,1),0)&lt;&gt;0,"PU",0)</f>
        <v>0</v>
      </c>
      <c r="C1903" t="s" s="10">
        <v>425</v>
      </c>
      <c r="D1903" t="s" s="10">
        <v>2749</v>
      </c>
      <c r="E1903" s="349">
        <v>0</v>
      </c>
      <c r="F1903" s="6"/>
      <c r="G1903" s="6"/>
      <c r="H1903" s="6"/>
      <c r="I1903" s="6"/>
      <c r="J1903" s="9"/>
    </row>
    <row r="1904" ht="15.35" customHeight="1">
      <c r="A1904" t="s" s="594">
        <f>MID(D1904,LEN(C1904)+2,LEN(D1904)-LEN(C1904))</f>
        <v>115</v>
      </c>
      <c r="B1904" s="349">
        <f>IF(_xlfn.IFERROR(FIND("PU",D1904,1),0)&lt;&gt;0,"PU",0)</f>
        <v>0</v>
      </c>
      <c r="C1904" t="s" s="10">
        <v>425</v>
      </c>
      <c r="D1904" t="s" s="10">
        <v>2750</v>
      </c>
      <c r="E1904" s="349">
        <v>0</v>
      </c>
      <c r="F1904" s="6"/>
      <c r="G1904" s="6"/>
      <c r="H1904" s="6"/>
      <c r="I1904" s="6"/>
      <c r="J1904" s="9"/>
    </row>
    <row r="1905" ht="15.35" customHeight="1">
      <c r="A1905" t="s" s="594">
        <f>MID(D1905,LEN(C1905)+2,LEN(D1905)-LEN(C1905))</f>
        <v>117</v>
      </c>
      <c r="B1905" s="349">
        <f>IF(_xlfn.IFERROR(FIND("PU",D1905,1),0)&lt;&gt;0,"PU",0)</f>
        <v>0</v>
      </c>
      <c r="C1905" t="s" s="10">
        <v>425</v>
      </c>
      <c r="D1905" t="s" s="10">
        <v>2751</v>
      </c>
      <c r="E1905" s="349">
        <v>0</v>
      </c>
      <c r="F1905" s="6"/>
      <c r="G1905" s="6"/>
      <c r="H1905" s="6"/>
      <c r="I1905" s="6"/>
      <c r="J1905" s="9"/>
    </row>
    <row r="1906" ht="15.35" customHeight="1">
      <c r="A1906" t="s" s="594">
        <f>MID(D1906,LEN(C1906)+2,LEN(D1906)-LEN(C1906))</f>
        <v>118</v>
      </c>
      <c r="B1906" s="349">
        <f>IF(_xlfn.IFERROR(FIND("PU",D1906,1),0)&lt;&gt;0,"PU",0)</f>
        <v>0</v>
      </c>
      <c r="C1906" t="s" s="10">
        <v>425</v>
      </c>
      <c r="D1906" t="s" s="10">
        <v>2752</v>
      </c>
      <c r="E1906" s="349">
        <v>0</v>
      </c>
      <c r="F1906" s="6"/>
      <c r="G1906" s="6"/>
      <c r="H1906" s="6"/>
      <c r="I1906" s="6"/>
      <c r="J1906" s="9"/>
    </row>
    <row r="1907" ht="15.35" customHeight="1">
      <c r="A1907" t="s" s="594">
        <f>MID(D1907,LEN(C1907)+2,LEN(D1907)-LEN(C1907))</f>
        <v>119</v>
      </c>
      <c r="B1907" s="349">
        <f>IF(_xlfn.IFERROR(FIND("PU",D1907,1),0)&lt;&gt;0,"PU",0)</f>
        <v>0</v>
      </c>
      <c r="C1907" t="s" s="10">
        <v>425</v>
      </c>
      <c r="D1907" t="s" s="10">
        <v>2753</v>
      </c>
      <c r="E1907" s="349">
        <v>0</v>
      </c>
      <c r="F1907" s="6"/>
      <c r="G1907" s="6"/>
      <c r="H1907" s="6"/>
      <c r="I1907" s="6"/>
      <c r="J1907" s="9"/>
    </row>
    <row r="1908" ht="15.35" customHeight="1">
      <c r="A1908" t="s" s="594">
        <f>MID(D1908,LEN(C1908)+2,LEN(D1908)-LEN(C1908))</f>
        <v>120</v>
      </c>
      <c r="B1908" s="349">
        <f>IF(_xlfn.IFERROR(FIND("PU",D1908,1),0)&lt;&gt;0,"PU",0)</f>
        <v>0</v>
      </c>
      <c r="C1908" t="s" s="10">
        <v>425</v>
      </c>
      <c r="D1908" t="s" s="10">
        <v>2754</v>
      </c>
      <c r="E1908" s="349">
        <v>0</v>
      </c>
      <c r="F1908" s="6"/>
      <c r="G1908" s="6"/>
      <c r="H1908" s="6"/>
      <c r="I1908" s="6"/>
      <c r="J1908" s="9"/>
    </row>
    <row r="1909" ht="15.35" customHeight="1">
      <c r="A1909" t="s" s="594">
        <f>MID(D1909,LEN(C1909)+2,LEN(D1909)-LEN(C1909))</f>
        <v>121</v>
      </c>
      <c r="B1909" s="349">
        <f>IF(_xlfn.IFERROR(FIND("PU",D1909,1),0)&lt;&gt;0,"PU",0)</f>
        <v>0</v>
      </c>
      <c r="C1909" t="s" s="10">
        <v>425</v>
      </c>
      <c r="D1909" t="s" s="10">
        <v>2755</v>
      </c>
      <c r="E1909" s="349">
        <v>0</v>
      </c>
      <c r="F1909" s="6"/>
      <c r="G1909" s="6"/>
      <c r="H1909" s="6"/>
      <c r="I1909" s="6"/>
      <c r="J1909" s="9"/>
    </row>
    <row r="1910" ht="15.35" customHeight="1">
      <c r="A1910" t="s" s="594">
        <f>MID(D1910,LEN(C1910)+2,LEN(D1910)-LEN(C1910))</f>
        <v>122</v>
      </c>
      <c r="B1910" s="349">
        <f>IF(_xlfn.IFERROR(FIND("PU",D1910,1),0)&lt;&gt;0,"PU",0)</f>
        <v>0</v>
      </c>
      <c r="C1910" t="s" s="10">
        <v>425</v>
      </c>
      <c r="D1910" t="s" s="10">
        <v>2756</v>
      </c>
      <c r="E1910" s="349">
        <v>0</v>
      </c>
      <c r="F1910" s="6"/>
      <c r="G1910" s="6"/>
      <c r="H1910" s="6"/>
      <c r="I1910" s="6"/>
      <c r="J1910" s="9"/>
    </row>
    <row r="1911" ht="15.35" customHeight="1">
      <c r="A1911" t="s" s="594">
        <f>MID(D1911,LEN(C1911)+2,LEN(D1911)-LEN(C1911))</f>
        <v>123</v>
      </c>
      <c r="B1911" s="349">
        <f>IF(_xlfn.IFERROR(FIND("PU",D1911,1),0)&lt;&gt;0,"PU",0)</f>
        <v>0</v>
      </c>
      <c r="C1911" t="s" s="10">
        <v>425</v>
      </c>
      <c r="D1911" t="s" s="10">
        <v>2757</v>
      </c>
      <c r="E1911" s="349">
        <v>0</v>
      </c>
      <c r="F1911" s="6"/>
      <c r="G1911" s="6"/>
      <c r="H1911" s="6"/>
      <c r="I1911" s="6"/>
      <c r="J1911" s="9"/>
    </row>
    <row r="1912" ht="15.35" customHeight="1">
      <c r="A1912" t="s" s="594">
        <f>MID(D1912,LEN(C1912)+2,LEN(D1912)-LEN(C1912))</f>
        <v>110</v>
      </c>
      <c r="B1912" s="349">
        <f>IF(_xlfn.IFERROR(FIND("PU",D1912,1),0)&lt;&gt;0,"PU",0)</f>
        <v>0</v>
      </c>
      <c r="C1912" t="s" s="10">
        <v>428</v>
      </c>
      <c r="D1912" t="s" s="10">
        <v>2758</v>
      </c>
      <c r="E1912" s="349">
        <v>0</v>
      </c>
      <c r="F1912" s="6"/>
      <c r="G1912" s="6"/>
      <c r="H1912" s="6"/>
      <c r="I1912" s="6"/>
      <c r="J1912" s="9"/>
    </row>
    <row r="1913" ht="15.35" customHeight="1">
      <c r="A1913" t="s" s="594">
        <f>MID(D1913,LEN(C1913)+2,LEN(D1913)-LEN(C1913))</f>
        <v>111</v>
      </c>
      <c r="B1913" s="349">
        <f>IF(_xlfn.IFERROR(FIND("PU",D1913,1),0)&lt;&gt;0,"PU",0)</f>
        <v>0</v>
      </c>
      <c r="C1913" t="s" s="10">
        <v>428</v>
      </c>
      <c r="D1913" t="s" s="10">
        <v>2759</v>
      </c>
      <c r="E1913" s="349">
        <v>0</v>
      </c>
      <c r="F1913" s="6"/>
      <c r="G1913" s="6"/>
      <c r="H1913" s="6"/>
      <c r="I1913" s="6"/>
      <c r="J1913" s="9"/>
    </row>
    <row r="1914" ht="15.35" customHeight="1">
      <c r="A1914" t="s" s="594">
        <f>MID(D1914,LEN(C1914)+2,LEN(D1914)-LEN(C1914))</f>
        <v>112</v>
      </c>
      <c r="B1914" s="349">
        <f>IF(_xlfn.IFERROR(FIND("PU",D1914,1),0)&lt;&gt;0,"PU",0)</f>
        <v>0</v>
      </c>
      <c r="C1914" t="s" s="10">
        <v>428</v>
      </c>
      <c r="D1914" t="s" s="10">
        <v>2760</v>
      </c>
      <c r="E1914" s="349">
        <v>0</v>
      </c>
      <c r="F1914" s="6"/>
      <c r="G1914" s="6"/>
      <c r="H1914" s="6"/>
      <c r="I1914" s="6"/>
      <c r="J1914" s="9"/>
    </row>
    <row r="1915" ht="15.35" customHeight="1">
      <c r="A1915" t="s" s="594">
        <f>MID(D1915,LEN(C1915)+2,LEN(D1915)-LEN(C1915))</f>
        <v>113</v>
      </c>
      <c r="B1915" s="349">
        <f>IF(_xlfn.IFERROR(FIND("PU",D1915,1),0)&lt;&gt;0,"PU",0)</f>
        <v>0</v>
      </c>
      <c r="C1915" t="s" s="10">
        <v>428</v>
      </c>
      <c r="D1915" t="s" s="10">
        <v>2761</v>
      </c>
      <c r="E1915" s="349">
        <v>0</v>
      </c>
      <c r="F1915" s="6"/>
      <c r="G1915" s="6"/>
      <c r="H1915" s="6"/>
      <c r="I1915" s="6"/>
      <c r="J1915" s="9"/>
    </row>
    <row r="1916" ht="15.35" customHeight="1">
      <c r="A1916" t="s" s="594">
        <f>MID(D1916,LEN(C1916)+2,LEN(D1916)-LEN(C1916))</f>
        <v>114</v>
      </c>
      <c r="B1916" s="349">
        <f>IF(_xlfn.IFERROR(FIND("PU",D1916,1),0)&lt;&gt;0,"PU",0)</f>
        <v>0</v>
      </c>
      <c r="C1916" t="s" s="10">
        <v>428</v>
      </c>
      <c r="D1916" t="s" s="10">
        <v>2762</v>
      </c>
      <c r="E1916" s="349">
        <v>0</v>
      </c>
      <c r="F1916" s="6"/>
      <c r="G1916" s="6"/>
      <c r="H1916" s="6"/>
      <c r="I1916" s="6"/>
      <c r="J1916" s="9"/>
    </row>
    <row r="1917" ht="15.35" customHeight="1">
      <c r="A1917" t="s" s="594">
        <f>MID(D1917,LEN(C1917)+2,LEN(D1917)-LEN(C1917))</f>
        <v>115</v>
      </c>
      <c r="B1917" s="349">
        <f>IF(_xlfn.IFERROR(FIND("PU",D1917,1),0)&lt;&gt;0,"PU",0)</f>
        <v>0</v>
      </c>
      <c r="C1917" t="s" s="10">
        <v>428</v>
      </c>
      <c r="D1917" t="s" s="10">
        <v>2763</v>
      </c>
      <c r="E1917" s="349">
        <v>0</v>
      </c>
      <c r="F1917" s="6"/>
      <c r="G1917" s="6"/>
      <c r="H1917" s="6"/>
      <c r="I1917" s="6"/>
      <c r="J1917" s="9"/>
    </row>
    <row r="1918" ht="15.35" customHeight="1">
      <c r="A1918" t="s" s="594">
        <f>MID(D1918,LEN(C1918)+2,LEN(D1918)-LEN(C1918))</f>
        <v>117</v>
      </c>
      <c r="B1918" s="349">
        <f>IF(_xlfn.IFERROR(FIND("PU",D1918,1),0)&lt;&gt;0,"PU",0)</f>
        <v>0</v>
      </c>
      <c r="C1918" t="s" s="10">
        <v>428</v>
      </c>
      <c r="D1918" t="s" s="10">
        <v>2764</v>
      </c>
      <c r="E1918" s="349">
        <v>0</v>
      </c>
      <c r="F1918" s="6"/>
      <c r="G1918" s="6"/>
      <c r="H1918" s="6"/>
      <c r="I1918" s="6"/>
      <c r="J1918" s="9"/>
    </row>
    <row r="1919" ht="15.35" customHeight="1">
      <c r="A1919" t="s" s="594">
        <f>MID(D1919,LEN(C1919)+2,LEN(D1919)-LEN(C1919))</f>
        <v>118</v>
      </c>
      <c r="B1919" s="349">
        <f>IF(_xlfn.IFERROR(FIND("PU",D1919,1),0)&lt;&gt;0,"PU",0)</f>
        <v>0</v>
      </c>
      <c r="C1919" t="s" s="10">
        <v>428</v>
      </c>
      <c r="D1919" t="s" s="10">
        <v>2765</v>
      </c>
      <c r="E1919" s="349">
        <v>0</v>
      </c>
      <c r="F1919" s="6"/>
      <c r="G1919" s="6"/>
      <c r="H1919" s="6"/>
      <c r="I1919" s="6"/>
      <c r="J1919" s="9"/>
    </row>
    <row r="1920" ht="15.35" customHeight="1">
      <c r="A1920" t="s" s="594">
        <f>MID(D1920,LEN(C1920)+2,LEN(D1920)-LEN(C1920))</f>
        <v>119</v>
      </c>
      <c r="B1920" s="349">
        <f>IF(_xlfn.IFERROR(FIND("PU",D1920,1),0)&lt;&gt;0,"PU",0)</f>
        <v>0</v>
      </c>
      <c r="C1920" t="s" s="10">
        <v>428</v>
      </c>
      <c r="D1920" t="s" s="10">
        <v>2766</v>
      </c>
      <c r="E1920" s="349">
        <v>0</v>
      </c>
      <c r="F1920" s="6"/>
      <c r="G1920" s="6"/>
      <c r="H1920" s="6"/>
      <c r="I1920" s="6"/>
      <c r="J1920" s="9"/>
    </row>
    <row r="1921" ht="15.35" customHeight="1">
      <c r="A1921" t="s" s="594">
        <f>MID(D1921,LEN(C1921)+2,LEN(D1921)-LEN(C1921))</f>
        <v>120</v>
      </c>
      <c r="B1921" s="349">
        <f>IF(_xlfn.IFERROR(FIND("PU",D1921,1),0)&lt;&gt;0,"PU",0)</f>
        <v>0</v>
      </c>
      <c r="C1921" t="s" s="10">
        <v>428</v>
      </c>
      <c r="D1921" t="s" s="10">
        <v>2767</v>
      </c>
      <c r="E1921" s="349">
        <v>0</v>
      </c>
      <c r="F1921" s="6"/>
      <c r="G1921" s="6"/>
      <c r="H1921" s="6"/>
      <c r="I1921" s="6"/>
      <c r="J1921" s="9"/>
    </row>
    <row r="1922" ht="15.35" customHeight="1">
      <c r="A1922" t="s" s="594">
        <f>MID(D1922,LEN(C1922)+2,LEN(D1922)-LEN(C1922))</f>
        <v>121</v>
      </c>
      <c r="B1922" s="349">
        <f>IF(_xlfn.IFERROR(FIND("PU",D1922,1),0)&lt;&gt;0,"PU",0)</f>
        <v>0</v>
      </c>
      <c r="C1922" t="s" s="10">
        <v>428</v>
      </c>
      <c r="D1922" t="s" s="10">
        <v>2768</v>
      </c>
      <c r="E1922" s="349">
        <v>0</v>
      </c>
      <c r="F1922" s="6"/>
      <c r="G1922" s="6"/>
      <c r="H1922" s="6"/>
      <c r="I1922" s="6"/>
      <c r="J1922" s="9"/>
    </row>
    <row r="1923" ht="15.35" customHeight="1">
      <c r="A1923" t="s" s="594">
        <f>MID(D1923,LEN(C1923)+2,LEN(D1923)-LEN(C1923))</f>
        <v>122</v>
      </c>
      <c r="B1923" s="349">
        <f>IF(_xlfn.IFERROR(FIND("PU",D1923,1),0)&lt;&gt;0,"PU",0)</f>
        <v>0</v>
      </c>
      <c r="C1923" t="s" s="10">
        <v>428</v>
      </c>
      <c r="D1923" t="s" s="10">
        <v>2769</v>
      </c>
      <c r="E1923" s="349">
        <v>0</v>
      </c>
      <c r="F1923" s="6"/>
      <c r="G1923" s="6"/>
      <c r="H1923" s="6"/>
      <c r="I1923" s="6"/>
      <c r="J1923" s="9"/>
    </row>
    <row r="1924" ht="15.35" customHeight="1">
      <c r="A1924" t="s" s="594">
        <f>MID(D1924,LEN(C1924)+2,LEN(D1924)-LEN(C1924))</f>
        <v>123</v>
      </c>
      <c r="B1924" s="349">
        <f>IF(_xlfn.IFERROR(FIND("PU",D1924,1),0)&lt;&gt;0,"PU",0)</f>
        <v>0</v>
      </c>
      <c r="C1924" t="s" s="10">
        <v>428</v>
      </c>
      <c r="D1924" t="s" s="10">
        <v>2770</v>
      </c>
      <c r="E1924" s="349">
        <v>0</v>
      </c>
      <c r="F1924" s="6"/>
      <c r="G1924" s="6"/>
      <c r="H1924" s="6"/>
      <c r="I1924" s="6"/>
      <c r="J1924" s="9"/>
    </row>
    <row r="1925" ht="15.35" customHeight="1">
      <c r="A1925" t="s" s="594">
        <f>MID(D1925,LEN(C1925)+2,LEN(D1925)-LEN(C1925))</f>
        <v>110</v>
      </c>
      <c r="B1925" s="349">
        <f>IF(_xlfn.IFERROR(FIND("PU",D1925,1),0)&lt;&gt;0,"PU",0)</f>
        <v>0</v>
      </c>
      <c r="C1925" t="s" s="10">
        <v>430</v>
      </c>
      <c r="D1925" t="s" s="10">
        <v>2771</v>
      </c>
      <c r="E1925" s="349">
        <v>0</v>
      </c>
      <c r="F1925" s="6"/>
      <c r="G1925" s="6"/>
      <c r="H1925" s="6"/>
      <c r="I1925" s="6"/>
      <c r="J1925" s="9"/>
    </row>
    <row r="1926" ht="15.35" customHeight="1">
      <c r="A1926" t="s" s="594">
        <f>MID(D1926,LEN(C1926)+2,LEN(D1926)-LEN(C1926))</f>
        <v>111</v>
      </c>
      <c r="B1926" s="349">
        <f>IF(_xlfn.IFERROR(FIND("PU",D1926,1),0)&lt;&gt;0,"PU",0)</f>
        <v>0</v>
      </c>
      <c r="C1926" t="s" s="10">
        <v>430</v>
      </c>
      <c r="D1926" t="s" s="10">
        <v>2772</v>
      </c>
      <c r="E1926" s="349">
        <v>0</v>
      </c>
      <c r="F1926" s="6"/>
      <c r="G1926" s="6"/>
      <c r="H1926" s="6"/>
      <c r="I1926" s="6"/>
      <c r="J1926" s="9"/>
    </row>
    <row r="1927" ht="15.35" customHeight="1">
      <c r="A1927" t="s" s="594">
        <f>MID(D1927,LEN(C1927)+2,LEN(D1927)-LEN(C1927))</f>
        <v>112</v>
      </c>
      <c r="B1927" s="349">
        <f>IF(_xlfn.IFERROR(FIND("PU",D1927,1),0)&lt;&gt;0,"PU",0)</f>
        <v>0</v>
      </c>
      <c r="C1927" t="s" s="10">
        <v>430</v>
      </c>
      <c r="D1927" t="s" s="10">
        <v>2773</v>
      </c>
      <c r="E1927" s="349">
        <v>0</v>
      </c>
      <c r="F1927" s="6"/>
      <c r="G1927" s="6"/>
      <c r="H1927" s="6"/>
      <c r="I1927" s="6"/>
      <c r="J1927" s="9"/>
    </row>
    <row r="1928" ht="15.35" customHeight="1">
      <c r="A1928" t="s" s="594">
        <f>MID(D1928,LEN(C1928)+2,LEN(D1928)-LEN(C1928))</f>
        <v>113</v>
      </c>
      <c r="B1928" s="349">
        <f>IF(_xlfn.IFERROR(FIND("PU",D1928,1),0)&lt;&gt;0,"PU",0)</f>
        <v>0</v>
      </c>
      <c r="C1928" t="s" s="10">
        <v>430</v>
      </c>
      <c r="D1928" t="s" s="10">
        <v>2774</v>
      </c>
      <c r="E1928" s="349">
        <v>0</v>
      </c>
      <c r="F1928" s="6"/>
      <c r="G1928" s="6"/>
      <c r="H1928" s="6"/>
      <c r="I1928" s="6"/>
      <c r="J1928" s="9"/>
    </row>
    <row r="1929" ht="15.35" customHeight="1">
      <c r="A1929" t="s" s="594">
        <f>MID(D1929,LEN(C1929)+2,LEN(D1929)-LEN(C1929))</f>
        <v>114</v>
      </c>
      <c r="B1929" s="349">
        <f>IF(_xlfn.IFERROR(FIND("PU",D1929,1),0)&lt;&gt;0,"PU",0)</f>
        <v>0</v>
      </c>
      <c r="C1929" t="s" s="10">
        <v>430</v>
      </c>
      <c r="D1929" t="s" s="10">
        <v>2775</v>
      </c>
      <c r="E1929" s="349">
        <v>0</v>
      </c>
      <c r="F1929" s="6"/>
      <c r="G1929" s="6"/>
      <c r="H1929" s="6"/>
      <c r="I1929" s="6"/>
      <c r="J1929" s="9"/>
    </row>
    <row r="1930" ht="15.35" customHeight="1">
      <c r="A1930" t="s" s="594">
        <f>MID(D1930,LEN(C1930)+2,LEN(D1930)-LEN(C1930))</f>
        <v>115</v>
      </c>
      <c r="B1930" s="349">
        <f>IF(_xlfn.IFERROR(FIND("PU",D1930,1),0)&lt;&gt;0,"PU",0)</f>
        <v>0</v>
      </c>
      <c r="C1930" t="s" s="10">
        <v>430</v>
      </c>
      <c r="D1930" t="s" s="10">
        <v>2776</v>
      </c>
      <c r="E1930" s="349">
        <v>0</v>
      </c>
      <c r="F1930" s="6"/>
      <c r="G1930" s="6"/>
      <c r="H1930" s="6"/>
      <c r="I1930" s="6"/>
      <c r="J1930" s="9"/>
    </row>
    <row r="1931" ht="15.35" customHeight="1">
      <c r="A1931" t="s" s="594">
        <f>MID(D1931,LEN(C1931)+2,LEN(D1931)-LEN(C1931))</f>
        <v>117</v>
      </c>
      <c r="B1931" s="349">
        <f>IF(_xlfn.IFERROR(FIND("PU",D1931,1),0)&lt;&gt;0,"PU",0)</f>
        <v>0</v>
      </c>
      <c r="C1931" t="s" s="10">
        <v>430</v>
      </c>
      <c r="D1931" t="s" s="10">
        <v>2777</v>
      </c>
      <c r="E1931" s="349">
        <v>0</v>
      </c>
      <c r="F1931" s="6"/>
      <c r="G1931" s="6"/>
      <c r="H1931" s="6"/>
      <c r="I1931" s="6"/>
      <c r="J1931" s="9"/>
    </row>
    <row r="1932" ht="15.35" customHeight="1">
      <c r="A1932" t="s" s="594">
        <f>MID(D1932,LEN(C1932)+2,LEN(D1932)-LEN(C1932))</f>
        <v>118</v>
      </c>
      <c r="B1932" s="349">
        <f>IF(_xlfn.IFERROR(FIND("PU",D1932,1),0)&lt;&gt;0,"PU",0)</f>
        <v>0</v>
      </c>
      <c r="C1932" t="s" s="10">
        <v>430</v>
      </c>
      <c r="D1932" t="s" s="10">
        <v>2778</v>
      </c>
      <c r="E1932" s="349">
        <v>0</v>
      </c>
      <c r="F1932" s="6"/>
      <c r="G1932" s="6"/>
      <c r="H1932" s="6"/>
      <c r="I1932" s="6"/>
      <c r="J1932" s="9"/>
    </row>
    <row r="1933" ht="15.35" customHeight="1">
      <c r="A1933" t="s" s="594">
        <f>MID(D1933,LEN(C1933)+2,LEN(D1933)-LEN(C1933))</f>
        <v>119</v>
      </c>
      <c r="B1933" s="349">
        <f>IF(_xlfn.IFERROR(FIND("PU",D1933,1),0)&lt;&gt;0,"PU",0)</f>
        <v>0</v>
      </c>
      <c r="C1933" t="s" s="10">
        <v>430</v>
      </c>
      <c r="D1933" t="s" s="10">
        <v>2779</v>
      </c>
      <c r="E1933" s="349">
        <v>0</v>
      </c>
      <c r="F1933" s="6"/>
      <c r="G1933" s="6"/>
      <c r="H1933" s="6"/>
      <c r="I1933" s="6"/>
      <c r="J1933" s="9"/>
    </row>
    <row r="1934" ht="15.35" customHeight="1">
      <c r="A1934" t="s" s="594">
        <f>MID(D1934,LEN(C1934)+2,LEN(D1934)-LEN(C1934))</f>
        <v>120</v>
      </c>
      <c r="B1934" s="349">
        <f>IF(_xlfn.IFERROR(FIND("PU",D1934,1),0)&lt;&gt;0,"PU",0)</f>
        <v>0</v>
      </c>
      <c r="C1934" t="s" s="10">
        <v>430</v>
      </c>
      <c r="D1934" t="s" s="10">
        <v>2780</v>
      </c>
      <c r="E1934" s="349">
        <v>0</v>
      </c>
      <c r="F1934" s="6"/>
      <c r="G1934" s="6"/>
      <c r="H1934" s="6"/>
      <c r="I1934" s="6"/>
      <c r="J1934" s="9"/>
    </row>
    <row r="1935" ht="15.35" customHeight="1">
      <c r="A1935" t="s" s="594">
        <f>MID(D1935,LEN(C1935)+2,LEN(D1935)-LEN(C1935))</f>
        <v>121</v>
      </c>
      <c r="B1935" s="349">
        <f>IF(_xlfn.IFERROR(FIND("PU",D1935,1),0)&lt;&gt;0,"PU",0)</f>
        <v>0</v>
      </c>
      <c r="C1935" t="s" s="10">
        <v>430</v>
      </c>
      <c r="D1935" t="s" s="10">
        <v>2781</v>
      </c>
      <c r="E1935" s="349">
        <v>0</v>
      </c>
      <c r="F1935" s="6"/>
      <c r="G1935" s="6"/>
      <c r="H1935" s="6"/>
      <c r="I1935" s="6"/>
      <c r="J1935" s="9"/>
    </row>
    <row r="1936" ht="15.35" customHeight="1">
      <c r="A1936" t="s" s="594">
        <f>MID(D1936,LEN(C1936)+2,LEN(D1936)-LEN(C1936))</f>
        <v>122</v>
      </c>
      <c r="B1936" s="349">
        <f>IF(_xlfn.IFERROR(FIND("PU",D1936,1),0)&lt;&gt;0,"PU",0)</f>
        <v>0</v>
      </c>
      <c r="C1936" t="s" s="10">
        <v>430</v>
      </c>
      <c r="D1936" t="s" s="10">
        <v>2782</v>
      </c>
      <c r="E1936" s="349">
        <v>0</v>
      </c>
      <c r="F1936" s="6"/>
      <c r="G1936" s="6"/>
      <c r="H1936" s="6"/>
      <c r="I1936" s="6"/>
      <c r="J1936" s="9"/>
    </row>
    <row r="1937" ht="15.35" customHeight="1">
      <c r="A1937" t="s" s="594">
        <f>MID(D1937,LEN(C1937)+2,LEN(D1937)-LEN(C1937))</f>
        <v>123</v>
      </c>
      <c r="B1937" s="349">
        <f>IF(_xlfn.IFERROR(FIND("PU",D1937,1),0)&lt;&gt;0,"PU",0)</f>
        <v>0</v>
      </c>
      <c r="C1937" t="s" s="10">
        <v>430</v>
      </c>
      <c r="D1937" t="s" s="10">
        <v>2783</v>
      </c>
      <c r="E1937" s="349">
        <v>0</v>
      </c>
      <c r="F1937" s="6"/>
      <c r="G1937" s="6"/>
      <c r="H1937" s="6"/>
      <c r="I1937" s="6"/>
      <c r="J1937" s="9"/>
    </row>
    <row r="1938" ht="15.35" customHeight="1">
      <c r="A1938" t="s" s="594">
        <f>MID(D1938,LEN(C1938)+2,LEN(D1938)-LEN(C1938))</f>
        <v>110</v>
      </c>
      <c r="B1938" s="349">
        <f>IF(_xlfn.IFERROR(FIND("PU",D1938,1),0)&lt;&gt;0,"PU",0)</f>
        <v>0</v>
      </c>
      <c r="C1938" t="s" s="10">
        <v>432</v>
      </c>
      <c r="D1938" t="s" s="10">
        <v>2784</v>
      </c>
      <c r="E1938" s="349">
        <v>0</v>
      </c>
      <c r="F1938" s="6"/>
      <c r="G1938" s="6"/>
      <c r="H1938" s="6"/>
      <c r="I1938" s="6"/>
      <c r="J1938" s="9"/>
    </row>
    <row r="1939" ht="15.35" customHeight="1">
      <c r="A1939" t="s" s="594">
        <f>MID(D1939,LEN(C1939)+2,LEN(D1939)-LEN(C1939))</f>
        <v>111</v>
      </c>
      <c r="B1939" s="349">
        <f>IF(_xlfn.IFERROR(FIND("PU",D1939,1),0)&lt;&gt;0,"PU",0)</f>
        <v>0</v>
      </c>
      <c r="C1939" t="s" s="10">
        <v>432</v>
      </c>
      <c r="D1939" t="s" s="10">
        <v>2785</v>
      </c>
      <c r="E1939" s="349">
        <v>0</v>
      </c>
      <c r="F1939" s="6"/>
      <c r="G1939" s="6"/>
      <c r="H1939" s="6"/>
      <c r="I1939" s="6"/>
      <c r="J1939" s="9"/>
    </row>
    <row r="1940" ht="15.35" customHeight="1">
      <c r="A1940" t="s" s="594">
        <f>MID(D1940,LEN(C1940)+2,LEN(D1940)-LEN(C1940))</f>
        <v>112</v>
      </c>
      <c r="B1940" s="349">
        <f>IF(_xlfn.IFERROR(FIND("PU",D1940,1),0)&lt;&gt;0,"PU",0)</f>
        <v>0</v>
      </c>
      <c r="C1940" t="s" s="10">
        <v>432</v>
      </c>
      <c r="D1940" t="s" s="10">
        <v>2786</v>
      </c>
      <c r="E1940" s="349">
        <v>0</v>
      </c>
      <c r="F1940" s="6"/>
      <c r="G1940" s="6"/>
      <c r="H1940" s="6"/>
      <c r="I1940" s="6"/>
      <c r="J1940" s="9"/>
    </row>
    <row r="1941" ht="15.35" customHeight="1">
      <c r="A1941" t="s" s="594">
        <f>MID(D1941,LEN(C1941)+2,LEN(D1941)-LEN(C1941))</f>
        <v>113</v>
      </c>
      <c r="B1941" s="349">
        <f>IF(_xlfn.IFERROR(FIND("PU",D1941,1),0)&lt;&gt;0,"PU",0)</f>
        <v>0</v>
      </c>
      <c r="C1941" t="s" s="10">
        <v>432</v>
      </c>
      <c r="D1941" t="s" s="10">
        <v>2787</v>
      </c>
      <c r="E1941" s="349">
        <v>0</v>
      </c>
      <c r="F1941" s="6"/>
      <c r="G1941" s="6"/>
      <c r="H1941" s="6"/>
      <c r="I1941" s="6"/>
      <c r="J1941" s="9"/>
    </row>
    <row r="1942" ht="15.35" customHeight="1">
      <c r="A1942" t="s" s="594">
        <f>MID(D1942,LEN(C1942)+2,LEN(D1942)-LEN(C1942))</f>
        <v>114</v>
      </c>
      <c r="B1942" s="349">
        <f>IF(_xlfn.IFERROR(FIND("PU",D1942,1),0)&lt;&gt;0,"PU",0)</f>
        <v>0</v>
      </c>
      <c r="C1942" t="s" s="10">
        <v>432</v>
      </c>
      <c r="D1942" t="s" s="10">
        <v>2788</v>
      </c>
      <c r="E1942" s="349">
        <v>0</v>
      </c>
      <c r="F1942" s="6"/>
      <c r="G1942" s="6"/>
      <c r="H1942" s="6"/>
      <c r="I1942" s="6"/>
      <c r="J1942" s="9"/>
    </row>
    <row r="1943" ht="15.35" customHeight="1">
      <c r="A1943" t="s" s="594">
        <f>MID(D1943,LEN(C1943)+2,LEN(D1943)-LEN(C1943))</f>
        <v>115</v>
      </c>
      <c r="B1943" s="349">
        <f>IF(_xlfn.IFERROR(FIND("PU",D1943,1),0)&lt;&gt;0,"PU",0)</f>
        <v>0</v>
      </c>
      <c r="C1943" t="s" s="10">
        <v>432</v>
      </c>
      <c r="D1943" t="s" s="10">
        <v>2789</v>
      </c>
      <c r="E1943" s="349">
        <v>0</v>
      </c>
      <c r="F1943" s="6"/>
      <c r="G1943" s="6"/>
      <c r="H1943" s="6"/>
      <c r="I1943" s="6"/>
      <c r="J1943" s="9"/>
    </row>
    <row r="1944" ht="15.35" customHeight="1">
      <c r="A1944" t="s" s="594">
        <f>MID(D1944,LEN(C1944)+2,LEN(D1944)-LEN(C1944))</f>
        <v>117</v>
      </c>
      <c r="B1944" s="349">
        <f>IF(_xlfn.IFERROR(FIND("PU",D1944,1),0)&lt;&gt;0,"PU",0)</f>
        <v>0</v>
      </c>
      <c r="C1944" t="s" s="10">
        <v>432</v>
      </c>
      <c r="D1944" t="s" s="10">
        <v>2790</v>
      </c>
      <c r="E1944" s="349">
        <v>0</v>
      </c>
      <c r="F1944" s="6"/>
      <c r="G1944" s="6"/>
      <c r="H1944" s="6"/>
      <c r="I1944" s="6"/>
      <c r="J1944" s="9"/>
    </row>
    <row r="1945" ht="15.35" customHeight="1">
      <c r="A1945" t="s" s="594">
        <f>MID(D1945,LEN(C1945)+2,LEN(D1945)-LEN(C1945))</f>
        <v>118</v>
      </c>
      <c r="B1945" s="349">
        <f>IF(_xlfn.IFERROR(FIND("PU",D1945,1),0)&lt;&gt;0,"PU",0)</f>
        <v>0</v>
      </c>
      <c r="C1945" t="s" s="10">
        <v>432</v>
      </c>
      <c r="D1945" t="s" s="10">
        <v>2791</v>
      </c>
      <c r="E1945" s="349">
        <v>0</v>
      </c>
      <c r="F1945" s="6"/>
      <c r="G1945" s="6"/>
      <c r="H1945" s="6"/>
      <c r="I1945" s="6"/>
      <c r="J1945" s="9"/>
    </row>
    <row r="1946" ht="15.35" customHeight="1">
      <c r="A1946" t="s" s="594">
        <f>MID(D1946,LEN(C1946)+2,LEN(D1946)-LEN(C1946))</f>
        <v>119</v>
      </c>
      <c r="B1946" s="349">
        <f>IF(_xlfn.IFERROR(FIND("PU",D1946,1),0)&lt;&gt;0,"PU",0)</f>
        <v>0</v>
      </c>
      <c r="C1946" t="s" s="10">
        <v>432</v>
      </c>
      <c r="D1946" t="s" s="10">
        <v>2792</v>
      </c>
      <c r="E1946" s="349">
        <v>0</v>
      </c>
      <c r="F1946" s="6"/>
      <c r="G1946" s="6"/>
      <c r="H1946" s="6"/>
      <c r="I1946" s="6"/>
      <c r="J1946" s="9"/>
    </row>
    <row r="1947" ht="15.35" customHeight="1">
      <c r="A1947" t="s" s="594">
        <f>MID(D1947,LEN(C1947)+2,LEN(D1947)-LEN(C1947))</f>
        <v>120</v>
      </c>
      <c r="B1947" s="349">
        <f>IF(_xlfn.IFERROR(FIND("PU",D1947,1),0)&lt;&gt;0,"PU",0)</f>
        <v>0</v>
      </c>
      <c r="C1947" t="s" s="10">
        <v>432</v>
      </c>
      <c r="D1947" t="s" s="10">
        <v>2793</v>
      </c>
      <c r="E1947" s="349">
        <v>0</v>
      </c>
      <c r="F1947" s="6"/>
      <c r="G1947" s="6"/>
      <c r="H1947" s="6"/>
      <c r="I1947" s="6"/>
      <c r="J1947" s="9"/>
    </row>
    <row r="1948" ht="15.35" customHeight="1">
      <c r="A1948" t="s" s="594">
        <f>MID(D1948,LEN(C1948)+2,LEN(D1948)-LEN(C1948))</f>
        <v>121</v>
      </c>
      <c r="B1948" s="349">
        <f>IF(_xlfn.IFERROR(FIND("PU",D1948,1),0)&lt;&gt;0,"PU",0)</f>
        <v>0</v>
      </c>
      <c r="C1948" t="s" s="10">
        <v>432</v>
      </c>
      <c r="D1948" t="s" s="10">
        <v>2794</v>
      </c>
      <c r="E1948" s="349">
        <v>0</v>
      </c>
      <c r="F1948" s="6"/>
      <c r="G1948" s="6"/>
      <c r="H1948" s="6"/>
      <c r="I1948" s="6"/>
      <c r="J1948" s="9"/>
    </row>
    <row r="1949" ht="15.35" customHeight="1">
      <c r="A1949" t="s" s="594">
        <f>MID(D1949,LEN(C1949)+2,LEN(D1949)-LEN(C1949))</f>
        <v>122</v>
      </c>
      <c r="B1949" s="349">
        <f>IF(_xlfn.IFERROR(FIND("PU",D1949,1),0)&lt;&gt;0,"PU",0)</f>
        <v>0</v>
      </c>
      <c r="C1949" t="s" s="10">
        <v>432</v>
      </c>
      <c r="D1949" t="s" s="10">
        <v>2795</v>
      </c>
      <c r="E1949" s="349">
        <v>0</v>
      </c>
      <c r="F1949" s="6"/>
      <c r="G1949" s="6"/>
      <c r="H1949" s="6"/>
      <c r="I1949" s="6"/>
      <c r="J1949" s="9"/>
    </row>
    <row r="1950" ht="15.35" customHeight="1">
      <c r="A1950" t="s" s="594">
        <f>MID(D1950,LEN(C1950)+2,LEN(D1950)-LEN(C1950))</f>
        <v>123</v>
      </c>
      <c r="B1950" s="349">
        <f>IF(_xlfn.IFERROR(FIND("PU",D1950,1),0)&lt;&gt;0,"PU",0)</f>
        <v>0</v>
      </c>
      <c r="C1950" t="s" s="10">
        <v>432</v>
      </c>
      <c r="D1950" t="s" s="10">
        <v>2796</v>
      </c>
      <c r="E1950" s="349">
        <v>0</v>
      </c>
      <c r="F1950" s="6"/>
      <c r="G1950" s="6"/>
      <c r="H1950" s="6"/>
      <c r="I1950" s="6"/>
      <c r="J1950" s="9"/>
    </row>
    <row r="1951" ht="15.35" customHeight="1">
      <c r="A1951" t="s" s="594">
        <f>MID(D1951,LEN(C1951)+2,LEN(D1951)-LEN(C1951))</f>
        <v>110</v>
      </c>
      <c r="B1951" s="349">
        <f>IF(_xlfn.IFERROR(FIND("PU",D1951,1),0)&lt;&gt;0,"PU",0)</f>
        <v>0</v>
      </c>
      <c r="C1951" t="s" s="10">
        <v>434</v>
      </c>
      <c r="D1951" t="s" s="10">
        <v>2797</v>
      </c>
      <c r="E1951" s="349">
        <v>0</v>
      </c>
      <c r="F1951" s="6"/>
      <c r="G1951" s="6"/>
      <c r="H1951" s="6"/>
      <c r="I1951" s="6"/>
      <c r="J1951" s="9"/>
    </row>
    <row r="1952" ht="15.35" customHeight="1">
      <c r="A1952" t="s" s="594">
        <f>MID(D1952,LEN(C1952)+2,LEN(D1952)-LEN(C1952))</f>
        <v>111</v>
      </c>
      <c r="B1952" s="349">
        <f>IF(_xlfn.IFERROR(FIND("PU",D1952,1),0)&lt;&gt;0,"PU",0)</f>
        <v>0</v>
      </c>
      <c r="C1952" t="s" s="10">
        <v>434</v>
      </c>
      <c r="D1952" t="s" s="10">
        <v>2798</v>
      </c>
      <c r="E1952" s="349">
        <v>0</v>
      </c>
      <c r="F1952" s="6"/>
      <c r="G1952" s="6"/>
      <c r="H1952" s="6"/>
      <c r="I1952" s="6"/>
      <c r="J1952" s="9"/>
    </row>
    <row r="1953" ht="15.35" customHeight="1">
      <c r="A1953" t="s" s="594">
        <f>MID(D1953,LEN(C1953)+2,LEN(D1953)-LEN(C1953))</f>
        <v>112</v>
      </c>
      <c r="B1953" s="349">
        <f>IF(_xlfn.IFERROR(FIND("PU",D1953,1),0)&lt;&gt;0,"PU",0)</f>
        <v>0</v>
      </c>
      <c r="C1953" t="s" s="10">
        <v>434</v>
      </c>
      <c r="D1953" t="s" s="10">
        <v>2799</v>
      </c>
      <c r="E1953" s="349">
        <v>0</v>
      </c>
      <c r="F1953" s="6"/>
      <c r="G1953" s="6"/>
      <c r="H1953" s="6"/>
      <c r="I1953" s="6"/>
      <c r="J1953" s="9"/>
    </row>
    <row r="1954" ht="15.35" customHeight="1">
      <c r="A1954" t="s" s="594">
        <f>MID(D1954,LEN(C1954)+2,LEN(D1954)-LEN(C1954))</f>
        <v>113</v>
      </c>
      <c r="B1954" s="349">
        <f>IF(_xlfn.IFERROR(FIND("PU",D1954,1),0)&lt;&gt;0,"PU",0)</f>
        <v>0</v>
      </c>
      <c r="C1954" t="s" s="10">
        <v>434</v>
      </c>
      <c r="D1954" t="s" s="10">
        <v>2800</v>
      </c>
      <c r="E1954" s="349">
        <v>0</v>
      </c>
      <c r="F1954" s="6"/>
      <c r="G1954" s="6"/>
      <c r="H1954" s="6"/>
      <c r="I1954" s="6"/>
      <c r="J1954" s="9"/>
    </row>
    <row r="1955" ht="15.35" customHeight="1">
      <c r="A1955" t="s" s="594">
        <f>MID(D1955,LEN(C1955)+2,LEN(D1955)-LEN(C1955))</f>
        <v>114</v>
      </c>
      <c r="B1955" s="349">
        <f>IF(_xlfn.IFERROR(FIND("PU",D1955,1),0)&lt;&gt;0,"PU",0)</f>
        <v>0</v>
      </c>
      <c r="C1955" t="s" s="10">
        <v>434</v>
      </c>
      <c r="D1955" t="s" s="10">
        <v>2801</v>
      </c>
      <c r="E1955" s="349">
        <v>0</v>
      </c>
      <c r="F1955" s="6"/>
      <c r="G1955" s="6"/>
      <c r="H1955" s="6"/>
      <c r="I1955" s="6"/>
      <c r="J1955" s="9"/>
    </row>
    <row r="1956" ht="15.35" customHeight="1">
      <c r="A1956" t="s" s="594">
        <f>MID(D1956,LEN(C1956)+2,LEN(D1956)-LEN(C1956))</f>
        <v>115</v>
      </c>
      <c r="B1956" s="349">
        <f>IF(_xlfn.IFERROR(FIND("PU",D1956,1),0)&lt;&gt;0,"PU",0)</f>
        <v>0</v>
      </c>
      <c r="C1956" t="s" s="10">
        <v>434</v>
      </c>
      <c r="D1956" t="s" s="10">
        <v>2802</v>
      </c>
      <c r="E1956" s="349">
        <v>0</v>
      </c>
      <c r="F1956" s="6"/>
      <c r="G1956" s="6"/>
      <c r="H1956" s="6"/>
      <c r="I1956" s="6"/>
      <c r="J1956" s="9"/>
    </row>
    <row r="1957" ht="15.35" customHeight="1">
      <c r="A1957" t="s" s="594">
        <f>MID(D1957,LEN(C1957)+2,LEN(D1957)-LEN(C1957))</f>
        <v>117</v>
      </c>
      <c r="B1957" s="349">
        <f>IF(_xlfn.IFERROR(FIND("PU",D1957,1),0)&lt;&gt;0,"PU",0)</f>
        <v>0</v>
      </c>
      <c r="C1957" t="s" s="10">
        <v>434</v>
      </c>
      <c r="D1957" t="s" s="10">
        <v>2803</v>
      </c>
      <c r="E1957" s="349">
        <v>0</v>
      </c>
      <c r="F1957" s="6"/>
      <c r="G1957" s="6"/>
      <c r="H1957" s="6"/>
      <c r="I1957" s="6"/>
      <c r="J1957" s="9"/>
    </row>
    <row r="1958" ht="15.35" customHeight="1">
      <c r="A1958" t="s" s="594">
        <f>MID(D1958,LEN(C1958)+2,LEN(D1958)-LEN(C1958))</f>
        <v>118</v>
      </c>
      <c r="B1958" s="349">
        <f>IF(_xlfn.IFERROR(FIND("PU",D1958,1),0)&lt;&gt;0,"PU",0)</f>
        <v>0</v>
      </c>
      <c r="C1958" t="s" s="10">
        <v>434</v>
      </c>
      <c r="D1958" t="s" s="10">
        <v>2804</v>
      </c>
      <c r="E1958" s="349">
        <v>0</v>
      </c>
      <c r="F1958" s="6"/>
      <c r="G1958" s="6"/>
      <c r="H1958" s="6"/>
      <c r="I1958" s="6"/>
      <c r="J1958" s="9"/>
    </row>
    <row r="1959" ht="15.35" customHeight="1">
      <c r="A1959" t="s" s="594">
        <f>MID(D1959,LEN(C1959)+2,LEN(D1959)-LEN(C1959))</f>
        <v>119</v>
      </c>
      <c r="B1959" s="349">
        <f>IF(_xlfn.IFERROR(FIND("PU",D1959,1),0)&lt;&gt;0,"PU",0)</f>
        <v>0</v>
      </c>
      <c r="C1959" t="s" s="10">
        <v>434</v>
      </c>
      <c r="D1959" t="s" s="10">
        <v>2805</v>
      </c>
      <c r="E1959" s="349">
        <v>0</v>
      </c>
      <c r="F1959" s="6"/>
      <c r="G1959" s="6"/>
      <c r="H1959" s="6"/>
      <c r="I1959" s="6"/>
      <c r="J1959" s="9"/>
    </row>
    <row r="1960" ht="15.35" customHeight="1">
      <c r="A1960" t="s" s="594">
        <f>MID(D1960,LEN(C1960)+2,LEN(D1960)-LEN(C1960))</f>
        <v>120</v>
      </c>
      <c r="B1960" s="349">
        <f>IF(_xlfn.IFERROR(FIND("PU",D1960,1),0)&lt;&gt;0,"PU",0)</f>
        <v>0</v>
      </c>
      <c r="C1960" t="s" s="10">
        <v>434</v>
      </c>
      <c r="D1960" t="s" s="10">
        <v>2806</v>
      </c>
      <c r="E1960" s="349">
        <v>0</v>
      </c>
      <c r="F1960" s="6"/>
      <c r="G1960" s="6"/>
      <c r="H1960" s="6"/>
      <c r="I1960" s="6"/>
      <c r="J1960" s="9"/>
    </row>
    <row r="1961" ht="15.35" customHeight="1">
      <c r="A1961" t="s" s="594">
        <f>MID(D1961,LEN(C1961)+2,LEN(D1961)-LEN(C1961))</f>
        <v>121</v>
      </c>
      <c r="B1961" s="349">
        <f>IF(_xlfn.IFERROR(FIND("PU",D1961,1),0)&lt;&gt;0,"PU",0)</f>
        <v>0</v>
      </c>
      <c r="C1961" t="s" s="10">
        <v>434</v>
      </c>
      <c r="D1961" t="s" s="10">
        <v>2807</v>
      </c>
      <c r="E1961" s="349">
        <v>0</v>
      </c>
      <c r="F1961" s="6"/>
      <c r="G1961" s="6"/>
      <c r="H1961" s="6"/>
      <c r="I1961" s="6"/>
      <c r="J1961" s="9"/>
    </row>
    <row r="1962" ht="15.35" customHeight="1">
      <c r="A1962" t="s" s="594">
        <f>MID(D1962,LEN(C1962)+2,LEN(D1962)-LEN(C1962))</f>
        <v>122</v>
      </c>
      <c r="B1962" s="349">
        <f>IF(_xlfn.IFERROR(FIND("PU",D1962,1),0)&lt;&gt;0,"PU",0)</f>
        <v>0</v>
      </c>
      <c r="C1962" t="s" s="10">
        <v>434</v>
      </c>
      <c r="D1962" t="s" s="10">
        <v>2808</v>
      </c>
      <c r="E1962" s="349">
        <v>0</v>
      </c>
      <c r="F1962" s="6"/>
      <c r="G1962" s="6"/>
      <c r="H1962" s="6"/>
      <c r="I1962" s="6"/>
      <c r="J1962" s="9"/>
    </row>
    <row r="1963" ht="15.35" customHeight="1">
      <c r="A1963" t="s" s="594">
        <f>MID(D1963,LEN(C1963)+2,LEN(D1963)-LEN(C1963))</f>
        <v>123</v>
      </c>
      <c r="B1963" s="349">
        <f>IF(_xlfn.IFERROR(FIND("PU",D1963,1),0)&lt;&gt;0,"PU",0)</f>
        <v>0</v>
      </c>
      <c r="C1963" t="s" s="10">
        <v>434</v>
      </c>
      <c r="D1963" t="s" s="10">
        <v>2809</v>
      </c>
      <c r="E1963" s="349">
        <v>0</v>
      </c>
      <c r="F1963" s="6"/>
      <c r="G1963" s="6"/>
      <c r="H1963" s="6"/>
      <c r="I1963" s="6"/>
      <c r="J1963" s="9"/>
    </row>
    <row r="1964" ht="15.35" customHeight="1">
      <c r="A1964" t="s" s="594">
        <f>MID(D1964,LEN(C1964)+2,LEN(D1964)-LEN(C1964))</f>
        <v>110</v>
      </c>
      <c r="B1964" s="349">
        <f>IF(_xlfn.IFERROR(FIND("PU",D1964,1),0)&lt;&gt;0,"PU",0)</f>
        <v>0</v>
      </c>
      <c r="C1964" t="s" s="10">
        <v>436</v>
      </c>
      <c r="D1964" t="s" s="10">
        <v>2810</v>
      </c>
      <c r="E1964" s="349">
        <v>0</v>
      </c>
      <c r="F1964" s="6"/>
      <c r="G1964" s="6"/>
      <c r="H1964" s="6"/>
      <c r="I1964" s="6"/>
      <c r="J1964" s="9"/>
    </row>
    <row r="1965" ht="15.35" customHeight="1">
      <c r="A1965" t="s" s="594">
        <f>MID(D1965,LEN(C1965)+2,LEN(D1965)-LEN(C1965))</f>
        <v>111</v>
      </c>
      <c r="B1965" s="349">
        <f>IF(_xlfn.IFERROR(FIND("PU",D1965,1),0)&lt;&gt;0,"PU",0)</f>
        <v>0</v>
      </c>
      <c r="C1965" t="s" s="10">
        <v>436</v>
      </c>
      <c r="D1965" t="s" s="10">
        <v>2811</v>
      </c>
      <c r="E1965" s="349">
        <v>0</v>
      </c>
      <c r="F1965" s="6"/>
      <c r="G1965" s="6"/>
      <c r="H1965" s="6"/>
      <c r="I1965" s="6"/>
      <c r="J1965" s="9"/>
    </row>
    <row r="1966" ht="15.35" customHeight="1">
      <c r="A1966" t="s" s="594">
        <f>MID(D1966,LEN(C1966)+2,LEN(D1966)-LEN(C1966))</f>
        <v>112</v>
      </c>
      <c r="B1966" s="349">
        <f>IF(_xlfn.IFERROR(FIND("PU",D1966,1),0)&lt;&gt;0,"PU",0)</f>
        <v>0</v>
      </c>
      <c r="C1966" t="s" s="10">
        <v>436</v>
      </c>
      <c r="D1966" t="s" s="10">
        <v>2812</v>
      </c>
      <c r="E1966" s="349">
        <v>0</v>
      </c>
      <c r="F1966" s="6"/>
      <c r="G1966" s="6"/>
      <c r="H1966" s="6"/>
      <c r="I1966" s="6"/>
      <c r="J1966" s="9"/>
    </row>
    <row r="1967" ht="15.35" customHeight="1">
      <c r="A1967" t="s" s="594">
        <f>MID(D1967,LEN(C1967)+2,LEN(D1967)-LEN(C1967))</f>
        <v>113</v>
      </c>
      <c r="B1967" s="349">
        <f>IF(_xlfn.IFERROR(FIND("PU",D1967,1),0)&lt;&gt;0,"PU",0)</f>
        <v>0</v>
      </c>
      <c r="C1967" t="s" s="10">
        <v>436</v>
      </c>
      <c r="D1967" t="s" s="10">
        <v>2813</v>
      </c>
      <c r="E1967" s="349">
        <v>0</v>
      </c>
      <c r="F1967" s="6"/>
      <c r="G1967" s="6"/>
      <c r="H1967" s="6"/>
      <c r="I1967" s="6"/>
      <c r="J1967" s="9"/>
    </row>
    <row r="1968" ht="15.35" customHeight="1">
      <c r="A1968" t="s" s="594">
        <f>MID(D1968,LEN(C1968)+2,LEN(D1968)-LEN(C1968))</f>
        <v>114</v>
      </c>
      <c r="B1968" s="349">
        <f>IF(_xlfn.IFERROR(FIND("PU",D1968,1),0)&lt;&gt;0,"PU",0)</f>
        <v>0</v>
      </c>
      <c r="C1968" t="s" s="10">
        <v>436</v>
      </c>
      <c r="D1968" t="s" s="10">
        <v>2814</v>
      </c>
      <c r="E1968" s="349">
        <v>0</v>
      </c>
      <c r="F1968" s="6"/>
      <c r="G1968" s="6"/>
      <c r="H1968" s="6"/>
      <c r="I1968" s="6"/>
      <c r="J1968" s="9"/>
    </row>
    <row r="1969" ht="15.35" customHeight="1">
      <c r="A1969" t="s" s="594">
        <f>MID(D1969,LEN(C1969)+2,LEN(D1969)-LEN(C1969))</f>
        <v>115</v>
      </c>
      <c r="B1969" s="349">
        <f>IF(_xlfn.IFERROR(FIND("PU",D1969,1),0)&lt;&gt;0,"PU",0)</f>
        <v>0</v>
      </c>
      <c r="C1969" t="s" s="10">
        <v>436</v>
      </c>
      <c r="D1969" t="s" s="10">
        <v>2815</v>
      </c>
      <c r="E1969" s="349">
        <v>0</v>
      </c>
      <c r="F1969" s="6"/>
      <c r="G1969" s="6"/>
      <c r="H1969" s="6"/>
      <c r="I1969" s="6"/>
      <c r="J1969" s="9"/>
    </row>
    <row r="1970" ht="15.35" customHeight="1">
      <c r="A1970" t="s" s="594">
        <f>MID(D1970,LEN(C1970)+2,LEN(D1970)-LEN(C1970))</f>
        <v>117</v>
      </c>
      <c r="B1970" s="349">
        <f>IF(_xlfn.IFERROR(FIND("PU",D1970,1),0)&lt;&gt;0,"PU",0)</f>
        <v>0</v>
      </c>
      <c r="C1970" t="s" s="10">
        <v>436</v>
      </c>
      <c r="D1970" t="s" s="10">
        <v>2816</v>
      </c>
      <c r="E1970" s="349">
        <v>0</v>
      </c>
      <c r="F1970" s="6"/>
      <c r="G1970" s="6"/>
      <c r="H1970" s="6"/>
      <c r="I1970" s="6"/>
      <c r="J1970" s="9"/>
    </row>
    <row r="1971" ht="15.35" customHeight="1">
      <c r="A1971" t="s" s="594">
        <f>MID(D1971,LEN(C1971)+2,LEN(D1971)-LEN(C1971))</f>
        <v>118</v>
      </c>
      <c r="B1971" s="349">
        <f>IF(_xlfn.IFERROR(FIND("PU",D1971,1),0)&lt;&gt;0,"PU",0)</f>
        <v>0</v>
      </c>
      <c r="C1971" t="s" s="10">
        <v>436</v>
      </c>
      <c r="D1971" t="s" s="10">
        <v>2817</v>
      </c>
      <c r="E1971" s="349">
        <v>0</v>
      </c>
      <c r="F1971" s="6"/>
      <c r="G1971" s="6"/>
      <c r="H1971" s="6"/>
      <c r="I1971" s="6"/>
      <c r="J1971" s="9"/>
    </row>
    <row r="1972" ht="15.35" customHeight="1">
      <c r="A1972" t="s" s="594">
        <f>MID(D1972,LEN(C1972)+2,LEN(D1972)-LEN(C1972))</f>
        <v>119</v>
      </c>
      <c r="B1972" s="349">
        <f>IF(_xlfn.IFERROR(FIND("PU",D1972,1),0)&lt;&gt;0,"PU",0)</f>
        <v>0</v>
      </c>
      <c r="C1972" t="s" s="10">
        <v>436</v>
      </c>
      <c r="D1972" t="s" s="10">
        <v>2818</v>
      </c>
      <c r="E1972" s="349">
        <v>0</v>
      </c>
      <c r="F1972" s="6"/>
      <c r="G1972" s="6"/>
      <c r="H1972" s="6"/>
      <c r="I1972" s="6"/>
      <c r="J1972" s="9"/>
    </row>
    <row r="1973" ht="15.35" customHeight="1">
      <c r="A1973" t="s" s="594">
        <f>MID(D1973,LEN(C1973)+2,LEN(D1973)-LEN(C1973))</f>
        <v>120</v>
      </c>
      <c r="B1973" s="349">
        <f>IF(_xlfn.IFERROR(FIND("PU",D1973,1),0)&lt;&gt;0,"PU",0)</f>
        <v>0</v>
      </c>
      <c r="C1973" t="s" s="10">
        <v>436</v>
      </c>
      <c r="D1973" t="s" s="10">
        <v>2819</v>
      </c>
      <c r="E1973" s="349">
        <v>0</v>
      </c>
      <c r="F1973" s="6"/>
      <c r="G1973" s="6"/>
      <c r="H1973" s="6"/>
      <c r="I1973" s="6"/>
      <c r="J1973" s="9"/>
    </row>
    <row r="1974" ht="15.35" customHeight="1">
      <c r="A1974" t="s" s="594">
        <f>MID(D1974,LEN(C1974)+2,LEN(D1974)-LEN(C1974))</f>
        <v>121</v>
      </c>
      <c r="B1974" s="349">
        <f>IF(_xlfn.IFERROR(FIND("PU",D1974,1),0)&lt;&gt;0,"PU",0)</f>
        <v>0</v>
      </c>
      <c r="C1974" t="s" s="10">
        <v>436</v>
      </c>
      <c r="D1974" t="s" s="10">
        <v>2820</v>
      </c>
      <c r="E1974" s="349">
        <v>0</v>
      </c>
      <c r="F1974" s="6"/>
      <c r="G1974" s="6"/>
      <c r="H1974" s="6"/>
      <c r="I1974" s="6"/>
      <c r="J1974" s="9"/>
    </row>
    <row r="1975" ht="15.35" customHeight="1">
      <c r="A1975" t="s" s="594">
        <f>MID(D1975,LEN(C1975)+2,LEN(D1975)-LEN(C1975))</f>
        <v>122</v>
      </c>
      <c r="B1975" s="349">
        <f>IF(_xlfn.IFERROR(FIND("PU",D1975,1),0)&lt;&gt;0,"PU",0)</f>
        <v>0</v>
      </c>
      <c r="C1975" t="s" s="10">
        <v>436</v>
      </c>
      <c r="D1975" t="s" s="10">
        <v>2821</v>
      </c>
      <c r="E1975" s="349">
        <v>0</v>
      </c>
      <c r="F1975" s="6"/>
      <c r="G1975" s="6"/>
      <c r="H1975" s="6"/>
      <c r="I1975" s="6"/>
      <c r="J1975" s="9"/>
    </row>
    <row r="1976" ht="15.35" customHeight="1">
      <c r="A1976" t="s" s="594">
        <f>MID(D1976,LEN(C1976)+2,LEN(D1976)-LEN(C1976))</f>
        <v>123</v>
      </c>
      <c r="B1976" s="349">
        <f>IF(_xlfn.IFERROR(FIND("PU",D1976,1),0)&lt;&gt;0,"PU",0)</f>
        <v>0</v>
      </c>
      <c r="C1976" t="s" s="10">
        <v>436</v>
      </c>
      <c r="D1976" t="s" s="10">
        <v>2822</v>
      </c>
      <c r="E1976" s="349">
        <v>0</v>
      </c>
      <c r="F1976" s="6"/>
      <c r="G1976" s="6"/>
      <c r="H1976" s="6"/>
      <c r="I1976" s="6"/>
      <c r="J1976" s="9"/>
    </row>
    <row r="1977" ht="15.35" customHeight="1">
      <c r="A1977" t="s" s="594">
        <f>MID(D1977,LEN(C1977)+2,LEN(D1977)-LEN(C1977))</f>
        <v>110</v>
      </c>
      <c r="B1977" s="349">
        <f>IF(_xlfn.IFERROR(FIND("PU",D1977,1),0)&lt;&gt;0,"PU",0)</f>
        <v>0</v>
      </c>
      <c r="C1977" t="s" s="10">
        <v>438</v>
      </c>
      <c r="D1977" t="s" s="10">
        <v>2823</v>
      </c>
      <c r="E1977" s="349">
        <v>0</v>
      </c>
      <c r="F1977" s="6"/>
      <c r="G1977" s="6"/>
      <c r="H1977" s="6"/>
      <c r="I1977" s="6"/>
      <c r="J1977" s="9"/>
    </row>
    <row r="1978" ht="15.35" customHeight="1">
      <c r="A1978" t="s" s="594">
        <f>MID(D1978,LEN(C1978)+2,LEN(D1978)-LEN(C1978))</f>
        <v>111</v>
      </c>
      <c r="B1978" s="349">
        <f>IF(_xlfn.IFERROR(FIND("PU",D1978,1),0)&lt;&gt;0,"PU",0)</f>
        <v>0</v>
      </c>
      <c r="C1978" t="s" s="10">
        <v>438</v>
      </c>
      <c r="D1978" t="s" s="10">
        <v>2824</v>
      </c>
      <c r="E1978" s="349">
        <v>0</v>
      </c>
      <c r="F1978" s="6"/>
      <c r="G1978" s="6"/>
      <c r="H1978" s="6"/>
      <c r="I1978" s="6"/>
      <c r="J1978" s="9"/>
    </row>
    <row r="1979" ht="15.35" customHeight="1">
      <c r="A1979" t="s" s="594">
        <f>MID(D1979,LEN(C1979)+2,LEN(D1979)-LEN(C1979))</f>
        <v>112</v>
      </c>
      <c r="B1979" s="349">
        <f>IF(_xlfn.IFERROR(FIND("PU",D1979,1),0)&lt;&gt;0,"PU",0)</f>
        <v>0</v>
      </c>
      <c r="C1979" t="s" s="10">
        <v>438</v>
      </c>
      <c r="D1979" t="s" s="10">
        <v>2825</v>
      </c>
      <c r="E1979" s="349">
        <v>0</v>
      </c>
      <c r="F1979" s="6"/>
      <c r="G1979" s="6"/>
      <c r="H1979" s="6"/>
      <c r="I1979" s="6"/>
      <c r="J1979" s="9"/>
    </row>
    <row r="1980" ht="15.35" customHeight="1">
      <c r="A1980" t="s" s="594">
        <f>MID(D1980,LEN(C1980)+2,LEN(D1980)-LEN(C1980))</f>
        <v>113</v>
      </c>
      <c r="B1980" s="349">
        <f>IF(_xlfn.IFERROR(FIND("PU",D1980,1),0)&lt;&gt;0,"PU",0)</f>
        <v>0</v>
      </c>
      <c r="C1980" t="s" s="10">
        <v>438</v>
      </c>
      <c r="D1980" t="s" s="10">
        <v>2826</v>
      </c>
      <c r="E1980" s="349">
        <v>0</v>
      </c>
      <c r="F1980" s="6"/>
      <c r="G1980" s="6"/>
      <c r="H1980" s="6"/>
      <c r="I1980" s="6"/>
      <c r="J1980" s="9"/>
    </row>
    <row r="1981" ht="15.35" customHeight="1">
      <c r="A1981" t="s" s="594">
        <f>MID(D1981,LEN(C1981)+2,LEN(D1981)-LEN(C1981))</f>
        <v>114</v>
      </c>
      <c r="B1981" s="349">
        <f>IF(_xlfn.IFERROR(FIND("PU",D1981,1),0)&lt;&gt;0,"PU",0)</f>
        <v>0</v>
      </c>
      <c r="C1981" t="s" s="10">
        <v>438</v>
      </c>
      <c r="D1981" t="s" s="10">
        <v>2827</v>
      </c>
      <c r="E1981" s="349">
        <v>0</v>
      </c>
      <c r="F1981" s="6"/>
      <c r="G1981" s="6"/>
      <c r="H1981" s="6"/>
      <c r="I1981" s="6"/>
      <c r="J1981" s="9"/>
    </row>
    <row r="1982" ht="15.35" customHeight="1">
      <c r="A1982" t="s" s="594">
        <f>MID(D1982,LEN(C1982)+2,LEN(D1982)-LEN(C1982))</f>
        <v>115</v>
      </c>
      <c r="B1982" s="349">
        <f>IF(_xlfn.IFERROR(FIND("PU",D1982,1),0)&lt;&gt;0,"PU",0)</f>
        <v>0</v>
      </c>
      <c r="C1982" t="s" s="10">
        <v>438</v>
      </c>
      <c r="D1982" t="s" s="10">
        <v>2828</v>
      </c>
      <c r="E1982" s="349">
        <v>0</v>
      </c>
      <c r="F1982" s="6"/>
      <c r="G1982" s="6"/>
      <c r="H1982" s="6"/>
      <c r="I1982" s="6"/>
      <c r="J1982" s="9"/>
    </row>
    <row r="1983" ht="15.35" customHeight="1">
      <c r="A1983" t="s" s="594">
        <f>MID(D1983,LEN(C1983)+2,LEN(D1983)-LEN(C1983))</f>
        <v>117</v>
      </c>
      <c r="B1983" s="349">
        <f>IF(_xlfn.IFERROR(FIND("PU",D1983,1),0)&lt;&gt;0,"PU",0)</f>
        <v>0</v>
      </c>
      <c r="C1983" t="s" s="10">
        <v>438</v>
      </c>
      <c r="D1983" t="s" s="10">
        <v>2829</v>
      </c>
      <c r="E1983" s="349">
        <v>0</v>
      </c>
      <c r="F1983" s="6"/>
      <c r="G1983" s="6"/>
      <c r="H1983" s="6"/>
      <c r="I1983" s="6"/>
      <c r="J1983" s="9"/>
    </row>
    <row r="1984" ht="15.35" customHeight="1">
      <c r="A1984" t="s" s="594">
        <f>MID(D1984,LEN(C1984)+2,LEN(D1984)-LEN(C1984))</f>
        <v>118</v>
      </c>
      <c r="B1984" s="349">
        <f>IF(_xlfn.IFERROR(FIND("PU",D1984,1),0)&lt;&gt;0,"PU",0)</f>
        <v>0</v>
      </c>
      <c r="C1984" t="s" s="10">
        <v>438</v>
      </c>
      <c r="D1984" t="s" s="10">
        <v>2830</v>
      </c>
      <c r="E1984" s="349">
        <v>0</v>
      </c>
      <c r="F1984" s="6"/>
      <c r="G1984" s="6"/>
      <c r="H1984" s="6"/>
      <c r="I1984" s="6"/>
      <c r="J1984" s="9"/>
    </row>
    <row r="1985" ht="15.35" customHeight="1">
      <c r="A1985" t="s" s="594">
        <f>MID(D1985,LEN(C1985)+2,LEN(D1985)-LEN(C1985))</f>
        <v>119</v>
      </c>
      <c r="B1985" s="349">
        <f>IF(_xlfn.IFERROR(FIND("PU",D1985,1),0)&lt;&gt;0,"PU",0)</f>
        <v>0</v>
      </c>
      <c r="C1985" t="s" s="10">
        <v>438</v>
      </c>
      <c r="D1985" t="s" s="10">
        <v>2831</v>
      </c>
      <c r="E1985" s="349">
        <v>0</v>
      </c>
      <c r="F1985" s="6"/>
      <c r="G1985" s="6"/>
      <c r="H1985" s="6"/>
      <c r="I1985" s="6"/>
      <c r="J1985" s="9"/>
    </row>
    <row r="1986" ht="15.35" customHeight="1">
      <c r="A1986" t="s" s="594">
        <f>MID(D1986,LEN(C1986)+2,LEN(D1986)-LEN(C1986))</f>
        <v>120</v>
      </c>
      <c r="B1986" s="349">
        <f>IF(_xlfn.IFERROR(FIND("PU",D1986,1),0)&lt;&gt;0,"PU",0)</f>
        <v>0</v>
      </c>
      <c r="C1986" t="s" s="10">
        <v>438</v>
      </c>
      <c r="D1986" t="s" s="10">
        <v>2832</v>
      </c>
      <c r="E1986" s="349">
        <v>0</v>
      </c>
      <c r="F1986" s="6"/>
      <c r="G1986" s="6"/>
      <c r="H1986" s="6"/>
      <c r="I1986" s="6"/>
      <c r="J1986" s="9"/>
    </row>
    <row r="1987" ht="15.35" customHeight="1">
      <c r="A1987" t="s" s="594">
        <f>MID(D1987,LEN(C1987)+2,LEN(D1987)-LEN(C1987))</f>
        <v>121</v>
      </c>
      <c r="B1987" s="349">
        <f>IF(_xlfn.IFERROR(FIND("PU",D1987,1),0)&lt;&gt;0,"PU",0)</f>
        <v>0</v>
      </c>
      <c r="C1987" t="s" s="10">
        <v>438</v>
      </c>
      <c r="D1987" t="s" s="10">
        <v>2833</v>
      </c>
      <c r="E1987" s="349">
        <v>0</v>
      </c>
      <c r="F1987" s="6"/>
      <c r="G1987" s="6"/>
      <c r="H1987" s="6"/>
      <c r="I1987" s="6"/>
      <c r="J1987" s="9"/>
    </row>
    <row r="1988" ht="15.35" customHeight="1">
      <c r="A1988" t="s" s="594">
        <f>MID(D1988,LEN(C1988)+2,LEN(D1988)-LEN(C1988))</f>
        <v>122</v>
      </c>
      <c r="B1988" s="349">
        <f>IF(_xlfn.IFERROR(FIND("PU",D1988,1),0)&lt;&gt;0,"PU",0)</f>
        <v>0</v>
      </c>
      <c r="C1988" t="s" s="10">
        <v>438</v>
      </c>
      <c r="D1988" t="s" s="10">
        <v>2834</v>
      </c>
      <c r="E1988" s="349">
        <v>0</v>
      </c>
      <c r="F1988" s="6"/>
      <c r="G1988" s="6"/>
      <c r="H1988" s="6"/>
      <c r="I1988" s="6"/>
      <c r="J1988" s="9"/>
    </row>
    <row r="1989" ht="15.35" customHeight="1">
      <c r="A1989" t="s" s="594">
        <f>MID(D1989,LEN(C1989)+2,LEN(D1989)-LEN(C1989))</f>
        <v>123</v>
      </c>
      <c r="B1989" s="349">
        <f>IF(_xlfn.IFERROR(FIND("PU",D1989,1),0)&lt;&gt;0,"PU",0)</f>
        <v>0</v>
      </c>
      <c r="C1989" t="s" s="10">
        <v>438</v>
      </c>
      <c r="D1989" t="s" s="10">
        <v>2835</v>
      </c>
      <c r="E1989" s="349">
        <v>0</v>
      </c>
      <c r="F1989" s="6"/>
      <c r="G1989" s="6"/>
      <c r="H1989" s="6"/>
      <c r="I1989" s="6"/>
      <c r="J1989" s="9"/>
    </row>
    <row r="1990" ht="15.35" customHeight="1">
      <c r="A1990" t="s" s="594">
        <f>MID(D1990,LEN(C1990)+2,LEN(D1990)-LEN(C1990))</f>
        <v>110</v>
      </c>
      <c r="B1990" s="349">
        <f>IF(_xlfn.IFERROR(FIND("PU",D1990,1),0)&lt;&gt;0,"PU",0)</f>
        <v>0</v>
      </c>
      <c r="C1990" t="s" s="10">
        <v>440</v>
      </c>
      <c r="D1990" t="s" s="10">
        <v>2836</v>
      </c>
      <c r="E1990" s="349">
        <v>0</v>
      </c>
      <c r="F1990" s="6"/>
      <c r="G1990" s="6"/>
      <c r="H1990" s="6"/>
      <c r="I1990" s="6"/>
      <c r="J1990" s="9"/>
    </row>
    <row r="1991" ht="15.35" customHeight="1">
      <c r="A1991" t="s" s="594">
        <f>MID(D1991,LEN(C1991)+2,LEN(D1991)-LEN(C1991))</f>
        <v>111</v>
      </c>
      <c r="B1991" s="349">
        <f>IF(_xlfn.IFERROR(FIND("PU",D1991,1),0)&lt;&gt;0,"PU",0)</f>
        <v>0</v>
      </c>
      <c r="C1991" t="s" s="10">
        <v>440</v>
      </c>
      <c r="D1991" t="s" s="10">
        <v>2837</v>
      </c>
      <c r="E1991" s="349">
        <v>0</v>
      </c>
      <c r="F1991" s="6"/>
      <c r="G1991" s="6"/>
      <c r="H1991" s="6"/>
      <c r="I1991" s="6"/>
      <c r="J1991" s="9"/>
    </row>
    <row r="1992" ht="15.35" customHeight="1">
      <c r="A1992" t="s" s="594">
        <f>MID(D1992,LEN(C1992)+2,LEN(D1992)-LEN(C1992))</f>
        <v>112</v>
      </c>
      <c r="B1992" s="349">
        <f>IF(_xlfn.IFERROR(FIND("PU",D1992,1),0)&lt;&gt;0,"PU",0)</f>
        <v>0</v>
      </c>
      <c r="C1992" t="s" s="10">
        <v>440</v>
      </c>
      <c r="D1992" t="s" s="10">
        <v>2838</v>
      </c>
      <c r="E1992" s="349">
        <v>0</v>
      </c>
      <c r="F1992" s="6"/>
      <c r="G1992" s="6"/>
      <c r="H1992" s="6"/>
      <c r="I1992" s="6"/>
      <c r="J1992" s="9"/>
    </row>
    <row r="1993" ht="15.35" customHeight="1">
      <c r="A1993" t="s" s="594">
        <f>MID(D1993,LEN(C1993)+2,LEN(D1993)-LEN(C1993))</f>
        <v>113</v>
      </c>
      <c r="B1993" s="349">
        <f>IF(_xlfn.IFERROR(FIND("PU",D1993,1),0)&lt;&gt;0,"PU",0)</f>
        <v>0</v>
      </c>
      <c r="C1993" t="s" s="10">
        <v>440</v>
      </c>
      <c r="D1993" t="s" s="10">
        <v>2839</v>
      </c>
      <c r="E1993" s="349">
        <v>0</v>
      </c>
      <c r="F1993" s="6"/>
      <c r="G1993" s="6"/>
      <c r="H1993" s="6"/>
      <c r="I1993" s="6"/>
      <c r="J1993" s="9"/>
    </row>
    <row r="1994" ht="15.35" customHeight="1">
      <c r="A1994" t="s" s="594">
        <f>MID(D1994,LEN(C1994)+2,LEN(D1994)-LEN(C1994))</f>
        <v>114</v>
      </c>
      <c r="B1994" s="349">
        <f>IF(_xlfn.IFERROR(FIND("PU",D1994,1),0)&lt;&gt;0,"PU",0)</f>
        <v>0</v>
      </c>
      <c r="C1994" t="s" s="10">
        <v>440</v>
      </c>
      <c r="D1994" t="s" s="10">
        <v>2840</v>
      </c>
      <c r="E1994" s="349">
        <v>0</v>
      </c>
      <c r="F1994" s="6"/>
      <c r="G1994" s="6"/>
      <c r="H1994" s="6"/>
      <c r="I1994" s="6"/>
      <c r="J1994" s="9"/>
    </row>
    <row r="1995" ht="15.35" customHeight="1">
      <c r="A1995" t="s" s="594">
        <f>MID(D1995,LEN(C1995)+2,LEN(D1995)-LEN(C1995))</f>
        <v>115</v>
      </c>
      <c r="B1995" s="349">
        <f>IF(_xlfn.IFERROR(FIND("PU",D1995,1),0)&lt;&gt;0,"PU",0)</f>
        <v>0</v>
      </c>
      <c r="C1995" t="s" s="10">
        <v>440</v>
      </c>
      <c r="D1995" t="s" s="10">
        <v>2841</v>
      </c>
      <c r="E1995" s="349">
        <v>0</v>
      </c>
      <c r="F1995" s="6"/>
      <c r="G1995" s="6"/>
      <c r="H1995" s="6"/>
      <c r="I1995" s="6"/>
      <c r="J1995" s="9"/>
    </row>
    <row r="1996" ht="15.35" customHeight="1">
      <c r="A1996" t="s" s="594">
        <f>MID(D1996,LEN(C1996)+2,LEN(D1996)-LEN(C1996))</f>
        <v>117</v>
      </c>
      <c r="B1996" s="349">
        <f>IF(_xlfn.IFERROR(FIND("PU",D1996,1),0)&lt;&gt;0,"PU",0)</f>
        <v>0</v>
      </c>
      <c r="C1996" t="s" s="10">
        <v>440</v>
      </c>
      <c r="D1996" t="s" s="10">
        <v>2842</v>
      </c>
      <c r="E1996" s="349">
        <v>0</v>
      </c>
      <c r="F1996" s="6"/>
      <c r="G1996" s="6"/>
      <c r="H1996" s="6"/>
      <c r="I1996" s="6"/>
      <c r="J1996" s="9"/>
    </row>
    <row r="1997" ht="15.35" customHeight="1">
      <c r="A1997" t="s" s="594">
        <f>MID(D1997,LEN(C1997)+2,LEN(D1997)-LEN(C1997))</f>
        <v>118</v>
      </c>
      <c r="B1997" s="349">
        <f>IF(_xlfn.IFERROR(FIND("PU",D1997,1),0)&lt;&gt;0,"PU",0)</f>
        <v>0</v>
      </c>
      <c r="C1997" t="s" s="10">
        <v>440</v>
      </c>
      <c r="D1997" t="s" s="10">
        <v>2843</v>
      </c>
      <c r="E1997" s="349">
        <v>0</v>
      </c>
      <c r="F1997" s="6"/>
      <c r="G1997" s="6"/>
      <c r="H1997" s="6"/>
      <c r="I1997" s="6"/>
      <c r="J1997" s="9"/>
    </row>
    <row r="1998" ht="15.35" customHeight="1">
      <c r="A1998" t="s" s="594">
        <f>MID(D1998,LEN(C1998)+2,LEN(D1998)-LEN(C1998))</f>
        <v>119</v>
      </c>
      <c r="B1998" s="349">
        <f>IF(_xlfn.IFERROR(FIND("PU",D1998,1),0)&lt;&gt;0,"PU",0)</f>
        <v>0</v>
      </c>
      <c r="C1998" t="s" s="10">
        <v>440</v>
      </c>
      <c r="D1998" t="s" s="10">
        <v>2844</v>
      </c>
      <c r="E1998" s="349">
        <v>0</v>
      </c>
      <c r="F1998" s="6"/>
      <c r="G1998" s="6"/>
      <c r="H1998" s="6"/>
      <c r="I1998" s="6"/>
      <c r="J1998" s="9"/>
    </row>
    <row r="1999" ht="15.35" customHeight="1">
      <c r="A1999" t="s" s="594">
        <f>MID(D1999,LEN(C1999)+2,LEN(D1999)-LEN(C1999))</f>
        <v>120</v>
      </c>
      <c r="B1999" s="349">
        <f>IF(_xlfn.IFERROR(FIND("PU",D1999,1),0)&lt;&gt;0,"PU",0)</f>
        <v>0</v>
      </c>
      <c r="C1999" t="s" s="10">
        <v>440</v>
      </c>
      <c r="D1999" t="s" s="10">
        <v>2845</v>
      </c>
      <c r="E1999" s="349">
        <v>0</v>
      </c>
      <c r="F1999" s="6"/>
      <c r="G1999" s="6"/>
      <c r="H1999" s="6"/>
      <c r="I1999" s="6"/>
      <c r="J1999" s="9"/>
    </row>
    <row r="2000" ht="15.35" customHeight="1">
      <c r="A2000" t="s" s="594">
        <f>MID(D2000,LEN(C2000)+2,LEN(D2000)-LEN(C2000))</f>
        <v>121</v>
      </c>
      <c r="B2000" s="349">
        <f>IF(_xlfn.IFERROR(FIND("PU",D2000,1),0)&lt;&gt;0,"PU",0)</f>
        <v>0</v>
      </c>
      <c r="C2000" t="s" s="10">
        <v>440</v>
      </c>
      <c r="D2000" t="s" s="10">
        <v>2846</v>
      </c>
      <c r="E2000" s="349">
        <v>0</v>
      </c>
      <c r="F2000" s="6"/>
      <c r="G2000" s="6"/>
      <c r="H2000" s="6"/>
      <c r="I2000" s="6"/>
      <c r="J2000" s="9"/>
    </row>
    <row r="2001" ht="15.35" customHeight="1">
      <c r="A2001" t="s" s="594">
        <f>MID(D2001,LEN(C2001)+2,LEN(D2001)-LEN(C2001))</f>
        <v>122</v>
      </c>
      <c r="B2001" s="349">
        <f>IF(_xlfn.IFERROR(FIND("PU",D2001,1),0)&lt;&gt;0,"PU",0)</f>
        <v>0</v>
      </c>
      <c r="C2001" t="s" s="10">
        <v>440</v>
      </c>
      <c r="D2001" t="s" s="10">
        <v>2847</v>
      </c>
      <c r="E2001" s="349">
        <v>0</v>
      </c>
      <c r="F2001" s="6"/>
      <c r="G2001" s="6"/>
      <c r="H2001" s="6"/>
      <c r="I2001" s="6"/>
      <c r="J2001" s="9"/>
    </row>
    <row r="2002" ht="15.35" customHeight="1">
      <c r="A2002" t="s" s="594">
        <f>MID(D2002,LEN(C2002)+2,LEN(D2002)-LEN(C2002))</f>
        <v>123</v>
      </c>
      <c r="B2002" s="349">
        <f>IF(_xlfn.IFERROR(FIND("PU",D2002,1),0)&lt;&gt;0,"PU",0)</f>
        <v>0</v>
      </c>
      <c r="C2002" t="s" s="10">
        <v>440</v>
      </c>
      <c r="D2002" t="s" s="10">
        <v>2848</v>
      </c>
      <c r="E2002" s="349">
        <v>0</v>
      </c>
      <c r="F2002" s="6"/>
      <c r="G2002" s="6"/>
      <c r="H2002" s="6"/>
      <c r="I2002" s="6"/>
      <c r="J2002" s="9"/>
    </row>
    <row r="2003" ht="15.35" customHeight="1">
      <c r="A2003" t="s" s="594">
        <f>MID(D2003,LEN(C2003)+2,LEN(D2003)-LEN(C2003))</f>
        <v>110</v>
      </c>
      <c r="B2003" s="349">
        <f>IF(_xlfn.IFERROR(FIND("PU",D2003,1),0)&lt;&gt;0,"PU",0)</f>
        <v>0</v>
      </c>
      <c r="C2003" t="s" s="10">
        <v>293</v>
      </c>
      <c r="D2003" t="s" s="10">
        <v>2849</v>
      </c>
      <c r="E2003" s="349">
        <v>0</v>
      </c>
      <c r="F2003" s="6"/>
      <c r="G2003" s="6"/>
      <c r="H2003" s="6"/>
      <c r="I2003" s="6"/>
      <c r="J2003" s="9"/>
    </row>
    <row r="2004" ht="15.35" customHeight="1">
      <c r="A2004" t="s" s="594">
        <f>MID(D2004,LEN(C2004)+2,LEN(D2004)-LEN(C2004))</f>
        <v>111</v>
      </c>
      <c r="B2004" s="349">
        <f>IF(_xlfn.IFERROR(FIND("PU",D2004,1),0)&lt;&gt;0,"PU",0)</f>
        <v>0</v>
      </c>
      <c r="C2004" t="s" s="10">
        <v>293</v>
      </c>
      <c r="D2004" t="s" s="10">
        <v>2850</v>
      </c>
      <c r="E2004" s="349">
        <v>0</v>
      </c>
      <c r="F2004" s="6"/>
      <c r="G2004" s="6"/>
      <c r="H2004" s="6"/>
      <c r="I2004" s="6"/>
      <c r="J2004" s="9"/>
    </row>
    <row r="2005" ht="15.35" customHeight="1">
      <c r="A2005" t="s" s="594">
        <f>MID(D2005,LEN(C2005)+2,LEN(D2005)-LEN(C2005))</f>
        <v>112</v>
      </c>
      <c r="B2005" s="349">
        <f>IF(_xlfn.IFERROR(FIND("PU",D2005,1),0)&lt;&gt;0,"PU",0)</f>
        <v>0</v>
      </c>
      <c r="C2005" t="s" s="10">
        <v>293</v>
      </c>
      <c r="D2005" t="s" s="10">
        <v>2851</v>
      </c>
      <c r="E2005" s="349">
        <v>0</v>
      </c>
      <c r="F2005" s="6"/>
      <c r="G2005" s="6"/>
      <c r="H2005" s="6"/>
      <c r="I2005" s="6"/>
      <c r="J2005" s="9"/>
    </row>
    <row r="2006" ht="15.35" customHeight="1">
      <c r="A2006" t="s" s="594">
        <f>MID(D2006,LEN(C2006)+2,LEN(D2006)-LEN(C2006))</f>
        <v>113</v>
      </c>
      <c r="B2006" s="349">
        <f>IF(_xlfn.IFERROR(FIND("PU",D2006,1),0)&lt;&gt;0,"PU",0)</f>
        <v>0</v>
      </c>
      <c r="C2006" t="s" s="10">
        <v>293</v>
      </c>
      <c r="D2006" t="s" s="10">
        <v>2852</v>
      </c>
      <c r="E2006" s="349">
        <v>0</v>
      </c>
      <c r="F2006" s="6"/>
      <c r="G2006" s="6"/>
      <c r="H2006" s="6"/>
      <c r="I2006" s="6"/>
      <c r="J2006" s="9"/>
    </row>
    <row r="2007" ht="15.35" customHeight="1">
      <c r="A2007" t="s" s="594">
        <f>MID(D2007,LEN(C2007)+2,LEN(D2007)-LEN(C2007))</f>
        <v>114</v>
      </c>
      <c r="B2007" s="349">
        <f>IF(_xlfn.IFERROR(FIND("PU",D2007,1),0)&lt;&gt;0,"PU",0)</f>
        <v>0</v>
      </c>
      <c r="C2007" t="s" s="10">
        <v>293</v>
      </c>
      <c r="D2007" t="s" s="10">
        <v>2853</v>
      </c>
      <c r="E2007" s="349">
        <v>0</v>
      </c>
      <c r="F2007" s="6"/>
      <c r="G2007" s="6"/>
      <c r="H2007" s="6"/>
      <c r="I2007" s="6"/>
      <c r="J2007" s="9"/>
    </row>
    <row r="2008" ht="15.35" customHeight="1">
      <c r="A2008" t="s" s="594">
        <f>MID(D2008,LEN(C2008)+2,LEN(D2008)-LEN(C2008))</f>
        <v>115</v>
      </c>
      <c r="B2008" s="349">
        <f>IF(_xlfn.IFERROR(FIND("PU",D2008,1),0)&lt;&gt;0,"PU",0)</f>
        <v>0</v>
      </c>
      <c r="C2008" t="s" s="10">
        <v>293</v>
      </c>
      <c r="D2008" t="s" s="10">
        <v>2854</v>
      </c>
      <c r="E2008" s="349">
        <v>0</v>
      </c>
      <c r="F2008" s="6"/>
      <c r="G2008" s="6"/>
      <c r="H2008" s="6"/>
      <c r="I2008" s="6"/>
      <c r="J2008" s="9"/>
    </row>
    <row r="2009" ht="15.35" customHeight="1">
      <c r="A2009" t="s" s="594">
        <f>MID(D2009,LEN(C2009)+2,LEN(D2009)-LEN(C2009))</f>
        <v>117</v>
      </c>
      <c r="B2009" s="349">
        <f>IF(_xlfn.IFERROR(FIND("PU",D2009,1),0)&lt;&gt;0,"PU",0)</f>
        <v>0</v>
      </c>
      <c r="C2009" t="s" s="10">
        <v>293</v>
      </c>
      <c r="D2009" t="s" s="10">
        <v>2855</v>
      </c>
      <c r="E2009" s="349">
        <v>0</v>
      </c>
      <c r="F2009" s="6"/>
      <c r="G2009" s="6"/>
      <c r="H2009" s="6"/>
      <c r="I2009" s="6"/>
      <c r="J2009" s="9"/>
    </row>
    <row r="2010" ht="15.35" customHeight="1">
      <c r="A2010" t="s" s="594">
        <f>MID(D2010,LEN(C2010)+2,LEN(D2010)-LEN(C2010))</f>
        <v>118</v>
      </c>
      <c r="B2010" s="349">
        <f>IF(_xlfn.IFERROR(FIND("PU",D2010,1),0)&lt;&gt;0,"PU",0)</f>
        <v>0</v>
      </c>
      <c r="C2010" t="s" s="10">
        <v>293</v>
      </c>
      <c r="D2010" t="s" s="10">
        <v>2856</v>
      </c>
      <c r="E2010" s="349">
        <v>0</v>
      </c>
      <c r="F2010" s="6"/>
      <c r="G2010" s="6"/>
      <c r="H2010" s="6"/>
      <c r="I2010" s="6"/>
      <c r="J2010" s="9"/>
    </row>
    <row r="2011" ht="15.35" customHeight="1">
      <c r="A2011" t="s" s="594">
        <f>MID(D2011,LEN(C2011)+2,LEN(D2011)-LEN(C2011))</f>
        <v>119</v>
      </c>
      <c r="B2011" s="349">
        <f>IF(_xlfn.IFERROR(FIND("PU",D2011,1),0)&lt;&gt;0,"PU",0)</f>
        <v>0</v>
      </c>
      <c r="C2011" t="s" s="10">
        <v>293</v>
      </c>
      <c r="D2011" t="s" s="10">
        <v>2857</v>
      </c>
      <c r="E2011" s="349">
        <v>0</v>
      </c>
      <c r="F2011" s="6"/>
      <c r="G2011" s="6"/>
      <c r="H2011" s="6"/>
      <c r="I2011" s="6"/>
      <c r="J2011" s="9"/>
    </row>
    <row r="2012" ht="15.35" customHeight="1">
      <c r="A2012" t="s" s="594">
        <f>MID(D2012,LEN(C2012)+2,LEN(D2012)-LEN(C2012))</f>
        <v>120</v>
      </c>
      <c r="B2012" s="349">
        <f>IF(_xlfn.IFERROR(FIND("PU",D2012,1),0)&lt;&gt;0,"PU",0)</f>
        <v>0</v>
      </c>
      <c r="C2012" t="s" s="10">
        <v>293</v>
      </c>
      <c r="D2012" t="s" s="10">
        <v>2858</v>
      </c>
      <c r="E2012" s="349">
        <v>0</v>
      </c>
      <c r="F2012" s="6"/>
      <c r="G2012" s="6"/>
      <c r="H2012" s="6"/>
      <c r="I2012" s="6"/>
      <c r="J2012" s="9"/>
    </row>
    <row r="2013" ht="15.35" customHeight="1">
      <c r="A2013" t="s" s="594">
        <f>MID(D2013,LEN(C2013)+2,LEN(D2013)-LEN(C2013))</f>
        <v>121</v>
      </c>
      <c r="B2013" s="349">
        <f>IF(_xlfn.IFERROR(FIND("PU",D2013,1),0)&lt;&gt;0,"PU",0)</f>
        <v>0</v>
      </c>
      <c r="C2013" t="s" s="10">
        <v>293</v>
      </c>
      <c r="D2013" t="s" s="10">
        <v>2859</v>
      </c>
      <c r="E2013" s="349">
        <v>0</v>
      </c>
      <c r="F2013" s="6"/>
      <c r="G2013" s="6"/>
      <c r="H2013" s="6"/>
      <c r="I2013" s="6"/>
      <c r="J2013" s="9"/>
    </row>
    <row r="2014" ht="15.35" customHeight="1">
      <c r="A2014" t="s" s="594">
        <f>MID(D2014,LEN(C2014)+2,LEN(D2014)-LEN(C2014))</f>
        <v>122</v>
      </c>
      <c r="B2014" s="349">
        <f>IF(_xlfn.IFERROR(FIND("PU",D2014,1),0)&lt;&gt;0,"PU",0)</f>
        <v>0</v>
      </c>
      <c r="C2014" t="s" s="10">
        <v>293</v>
      </c>
      <c r="D2014" t="s" s="10">
        <v>2860</v>
      </c>
      <c r="E2014" s="349">
        <v>0</v>
      </c>
      <c r="F2014" s="6"/>
      <c r="G2014" s="6"/>
      <c r="H2014" s="6"/>
      <c r="I2014" s="6"/>
      <c r="J2014" s="9"/>
    </row>
    <row r="2015" ht="15.35" customHeight="1">
      <c r="A2015" t="s" s="594">
        <f>MID(D2015,LEN(C2015)+2,LEN(D2015)-LEN(C2015))</f>
        <v>123</v>
      </c>
      <c r="B2015" s="349">
        <f>IF(_xlfn.IFERROR(FIND("PU",D2015,1),0)&lt;&gt;0,"PU",0)</f>
        <v>0</v>
      </c>
      <c r="C2015" t="s" s="10">
        <v>293</v>
      </c>
      <c r="D2015" t="s" s="10">
        <v>2861</v>
      </c>
      <c r="E2015" s="349">
        <v>0</v>
      </c>
      <c r="F2015" s="6"/>
      <c r="G2015" s="6"/>
      <c r="H2015" s="6"/>
      <c r="I2015" s="6"/>
      <c r="J2015" s="9"/>
    </row>
    <row r="2016" ht="15.35" customHeight="1">
      <c r="A2016" t="s" s="594">
        <f>MID(D2016,LEN(C2016)+2,LEN(D2016)-LEN(C2016))</f>
        <v>110</v>
      </c>
      <c r="B2016" s="349">
        <f>IF(_xlfn.IFERROR(FIND("PU",D2016,1),0)&lt;&gt;0,"PU",0)</f>
        <v>0</v>
      </c>
      <c r="C2016" t="s" s="10">
        <v>295</v>
      </c>
      <c r="D2016" t="s" s="10">
        <v>2862</v>
      </c>
      <c r="E2016" s="349">
        <v>0</v>
      </c>
      <c r="F2016" s="6"/>
      <c r="G2016" s="6"/>
      <c r="H2016" s="6"/>
      <c r="I2016" s="6"/>
      <c r="J2016" s="9"/>
    </row>
    <row r="2017" ht="15.35" customHeight="1">
      <c r="A2017" t="s" s="594">
        <f>MID(D2017,LEN(C2017)+2,LEN(D2017)-LEN(C2017))</f>
        <v>111</v>
      </c>
      <c r="B2017" s="349">
        <f>IF(_xlfn.IFERROR(FIND("PU",D2017,1),0)&lt;&gt;0,"PU",0)</f>
        <v>0</v>
      </c>
      <c r="C2017" t="s" s="10">
        <v>295</v>
      </c>
      <c r="D2017" t="s" s="10">
        <v>2863</v>
      </c>
      <c r="E2017" s="349">
        <v>0</v>
      </c>
      <c r="F2017" s="6"/>
      <c r="G2017" s="6"/>
      <c r="H2017" s="6"/>
      <c r="I2017" s="6"/>
      <c r="J2017" s="9"/>
    </row>
    <row r="2018" ht="15.35" customHeight="1">
      <c r="A2018" t="s" s="594">
        <f>MID(D2018,LEN(C2018)+2,LEN(D2018)-LEN(C2018))</f>
        <v>112</v>
      </c>
      <c r="B2018" s="349">
        <f>IF(_xlfn.IFERROR(FIND("PU",D2018,1),0)&lt;&gt;0,"PU",0)</f>
        <v>0</v>
      </c>
      <c r="C2018" t="s" s="10">
        <v>295</v>
      </c>
      <c r="D2018" t="s" s="10">
        <v>2864</v>
      </c>
      <c r="E2018" s="349">
        <v>0</v>
      </c>
      <c r="F2018" s="6"/>
      <c r="G2018" s="6"/>
      <c r="H2018" s="6"/>
      <c r="I2018" s="6"/>
      <c r="J2018" s="9"/>
    </row>
    <row r="2019" ht="15.35" customHeight="1">
      <c r="A2019" t="s" s="594">
        <f>MID(D2019,LEN(C2019)+2,LEN(D2019)-LEN(C2019))</f>
        <v>113</v>
      </c>
      <c r="B2019" s="349">
        <f>IF(_xlfn.IFERROR(FIND("PU",D2019,1),0)&lt;&gt;0,"PU",0)</f>
        <v>0</v>
      </c>
      <c r="C2019" t="s" s="10">
        <v>295</v>
      </c>
      <c r="D2019" t="s" s="10">
        <v>2865</v>
      </c>
      <c r="E2019" s="349">
        <v>0</v>
      </c>
      <c r="F2019" s="6"/>
      <c r="G2019" s="6"/>
      <c r="H2019" s="6"/>
      <c r="I2019" s="6"/>
      <c r="J2019" s="9"/>
    </row>
    <row r="2020" ht="15.35" customHeight="1">
      <c r="A2020" t="s" s="594">
        <f>MID(D2020,LEN(C2020)+2,LEN(D2020)-LEN(C2020))</f>
        <v>114</v>
      </c>
      <c r="B2020" s="349">
        <f>IF(_xlfn.IFERROR(FIND("PU",D2020,1),0)&lt;&gt;0,"PU",0)</f>
        <v>0</v>
      </c>
      <c r="C2020" t="s" s="10">
        <v>295</v>
      </c>
      <c r="D2020" t="s" s="10">
        <v>2866</v>
      </c>
      <c r="E2020" s="349">
        <v>0</v>
      </c>
      <c r="F2020" s="6"/>
      <c r="G2020" s="6"/>
      <c r="H2020" s="6"/>
      <c r="I2020" s="6"/>
      <c r="J2020" s="9"/>
    </row>
    <row r="2021" ht="15.35" customHeight="1">
      <c r="A2021" t="s" s="594">
        <f>MID(D2021,LEN(C2021)+2,LEN(D2021)-LEN(C2021))</f>
        <v>115</v>
      </c>
      <c r="B2021" s="349">
        <f>IF(_xlfn.IFERROR(FIND("PU",D2021,1),0)&lt;&gt;0,"PU",0)</f>
        <v>0</v>
      </c>
      <c r="C2021" t="s" s="10">
        <v>295</v>
      </c>
      <c r="D2021" t="s" s="10">
        <v>2867</v>
      </c>
      <c r="E2021" s="349">
        <v>0</v>
      </c>
      <c r="F2021" s="6"/>
      <c r="G2021" s="6"/>
      <c r="H2021" s="6"/>
      <c r="I2021" s="6"/>
      <c r="J2021" s="9"/>
    </row>
    <row r="2022" ht="15.35" customHeight="1">
      <c r="A2022" t="s" s="594">
        <f>MID(D2022,LEN(C2022)+2,LEN(D2022)-LEN(C2022))</f>
        <v>117</v>
      </c>
      <c r="B2022" s="349">
        <f>IF(_xlfn.IFERROR(FIND("PU",D2022,1),0)&lt;&gt;0,"PU",0)</f>
        <v>0</v>
      </c>
      <c r="C2022" t="s" s="10">
        <v>295</v>
      </c>
      <c r="D2022" t="s" s="10">
        <v>2868</v>
      </c>
      <c r="E2022" s="349">
        <v>0</v>
      </c>
      <c r="F2022" s="6"/>
      <c r="G2022" s="6"/>
      <c r="H2022" s="6"/>
      <c r="I2022" s="6"/>
      <c r="J2022" s="9"/>
    </row>
    <row r="2023" ht="15.35" customHeight="1">
      <c r="A2023" t="s" s="594">
        <f>MID(D2023,LEN(C2023)+2,LEN(D2023)-LEN(C2023))</f>
        <v>118</v>
      </c>
      <c r="B2023" s="349">
        <f>IF(_xlfn.IFERROR(FIND("PU",D2023,1),0)&lt;&gt;0,"PU",0)</f>
        <v>0</v>
      </c>
      <c r="C2023" t="s" s="10">
        <v>295</v>
      </c>
      <c r="D2023" t="s" s="10">
        <v>2869</v>
      </c>
      <c r="E2023" s="349">
        <v>0</v>
      </c>
      <c r="F2023" s="6"/>
      <c r="G2023" s="6"/>
      <c r="H2023" s="6"/>
      <c r="I2023" s="6"/>
      <c r="J2023" s="9"/>
    </row>
    <row r="2024" ht="15.35" customHeight="1">
      <c r="A2024" t="s" s="594">
        <f>MID(D2024,LEN(C2024)+2,LEN(D2024)-LEN(C2024))</f>
        <v>119</v>
      </c>
      <c r="B2024" s="349">
        <f>IF(_xlfn.IFERROR(FIND("PU",D2024,1),0)&lt;&gt;0,"PU",0)</f>
        <v>0</v>
      </c>
      <c r="C2024" t="s" s="10">
        <v>295</v>
      </c>
      <c r="D2024" t="s" s="10">
        <v>2870</v>
      </c>
      <c r="E2024" s="349">
        <v>0</v>
      </c>
      <c r="F2024" s="6"/>
      <c r="G2024" s="6"/>
      <c r="H2024" s="6"/>
      <c r="I2024" s="6"/>
      <c r="J2024" s="9"/>
    </row>
    <row r="2025" ht="15.35" customHeight="1">
      <c r="A2025" t="s" s="594">
        <f>MID(D2025,LEN(C2025)+2,LEN(D2025)-LEN(C2025))</f>
        <v>120</v>
      </c>
      <c r="B2025" s="349">
        <f>IF(_xlfn.IFERROR(FIND("PU",D2025,1),0)&lt;&gt;0,"PU",0)</f>
        <v>0</v>
      </c>
      <c r="C2025" t="s" s="10">
        <v>295</v>
      </c>
      <c r="D2025" t="s" s="10">
        <v>2871</v>
      </c>
      <c r="E2025" s="349">
        <v>0</v>
      </c>
      <c r="F2025" s="6"/>
      <c r="G2025" s="6"/>
      <c r="H2025" s="6"/>
      <c r="I2025" s="6"/>
      <c r="J2025" s="9"/>
    </row>
    <row r="2026" ht="15.35" customHeight="1">
      <c r="A2026" t="s" s="594">
        <f>MID(D2026,LEN(C2026)+2,LEN(D2026)-LEN(C2026))</f>
        <v>121</v>
      </c>
      <c r="B2026" s="349">
        <f>IF(_xlfn.IFERROR(FIND("PU",D2026,1),0)&lt;&gt;0,"PU",0)</f>
        <v>0</v>
      </c>
      <c r="C2026" t="s" s="10">
        <v>295</v>
      </c>
      <c r="D2026" t="s" s="10">
        <v>2872</v>
      </c>
      <c r="E2026" s="349">
        <v>0</v>
      </c>
      <c r="F2026" s="6"/>
      <c r="G2026" s="6"/>
      <c r="H2026" s="6"/>
      <c r="I2026" s="6"/>
      <c r="J2026" s="9"/>
    </row>
    <row r="2027" ht="15.35" customHeight="1">
      <c r="A2027" t="s" s="594">
        <f>MID(D2027,LEN(C2027)+2,LEN(D2027)-LEN(C2027))</f>
        <v>122</v>
      </c>
      <c r="B2027" s="349">
        <f>IF(_xlfn.IFERROR(FIND("PU",D2027,1),0)&lt;&gt;0,"PU",0)</f>
        <v>0</v>
      </c>
      <c r="C2027" t="s" s="10">
        <v>295</v>
      </c>
      <c r="D2027" t="s" s="10">
        <v>2873</v>
      </c>
      <c r="E2027" s="349">
        <v>0</v>
      </c>
      <c r="F2027" s="6"/>
      <c r="G2027" s="6"/>
      <c r="H2027" s="6"/>
      <c r="I2027" s="6"/>
      <c r="J2027" s="9"/>
    </row>
    <row r="2028" ht="15.35" customHeight="1">
      <c r="A2028" t="s" s="594">
        <f>MID(D2028,LEN(C2028)+2,LEN(D2028)-LEN(C2028))</f>
        <v>123</v>
      </c>
      <c r="B2028" s="349">
        <f>IF(_xlfn.IFERROR(FIND("PU",D2028,1),0)&lt;&gt;0,"PU",0)</f>
        <v>0</v>
      </c>
      <c r="C2028" t="s" s="10">
        <v>295</v>
      </c>
      <c r="D2028" t="s" s="10">
        <v>2874</v>
      </c>
      <c r="E2028" s="349">
        <v>0</v>
      </c>
      <c r="F2028" s="6"/>
      <c r="G2028" s="6"/>
      <c r="H2028" s="6"/>
      <c r="I2028" s="6"/>
      <c r="J2028" s="9"/>
    </row>
    <row r="2029" ht="15.35" customHeight="1">
      <c r="A2029" t="s" s="594">
        <f>MID(D2029,LEN(C2029)+2,LEN(D2029)-LEN(C2029))</f>
        <v>110</v>
      </c>
      <c r="B2029" s="349">
        <f>IF(_xlfn.IFERROR(FIND("PU",D2029,1),0)&lt;&gt;0,"PU",0)</f>
        <v>0</v>
      </c>
      <c r="C2029" t="s" s="10">
        <v>297</v>
      </c>
      <c r="D2029" t="s" s="10">
        <v>2875</v>
      </c>
      <c r="E2029" s="349">
        <v>0</v>
      </c>
      <c r="F2029" s="6"/>
      <c r="G2029" s="6"/>
      <c r="H2029" s="6"/>
      <c r="I2029" s="6"/>
      <c r="J2029" s="9"/>
    </row>
    <row r="2030" ht="15.35" customHeight="1">
      <c r="A2030" t="s" s="594">
        <f>MID(D2030,LEN(C2030)+2,LEN(D2030)-LEN(C2030))</f>
        <v>111</v>
      </c>
      <c r="B2030" s="349">
        <f>IF(_xlfn.IFERROR(FIND("PU",D2030,1),0)&lt;&gt;0,"PU",0)</f>
        <v>0</v>
      </c>
      <c r="C2030" t="s" s="10">
        <v>297</v>
      </c>
      <c r="D2030" t="s" s="10">
        <v>2876</v>
      </c>
      <c r="E2030" s="349">
        <v>0</v>
      </c>
      <c r="F2030" s="6"/>
      <c r="G2030" s="6"/>
      <c r="H2030" s="6"/>
      <c r="I2030" s="6"/>
      <c r="J2030" s="9"/>
    </row>
    <row r="2031" ht="15.35" customHeight="1">
      <c r="A2031" t="s" s="594">
        <f>MID(D2031,LEN(C2031)+2,LEN(D2031)-LEN(C2031))</f>
        <v>112</v>
      </c>
      <c r="B2031" s="349">
        <f>IF(_xlfn.IFERROR(FIND("PU",D2031,1),0)&lt;&gt;0,"PU",0)</f>
        <v>0</v>
      </c>
      <c r="C2031" t="s" s="10">
        <v>297</v>
      </c>
      <c r="D2031" t="s" s="10">
        <v>2877</v>
      </c>
      <c r="E2031" s="349">
        <v>0</v>
      </c>
      <c r="F2031" s="6"/>
      <c r="G2031" s="6"/>
      <c r="H2031" s="6"/>
      <c r="I2031" s="6"/>
      <c r="J2031" s="9"/>
    </row>
    <row r="2032" ht="15.35" customHeight="1">
      <c r="A2032" t="s" s="594">
        <f>MID(D2032,LEN(C2032)+2,LEN(D2032)-LEN(C2032))</f>
        <v>113</v>
      </c>
      <c r="B2032" s="349">
        <f>IF(_xlfn.IFERROR(FIND("PU",D2032,1),0)&lt;&gt;0,"PU",0)</f>
        <v>0</v>
      </c>
      <c r="C2032" t="s" s="10">
        <v>297</v>
      </c>
      <c r="D2032" t="s" s="10">
        <v>2878</v>
      </c>
      <c r="E2032" s="349">
        <v>0</v>
      </c>
      <c r="F2032" s="6"/>
      <c r="G2032" s="6"/>
      <c r="H2032" s="6"/>
      <c r="I2032" s="6"/>
      <c r="J2032" s="9"/>
    </row>
    <row r="2033" ht="15.35" customHeight="1">
      <c r="A2033" t="s" s="594">
        <f>MID(D2033,LEN(C2033)+2,LEN(D2033)-LEN(C2033))</f>
        <v>114</v>
      </c>
      <c r="B2033" s="349">
        <f>IF(_xlfn.IFERROR(FIND("PU",D2033,1),0)&lt;&gt;0,"PU",0)</f>
        <v>0</v>
      </c>
      <c r="C2033" t="s" s="10">
        <v>297</v>
      </c>
      <c r="D2033" t="s" s="10">
        <v>2879</v>
      </c>
      <c r="E2033" s="349">
        <v>0</v>
      </c>
      <c r="F2033" s="6"/>
      <c r="G2033" s="6"/>
      <c r="H2033" s="6"/>
      <c r="I2033" s="6"/>
      <c r="J2033" s="9"/>
    </row>
    <row r="2034" ht="15.35" customHeight="1">
      <c r="A2034" t="s" s="594">
        <f>MID(D2034,LEN(C2034)+2,LEN(D2034)-LEN(C2034))</f>
        <v>115</v>
      </c>
      <c r="B2034" s="349">
        <f>IF(_xlfn.IFERROR(FIND("PU",D2034,1),0)&lt;&gt;0,"PU",0)</f>
        <v>0</v>
      </c>
      <c r="C2034" t="s" s="10">
        <v>297</v>
      </c>
      <c r="D2034" t="s" s="10">
        <v>2880</v>
      </c>
      <c r="E2034" s="349">
        <v>0</v>
      </c>
      <c r="F2034" s="6"/>
      <c r="G2034" s="6"/>
      <c r="H2034" s="6"/>
      <c r="I2034" s="6"/>
      <c r="J2034" s="9"/>
    </row>
    <row r="2035" ht="15.35" customHeight="1">
      <c r="A2035" t="s" s="594">
        <f>MID(D2035,LEN(C2035)+2,LEN(D2035)-LEN(C2035))</f>
        <v>117</v>
      </c>
      <c r="B2035" s="349">
        <f>IF(_xlfn.IFERROR(FIND("PU",D2035,1),0)&lt;&gt;0,"PU",0)</f>
        <v>0</v>
      </c>
      <c r="C2035" t="s" s="10">
        <v>297</v>
      </c>
      <c r="D2035" t="s" s="10">
        <v>2881</v>
      </c>
      <c r="E2035" s="349">
        <v>0</v>
      </c>
      <c r="F2035" s="6"/>
      <c r="G2035" s="6"/>
      <c r="H2035" s="6"/>
      <c r="I2035" s="6"/>
      <c r="J2035" s="9"/>
    </row>
    <row r="2036" ht="15.35" customHeight="1">
      <c r="A2036" t="s" s="594">
        <f>MID(D2036,LEN(C2036)+2,LEN(D2036)-LEN(C2036))</f>
        <v>118</v>
      </c>
      <c r="B2036" s="349">
        <f>IF(_xlfn.IFERROR(FIND("PU",D2036,1),0)&lt;&gt;0,"PU",0)</f>
        <v>0</v>
      </c>
      <c r="C2036" t="s" s="10">
        <v>297</v>
      </c>
      <c r="D2036" t="s" s="10">
        <v>2882</v>
      </c>
      <c r="E2036" s="349">
        <v>0</v>
      </c>
      <c r="F2036" s="6"/>
      <c r="G2036" s="6"/>
      <c r="H2036" s="6"/>
      <c r="I2036" s="6"/>
      <c r="J2036" s="9"/>
    </row>
    <row r="2037" ht="15.35" customHeight="1">
      <c r="A2037" t="s" s="594">
        <f>MID(D2037,LEN(C2037)+2,LEN(D2037)-LEN(C2037))</f>
        <v>119</v>
      </c>
      <c r="B2037" s="349">
        <f>IF(_xlfn.IFERROR(FIND("PU",D2037,1),0)&lt;&gt;0,"PU",0)</f>
        <v>0</v>
      </c>
      <c r="C2037" t="s" s="10">
        <v>297</v>
      </c>
      <c r="D2037" t="s" s="10">
        <v>2883</v>
      </c>
      <c r="E2037" s="349">
        <v>0</v>
      </c>
      <c r="F2037" s="6"/>
      <c r="G2037" s="6"/>
      <c r="H2037" s="6"/>
      <c r="I2037" s="6"/>
      <c r="J2037" s="9"/>
    </row>
    <row r="2038" ht="15.35" customHeight="1">
      <c r="A2038" t="s" s="594">
        <f>MID(D2038,LEN(C2038)+2,LEN(D2038)-LEN(C2038))</f>
        <v>120</v>
      </c>
      <c r="B2038" s="349">
        <f>IF(_xlfn.IFERROR(FIND("PU",D2038,1),0)&lt;&gt;0,"PU",0)</f>
        <v>0</v>
      </c>
      <c r="C2038" t="s" s="10">
        <v>297</v>
      </c>
      <c r="D2038" t="s" s="10">
        <v>2884</v>
      </c>
      <c r="E2038" s="349">
        <v>0</v>
      </c>
      <c r="F2038" s="6"/>
      <c r="G2038" s="6"/>
      <c r="H2038" s="6"/>
      <c r="I2038" s="6"/>
      <c r="J2038" s="9"/>
    </row>
    <row r="2039" ht="15.35" customHeight="1">
      <c r="A2039" t="s" s="594">
        <f>MID(D2039,LEN(C2039)+2,LEN(D2039)-LEN(C2039))</f>
        <v>121</v>
      </c>
      <c r="B2039" s="349">
        <f>IF(_xlfn.IFERROR(FIND("PU",D2039,1),0)&lt;&gt;0,"PU",0)</f>
        <v>0</v>
      </c>
      <c r="C2039" t="s" s="10">
        <v>297</v>
      </c>
      <c r="D2039" t="s" s="10">
        <v>2885</v>
      </c>
      <c r="E2039" s="349">
        <v>0</v>
      </c>
      <c r="F2039" s="6"/>
      <c r="G2039" s="6"/>
      <c r="H2039" s="6"/>
      <c r="I2039" s="6"/>
      <c r="J2039" s="9"/>
    </row>
    <row r="2040" ht="15.35" customHeight="1">
      <c r="A2040" t="s" s="594">
        <f>MID(D2040,LEN(C2040)+2,LEN(D2040)-LEN(C2040))</f>
        <v>122</v>
      </c>
      <c r="B2040" s="349">
        <f>IF(_xlfn.IFERROR(FIND("PU",D2040,1),0)&lt;&gt;0,"PU",0)</f>
        <v>0</v>
      </c>
      <c r="C2040" t="s" s="10">
        <v>297</v>
      </c>
      <c r="D2040" t="s" s="10">
        <v>2886</v>
      </c>
      <c r="E2040" s="349">
        <v>0</v>
      </c>
      <c r="F2040" s="6"/>
      <c r="G2040" s="6"/>
      <c r="H2040" s="6"/>
      <c r="I2040" s="6"/>
      <c r="J2040" s="9"/>
    </row>
    <row r="2041" ht="15.35" customHeight="1">
      <c r="A2041" t="s" s="594">
        <f>MID(D2041,LEN(C2041)+2,LEN(D2041)-LEN(C2041))</f>
        <v>123</v>
      </c>
      <c r="B2041" s="349">
        <f>IF(_xlfn.IFERROR(FIND("PU",D2041,1),0)&lt;&gt;0,"PU",0)</f>
        <v>0</v>
      </c>
      <c r="C2041" t="s" s="10">
        <v>297</v>
      </c>
      <c r="D2041" t="s" s="10">
        <v>2887</v>
      </c>
      <c r="E2041" s="349">
        <v>0</v>
      </c>
      <c r="F2041" s="6"/>
      <c r="G2041" s="6"/>
      <c r="H2041" s="6"/>
      <c r="I2041" s="6"/>
      <c r="J2041" s="9"/>
    </row>
    <row r="2042" ht="15.35" customHeight="1">
      <c r="A2042" t="s" s="594">
        <f>MID(D2042,LEN(C2042)+2,LEN(D2042)-LEN(C2042))</f>
        <v>110</v>
      </c>
      <c r="B2042" s="349">
        <f>IF(_xlfn.IFERROR(FIND("PU",D2042,1),0)&lt;&gt;0,"PU",0)</f>
        <v>0</v>
      </c>
      <c r="C2042" t="s" s="10">
        <v>142</v>
      </c>
      <c r="D2042" t="s" s="10">
        <v>2888</v>
      </c>
      <c r="E2042" s="349">
        <v>0</v>
      </c>
      <c r="F2042" s="6"/>
      <c r="G2042" s="6"/>
      <c r="H2042" s="6"/>
      <c r="I2042" s="6"/>
      <c r="J2042" s="9"/>
    </row>
    <row r="2043" ht="15.35" customHeight="1">
      <c r="A2043" t="s" s="594">
        <f>MID(D2043,LEN(C2043)+2,LEN(D2043)-LEN(C2043))</f>
        <v>111</v>
      </c>
      <c r="B2043" s="349">
        <f>IF(_xlfn.IFERROR(FIND("PU",D2043,1),0)&lt;&gt;0,"PU",0)</f>
        <v>0</v>
      </c>
      <c r="C2043" t="s" s="10">
        <v>142</v>
      </c>
      <c r="D2043" t="s" s="10">
        <v>2889</v>
      </c>
      <c r="E2043" s="349">
        <v>0</v>
      </c>
      <c r="F2043" s="6"/>
      <c r="G2043" s="6"/>
      <c r="H2043" s="6"/>
      <c r="I2043" s="6"/>
      <c r="J2043" s="9"/>
    </row>
    <row r="2044" ht="15.35" customHeight="1">
      <c r="A2044" t="s" s="594">
        <f>MID(D2044,LEN(C2044)+2,LEN(D2044)-LEN(C2044))</f>
        <v>112</v>
      </c>
      <c r="B2044" s="349">
        <f>IF(_xlfn.IFERROR(FIND("PU",D2044,1),0)&lt;&gt;0,"PU",0)</f>
        <v>0</v>
      </c>
      <c r="C2044" t="s" s="10">
        <v>142</v>
      </c>
      <c r="D2044" t="s" s="10">
        <v>2890</v>
      </c>
      <c r="E2044" s="349">
        <v>0</v>
      </c>
      <c r="F2044" s="6"/>
      <c r="G2044" s="6"/>
      <c r="H2044" s="6"/>
      <c r="I2044" s="6"/>
      <c r="J2044" s="9"/>
    </row>
    <row r="2045" ht="15.35" customHeight="1">
      <c r="A2045" t="s" s="594">
        <f>MID(D2045,LEN(C2045)+2,LEN(D2045)-LEN(C2045))</f>
        <v>113</v>
      </c>
      <c r="B2045" s="349">
        <f>IF(_xlfn.IFERROR(FIND("PU",D2045,1),0)&lt;&gt;0,"PU",0)</f>
        <v>0</v>
      </c>
      <c r="C2045" t="s" s="10">
        <v>142</v>
      </c>
      <c r="D2045" t="s" s="10">
        <v>2891</v>
      </c>
      <c r="E2045" s="349">
        <v>0</v>
      </c>
      <c r="F2045" s="6"/>
      <c r="G2045" s="6"/>
      <c r="H2045" s="6"/>
      <c r="I2045" s="6"/>
      <c r="J2045" s="9"/>
    </row>
    <row r="2046" ht="15.35" customHeight="1">
      <c r="A2046" t="s" s="594">
        <f>MID(D2046,LEN(C2046)+2,LEN(D2046)-LEN(C2046))</f>
        <v>114</v>
      </c>
      <c r="B2046" s="349">
        <f>IF(_xlfn.IFERROR(FIND("PU",D2046,1),0)&lt;&gt;0,"PU",0)</f>
        <v>0</v>
      </c>
      <c r="C2046" t="s" s="10">
        <v>142</v>
      </c>
      <c r="D2046" t="s" s="10">
        <v>2892</v>
      </c>
      <c r="E2046" s="349">
        <v>0</v>
      </c>
      <c r="F2046" s="6"/>
      <c r="G2046" s="6"/>
      <c r="H2046" s="6"/>
      <c r="I2046" s="6"/>
      <c r="J2046" s="9"/>
    </row>
    <row r="2047" ht="15.35" customHeight="1">
      <c r="A2047" t="s" s="594">
        <f>MID(D2047,LEN(C2047)+2,LEN(D2047)-LEN(C2047))</f>
        <v>115</v>
      </c>
      <c r="B2047" s="349">
        <f>IF(_xlfn.IFERROR(FIND("PU",D2047,1),0)&lt;&gt;0,"PU",0)</f>
        <v>0</v>
      </c>
      <c r="C2047" t="s" s="10">
        <v>142</v>
      </c>
      <c r="D2047" t="s" s="10">
        <v>2893</v>
      </c>
      <c r="E2047" s="349">
        <v>0</v>
      </c>
      <c r="F2047" s="6"/>
      <c r="G2047" s="6"/>
      <c r="H2047" s="6"/>
      <c r="I2047" s="6"/>
      <c r="J2047" s="9"/>
    </row>
    <row r="2048" ht="15.35" customHeight="1">
      <c r="A2048" t="s" s="594">
        <f>MID(D2048,LEN(C2048)+2,LEN(D2048)-LEN(C2048))</f>
        <v>117</v>
      </c>
      <c r="B2048" s="349">
        <f>IF(_xlfn.IFERROR(FIND("PU",D2048,1),0)&lt;&gt;0,"PU",0)</f>
        <v>0</v>
      </c>
      <c r="C2048" t="s" s="10">
        <v>142</v>
      </c>
      <c r="D2048" t="s" s="10">
        <v>2894</v>
      </c>
      <c r="E2048" s="349">
        <v>0</v>
      </c>
      <c r="F2048" s="6"/>
      <c r="G2048" s="6"/>
      <c r="H2048" s="6"/>
      <c r="I2048" s="6"/>
      <c r="J2048" s="9"/>
    </row>
    <row r="2049" ht="15.35" customHeight="1">
      <c r="A2049" t="s" s="594">
        <f>MID(D2049,LEN(C2049)+2,LEN(D2049)-LEN(C2049))</f>
        <v>118</v>
      </c>
      <c r="B2049" s="349">
        <f>IF(_xlfn.IFERROR(FIND("PU",D2049,1),0)&lt;&gt;0,"PU",0)</f>
        <v>0</v>
      </c>
      <c r="C2049" t="s" s="10">
        <v>142</v>
      </c>
      <c r="D2049" t="s" s="10">
        <v>2895</v>
      </c>
      <c r="E2049" s="349">
        <v>0</v>
      </c>
      <c r="F2049" s="6"/>
      <c r="G2049" s="6"/>
      <c r="H2049" s="6"/>
      <c r="I2049" s="6"/>
      <c r="J2049" s="9"/>
    </row>
    <row r="2050" ht="15.35" customHeight="1">
      <c r="A2050" t="s" s="594">
        <f>MID(D2050,LEN(C2050)+2,LEN(D2050)-LEN(C2050))</f>
        <v>119</v>
      </c>
      <c r="B2050" s="349">
        <f>IF(_xlfn.IFERROR(FIND("PU",D2050,1),0)&lt;&gt;0,"PU",0)</f>
        <v>0</v>
      </c>
      <c r="C2050" t="s" s="10">
        <v>142</v>
      </c>
      <c r="D2050" t="s" s="10">
        <v>2896</v>
      </c>
      <c r="E2050" s="349">
        <v>0</v>
      </c>
      <c r="F2050" s="6"/>
      <c r="G2050" s="6"/>
      <c r="H2050" s="6"/>
      <c r="I2050" s="6"/>
      <c r="J2050" s="9"/>
    </row>
    <row r="2051" ht="15.35" customHeight="1">
      <c r="A2051" t="s" s="594">
        <f>MID(D2051,LEN(C2051)+2,LEN(D2051)-LEN(C2051))</f>
        <v>120</v>
      </c>
      <c r="B2051" s="349">
        <f>IF(_xlfn.IFERROR(FIND("PU",D2051,1),0)&lt;&gt;0,"PU",0)</f>
        <v>0</v>
      </c>
      <c r="C2051" t="s" s="10">
        <v>142</v>
      </c>
      <c r="D2051" t="s" s="10">
        <v>2897</v>
      </c>
      <c r="E2051" s="349">
        <v>0</v>
      </c>
      <c r="F2051" s="6"/>
      <c r="G2051" s="6"/>
      <c r="H2051" s="6"/>
      <c r="I2051" s="6"/>
      <c r="J2051" s="9"/>
    </row>
    <row r="2052" ht="15.35" customHeight="1">
      <c r="A2052" t="s" s="594">
        <f>MID(D2052,LEN(C2052)+2,LEN(D2052)-LEN(C2052))</f>
        <v>121</v>
      </c>
      <c r="B2052" s="349">
        <f>IF(_xlfn.IFERROR(FIND("PU",D2052,1),0)&lt;&gt;0,"PU",0)</f>
        <v>0</v>
      </c>
      <c r="C2052" t="s" s="10">
        <v>142</v>
      </c>
      <c r="D2052" t="s" s="10">
        <v>2898</v>
      </c>
      <c r="E2052" s="349">
        <v>0</v>
      </c>
      <c r="F2052" s="6"/>
      <c r="G2052" s="6"/>
      <c r="H2052" s="6"/>
      <c r="I2052" s="6"/>
      <c r="J2052" s="9"/>
    </row>
    <row r="2053" ht="15.35" customHeight="1">
      <c r="A2053" t="s" s="594">
        <f>MID(D2053,LEN(C2053)+2,LEN(D2053)-LEN(C2053))</f>
        <v>122</v>
      </c>
      <c r="B2053" s="349">
        <f>IF(_xlfn.IFERROR(FIND("PU",D2053,1),0)&lt;&gt;0,"PU",0)</f>
        <v>0</v>
      </c>
      <c r="C2053" t="s" s="10">
        <v>142</v>
      </c>
      <c r="D2053" t="s" s="10">
        <v>2899</v>
      </c>
      <c r="E2053" s="349">
        <v>0</v>
      </c>
      <c r="F2053" s="6"/>
      <c r="G2053" s="6"/>
      <c r="H2053" s="6"/>
      <c r="I2053" s="6"/>
      <c r="J2053" s="9"/>
    </row>
    <row r="2054" ht="15.35" customHeight="1">
      <c r="A2054" t="s" s="594">
        <f>MID(D2054,LEN(C2054)+2,LEN(D2054)-LEN(C2054))</f>
        <v>123</v>
      </c>
      <c r="B2054" s="349">
        <f>IF(_xlfn.IFERROR(FIND("PU",D2054,1),0)&lt;&gt;0,"PU",0)</f>
        <v>0</v>
      </c>
      <c r="C2054" t="s" s="10">
        <v>142</v>
      </c>
      <c r="D2054" t="s" s="10">
        <v>2900</v>
      </c>
      <c r="E2054" s="349">
        <v>0</v>
      </c>
      <c r="F2054" s="6"/>
      <c r="G2054" s="6"/>
      <c r="H2054" s="6"/>
      <c r="I2054" s="6"/>
      <c r="J2054" s="9"/>
    </row>
    <row r="2055" ht="15.35" customHeight="1">
      <c r="A2055" t="s" s="594">
        <f>MID(D2055,LEN(C2055)+2,LEN(D2055)-LEN(C2055))</f>
        <v>860</v>
      </c>
      <c r="B2055" s="349">
        <f>IF(_xlfn.IFERROR(FIND("PU",D2055,1),0)&lt;&gt;0,"PU",0)</f>
        <v>0</v>
      </c>
      <c r="C2055" t="s" s="10">
        <v>142</v>
      </c>
      <c r="D2055" t="s" s="10">
        <v>2901</v>
      </c>
      <c r="E2055" s="349">
        <v>0</v>
      </c>
      <c r="F2055" s="6"/>
      <c r="G2055" s="6"/>
      <c r="H2055" s="6"/>
      <c r="I2055" s="6"/>
      <c r="J2055" s="9"/>
    </row>
    <row r="2056" ht="15.35" customHeight="1">
      <c r="A2056" t="s" s="594">
        <f>MID(D2056,LEN(C2056)+2,LEN(D2056)-LEN(C2056))</f>
        <v>110</v>
      </c>
      <c r="B2056" s="349">
        <f>IF(_xlfn.IFERROR(FIND("PU",D2056,1),0)&lt;&gt;0,"PU",0)</f>
        <v>0</v>
      </c>
      <c r="C2056" t="s" s="10">
        <v>145</v>
      </c>
      <c r="D2056" t="s" s="10">
        <v>2902</v>
      </c>
      <c r="E2056" s="349">
        <v>0</v>
      </c>
      <c r="F2056" s="6"/>
      <c r="G2056" s="6"/>
      <c r="H2056" s="6"/>
      <c r="I2056" s="6"/>
      <c r="J2056" s="9"/>
    </row>
    <row r="2057" ht="15.35" customHeight="1">
      <c r="A2057" t="s" s="594">
        <f>MID(D2057,LEN(C2057)+2,LEN(D2057)-LEN(C2057))</f>
        <v>111</v>
      </c>
      <c r="B2057" s="349">
        <f>IF(_xlfn.IFERROR(FIND("PU",D2057,1),0)&lt;&gt;0,"PU",0)</f>
        <v>0</v>
      </c>
      <c r="C2057" t="s" s="10">
        <v>145</v>
      </c>
      <c r="D2057" t="s" s="10">
        <v>2903</v>
      </c>
      <c r="E2057" s="349">
        <v>0</v>
      </c>
      <c r="F2057" s="6"/>
      <c r="G2057" s="6"/>
      <c r="H2057" s="6"/>
      <c r="I2057" s="6"/>
      <c r="J2057" s="9"/>
    </row>
    <row r="2058" ht="15.35" customHeight="1">
      <c r="A2058" t="s" s="594">
        <f>MID(D2058,LEN(C2058)+2,LEN(D2058)-LEN(C2058))</f>
        <v>112</v>
      </c>
      <c r="B2058" s="349">
        <f>IF(_xlfn.IFERROR(FIND("PU",D2058,1),0)&lt;&gt;0,"PU",0)</f>
        <v>0</v>
      </c>
      <c r="C2058" t="s" s="10">
        <v>145</v>
      </c>
      <c r="D2058" t="s" s="10">
        <v>2904</v>
      </c>
      <c r="E2058" s="349">
        <v>0</v>
      </c>
      <c r="F2058" s="6"/>
      <c r="G2058" s="6"/>
      <c r="H2058" s="6"/>
      <c r="I2058" s="6"/>
      <c r="J2058" s="9"/>
    </row>
    <row r="2059" ht="15.35" customHeight="1">
      <c r="A2059" t="s" s="594">
        <f>MID(D2059,LEN(C2059)+2,LEN(D2059)-LEN(C2059))</f>
        <v>113</v>
      </c>
      <c r="B2059" s="349">
        <f>IF(_xlfn.IFERROR(FIND("PU",D2059,1),0)&lt;&gt;0,"PU",0)</f>
        <v>0</v>
      </c>
      <c r="C2059" t="s" s="10">
        <v>145</v>
      </c>
      <c r="D2059" t="s" s="10">
        <v>2905</v>
      </c>
      <c r="E2059" s="349">
        <v>0</v>
      </c>
      <c r="F2059" s="6"/>
      <c r="G2059" s="6"/>
      <c r="H2059" s="6"/>
      <c r="I2059" s="6"/>
      <c r="J2059" s="9"/>
    </row>
    <row r="2060" ht="15.35" customHeight="1">
      <c r="A2060" t="s" s="594">
        <f>MID(D2060,LEN(C2060)+2,LEN(D2060)-LEN(C2060))</f>
        <v>114</v>
      </c>
      <c r="B2060" s="349">
        <f>IF(_xlfn.IFERROR(FIND("PU",D2060,1),0)&lt;&gt;0,"PU",0)</f>
        <v>0</v>
      </c>
      <c r="C2060" t="s" s="10">
        <v>145</v>
      </c>
      <c r="D2060" t="s" s="10">
        <v>2906</v>
      </c>
      <c r="E2060" s="349">
        <v>0</v>
      </c>
      <c r="F2060" s="6"/>
      <c r="G2060" s="6"/>
      <c r="H2060" s="6"/>
      <c r="I2060" s="6"/>
      <c r="J2060" s="9"/>
    </row>
    <row r="2061" ht="15.35" customHeight="1">
      <c r="A2061" t="s" s="594">
        <f>MID(D2061,LEN(C2061)+2,LEN(D2061)-LEN(C2061))</f>
        <v>115</v>
      </c>
      <c r="B2061" s="349">
        <f>IF(_xlfn.IFERROR(FIND("PU",D2061,1),0)&lt;&gt;0,"PU",0)</f>
        <v>0</v>
      </c>
      <c r="C2061" t="s" s="10">
        <v>145</v>
      </c>
      <c r="D2061" t="s" s="10">
        <v>2907</v>
      </c>
      <c r="E2061" s="349">
        <v>0</v>
      </c>
      <c r="F2061" s="6"/>
      <c r="G2061" s="6"/>
      <c r="H2061" s="6"/>
      <c r="I2061" s="6"/>
      <c r="J2061" s="9"/>
    </row>
    <row r="2062" ht="15.35" customHeight="1">
      <c r="A2062" t="s" s="594">
        <f>MID(D2062,LEN(C2062)+2,LEN(D2062)-LEN(C2062))</f>
        <v>117</v>
      </c>
      <c r="B2062" s="349">
        <f>IF(_xlfn.IFERROR(FIND("PU",D2062,1),0)&lt;&gt;0,"PU",0)</f>
        <v>0</v>
      </c>
      <c r="C2062" t="s" s="10">
        <v>145</v>
      </c>
      <c r="D2062" t="s" s="10">
        <v>2908</v>
      </c>
      <c r="E2062" s="349">
        <v>0</v>
      </c>
      <c r="F2062" s="6"/>
      <c r="G2062" s="6"/>
      <c r="H2062" s="6"/>
      <c r="I2062" s="6"/>
      <c r="J2062" s="9"/>
    </row>
    <row r="2063" ht="15.35" customHeight="1">
      <c r="A2063" t="s" s="594">
        <f>MID(D2063,LEN(C2063)+2,LEN(D2063)-LEN(C2063))</f>
        <v>118</v>
      </c>
      <c r="B2063" s="349">
        <f>IF(_xlfn.IFERROR(FIND("PU",D2063,1),0)&lt;&gt;0,"PU",0)</f>
        <v>0</v>
      </c>
      <c r="C2063" t="s" s="10">
        <v>145</v>
      </c>
      <c r="D2063" t="s" s="10">
        <v>2909</v>
      </c>
      <c r="E2063" s="349">
        <v>0</v>
      </c>
      <c r="F2063" s="6"/>
      <c r="G2063" s="6"/>
      <c r="H2063" s="6"/>
      <c r="I2063" s="6"/>
      <c r="J2063" s="9"/>
    </row>
    <row r="2064" ht="15.35" customHeight="1">
      <c r="A2064" t="s" s="594">
        <f>MID(D2064,LEN(C2064)+2,LEN(D2064)-LEN(C2064))</f>
        <v>119</v>
      </c>
      <c r="B2064" s="349">
        <f>IF(_xlfn.IFERROR(FIND("PU",D2064,1),0)&lt;&gt;0,"PU",0)</f>
        <v>0</v>
      </c>
      <c r="C2064" t="s" s="10">
        <v>145</v>
      </c>
      <c r="D2064" t="s" s="10">
        <v>2910</v>
      </c>
      <c r="E2064" s="349">
        <v>0</v>
      </c>
      <c r="F2064" s="6"/>
      <c r="G2064" s="6"/>
      <c r="H2064" s="6"/>
      <c r="I2064" s="6"/>
      <c r="J2064" s="9"/>
    </row>
    <row r="2065" ht="15.35" customHeight="1">
      <c r="A2065" t="s" s="594">
        <f>MID(D2065,LEN(C2065)+2,LEN(D2065)-LEN(C2065))</f>
        <v>120</v>
      </c>
      <c r="B2065" s="349">
        <f>IF(_xlfn.IFERROR(FIND("PU",D2065,1),0)&lt;&gt;0,"PU",0)</f>
        <v>0</v>
      </c>
      <c r="C2065" t="s" s="10">
        <v>145</v>
      </c>
      <c r="D2065" t="s" s="10">
        <v>2911</v>
      </c>
      <c r="E2065" s="349">
        <v>0</v>
      </c>
      <c r="F2065" s="6"/>
      <c r="G2065" s="6"/>
      <c r="H2065" s="6"/>
      <c r="I2065" s="6"/>
      <c r="J2065" s="9"/>
    </row>
    <row r="2066" ht="15.35" customHeight="1">
      <c r="A2066" t="s" s="594">
        <f>MID(D2066,LEN(C2066)+2,LEN(D2066)-LEN(C2066))</f>
        <v>121</v>
      </c>
      <c r="B2066" s="349">
        <f>IF(_xlfn.IFERROR(FIND("PU",D2066,1),0)&lt;&gt;0,"PU",0)</f>
        <v>0</v>
      </c>
      <c r="C2066" t="s" s="10">
        <v>145</v>
      </c>
      <c r="D2066" t="s" s="10">
        <v>2912</v>
      </c>
      <c r="E2066" s="349">
        <v>0</v>
      </c>
      <c r="F2066" s="6"/>
      <c r="G2066" s="6"/>
      <c r="H2066" s="6"/>
      <c r="I2066" s="6"/>
      <c r="J2066" s="9"/>
    </row>
    <row r="2067" ht="15.35" customHeight="1">
      <c r="A2067" t="s" s="594">
        <f>MID(D2067,LEN(C2067)+2,LEN(D2067)-LEN(C2067))</f>
        <v>122</v>
      </c>
      <c r="B2067" s="349">
        <f>IF(_xlfn.IFERROR(FIND("PU",D2067,1),0)&lt;&gt;0,"PU",0)</f>
        <v>0</v>
      </c>
      <c r="C2067" t="s" s="10">
        <v>145</v>
      </c>
      <c r="D2067" t="s" s="10">
        <v>2913</v>
      </c>
      <c r="E2067" s="349">
        <v>0</v>
      </c>
      <c r="F2067" s="6"/>
      <c r="G2067" s="6"/>
      <c r="H2067" s="6"/>
      <c r="I2067" s="6"/>
      <c r="J2067" s="9"/>
    </row>
    <row r="2068" ht="15.35" customHeight="1">
      <c r="A2068" t="s" s="594">
        <f>MID(D2068,LEN(C2068)+2,LEN(D2068)-LEN(C2068))</f>
        <v>123</v>
      </c>
      <c r="B2068" s="349">
        <f>IF(_xlfn.IFERROR(FIND("PU",D2068,1),0)&lt;&gt;0,"PU",0)</f>
        <v>0</v>
      </c>
      <c r="C2068" t="s" s="10">
        <v>145</v>
      </c>
      <c r="D2068" t="s" s="10">
        <v>2914</v>
      </c>
      <c r="E2068" s="349">
        <v>0</v>
      </c>
      <c r="F2068" s="6"/>
      <c r="G2068" s="6"/>
      <c r="H2068" s="6"/>
      <c r="I2068" s="6"/>
      <c r="J2068" s="9"/>
    </row>
    <row r="2069" ht="15.35" customHeight="1">
      <c r="A2069" t="s" s="594">
        <f>MID(D2069,LEN(C2069)+2,LEN(D2069)-LEN(C2069))</f>
        <v>860</v>
      </c>
      <c r="B2069" s="349">
        <f>IF(_xlfn.IFERROR(FIND("PU",D2069,1),0)&lt;&gt;0,"PU",0)</f>
        <v>0</v>
      </c>
      <c r="C2069" t="s" s="10">
        <v>145</v>
      </c>
      <c r="D2069" t="s" s="10">
        <v>2915</v>
      </c>
      <c r="E2069" s="349">
        <v>0</v>
      </c>
      <c r="F2069" s="6"/>
      <c r="G2069" s="6"/>
      <c r="H2069" s="6"/>
      <c r="I2069" s="6"/>
      <c r="J2069" s="9"/>
    </row>
    <row r="2070" ht="15.35" customHeight="1">
      <c r="A2070" t="s" s="594">
        <f>MID(D2070,LEN(C2070)+2,LEN(D2070)-LEN(C2070))</f>
        <v>110</v>
      </c>
      <c r="B2070" s="349">
        <f>IF(_xlfn.IFERROR(FIND("PU",D2070,1),0)&lt;&gt;0,"PU",0)</f>
        <v>0</v>
      </c>
      <c r="C2070" t="s" s="10">
        <v>147</v>
      </c>
      <c r="D2070" t="s" s="10">
        <v>2916</v>
      </c>
      <c r="E2070" s="349">
        <v>0</v>
      </c>
      <c r="F2070" s="6"/>
      <c r="G2070" s="6"/>
      <c r="H2070" s="6"/>
      <c r="I2070" s="6"/>
      <c r="J2070" s="9"/>
    </row>
    <row r="2071" ht="15.35" customHeight="1">
      <c r="A2071" t="s" s="594">
        <f>MID(D2071,LEN(C2071)+2,LEN(D2071)-LEN(C2071))</f>
        <v>111</v>
      </c>
      <c r="B2071" s="349">
        <f>IF(_xlfn.IFERROR(FIND("PU",D2071,1),0)&lt;&gt;0,"PU",0)</f>
        <v>0</v>
      </c>
      <c r="C2071" t="s" s="10">
        <v>147</v>
      </c>
      <c r="D2071" t="s" s="10">
        <v>2917</v>
      </c>
      <c r="E2071" s="349">
        <v>0</v>
      </c>
      <c r="F2071" s="6"/>
      <c r="G2071" s="6"/>
      <c r="H2071" s="6"/>
      <c r="I2071" s="6"/>
      <c r="J2071" s="9"/>
    </row>
    <row r="2072" ht="15.35" customHeight="1">
      <c r="A2072" t="s" s="594">
        <f>MID(D2072,LEN(C2072)+2,LEN(D2072)-LEN(C2072))</f>
        <v>112</v>
      </c>
      <c r="B2072" s="349">
        <f>IF(_xlfn.IFERROR(FIND("PU",D2072,1),0)&lt;&gt;0,"PU",0)</f>
        <v>0</v>
      </c>
      <c r="C2072" t="s" s="10">
        <v>147</v>
      </c>
      <c r="D2072" t="s" s="10">
        <v>2918</v>
      </c>
      <c r="E2072" s="349">
        <v>0</v>
      </c>
      <c r="F2072" s="6"/>
      <c r="G2072" s="6"/>
      <c r="H2072" s="6"/>
      <c r="I2072" s="6"/>
      <c r="J2072" s="9"/>
    </row>
    <row r="2073" ht="15.35" customHeight="1">
      <c r="A2073" t="s" s="594">
        <f>MID(D2073,LEN(C2073)+2,LEN(D2073)-LEN(C2073))</f>
        <v>113</v>
      </c>
      <c r="B2073" s="349">
        <f>IF(_xlfn.IFERROR(FIND("PU",D2073,1),0)&lt;&gt;0,"PU",0)</f>
        <v>0</v>
      </c>
      <c r="C2073" t="s" s="10">
        <v>147</v>
      </c>
      <c r="D2073" t="s" s="10">
        <v>2919</v>
      </c>
      <c r="E2073" s="349">
        <v>0</v>
      </c>
      <c r="F2073" s="6"/>
      <c r="G2073" s="6"/>
      <c r="H2073" s="6"/>
      <c r="I2073" s="6"/>
      <c r="J2073" s="9"/>
    </row>
    <row r="2074" ht="15.35" customHeight="1">
      <c r="A2074" t="s" s="594">
        <f>MID(D2074,LEN(C2074)+2,LEN(D2074)-LEN(C2074))</f>
        <v>114</v>
      </c>
      <c r="B2074" s="349">
        <f>IF(_xlfn.IFERROR(FIND("PU",D2074,1),0)&lt;&gt;0,"PU",0)</f>
        <v>0</v>
      </c>
      <c r="C2074" t="s" s="10">
        <v>147</v>
      </c>
      <c r="D2074" t="s" s="10">
        <v>2920</v>
      </c>
      <c r="E2074" s="349">
        <v>0</v>
      </c>
      <c r="F2074" s="6"/>
      <c r="G2074" s="6"/>
      <c r="H2074" s="6"/>
      <c r="I2074" s="6"/>
      <c r="J2074" s="9"/>
    </row>
    <row r="2075" ht="15.35" customHeight="1">
      <c r="A2075" t="s" s="594">
        <f>MID(D2075,LEN(C2075)+2,LEN(D2075)-LEN(C2075))</f>
        <v>115</v>
      </c>
      <c r="B2075" s="349">
        <f>IF(_xlfn.IFERROR(FIND("PU",D2075,1),0)&lt;&gt;0,"PU",0)</f>
        <v>0</v>
      </c>
      <c r="C2075" t="s" s="10">
        <v>147</v>
      </c>
      <c r="D2075" t="s" s="10">
        <v>2921</v>
      </c>
      <c r="E2075" s="349">
        <v>0</v>
      </c>
      <c r="F2075" s="6"/>
      <c r="G2075" s="6"/>
      <c r="H2075" s="6"/>
      <c r="I2075" s="6"/>
      <c r="J2075" s="9"/>
    </row>
    <row r="2076" ht="15.35" customHeight="1">
      <c r="A2076" t="s" s="594">
        <f>MID(D2076,LEN(C2076)+2,LEN(D2076)-LEN(C2076))</f>
        <v>117</v>
      </c>
      <c r="B2076" s="349">
        <f>IF(_xlfn.IFERROR(FIND("PU",D2076,1),0)&lt;&gt;0,"PU",0)</f>
        <v>0</v>
      </c>
      <c r="C2076" t="s" s="10">
        <v>147</v>
      </c>
      <c r="D2076" t="s" s="10">
        <v>2922</v>
      </c>
      <c r="E2076" s="349">
        <v>0</v>
      </c>
      <c r="F2076" s="6"/>
      <c r="G2076" s="6"/>
      <c r="H2076" s="6"/>
      <c r="I2076" s="6"/>
      <c r="J2076" s="9"/>
    </row>
    <row r="2077" ht="15.35" customHeight="1">
      <c r="A2077" t="s" s="594">
        <f>MID(D2077,LEN(C2077)+2,LEN(D2077)-LEN(C2077))</f>
        <v>118</v>
      </c>
      <c r="B2077" s="349">
        <f>IF(_xlfn.IFERROR(FIND("PU",D2077,1),0)&lt;&gt;0,"PU",0)</f>
        <v>0</v>
      </c>
      <c r="C2077" t="s" s="10">
        <v>147</v>
      </c>
      <c r="D2077" t="s" s="10">
        <v>2923</v>
      </c>
      <c r="E2077" s="349">
        <v>0</v>
      </c>
      <c r="F2077" s="6"/>
      <c r="G2077" s="6"/>
      <c r="H2077" s="6"/>
      <c r="I2077" s="6"/>
      <c r="J2077" s="9"/>
    </row>
    <row r="2078" ht="15.35" customHeight="1">
      <c r="A2078" t="s" s="594">
        <f>MID(D2078,LEN(C2078)+2,LEN(D2078)-LEN(C2078))</f>
        <v>119</v>
      </c>
      <c r="B2078" s="349">
        <f>IF(_xlfn.IFERROR(FIND("PU",D2078,1),0)&lt;&gt;0,"PU",0)</f>
        <v>0</v>
      </c>
      <c r="C2078" t="s" s="10">
        <v>147</v>
      </c>
      <c r="D2078" t="s" s="10">
        <v>2924</v>
      </c>
      <c r="E2078" s="349">
        <v>0</v>
      </c>
      <c r="F2078" s="6"/>
      <c r="G2078" s="6"/>
      <c r="H2078" s="6"/>
      <c r="I2078" s="6"/>
      <c r="J2078" s="9"/>
    </row>
    <row r="2079" ht="15.35" customHeight="1">
      <c r="A2079" t="s" s="594">
        <f>MID(D2079,LEN(C2079)+2,LEN(D2079)-LEN(C2079))</f>
        <v>120</v>
      </c>
      <c r="B2079" s="349">
        <f>IF(_xlfn.IFERROR(FIND("PU",D2079,1),0)&lt;&gt;0,"PU",0)</f>
        <v>0</v>
      </c>
      <c r="C2079" t="s" s="10">
        <v>147</v>
      </c>
      <c r="D2079" t="s" s="10">
        <v>2925</v>
      </c>
      <c r="E2079" s="349">
        <v>0</v>
      </c>
      <c r="F2079" s="6"/>
      <c r="G2079" s="6"/>
      <c r="H2079" s="6"/>
      <c r="I2079" s="6"/>
      <c r="J2079" s="9"/>
    </row>
    <row r="2080" ht="15.35" customHeight="1">
      <c r="A2080" t="s" s="594">
        <f>MID(D2080,LEN(C2080)+2,LEN(D2080)-LEN(C2080))</f>
        <v>121</v>
      </c>
      <c r="B2080" s="349">
        <f>IF(_xlfn.IFERROR(FIND("PU",D2080,1),0)&lt;&gt;0,"PU",0)</f>
        <v>0</v>
      </c>
      <c r="C2080" t="s" s="10">
        <v>147</v>
      </c>
      <c r="D2080" t="s" s="10">
        <v>2926</v>
      </c>
      <c r="E2080" s="349">
        <v>0</v>
      </c>
      <c r="F2080" s="6"/>
      <c r="G2080" s="6"/>
      <c r="H2080" s="6"/>
      <c r="I2080" s="6"/>
      <c r="J2080" s="9"/>
    </row>
    <row r="2081" ht="15.35" customHeight="1">
      <c r="A2081" t="s" s="594">
        <f>MID(D2081,LEN(C2081)+2,LEN(D2081)-LEN(C2081))</f>
        <v>122</v>
      </c>
      <c r="B2081" s="349">
        <f>IF(_xlfn.IFERROR(FIND("PU",D2081,1),0)&lt;&gt;0,"PU",0)</f>
        <v>0</v>
      </c>
      <c r="C2081" t="s" s="10">
        <v>147</v>
      </c>
      <c r="D2081" t="s" s="10">
        <v>2927</v>
      </c>
      <c r="E2081" s="349">
        <v>0</v>
      </c>
      <c r="F2081" s="6"/>
      <c r="G2081" s="6"/>
      <c r="H2081" s="6"/>
      <c r="I2081" s="6"/>
      <c r="J2081" s="9"/>
    </row>
    <row r="2082" ht="15.35" customHeight="1">
      <c r="A2082" t="s" s="594">
        <f>MID(D2082,LEN(C2082)+2,LEN(D2082)-LEN(C2082))</f>
        <v>123</v>
      </c>
      <c r="B2082" s="349">
        <f>IF(_xlfn.IFERROR(FIND("PU",D2082,1),0)&lt;&gt;0,"PU",0)</f>
        <v>0</v>
      </c>
      <c r="C2082" t="s" s="10">
        <v>147</v>
      </c>
      <c r="D2082" t="s" s="10">
        <v>2928</v>
      </c>
      <c r="E2082" s="349">
        <v>0</v>
      </c>
      <c r="F2082" s="6"/>
      <c r="G2082" s="6"/>
      <c r="H2082" s="6"/>
      <c r="I2082" s="6"/>
      <c r="J2082" s="9"/>
    </row>
    <row r="2083" ht="15.35" customHeight="1">
      <c r="A2083" t="s" s="594">
        <f>MID(D2083,LEN(C2083)+2,LEN(D2083)-LEN(C2083))</f>
        <v>860</v>
      </c>
      <c r="B2083" s="349">
        <f>IF(_xlfn.IFERROR(FIND("PU",D2083,1),0)&lt;&gt;0,"PU",0)</f>
        <v>0</v>
      </c>
      <c r="C2083" t="s" s="10">
        <v>147</v>
      </c>
      <c r="D2083" t="s" s="10">
        <v>2929</v>
      </c>
      <c r="E2083" s="349">
        <v>0</v>
      </c>
      <c r="F2083" s="6"/>
      <c r="G2083" s="6"/>
      <c r="H2083" s="6"/>
      <c r="I2083" s="6"/>
      <c r="J2083" s="9"/>
    </row>
    <row r="2084" ht="15.35" customHeight="1">
      <c r="A2084" t="s" s="594">
        <f>MID(D2084,LEN(C2084)+2,LEN(D2084)-LEN(C2084))</f>
        <v>110</v>
      </c>
      <c r="B2084" s="349">
        <f>IF(_xlfn.IFERROR(FIND("PU",D2084,1),0)&lt;&gt;0,"PU",0)</f>
        <v>0</v>
      </c>
      <c r="C2084" t="s" s="10">
        <v>347</v>
      </c>
      <c r="D2084" t="s" s="10">
        <v>2930</v>
      </c>
      <c r="E2084" s="349">
        <v>0</v>
      </c>
      <c r="F2084" s="6"/>
      <c r="G2084" s="6"/>
      <c r="H2084" s="6"/>
      <c r="I2084" s="6"/>
      <c r="J2084" s="9"/>
    </row>
    <row r="2085" ht="15.35" customHeight="1">
      <c r="A2085" t="s" s="594">
        <f>MID(D2085,LEN(C2085)+2,LEN(D2085)-LEN(C2085))</f>
        <v>111</v>
      </c>
      <c r="B2085" s="349">
        <f>IF(_xlfn.IFERROR(FIND("PU",D2085,1),0)&lt;&gt;0,"PU",0)</f>
        <v>0</v>
      </c>
      <c r="C2085" t="s" s="10">
        <v>347</v>
      </c>
      <c r="D2085" t="s" s="10">
        <v>2931</v>
      </c>
      <c r="E2085" s="349">
        <v>0</v>
      </c>
      <c r="F2085" s="6"/>
      <c r="G2085" s="6"/>
      <c r="H2085" s="6"/>
      <c r="I2085" s="6"/>
      <c r="J2085" s="9"/>
    </row>
    <row r="2086" ht="15.35" customHeight="1">
      <c r="A2086" t="s" s="594">
        <f>MID(D2086,LEN(C2086)+2,LEN(D2086)-LEN(C2086))</f>
        <v>112</v>
      </c>
      <c r="B2086" s="349">
        <f>IF(_xlfn.IFERROR(FIND("PU",D2086,1),0)&lt;&gt;0,"PU",0)</f>
        <v>0</v>
      </c>
      <c r="C2086" t="s" s="10">
        <v>347</v>
      </c>
      <c r="D2086" t="s" s="10">
        <v>2932</v>
      </c>
      <c r="E2086" s="349">
        <v>0</v>
      </c>
      <c r="F2086" s="6"/>
      <c r="G2086" s="6"/>
      <c r="H2086" s="6"/>
      <c r="I2086" s="6"/>
      <c r="J2086" s="9"/>
    </row>
    <row r="2087" ht="15.35" customHeight="1">
      <c r="A2087" t="s" s="594">
        <f>MID(D2087,LEN(C2087)+2,LEN(D2087)-LEN(C2087))</f>
        <v>113</v>
      </c>
      <c r="B2087" s="349">
        <f>IF(_xlfn.IFERROR(FIND("PU",D2087,1),0)&lt;&gt;0,"PU",0)</f>
        <v>0</v>
      </c>
      <c r="C2087" t="s" s="10">
        <v>347</v>
      </c>
      <c r="D2087" t="s" s="10">
        <v>2933</v>
      </c>
      <c r="E2087" s="349">
        <v>0</v>
      </c>
      <c r="F2087" s="6"/>
      <c r="G2087" s="6"/>
      <c r="H2087" s="6"/>
      <c r="I2087" s="6"/>
      <c r="J2087" s="9"/>
    </row>
    <row r="2088" ht="15.35" customHeight="1">
      <c r="A2088" t="s" s="594">
        <f>MID(D2088,LEN(C2088)+2,LEN(D2088)-LEN(C2088))</f>
        <v>114</v>
      </c>
      <c r="B2088" s="349">
        <f>IF(_xlfn.IFERROR(FIND("PU",D2088,1),0)&lt;&gt;0,"PU",0)</f>
        <v>0</v>
      </c>
      <c r="C2088" t="s" s="10">
        <v>347</v>
      </c>
      <c r="D2088" t="s" s="10">
        <v>2934</v>
      </c>
      <c r="E2088" s="349">
        <v>0</v>
      </c>
      <c r="F2088" s="6"/>
      <c r="G2088" s="6"/>
      <c r="H2088" s="6"/>
      <c r="I2088" s="6"/>
      <c r="J2088" s="9"/>
    </row>
    <row r="2089" ht="15.35" customHeight="1">
      <c r="A2089" t="s" s="594">
        <f>MID(D2089,LEN(C2089)+2,LEN(D2089)-LEN(C2089))</f>
        <v>115</v>
      </c>
      <c r="B2089" s="349">
        <f>IF(_xlfn.IFERROR(FIND("PU",D2089,1),0)&lt;&gt;0,"PU",0)</f>
        <v>0</v>
      </c>
      <c r="C2089" t="s" s="10">
        <v>347</v>
      </c>
      <c r="D2089" t="s" s="10">
        <v>2935</v>
      </c>
      <c r="E2089" s="349">
        <v>0</v>
      </c>
      <c r="F2089" s="6"/>
      <c r="G2089" s="6"/>
      <c r="H2089" s="6"/>
      <c r="I2089" s="6"/>
      <c r="J2089" s="9"/>
    </row>
    <row r="2090" ht="15.35" customHeight="1">
      <c r="A2090" t="s" s="594">
        <f>MID(D2090,LEN(C2090)+2,LEN(D2090)-LEN(C2090))</f>
        <v>117</v>
      </c>
      <c r="B2090" s="349">
        <f>IF(_xlfn.IFERROR(FIND("PU",D2090,1),0)&lt;&gt;0,"PU",0)</f>
        <v>0</v>
      </c>
      <c r="C2090" t="s" s="10">
        <v>347</v>
      </c>
      <c r="D2090" t="s" s="10">
        <v>2936</v>
      </c>
      <c r="E2090" s="349">
        <v>0</v>
      </c>
      <c r="F2090" s="6"/>
      <c r="G2090" s="6"/>
      <c r="H2090" s="6"/>
      <c r="I2090" s="6"/>
      <c r="J2090" s="9"/>
    </row>
    <row r="2091" ht="15.35" customHeight="1">
      <c r="A2091" t="s" s="594">
        <f>MID(D2091,LEN(C2091)+2,LEN(D2091)-LEN(C2091))</f>
        <v>118</v>
      </c>
      <c r="B2091" s="349">
        <f>IF(_xlfn.IFERROR(FIND("PU",D2091,1),0)&lt;&gt;0,"PU",0)</f>
        <v>0</v>
      </c>
      <c r="C2091" t="s" s="10">
        <v>347</v>
      </c>
      <c r="D2091" t="s" s="10">
        <v>2937</v>
      </c>
      <c r="E2091" s="349">
        <v>0</v>
      </c>
      <c r="F2091" s="6"/>
      <c r="G2091" s="6"/>
      <c r="H2091" s="6"/>
      <c r="I2091" s="6"/>
      <c r="J2091" s="9"/>
    </row>
    <row r="2092" ht="15.35" customHeight="1">
      <c r="A2092" t="s" s="594">
        <f>MID(D2092,LEN(C2092)+2,LEN(D2092)-LEN(C2092))</f>
        <v>119</v>
      </c>
      <c r="B2092" s="349">
        <f>IF(_xlfn.IFERROR(FIND("PU",D2092,1),0)&lt;&gt;0,"PU",0)</f>
        <v>0</v>
      </c>
      <c r="C2092" t="s" s="10">
        <v>347</v>
      </c>
      <c r="D2092" t="s" s="10">
        <v>2938</v>
      </c>
      <c r="E2092" s="349">
        <v>0</v>
      </c>
      <c r="F2092" s="6"/>
      <c r="G2092" s="6"/>
      <c r="H2092" s="6"/>
      <c r="I2092" s="6"/>
      <c r="J2092" s="9"/>
    </row>
    <row r="2093" ht="15.35" customHeight="1">
      <c r="A2093" t="s" s="594">
        <f>MID(D2093,LEN(C2093)+2,LEN(D2093)-LEN(C2093))</f>
        <v>120</v>
      </c>
      <c r="B2093" s="349">
        <f>IF(_xlfn.IFERROR(FIND("PU",D2093,1),0)&lt;&gt;0,"PU",0)</f>
        <v>0</v>
      </c>
      <c r="C2093" t="s" s="10">
        <v>347</v>
      </c>
      <c r="D2093" t="s" s="10">
        <v>2939</v>
      </c>
      <c r="E2093" s="349">
        <v>0</v>
      </c>
      <c r="F2093" s="6"/>
      <c r="G2093" s="6"/>
      <c r="H2093" s="6"/>
      <c r="I2093" s="6"/>
      <c r="J2093" s="9"/>
    </row>
    <row r="2094" ht="15.35" customHeight="1">
      <c r="A2094" t="s" s="594">
        <f>MID(D2094,LEN(C2094)+2,LEN(D2094)-LEN(C2094))</f>
        <v>121</v>
      </c>
      <c r="B2094" s="349">
        <f>IF(_xlfn.IFERROR(FIND("PU",D2094,1),0)&lt;&gt;0,"PU",0)</f>
        <v>0</v>
      </c>
      <c r="C2094" t="s" s="10">
        <v>347</v>
      </c>
      <c r="D2094" t="s" s="10">
        <v>2940</v>
      </c>
      <c r="E2094" s="349">
        <v>0</v>
      </c>
      <c r="F2094" s="6"/>
      <c r="G2094" s="6"/>
      <c r="H2094" s="6"/>
      <c r="I2094" s="6"/>
      <c r="J2094" s="9"/>
    </row>
    <row r="2095" ht="15.35" customHeight="1">
      <c r="A2095" t="s" s="594">
        <f>MID(D2095,LEN(C2095)+2,LEN(D2095)-LEN(C2095))</f>
        <v>122</v>
      </c>
      <c r="B2095" s="349">
        <f>IF(_xlfn.IFERROR(FIND("PU",D2095,1),0)&lt;&gt;0,"PU",0)</f>
        <v>0</v>
      </c>
      <c r="C2095" t="s" s="10">
        <v>347</v>
      </c>
      <c r="D2095" t="s" s="10">
        <v>2941</v>
      </c>
      <c r="E2095" s="349">
        <v>0</v>
      </c>
      <c r="F2095" s="6"/>
      <c r="G2095" s="6"/>
      <c r="H2095" s="6"/>
      <c r="I2095" s="6"/>
      <c r="J2095" s="9"/>
    </row>
    <row r="2096" ht="15.35" customHeight="1">
      <c r="A2096" t="s" s="594">
        <f>MID(D2096,LEN(C2096)+2,LEN(D2096)-LEN(C2096))</f>
        <v>123</v>
      </c>
      <c r="B2096" s="349">
        <f>IF(_xlfn.IFERROR(FIND("PU",D2096,1),0)&lt;&gt;0,"PU",0)</f>
        <v>0</v>
      </c>
      <c r="C2096" t="s" s="10">
        <v>347</v>
      </c>
      <c r="D2096" t="s" s="10">
        <v>2942</v>
      </c>
      <c r="E2096" s="349">
        <v>0</v>
      </c>
      <c r="F2096" s="6"/>
      <c r="G2096" s="6"/>
      <c r="H2096" s="6"/>
      <c r="I2096" s="6"/>
      <c r="J2096" s="9"/>
    </row>
    <row r="2097" ht="15.35" customHeight="1">
      <c r="A2097" t="s" s="594">
        <f>MID(D2097,LEN(C2097)+2,LEN(D2097)-LEN(C2097))</f>
        <v>860</v>
      </c>
      <c r="B2097" s="349">
        <f>IF(_xlfn.IFERROR(FIND("PU",D2097,1),0)&lt;&gt;0,"PU",0)</f>
        <v>0</v>
      </c>
      <c r="C2097" t="s" s="10">
        <v>347</v>
      </c>
      <c r="D2097" t="s" s="10">
        <v>2943</v>
      </c>
      <c r="E2097" s="349">
        <v>0</v>
      </c>
      <c r="F2097" s="6"/>
      <c r="G2097" s="6"/>
      <c r="H2097" s="6"/>
      <c r="I2097" s="6"/>
      <c r="J2097" s="9"/>
    </row>
    <row r="2098" ht="15.35" customHeight="1">
      <c r="A2098" t="s" s="594">
        <f>MID(D2098,LEN(C2098)+2,LEN(D2098)-LEN(C2098))</f>
        <v>110</v>
      </c>
      <c r="B2098" s="349">
        <f>IF(_xlfn.IFERROR(FIND("PU",D2098,1),0)&lt;&gt;0,"PU",0)</f>
        <v>0</v>
      </c>
      <c r="C2098" t="s" s="10">
        <v>349</v>
      </c>
      <c r="D2098" t="s" s="10">
        <v>2944</v>
      </c>
      <c r="E2098" s="349">
        <v>0</v>
      </c>
      <c r="F2098" s="6"/>
      <c r="G2098" s="6"/>
      <c r="H2098" s="6"/>
      <c r="I2098" s="6"/>
      <c r="J2098" s="9"/>
    </row>
    <row r="2099" ht="15.35" customHeight="1">
      <c r="A2099" t="s" s="594">
        <f>MID(D2099,LEN(C2099)+2,LEN(D2099)-LEN(C2099))</f>
        <v>111</v>
      </c>
      <c r="B2099" s="349">
        <f>IF(_xlfn.IFERROR(FIND("PU",D2099,1),0)&lt;&gt;0,"PU",0)</f>
        <v>0</v>
      </c>
      <c r="C2099" t="s" s="10">
        <v>349</v>
      </c>
      <c r="D2099" t="s" s="10">
        <v>2945</v>
      </c>
      <c r="E2099" s="349">
        <v>0</v>
      </c>
      <c r="F2099" s="6"/>
      <c r="G2099" s="6"/>
      <c r="H2099" s="6"/>
      <c r="I2099" s="6"/>
      <c r="J2099" s="9"/>
    </row>
    <row r="2100" ht="15.35" customHeight="1">
      <c r="A2100" t="s" s="594">
        <f>MID(D2100,LEN(C2100)+2,LEN(D2100)-LEN(C2100))</f>
        <v>112</v>
      </c>
      <c r="B2100" s="349">
        <f>IF(_xlfn.IFERROR(FIND("PU",D2100,1),0)&lt;&gt;0,"PU",0)</f>
        <v>0</v>
      </c>
      <c r="C2100" t="s" s="10">
        <v>349</v>
      </c>
      <c r="D2100" t="s" s="10">
        <v>2946</v>
      </c>
      <c r="E2100" s="349">
        <v>0</v>
      </c>
      <c r="F2100" s="6"/>
      <c r="G2100" s="6"/>
      <c r="H2100" s="6"/>
      <c r="I2100" s="6"/>
      <c r="J2100" s="9"/>
    </row>
    <row r="2101" ht="15.35" customHeight="1">
      <c r="A2101" t="s" s="594">
        <f>MID(D2101,LEN(C2101)+2,LEN(D2101)-LEN(C2101))</f>
        <v>113</v>
      </c>
      <c r="B2101" s="349">
        <f>IF(_xlfn.IFERROR(FIND("PU",D2101,1),0)&lt;&gt;0,"PU",0)</f>
        <v>0</v>
      </c>
      <c r="C2101" t="s" s="10">
        <v>349</v>
      </c>
      <c r="D2101" t="s" s="10">
        <v>2947</v>
      </c>
      <c r="E2101" s="349">
        <v>0</v>
      </c>
      <c r="F2101" s="6"/>
      <c r="G2101" s="6"/>
      <c r="H2101" s="6"/>
      <c r="I2101" s="6"/>
      <c r="J2101" s="9"/>
    </row>
    <row r="2102" ht="15.35" customHeight="1">
      <c r="A2102" t="s" s="594">
        <f>MID(D2102,LEN(C2102)+2,LEN(D2102)-LEN(C2102))</f>
        <v>114</v>
      </c>
      <c r="B2102" s="349">
        <f>IF(_xlfn.IFERROR(FIND("PU",D2102,1),0)&lt;&gt;0,"PU",0)</f>
        <v>0</v>
      </c>
      <c r="C2102" t="s" s="10">
        <v>349</v>
      </c>
      <c r="D2102" t="s" s="10">
        <v>2948</v>
      </c>
      <c r="E2102" s="349">
        <v>0</v>
      </c>
      <c r="F2102" s="6"/>
      <c r="G2102" s="6"/>
      <c r="H2102" s="6"/>
      <c r="I2102" s="6"/>
      <c r="J2102" s="9"/>
    </row>
    <row r="2103" ht="15.35" customHeight="1">
      <c r="A2103" t="s" s="594">
        <f>MID(D2103,LEN(C2103)+2,LEN(D2103)-LEN(C2103))</f>
        <v>115</v>
      </c>
      <c r="B2103" s="349">
        <f>IF(_xlfn.IFERROR(FIND("PU",D2103,1),0)&lt;&gt;0,"PU",0)</f>
        <v>0</v>
      </c>
      <c r="C2103" t="s" s="10">
        <v>349</v>
      </c>
      <c r="D2103" t="s" s="10">
        <v>2949</v>
      </c>
      <c r="E2103" s="349">
        <v>0</v>
      </c>
      <c r="F2103" s="6"/>
      <c r="G2103" s="6"/>
      <c r="H2103" s="6"/>
      <c r="I2103" s="6"/>
      <c r="J2103" s="9"/>
    </row>
    <row r="2104" ht="15.35" customHeight="1">
      <c r="A2104" t="s" s="594">
        <f>MID(D2104,LEN(C2104)+2,LEN(D2104)-LEN(C2104))</f>
        <v>117</v>
      </c>
      <c r="B2104" s="349">
        <f>IF(_xlfn.IFERROR(FIND("PU",D2104,1),0)&lt;&gt;0,"PU",0)</f>
        <v>0</v>
      </c>
      <c r="C2104" t="s" s="10">
        <v>349</v>
      </c>
      <c r="D2104" t="s" s="10">
        <v>2950</v>
      </c>
      <c r="E2104" s="349">
        <v>0</v>
      </c>
      <c r="F2104" s="6"/>
      <c r="G2104" s="6"/>
      <c r="H2104" s="6"/>
      <c r="I2104" s="6"/>
      <c r="J2104" s="9"/>
    </row>
    <row r="2105" ht="15.35" customHeight="1">
      <c r="A2105" t="s" s="594">
        <f>MID(D2105,LEN(C2105)+2,LEN(D2105)-LEN(C2105))</f>
        <v>118</v>
      </c>
      <c r="B2105" s="349">
        <f>IF(_xlfn.IFERROR(FIND("PU",D2105,1),0)&lt;&gt;0,"PU",0)</f>
        <v>0</v>
      </c>
      <c r="C2105" t="s" s="10">
        <v>349</v>
      </c>
      <c r="D2105" t="s" s="10">
        <v>2951</v>
      </c>
      <c r="E2105" s="349">
        <v>0</v>
      </c>
      <c r="F2105" s="6"/>
      <c r="G2105" s="6"/>
      <c r="H2105" s="6"/>
      <c r="I2105" s="6"/>
      <c r="J2105" s="9"/>
    </row>
    <row r="2106" ht="15.35" customHeight="1">
      <c r="A2106" t="s" s="594">
        <f>MID(D2106,LEN(C2106)+2,LEN(D2106)-LEN(C2106))</f>
        <v>119</v>
      </c>
      <c r="B2106" s="349">
        <f>IF(_xlfn.IFERROR(FIND("PU",D2106,1),0)&lt;&gt;0,"PU",0)</f>
        <v>0</v>
      </c>
      <c r="C2106" t="s" s="10">
        <v>349</v>
      </c>
      <c r="D2106" t="s" s="10">
        <v>2952</v>
      </c>
      <c r="E2106" s="349">
        <v>0</v>
      </c>
      <c r="F2106" s="6"/>
      <c r="G2106" s="6"/>
      <c r="H2106" s="6"/>
      <c r="I2106" s="6"/>
      <c r="J2106" s="9"/>
    </row>
    <row r="2107" ht="15.35" customHeight="1">
      <c r="A2107" t="s" s="594">
        <f>MID(D2107,LEN(C2107)+2,LEN(D2107)-LEN(C2107))</f>
        <v>120</v>
      </c>
      <c r="B2107" s="349">
        <f>IF(_xlfn.IFERROR(FIND("PU",D2107,1),0)&lt;&gt;0,"PU",0)</f>
        <v>0</v>
      </c>
      <c r="C2107" t="s" s="10">
        <v>349</v>
      </c>
      <c r="D2107" t="s" s="10">
        <v>2953</v>
      </c>
      <c r="E2107" s="349">
        <v>0</v>
      </c>
      <c r="F2107" s="6"/>
      <c r="G2107" s="6"/>
      <c r="H2107" s="6"/>
      <c r="I2107" s="6"/>
      <c r="J2107" s="9"/>
    </row>
    <row r="2108" ht="15.35" customHeight="1">
      <c r="A2108" t="s" s="594">
        <f>MID(D2108,LEN(C2108)+2,LEN(D2108)-LEN(C2108))</f>
        <v>121</v>
      </c>
      <c r="B2108" s="349">
        <f>IF(_xlfn.IFERROR(FIND("PU",D2108,1),0)&lt;&gt;0,"PU",0)</f>
        <v>0</v>
      </c>
      <c r="C2108" t="s" s="10">
        <v>349</v>
      </c>
      <c r="D2108" t="s" s="10">
        <v>2954</v>
      </c>
      <c r="E2108" s="349">
        <v>0</v>
      </c>
      <c r="F2108" s="6"/>
      <c r="G2108" s="6"/>
      <c r="H2108" s="6"/>
      <c r="I2108" s="6"/>
      <c r="J2108" s="9"/>
    </row>
    <row r="2109" ht="15.35" customHeight="1">
      <c r="A2109" t="s" s="594">
        <f>MID(D2109,LEN(C2109)+2,LEN(D2109)-LEN(C2109))</f>
        <v>122</v>
      </c>
      <c r="B2109" s="349">
        <f>IF(_xlfn.IFERROR(FIND("PU",D2109,1),0)&lt;&gt;0,"PU",0)</f>
        <v>0</v>
      </c>
      <c r="C2109" t="s" s="10">
        <v>349</v>
      </c>
      <c r="D2109" t="s" s="10">
        <v>2955</v>
      </c>
      <c r="E2109" s="349">
        <v>0</v>
      </c>
      <c r="F2109" s="6"/>
      <c r="G2109" s="6"/>
      <c r="H2109" s="6"/>
      <c r="I2109" s="6"/>
      <c r="J2109" s="9"/>
    </row>
    <row r="2110" ht="15.35" customHeight="1">
      <c r="A2110" t="s" s="594">
        <f>MID(D2110,LEN(C2110)+2,LEN(D2110)-LEN(C2110))</f>
        <v>123</v>
      </c>
      <c r="B2110" s="349">
        <f>IF(_xlfn.IFERROR(FIND("PU",D2110,1),0)&lt;&gt;0,"PU",0)</f>
        <v>0</v>
      </c>
      <c r="C2110" t="s" s="10">
        <v>349</v>
      </c>
      <c r="D2110" t="s" s="10">
        <v>2956</v>
      </c>
      <c r="E2110" s="349">
        <v>0</v>
      </c>
      <c r="F2110" s="6"/>
      <c r="G2110" s="6"/>
      <c r="H2110" s="6"/>
      <c r="I2110" s="6"/>
      <c r="J2110" s="9"/>
    </row>
    <row r="2111" ht="15.35" customHeight="1">
      <c r="A2111" t="s" s="594">
        <f>MID(D2111,LEN(C2111)+2,LEN(D2111)-LEN(C2111))</f>
        <v>860</v>
      </c>
      <c r="B2111" s="349">
        <f>IF(_xlfn.IFERROR(FIND("PU",D2111,1),0)&lt;&gt;0,"PU",0)</f>
        <v>0</v>
      </c>
      <c r="C2111" t="s" s="10">
        <v>349</v>
      </c>
      <c r="D2111" t="s" s="10">
        <v>2957</v>
      </c>
      <c r="E2111" s="349">
        <v>0</v>
      </c>
      <c r="F2111" s="6"/>
      <c r="G2111" s="6"/>
      <c r="H2111" s="6"/>
      <c r="I2111" s="6"/>
      <c r="J2111" s="9"/>
    </row>
    <row r="2112" ht="15.35" customHeight="1">
      <c r="A2112" t="s" s="594">
        <f>MID(D2112,LEN(C2112)+2,LEN(D2112)-LEN(C2112))</f>
        <v>110</v>
      </c>
      <c r="B2112" s="349">
        <f>IF(_xlfn.IFERROR(FIND("PU",D2112,1),0)&lt;&gt;0,"PU",0)</f>
        <v>0</v>
      </c>
      <c r="C2112" t="s" s="10">
        <v>351</v>
      </c>
      <c r="D2112" t="s" s="10">
        <v>2958</v>
      </c>
      <c r="E2112" s="349">
        <v>0</v>
      </c>
      <c r="F2112" s="6"/>
      <c r="G2112" s="6"/>
      <c r="H2112" s="6"/>
      <c r="I2112" s="6"/>
      <c r="J2112" s="9"/>
    </row>
    <row r="2113" ht="15.35" customHeight="1">
      <c r="A2113" t="s" s="594">
        <f>MID(D2113,LEN(C2113)+2,LEN(D2113)-LEN(C2113))</f>
        <v>111</v>
      </c>
      <c r="B2113" s="349">
        <f>IF(_xlfn.IFERROR(FIND("PU",D2113,1),0)&lt;&gt;0,"PU",0)</f>
        <v>0</v>
      </c>
      <c r="C2113" t="s" s="10">
        <v>351</v>
      </c>
      <c r="D2113" t="s" s="10">
        <v>2959</v>
      </c>
      <c r="E2113" s="349">
        <v>0</v>
      </c>
      <c r="F2113" s="6"/>
      <c r="G2113" s="6"/>
      <c r="H2113" s="6"/>
      <c r="I2113" s="6"/>
      <c r="J2113" s="9"/>
    </row>
    <row r="2114" ht="15.35" customHeight="1">
      <c r="A2114" t="s" s="594">
        <f>MID(D2114,LEN(C2114)+2,LEN(D2114)-LEN(C2114))</f>
        <v>112</v>
      </c>
      <c r="B2114" s="349">
        <f>IF(_xlfn.IFERROR(FIND("PU",D2114,1),0)&lt;&gt;0,"PU",0)</f>
        <v>0</v>
      </c>
      <c r="C2114" t="s" s="10">
        <v>351</v>
      </c>
      <c r="D2114" t="s" s="10">
        <v>2960</v>
      </c>
      <c r="E2114" s="349">
        <v>0</v>
      </c>
      <c r="F2114" s="6"/>
      <c r="G2114" s="6"/>
      <c r="H2114" s="6"/>
      <c r="I2114" s="6"/>
      <c r="J2114" s="9"/>
    </row>
    <row r="2115" ht="15.35" customHeight="1">
      <c r="A2115" t="s" s="594">
        <f>MID(D2115,LEN(C2115)+2,LEN(D2115)-LEN(C2115))</f>
        <v>113</v>
      </c>
      <c r="B2115" s="349">
        <f>IF(_xlfn.IFERROR(FIND("PU",D2115,1),0)&lt;&gt;0,"PU",0)</f>
        <v>0</v>
      </c>
      <c r="C2115" t="s" s="10">
        <v>351</v>
      </c>
      <c r="D2115" t="s" s="10">
        <v>2961</v>
      </c>
      <c r="E2115" s="349">
        <v>0</v>
      </c>
      <c r="F2115" s="6"/>
      <c r="G2115" s="6"/>
      <c r="H2115" s="6"/>
      <c r="I2115" s="6"/>
      <c r="J2115" s="9"/>
    </row>
    <row r="2116" ht="15.35" customHeight="1">
      <c r="A2116" t="s" s="594">
        <f>MID(D2116,LEN(C2116)+2,LEN(D2116)-LEN(C2116))</f>
        <v>114</v>
      </c>
      <c r="B2116" s="349">
        <f>IF(_xlfn.IFERROR(FIND("PU",D2116,1),0)&lt;&gt;0,"PU",0)</f>
        <v>0</v>
      </c>
      <c r="C2116" t="s" s="10">
        <v>351</v>
      </c>
      <c r="D2116" t="s" s="10">
        <v>2962</v>
      </c>
      <c r="E2116" s="349">
        <v>0</v>
      </c>
      <c r="F2116" s="6"/>
      <c r="G2116" s="6"/>
      <c r="H2116" s="6"/>
      <c r="I2116" s="6"/>
      <c r="J2116" s="9"/>
    </row>
    <row r="2117" ht="15.35" customHeight="1">
      <c r="A2117" t="s" s="594">
        <f>MID(D2117,LEN(C2117)+2,LEN(D2117)-LEN(C2117))</f>
        <v>115</v>
      </c>
      <c r="B2117" s="349">
        <f>IF(_xlfn.IFERROR(FIND("PU",D2117,1),0)&lt;&gt;0,"PU",0)</f>
        <v>0</v>
      </c>
      <c r="C2117" t="s" s="10">
        <v>351</v>
      </c>
      <c r="D2117" t="s" s="10">
        <v>2963</v>
      </c>
      <c r="E2117" s="349">
        <v>0</v>
      </c>
      <c r="F2117" s="6"/>
      <c r="G2117" s="6"/>
      <c r="H2117" s="6"/>
      <c r="I2117" s="6"/>
      <c r="J2117" s="9"/>
    </row>
    <row r="2118" ht="15.35" customHeight="1">
      <c r="A2118" t="s" s="594">
        <f>MID(D2118,LEN(C2118)+2,LEN(D2118)-LEN(C2118))</f>
        <v>117</v>
      </c>
      <c r="B2118" s="349">
        <f>IF(_xlfn.IFERROR(FIND("PU",D2118,1),0)&lt;&gt;0,"PU",0)</f>
        <v>0</v>
      </c>
      <c r="C2118" t="s" s="10">
        <v>351</v>
      </c>
      <c r="D2118" t="s" s="10">
        <v>2964</v>
      </c>
      <c r="E2118" s="349">
        <v>0</v>
      </c>
      <c r="F2118" s="6"/>
      <c r="G2118" s="6"/>
      <c r="H2118" s="6"/>
      <c r="I2118" s="6"/>
      <c r="J2118" s="9"/>
    </row>
    <row r="2119" ht="15.35" customHeight="1">
      <c r="A2119" t="s" s="594">
        <f>MID(D2119,LEN(C2119)+2,LEN(D2119)-LEN(C2119))</f>
        <v>118</v>
      </c>
      <c r="B2119" s="349">
        <f>IF(_xlfn.IFERROR(FIND("PU",D2119,1),0)&lt;&gt;0,"PU",0)</f>
        <v>0</v>
      </c>
      <c r="C2119" t="s" s="10">
        <v>351</v>
      </c>
      <c r="D2119" t="s" s="10">
        <v>2965</v>
      </c>
      <c r="E2119" s="349">
        <v>0</v>
      </c>
      <c r="F2119" s="6"/>
      <c r="G2119" s="6"/>
      <c r="H2119" s="6"/>
      <c r="I2119" s="6"/>
      <c r="J2119" s="9"/>
    </row>
    <row r="2120" ht="15.35" customHeight="1">
      <c r="A2120" t="s" s="594">
        <f>MID(D2120,LEN(C2120)+2,LEN(D2120)-LEN(C2120))</f>
        <v>119</v>
      </c>
      <c r="B2120" s="349">
        <f>IF(_xlfn.IFERROR(FIND("PU",D2120,1),0)&lt;&gt;0,"PU",0)</f>
        <v>0</v>
      </c>
      <c r="C2120" t="s" s="10">
        <v>351</v>
      </c>
      <c r="D2120" t="s" s="10">
        <v>2966</v>
      </c>
      <c r="E2120" s="349">
        <v>0</v>
      </c>
      <c r="F2120" s="6"/>
      <c r="G2120" s="6"/>
      <c r="H2120" s="6"/>
      <c r="I2120" s="6"/>
      <c r="J2120" s="9"/>
    </row>
    <row r="2121" ht="15.35" customHeight="1">
      <c r="A2121" t="s" s="594">
        <f>MID(D2121,LEN(C2121)+2,LEN(D2121)-LEN(C2121))</f>
        <v>120</v>
      </c>
      <c r="B2121" s="349">
        <f>IF(_xlfn.IFERROR(FIND("PU",D2121,1),0)&lt;&gt;0,"PU",0)</f>
        <v>0</v>
      </c>
      <c r="C2121" t="s" s="10">
        <v>351</v>
      </c>
      <c r="D2121" t="s" s="10">
        <v>2967</v>
      </c>
      <c r="E2121" s="349">
        <v>0</v>
      </c>
      <c r="F2121" s="6"/>
      <c r="G2121" s="6"/>
      <c r="H2121" s="6"/>
      <c r="I2121" s="6"/>
      <c r="J2121" s="9"/>
    </row>
    <row r="2122" ht="15.35" customHeight="1">
      <c r="A2122" t="s" s="594">
        <f>MID(D2122,LEN(C2122)+2,LEN(D2122)-LEN(C2122))</f>
        <v>121</v>
      </c>
      <c r="B2122" s="349">
        <f>IF(_xlfn.IFERROR(FIND("PU",D2122,1),0)&lt;&gt;0,"PU",0)</f>
        <v>0</v>
      </c>
      <c r="C2122" t="s" s="10">
        <v>351</v>
      </c>
      <c r="D2122" t="s" s="10">
        <v>2968</v>
      </c>
      <c r="E2122" s="349">
        <v>0</v>
      </c>
      <c r="F2122" s="6"/>
      <c r="G2122" s="6"/>
      <c r="H2122" s="6"/>
      <c r="I2122" s="6"/>
      <c r="J2122" s="9"/>
    </row>
    <row r="2123" ht="15.35" customHeight="1">
      <c r="A2123" t="s" s="594">
        <f>MID(D2123,LEN(C2123)+2,LEN(D2123)-LEN(C2123))</f>
        <v>122</v>
      </c>
      <c r="B2123" s="349">
        <f>IF(_xlfn.IFERROR(FIND("PU",D2123,1),0)&lt;&gt;0,"PU",0)</f>
        <v>0</v>
      </c>
      <c r="C2123" t="s" s="10">
        <v>351</v>
      </c>
      <c r="D2123" t="s" s="10">
        <v>2969</v>
      </c>
      <c r="E2123" s="349">
        <v>0</v>
      </c>
      <c r="F2123" s="6"/>
      <c r="G2123" s="6"/>
      <c r="H2123" s="6"/>
      <c r="I2123" s="6"/>
      <c r="J2123" s="9"/>
    </row>
    <row r="2124" ht="15.35" customHeight="1">
      <c r="A2124" t="s" s="594">
        <f>MID(D2124,LEN(C2124)+2,LEN(D2124)-LEN(C2124))</f>
        <v>123</v>
      </c>
      <c r="B2124" s="349">
        <f>IF(_xlfn.IFERROR(FIND("PU",D2124,1),0)&lt;&gt;0,"PU",0)</f>
        <v>0</v>
      </c>
      <c r="C2124" t="s" s="10">
        <v>351</v>
      </c>
      <c r="D2124" t="s" s="10">
        <v>2970</v>
      </c>
      <c r="E2124" s="349">
        <v>0</v>
      </c>
      <c r="F2124" s="6"/>
      <c r="G2124" s="6"/>
      <c r="H2124" s="6"/>
      <c r="I2124" s="6"/>
      <c r="J2124" s="9"/>
    </row>
    <row r="2125" ht="15.35" customHeight="1">
      <c r="A2125" t="s" s="594">
        <f>MID(D2125,LEN(C2125)+2,LEN(D2125)-LEN(C2125))</f>
        <v>860</v>
      </c>
      <c r="B2125" s="349">
        <f>IF(_xlfn.IFERROR(FIND("PU",D2125,1),0)&lt;&gt;0,"PU",0)</f>
        <v>0</v>
      </c>
      <c r="C2125" t="s" s="10">
        <v>351</v>
      </c>
      <c r="D2125" t="s" s="10">
        <v>2971</v>
      </c>
      <c r="E2125" s="349">
        <v>0</v>
      </c>
      <c r="F2125" s="6"/>
      <c r="G2125" s="6"/>
      <c r="H2125" s="6"/>
      <c r="I2125" s="6"/>
      <c r="J2125" s="9"/>
    </row>
    <row r="2126" ht="15.35" customHeight="1">
      <c r="A2126" t="s" s="594">
        <f>MID(D2126,LEN(C2126)+2,LEN(D2126)-LEN(C2126))</f>
        <v>110</v>
      </c>
      <c r="B2126" s="349">
        <f>IF(_xlfn.IFERROR(FIND("PU",D2126,1),0)&lt;&gt;0,"PU",0)</f>
        <v>0</v>
      </c>
      <c r="C2126" t="s" s="10">
        <v>353</v>
      </c>
      <c r="D2126" t="s" s="10">
        <v>2972</v>
      </c>
      <c r="E2126" s="349">
        <v>0</v>
      </c>
      <c r="F2126" s="6"/>
      <c r="G2126" s="6"/>
      <c r="H2126" s="6"/>
      <c r="I2126" s="6"/>
      <c r="J2126" s="9"/>
    </row>
    <row r="2127" ht="15.35" customHeight="1">
      <c r="A2127" t="s" s="594">
        <f>MID(D2127,LEN(C2127)+2,LEN(D2127)-LEN(C2127))</f>
        <v>111</v>
      </c>
      <c r="B2127" s="349">
        <f>IF(_xlfn.IFERROR(FIND("PU",D2127,1),0)&lt;&gt;0,"PU",0)</f>
        <v>0</v>
      </c>
      <c r="C2127" t="s" s="10">
        <v>353</v>
      </c>
      <c r="D2127" t="s" s="10">
        <v>2973</v>
      </c>
      <c r="E2127" s="349">
        <v>0</v>
      </c>
      <c r="F2127" s="6"/>
      <c r="G2127" s="6"/>
      <c r="H2127" s="6"/>
      <c r="I2127" s="6"/>
      <c r="J2127" s="9"/>
    </row>
    <row r="2128" ht="15.35" customHeight="1">
      <c r="A2128" t="s" s="594">
        <f>MID(D2128,LEN(C2128)+2,LEN(D2128)-LEN(C2128))</f>
        <v>112</v>
      </c>
      <c r="B2128" s="349">
        <f>IF(_xlfn.IFERROR(FIND("PU",D2128,1),0)&lt;&gt;0,"PU",0)</f>
        <v>0</v>
      </c>
      <c r="C2128" t="s" s="10">
        <v>353</v>
      </c>
      <c r="D2128" t="s" s="10">
        <v>2974</v>
      </c>
      <c r="E2128" s="349">
        <v>0</v>
      </c>
      <c r="F2128" s="6"/>
      <c r="G2128" s="6"/>
      <c r="H2128" s="6"/>
      <c r="I2128" s="6"/>
      <c r="J2128" s="9"/>
    </row>
    <row r="2129" ht="15.35" customHeight="1">
      <c r="A2129" t="s" s="594">
        <f>MID(D2129,LEN(C2129)+2,LEN(D2129)-LEN(C2129))</f>
        <v>113</v>
      </c>
      <c r="B2129" s="349">
        <f>IF(_xlfn.IFERROR(FIND("PU",D2129,1),0)&lt;&gt;0,"PU",0)</f>
        <v>0</v>
      </c>
      <c r="C2129" t="s" s="10">
        <v>353</v>
      </c>
      <c r="D2129" t="s" s="10">
        <v>2975</v>
      </c>
      <c r="E2129" s="349">
        <v>0</v>
      </c>
      <c r="F2129" s="6"/>
      <c r="G2129" s="6"/>
      <c r="H2129" s="6"/>
      <c r="I2129" s="6"/>
      <c r="J2129" s="9"/>
    </row>
    <row r="2130" ht="15.35" customHeight="1">
      <c r="A2130" t="s" s="594">
        <f>MID(D2130,LEN(C2130)+2,LEN(D2130)-LEN(C2130))</f>
        <v>114</v>
      </c>
      <c r="B2130" s="349">
        <f>IF(_xlfn.IFERROR(FIND("PU",D2130,1),0)&lt;&gt;0,"PU",0)</f>
        <v>0</v>
      </c>
      <c r="C2130" t="s" s="10">
        <v>353</v>
      </c>
      <c r="D2130" t="s" s="10">
        <v>2976</v>
      </c>
      <c r="E2130" s="349">
        <v>0</v>
      </c>
      <c r="F2130" s="6"/>
      <c r="G2130" s="6"/>
      <c r="H2130" s="6"/>
      <c r="I2130" s="6"/>
      <c r="J2130" s="9"/>
    </row>
    <row r="2131" ht="15.35" customHeight="1">
      <c r="A2131" t="s" s="594">
        <f>MID(D2131,LEN(C2131)+2,LEN(D2131)-LEN(C2131))</f>
        <v>115</v>
      </c>
      <c r="B2131" s="349">
        <f>IF(_xlfn.IFERROR(FIND("PU",D2131,1),0)&lt;&gt;0,"PU",0)</f>
        <v>0</v>
      </c>
      <c r="C2131" t="s" s="10">
        <v>353</v>
      </c>
      <c r="D2131" t="s" s="10">
        <v>2977</v>
      </c>
      <c r="E2131" s="349">
        <v>0</v>
      </c>
      <c r="F2131" s="6"/>
      <c r="G2131" s="6"/>
      <c r="H2131" s="6"/>
      <c r="I2131" s="6"/>
      <c r="J2131" s="9"/>
    </row>
    <row r="2132" ht="15.35" customHeight="1">
      <c r="A2132" t="s" s="594">
        <f>MID(D2132,LEN(C2132)+2,LEN(D2132)-LEN(C2132))</f>
        <v>117</v>
      </c>
      <c r="B2132" s="349">
        <f>IF(_xlfn.IFERROR(FIND("PU",D2132,1),0)&lt;&gt;0,"PU",0)</f>
        <v>0</v>
      </c>
      <c r="C2132" t="s" s="10">
        <v>353</v>
      </c>
      <c r="D2132" t="s" s="10">
        <v>2978</v>
      </c>
      <c r="E2132" s="349">
        <v>0</v>
      </c>
      <c r="F2132" s="6"/>
      <c r="G2132" s="6"/>
      <c r="H2132" s="6"/>
      <c r="I2132" s="6"/>
      <c r="J2132" s="9"/>
    </row>
    <row r="2133" ht="15.35" customHeight="1">
      <c r="A2133" t="s" s="594">
        <f>MID(D2133,LEN(C2133)+2,LEN(D2133)-LEN(C2133))</f>
        <v>118</v>
      </c>
      <c r="B2133" s="349">
        <f>IF(_xlfn.IFERROR(FIND("PU",D2133,1),0)&lt;&gt;0,"PU",0)</f>
        <v>0</v>
      </c>
      <c r="C2133" t="s" s="10">
        <v>353</v>
      </c>
      <c r="D2133" t="s" s="10">
        <v>2979</v>
      </c>
      <c r="E2133" s="349">
        <v>0</v>
      </c>
      <c r="F2133" s="6"/>
      <c r="G2133" s="6"/>
      <c r="H2133" s="6"/>
      <c r="I2133" s="6"/>
      <c r="J2133" s="9"/>
    </row>
    <row r="2134" ht="15.35" customHeight="1">
      <c r="A2134" t="s" s="594">
        <f>MID(D2134,LEN(C2134)+2,LEN(D2134)-LEN(C2134))</f>
        <v>119</v>
      </c>
      <c r="B2134" s="349">
        <f>IF(_xlfn.IFERROR(FIND("PU",D2134,1),0)&lt;&gt;0,"PU",0)</f>
        <v>0</v>
      </c>
      <c r="C2134" t="s" s="10">
        <v>353</v>
      </c>
      <c r="D2134" t="s" s="10">
        <v>2980</v>
      </c>
      <c r="E2134" s="349">
        <v>0</v>
      </c>
      <c r="F2134" s="6"/>
      <c r="G2134" s="6"/>
      <c r="H2134" s="6"/>
      <c r="I2134" s="6"/>
      <c r="J2134" s="9"/>
    </row>
    <row r="2135" ht="15.35" customHeight="1">
      <c r="A2135" t="s" s="594">
        <f>MID(D2135,LEN(C2135)+2,LEN(D2135)-LEN(C2135))</f>
        <v>120</v>
      </c>
      <c r="B2135" s="349">
        <f>IF(_xlfn.IFERROR(FIND("PU",D2135,1),0)&lt;&gt;0,"PU",0)</f>
        <v>0</v>
      </c>
      <c r="C2135" t="s" s="10">
        <v>353</v>
      </c>
      <c r="D2135" t="s" s="10">
        <v>2981</v>
      </c>
      <c r="E2135" s="349">
        <v>0</v>
      </c>
      <c r="F2135" s="6"/>
      <c r="G2135" s="6"/>
      <c r="H2135" s="6"/>
      <c r="I2135" s="6"/>
      <c r="J2135" s="9"/>
    </row>
    <row r="2136" ht="15.35" customHeight="1">
      <c r="A2136" t="s" s="594">
        <f>MID(D2136,LEN(C2136)+2,LEN(D2136)-LEN(C2136))</f>
        <v>121</v>
      </c>
      <c r="B2136" s="349">
        <f>IF(_xlfn.IFERROR(FIND("PU",D2136,1),0)&lt;&gt;0,"PU",0)</f>
        <v>0</v>
      </c>
      <c r="C2136" t="s" s="10">
        <v>353</v>
      </c>
      <c r="D2136" t="s" s="10">
        <v>2982</v>
      </c>
      <c r="E2136" s="349">
        <v>0</v>
      </c>
      <c r="F2136" s="6"/>
      <c r="G2136" s="6"/>
      <c r="H2136" s="6"/>
      <c r="I2136" s="6"/>
      <c r="J2136" s="9"/>
    </row>
    <row r="2137" ht="15.35" customHeight="1">
      <c r="A2137" t="s" s="594">
        <f>MID(D2137,LEN(C2137)+2,LEN(D2137)-LEN(C2137))</f>
        <v>122</v>
      </c>
      <c r="B2137" s="349">
        <f>IF(_xlfn.IFERROR(FIND("PU",D2137,1),0)&lt;&gt;0,"PU",0)</f>
        <v>0</v>
      </c>
      <c r="C2137" t="s" s="10">
        <v>353</v>
      </c>
      <c r="D2137" t="s" s="10">
        <v>2983</v>
      </c>
      <c r="E2137" s="349">
        <v>0</v>
      </c>
      <c r="F2137" s="6"/>
      <c r="G2137" s="6"/>
      <c r="H2137" s="6"/>
      <c r="I2137" s="6"/>
      <c r="J2137" s="9"/>
    </row>
    <row r="2138" ht="15.35" customHeight="1">
      <c r="A2138" t="s" s="594">
        <f>MID(D2138,LEN(C2138)+2,LEN(D2138)-LEN(C2138))</f>
        <v>123</v>
      </c>
      <c r="B2138" s="349">
        <f>IF(_xlfn.IFERROR(FIND("PU",D2138,1),0)&lt;&gt;0,"PU",0)</f>
        <v>0</v>
      </c>
      <c r="C2138" t="s" s="10">
        <v>353</v>
      </c>
      <c r="D2138" t="s" s="10">
        <v>2984</v>
      </c>
      <c r="E2138" s="349">
        <v>0</v>
      </c>
      <c r="F2138" s="6"/>
      <c r="G2138" s="6"/>
      <c r="H2138" s="6"/>
      <c r="I2138" s="6"/>
      <c r="J2138" s="9"/>
    </row>
    <row r="2139" ht="15.35" customHeight="1">
      <c r="A2139" t="s" s="594">
        <f>MID(D2139,LEN(C2139)+2,LEN(D2139)-LEN(C2139))</f>
        <v>860</v>
      </c>
      <c r="B2139" s="349">
        <f>IF(_xlfn.IFERROR(FIND("PU",D2139,1),0)&lt;&gt;0,"PU",0)</f>
        <v>0</v>
      </c>
      <c r="C2139" t="s" s="10">
        <v>353</v>
      </c>
      <c r="D2139" t="s" s="10">
        <v>2985</v>
      </c>
      <c r="E2139" s="349">
        <v>0</v>
      </c>
      <c r="F2139" s="6"/>
      <c r="G2139" s="6"/>
      <c r="H2139" s="6"/>
      <c r="I2139" s="6"/>
      <c r="J2139" s="9"/>
    </row>
    <row r="2140" ht="15.35" customHeight="1">
      <c r="A2140" t="s" s="594">
        <f>MID(D2140,LEN(C2140)+2,LEN(D2140)-LEN(C2140))</f>
        <v>110</v>
      </c>
      <c r="B2140" s="349">
        <f>IF(_xlfn.IFERROR(FIND("PU",D2140,1),0)&lt;&gt;0,"PU",0)</f>
        <v>0</v>
      </c>
      <c r="C2140" t="s" s="10">
        <v>355</v>
      </c>
      <c r="D2140" t="s" s="10">
        <v>2986</v>
      </c>
      <c r="E2140" s="349">
        <v>0</v>
      </c>
      <c r="F2140" s="6"/>
      <c r="G2140" s="6"/>
      <c r="H2140" s="6"/>
      <c r="I2140" s="6"/>
      <c r="J2140" s="9"/>
    </row>
    <row r="2141" ht="15.35" customHeight="1">
      <c r="A2141" t="s" s="594">
        <f>MID(D2141,LEN(C2141)+2,LEN(D2141)-LEN(C2141))</f>
        <v>111</v>
      </c>
      <c r="B2141" s="349">
        <f>IF(_xlfn.IFERROR(FIND("PU",D2141,1),0)&lt;&gt;0,"PU",0)</f>
        <v>0</v>
      </c>
      <c r="C2141" t="s" s="10">
        <v>355</v>
      </c>
      <c r="D2141" t="s" s="10">
        <v>2987</v>
      </c>
      <c r="E2141" s="349">
        <v>0</v>
      </c>
      <c r="F2141" s="6"/>
      <c r="G2141" s="6"/>
      <c r="H2141" s="6"/>
      <c r="I2141" s="6"/>
      <c r="J2141" s="9"/>
    </row>
    <row r="2142" ht="15.35" customHeight="1">
      <c r="A2142" t="s" s="594">
        <f>MID(D2142,LEN(C2142)+2,LEN(D2142)-LEN(C2142))</f>
        <v>112</v>
      </c>
      <c r="B2142" s="349">
        <f>IF(_xlfn.IFERROR(FIND("PU",D2142,1),0)&lt;&gt;0,"PU",0)</f>
        <v>0</v>
      </c>
      <c r="C2142" t="s" s="10">
        <v>355</v>
      </c>
      <c r="D2142" t="s" s="10">
        <v>2988</v>
      </c>
      <c r="E2142" s="349">
        <v>0</v>
      </c>
      <c r="F2142" s="6"/>
      <c r="G2142" s="6"/>
      <c r="H2142" s="6"/>
      <c r="I2142" s="6"/>
      <c r="J2142" s="9"/>
    </row>
    <row r="2143" ht="15.35" customHeight="1">
      <c r="A2143" t="s" s="594">
        <f>MID(D2143,LEN(C2143)+2,LEN(D2143)-LEN(C2143))</f>
        <v>113</v>
      </c>
      <c r="B2143" s="349">
        <f>IF(_xlfn.IFERROR(FIND("PU",D2143,1),0)&lt;&gt;0,"PU",0)</f>
        <v>0</v>
      </c>
      <c r="C2143" t="s" s="10">
        <v>355</v>
      </c>
      <c r="D2143" t="s" s="10">
        <v>2989</v>
      </c>
      <c r="E2143" s="349">
        <v>0</v>
      </c>
      <c r="F2143" s="6"/>
      <c r="G2143" s="6"/>
      <c r="H2143" s="6"/>
      <c r="I2143" s="6"/>
      <c r="J2143" s="9"/>
    </row>
    <row r="2144" ht="15.35" customHeight="1">
      <c r="A2144" t="s" s="594">
        <f>MID(D2144,LEN(C2144)+2,LEN(D2144)-LEN(C2144))</f>
        <v>114</v>
      </c>
      <c r="B2144" s="349">
        <f>IF(_xlfn.IFERROR(FIND("PU",D2144,1),0)&lt;&gt;0,"PU",0)</f>
        <v>0</v>
      </c>
      <c r="C2144" t="s" s="10">
        <v>355</v>
      </c>
      <c r="D2144" t="s" s="10">
        <v>2990</v>
      </c>
      <c r="E2144" s="349">
        <v>0</v>
      </c>
      <c r="F2144" s="6"/>
      <c r="G2144" s="6"/>
      <c r="H2144" s="6"/>
      <c r="I2144" s="6"/>
      <c r="J2144" s="9"/>
    </row>
    <row r="2145" ht="15.35" customHeight="1">
      <c r="A2145" t="s" s="594">
        <f>MID(D2145,LEN(C2145)+2,LEN(D2145)-LEN(C2145))</f>
        <v>115</v>
      </c>
      <c r="B2145" s="349">
        <f>IF(_xlfn.IFERROR(FIND("PU",D2145,1),0)&lt;&gt;0,"PU",0)</f>
        <v>0</v>
      </c>
      <c r="C2145" t="s" s="10">
        <v>355</v>
      </c>
      <c r="D2145" t="s" s="10">
        <v>2991</v>
      </c>
      <c r="E2145" s="349">
        <v>0</v>
      </c>
      <c r="F2145" s="6"/>
      <c r="G2145" s="6"/>
      <c r="H2145" s="6"/>
      <c r="I2145" s="6"/>
      <c r="J2145" s="9"/>
    </row>
    <row r="2146" ht="15.35" customHeight="1">
      <c r="A2146" t="s" s="594">
        <f>MID(D2146,LEN(C2146)+2,LEN(D2146)-LEN(C2146))</f>
        <v>117</v>
      </c>
      <c r="B2146" s="349">
        <f>IF(_xlfn.IFERROR(FIND("PU",D2146,1),0)&lt;&gt;0,"PU",0)</f>
        <v>0</v>
      </c>
      <c r="C2146" t="s" s="10">
        <v>355</v>
      </c>
      <c r="D2146" t="s" s="10">
        <v>2992</v>
      </c>
      <c r="E2146" s="349">
        <v>0</v>
      </c>
      <c r="F2146" s="6"/>
      <c r="G2146" s="6"/>
      <c r="H2146" s="6"/>
      <c r="I2146" s="6"/>
      <c r="J2146" s="9"/>
    </row>
    <row r="2147" ht="15.35" customHeight="1">
      <c r="A2147" t="s" s="594">
        <f>MID(D2147,LEN(C2147)+2,LEN(D2147)-LEN(C2147))</f>
        <v>118</v>
      </c>
      <c r="B2147" s="349">
        <f>IF(_xlfn.IFERROR(FIND("PU",D2147,1),0)&lt;&gt;0,"PU",0)</f>
        <v>0</v>
      </c>
      <c r="C2147" t="s" s="10">
        <v>355</v>
      </c>
      <c r="D2147" t="s" s="10">
        <v>2993</v>
      </c>
      <c r="E2147" s="349">
        <v>0</v>
      </c>
      <c r="F2147" s="6"/>
      <c r="G2147" s="6"/>
      <c r="H2147" s="6"/>
      <c r="I2147" s="6"/>
      <c r="J2147" s="9"/>
    </row>
    <row r="2148" ht="15.35" customHeight="1">
      <c r="A2148" t="s" s="594">
        <f>MID(D2148,LEN(C2148)+2,LEN(D2148)-LEN(C2148))</f>
        <v>119</v>
      </c>
      <c r="B2148" s="349">
        <f>IF(_xlfn.IFERROR(FIND("PU",D2148,1),0)&lt;&gt;0,"PU",0)</f>
        <v>0</v>
      </c>
      <c r="C2148" t="s" s="10">
        <v>355</v>
      </c>
      <c r="D2148" t="s" s="10">
        <v>2994</v>
      </c>
      <c r="E2148" s="349">
        <v>0</v>
      </c>
      <c r="F2148" s="6"/>
      <c r="G2148" s="6"/>
      <c r="H2148" s="6"/>
      <c r="I2148" s="6"/>
      <c r="J2148" s="9"/>
    </row>
    <row r="2149" ht="15.35" customHeight="1">
      <c r="A2149" t="s" s="594">
        <f>MID(D2149,LEN(C2149)+2,LEN(D2149)-LEN(C2149))</f>
        <v>120</v>
      </c>
      <c r="B2149" s="349">
        <f>IF(_xlfn.IFERROR(FIND("PU",D2149,1),0)&lt;&gt;0,"PU",0)</f>
        <v>0</v>
      </c>
      <c r="C2149" t="s" s="10">
        <v>355</v>
      </c>
      <c r="D2149" t="s" s="10">
        <v>2995</v>
      </c>
      <c r="E2149" s="349">
        <v>0</v>
      </c>
      <c r="F2149" s="6"/>
      <c r="G2149" s="6"/>
      <c r="H2149" s="6"/>
      <c r="I2149" s="6"/>
      <c r="J2149" s="9"/>
    </row>
    <row r="2150" ht="15.35" customHeight="1">
      <c r="A2150" t="s" s="594">
        <f>MID(D2150,LEN(C2150)+2,LEN(D2150)-LEN(C2150))</f>
        <v>121</v>
      </c>
      <c r="B2150" s="349">
        <f>IF(_xlfn.IFERROR(FIND("PU",D2150,1),0)&lt;&gt;0,"PU",0)</f>
        <v>0</v>
      </c>
      <c r="C2150" t="s" s="10">
        <v>355</v>
      </c>
      <c r="D2150" t="s" s="10">
        <v>2996</v>
      </c>
      <c r="E2150" s="349">
        <v>0</v>
      </c>
      <c r="F2150" s="6"/>
      <c r="G2150" s="6"/>
      <c r="H2150" s="6"/>
      <c r="I2150" s="6"/>
      <c r="J2150" s="9"/>
    </row>
    <row r="2151" ht="15.35" customHeight="1">
      <c r="A2151" t="s" s="594">
        <f>MID(D2151,LEN(C2151)+2,LEN(D2151)-LEN(C2151))</f>
        <v>122</v>
      </c>
      <c r="B2151" s="349">
        <f>IF(_xlfn.IFERROR(FIND("PU",D2151,1),0)&lt;&gt;0,"PU",0)</f>
        <v>0</v>
      </c>
      <c r="C2151" t="s" s="10">
        <v>355</v>
      </c>
      <c r="D2151" t="s" s="10">
        <v>2997</v>
      </c>
      <c r="E2151" s="349">
        <v>0</v>
      </c>
      <c r="F2151" s="6"/>
      <c r="G2151" s="6"/>
      <c r="H2151" s="6"/>
      <c r="I2151" s="6"/>
      <c r="J2151" s="9"/>
    </row>
    <row r="2152" ht="15.35" customHeight="1">
      <c r="A2152" t="s" s="594">
        <f>MID(D2152,LEN(C2152)+2,LEN(D2152)-LEN(C2152))</f>
        <v>123</v>
      </c>
      <c r="B2152" s="349">
        <f>IF(_xlfn.IFERROR(FIND("PU",D2152,1),0)&lt;&gt;0,"PU",0)</f>
        <v>0</v>
      </c>
      <c r="C2152" t="s" s="10">
        <v>355</v>
      </c>
      <c r="D2152" t="s" s="10">
        <v>2998</v>
      </c>
      <c r="E2152" s="349">
        <v>0</v>
      </c>
      <c r="F2152" s="6"/>
      <c r="G2152" s="6"/>
      <c r="H2152" s="6"/>
      <c r="I2152" s="6"/>
      <c r="J2152" s="9"/>
    </row>
    <row r="2153" ht="15.35" customHeight="1">
      <c r="A2153" t="s" s="594">
        <f>MID(D2153,LEN(C2153)+2,LEN(D2153)-LEN(C2153))</f>
        <v>860</v>
      </c>
      <c r="B2153" s="349">
        <f>IF(_xlfn.IFERROR(FIND("PU",D2153,1),0)&lt;&gt;0,"PU",0)</f>
        <v>0</v>
      </c>
      <c r="C2153" t="s" s="10">
        <v>355</v>
      </c>
      <c r="D2153" t="s" s="10">
        <v>2999</v>
      </c>
      <c r="E2153" s="349">
        <v>0</v>
      </c>
      <c r="F2153" s="6"/>
      <c r="G2153" s="6"/>
      <c r="H2153" s="6"/>
      <c r="I2153" s="6"/>
      <c r="J2153" s="9"/>
    </row>
    <row r="2154" ht="15.35" customHeight="1">
      <c r="A2154" t="s" s="594">
        <f>MID(D2154,LEN(C2154)+2,LEN(D2154)-LEN(C2154))</f>
        <v>110</v>
      </c>
      <c r="B2154" s="349">
        <f>IF(_xlfn.IFERROR(FIND("PU",D2154,1),0)&lt;&gt;0,"PU",0)</f>
        <v>0</v>
      </c>
      <c r="C2154" t="s" s="10">
        <v>357</v>
      </c>
      <c r="D2154" t="s" s="10">
        <v>3000</v>
      </c>
      <c r="E2154" s="349">
        <v>0</v>
      </c>
      <c r="F2154" s="6"/>
      <c r="G2154" s="6"/>
      <c r="H2154" s="6"/>
      <c r="I2154" s="6"/>
      <c r="J2154" s="9"/>
    </row>
    <row r="2155" ht="15.35" customHeight="1">
      <c r="A2155" t="s" s="594">
        <f>MID(D2155,LEN(C2155)+2,LEN(D2155)-LEN(C2155))</f>
        <v>111</v>
      </c>
      <c r="B2155" s="349">
        <f>IF(_xlfn.IFERROR(FIND("PU",D2155,1),0)&lt;&gt;0,"PU",0)</f>
        <v>0</v>
      </c>
      <c r="C2155" t="s" s="10">
        <v>357</v>
      </c>
      <c r="D2155" t="s" s="10">
        <v>3001</v>
      </c>
      <c r="E2155" s="349">
        <v>0</v>
      </c>
      <c r="F2155" s="6"/>
      <c r="G2155" s="6"/>
      <c r="H2155" s="6"/>
      <c r="I2155" s="6"/>
      <c r="J2155" s="9"/>
    </row>
    <row r="2156" ht="15.35" customHeight="1">
      <c r="A2156" t="s" s="594">
        <f>MID(D2156,LEN(C2156)+2,LEN(D2156)-LEN(C2156))</f>
        <v>112</v>
      </c>
      <c r="B2156" s="349">
        <f>IF(_xlfn.IFERROR(FIND("PU",D2156,1),0)&lt;&gt;0,"PU",0)</f>
        <v>0</v>
      </c>
      <c r="C2156" t="s" s="10">
        <v>357</v>
      </c>
      <c r="D2156" t="s" s="10">
        <v>3002</v>
      </c>
      <c r="E2156" s="349">
        <v>0</v>
      </c>
      <c r="F2156" s="6"/>
      <c r="G2156" s="6"/>
      <c r="H2156" s="6"/>
      <c r="I2156" s="6"/>
      <c r="J2156" s="9"/>
    </row>
    <row r="2157" ht="15.35" customHeight="1">
      <c r="A2157" t="s" s="594">
        <f>MID(D2157,LEN(C2157)+2,LEN(D2157)-LEN(C2157))</f>
        <v>113</v>
      </c>
      <c r="B2157" s="349">
        <f>IF(_xlfn.IFERROR(FIND("PU",D2157,1),0)&lt;&gt;0,"PU",0)</f>
        <v>0</v>
      </c>
      <c r="C2157" t="s" s="10">
        <v>357</v>
      </c>
      <c r="D2157" t="s" s="10">
        <v>3003</v>
      </c>
      <c r="E2157" s="349">
        <v>0</v>
      </c>
      <c r="F2157" s="6"/>
      <c r="G2157" s="6"/>
      <c r="H2157" s="6"/>
      <c r="I2157" s="6"/>
      <c r="J2157" s="9"/>
    </row>
    <row r="2158" ht="15.35" customHeight="1">
      <c r="A2158" t="s" s="594">
        <f>MID(D2158,LEN(C2158)+2,LEN(D2158)-LEN(C2158))</f>
        <v>114</v>
      </c>
      <c r="B2158" s="349">
        <f>IF(_xlfn.IFERROR(FIND("PU",D2158,1),0)&lt;&gt;0,"PU",0)</f>
        <v>0</v>
      </c>
      <c r="C2158" t="s" s="10">
        <v>357</v>
      </c>
      <c r="D2158" t="s" s="10">
        <v>3004</v>
      </c>
      <c r="E2158" s="349">
        <v>0</v>
      </c>
      <c r="F2158" s="6"/>
      <c r="G2158" s="6"/>
      <c r="H2158" s="6"/>
      <c r="I2158" s="6"/>
      <c r="J2158" s="9"/>
    </row>
    <row r="2159" ht="15.35" customHeight="1">
      <c r="A2159" t="s" s="594">
        <f>MID(D2159,LEN(C2159)+2,LEN(D2159)-LEN(C2159))</f>
        <v>115</v>
      </c>
      <c r="B2159" s="349">
        <f>IF(_xlfn.IFERROR(FIND("PU",D2159,1),0)&lt;&gt;0,"PU",0)</f>
        <v>0</v>
      </c>
      <c r="C2159" t="s" s="10">
        <v>357</v>
      </c>
      <c r="D2159" t="s" s="10">
        <v>3005</v>
      </c>
      <c r="E2159" s="349">
        <v>0</v>
      </c>
      <c r="F2159" s="6"/>
      <c r="G2159" s="6"/>
      <c r="H2159" s="6"/>
      <c r="I2159" s="6"/>
      <c r="J2159" s="9"/>
    </row>
    <row r="2160" ht="15.35" customHeight="1">
      <c r="A2160" t="s" s="594">
        <f>MID(D2160,LEN(C2160)+2,LEN(D2160)-LEN(C2160))</f>
        <v>117</v>
      </c>
      <c r="B2160" s="349">
        <f>IF(_xlfn.IFERROR(FIND("PU",D2160,1),0)&lt;&gt;0,"PU",0)</f>
        <v>0</v>
      </c>
      <c r="C2160" t="s" s="10">
        <v>357</v>
      </c>
      <c r="D2160" t="s" s="10">
        <v>3006</v>
      </c>
      <c r="E2160" s="349">
        <v>0</v>
      </c>
      <c r="F2160" s="6"/>
      <c r="G2160" s="6"/>
      <c r="H2160" s="6"/>
      <c r="I2160" s="6"/>
      <c r="J2160" s="9"/>
    </row>
    <row r="2161" ht="15.35" customHeight="1">
      <c r="A2161" t="s" s="594">
        <f>MID(D2161,LEN(C2161)+2,LEN(D2161)-LEN(C2161))</f>
        <v>118</v>
      </c>
      <c r="B2161" s="349">
        <f>IF(_xlfn.IFERROR(FIND("PU",D2161,1),0)&lt;&gt;0,"PU",0)</f>
        <v>0</v>
      </c>
      <c r="C2161" t="s" s="10">
        <v>357</v>
      </c>
      <c r="D2161" t="s" s="10">
        <v>3007</v>
      </c>
      <c r="E2161" s="349">
        <v>0</v>
      </c>
      <c r="F2161" s="6"/>
      <c r="G2161" s="6"/>
      <c r="H2161" s="6"/>
      <c r="I2161" s="6"/>
      <c r="J2161" s="9"/>
    </row>
    <row r="2162" ht="15.35" customHeight="1">
      <c r="A2162" t="s" s="594">
        <f>MID(D2162,LEN(C2162)+2,LEN(D2162)-LEN(C2162))</f>
        <v>119</v>
      </c>
      <c r="B2162" s="349">
        <f>IF(_xlfn.IFERROR(FIND("PU",D2162,1),0)&lt;&gt;0,"PU",0)</f>
        <v>0</v>
      </c>
      <c r="C2162" t="s" s="10">
        <v>357</v>
      </c>
      <c r="D2162" t="s" s="10">
        <v>3008</v>
      </c>
      <c r="E2162" s="349">
        <v>0</v>
      </c>
      <c r="F2162" s="6"/>
      <c r="G2162" s="6"/>
      <c r="H2162" s="6"/>
      <c r="I2162" s="6"/>
      <c r="J2162" s="9"/>
    </row>
    <row r="2163" ht="15.35" customHeight="1">
      <c r="A2163" t="s" s="594">
        <f>MID(D2163,LEN(C2163)+2,LEN(D2163)-LEN(C2163))</f>
        <v>120</v>
      </c>
      <c r="B2163" s="349">
        <f>IF(_xlfn.IFERROR(FIND("PU",D2163,1),0)&lt;&gt;0,"PU",0)</f>
        <v>0</v>
      </c>
      <c r="C2163" t="s" s="10">
        <v>357</v>
      </c>
      <c r="D2163" t="s" s="10">
        <v>3009</v>
      </c>
      <c r="E2163" s="349">
        <v>0</v>
      </c>
      <c r="F2163" s="6"/>
      <c r="G2163" s="6"/>
      <c r="H2163" s="6"/>
      <c r="I2163" s="6"/>
      <c r="J2163" s="9"/>
    </row>
    <row r="2164" ht="15.35" customHeight="1">
      <c r="A2164" t="s" s="594">
        <f>MID(D2164,LEN(C2164)+2,LEN(D2164)-LEN(C2164))</f>
        <v>121</v>
      </c>
      <c r="B2164" s="349">
        <f>IF(_xlfn.IFERROR(FIND("PU",D2164,1),0)&lt;&gt;0,"PU",0)</f>
        <v>0</v>
      </c>
      <c r="C2164" t="s" s="10">
        <v>357</v>
      </c>
      <c r="D2164" t="s" s="10">
        <v>3010</v>
      </c>
      <c r="E2164" s="349">
        <v>0</v>
      </c>
      <c r="F2164" s="6"/>
      <c r="G2164" s="6"/>
      <c r="H2164" s="6"/>
      <c r="I2164" s="6"/>
      <c r="J2164" s="9"/>
    </row>
    <row r="2165" ht="15.35" customHeight="1">
      <c r="A2165" t="s" s="594">
        <f>MID(D2165,LEN(C2165)+2,LEN(D2165)-LEN(C2165))</f>
        <v>122</v>
      </c>
      <c r="B2165" s="349">
        <f>IF(_xlfn.IFERROR(FIND("PU",D2165,1),0)&lt;&gt;0,"PU",0)</f>
        <v>0</v>
      </c>
      <c r="C2165" t="s" s="10">
        <v>357</v>
      </c>
      <c r="D2165" t="s" s="10">
        <v>3011</v>
      </c>
      <c r="E2165" s="349">
        <v>0</v>
      </c>
      <c r="F2165" s="6"/>
      <c r="G2165" s="6"/>
      <c r="H2165" s="6"/>
      <c r="I2165" s="6"/>
      <c r="J2165" s="9"/>
    </row>
    <row r="2166" ht="15.35" customHeight="1">
      <c r="A2166" t="s" s="594">
        <f>MID(D2166,LEN(C2166)+2,LEN(D2166)-LEN(C2166))</f>
        <v>123</v>
      </c>
      <c r="B2166" s="349">
        <f>IF(_xlfn.IFERROR(FIND("PU",D2166,1),0)&lt;&gt;0,"PU",0)</f>
        <v>0</v>
      </c>
      <c r="C2166" t="s" s="10">
        <v>357</v>
      </c>
      <c r="D2166" t="s" s="10">
        <v>3012</v>
      </c>
      <c r="E2166" s="349">
        <v>0</v>
      </c>
      <c r="F2166" s="6"/>
      <c r="G2166" s="6"/>
      <c r="H2166" s="6"/>
      <c r="I2166" s="6"/>
      <c r="J2166" s="9"/>
    </row>
    <row r="2167" ht="15.35" customHeight="1">
      <c r="A2167" t="s" s="594">
        <f>MID(D2167,LEN(C2167)+2,LEN(D2167)-LEN(C2167))</f>
        <v>860</v>
      </c>
      <c r="B2167" s="349">
        <f>IF(_xlfn.IFERROR(FIND("PU",D2167,1),0)&lt;&gt;0,"PU",0)</f>
        <v>0</v>
      </c>
      <c r="C2167" t="s" s="10">
        <v>357</v>
      </c>
      <c r="D2167" t="s" s="10">
        <v>3013</v>
      </c>
      <c r="E2167" s="349">
        <v>0</v>
      </c>
      <c r="F2167" s="6"/>
      <c r="G2167" s="6"/>
      <c r="H2167" s="6"/>
      <c r="I2167" s="6"/>
      <c r="J2167" s="9"/>
    </row>
    <row r="2168" ht="15.35" customHeight="1">
      <c r="A2168" t="s" s="594">
        <f>MID(D2168,LEN(C2168)+2,LEN(D2168)-LEN(C2168))</f>
        <v>110</v>
      </c>
      <c r="B2168" s="349">
        <f>IF(_xlfn.IFERROR(FIND("PU",D2168,1),0)&lt;&gt;0,"PU",0)</f>
        <v>0</v>
      </c>
      <c r="C2168" t="s" s="10">
        <v>359</v>
      </c>
      <c r="D2168" t="s" s="10">
        <v>3014</v>
      </c>
      <c r="E2168" s="349">
        <v>0</v>
      </c>
      <c r="F2168" s="6"/>
      <c r="G2168" s="6"/>
      <c r="H2168" s="6"/>
      <c r="I2168" s="6"/>
      <c r="J2168" s="9"/>
    </row>
    <row r="2169" ht="15.35" customHeight="1">
      <c r="A2169" t="s" s="594">
        <f>MID(D2169,LEN(C2169)+2,LEN(D2169)-LEN(C2169))</f>
        <v>111</v>
      </c>
      <c r="B2169" s="349">
        <f>IF(_xlfn.IFERROR(FIND("PU",D2169,1),0)&lt;&gt;0,"PU",0)</f>
        <v>0</v>
      </c>
      <c r="C2169" t="s" s="10">
        <v>359</v>
      </c>
      <c r="D2169" t="s" s="10">
        <v>3015</v>
      </c>
      <c r="E2169" s="349">
        <v>0</v>
      </c>
      <c r="F2169" s="6"/>
      <c r="G2169" s="6"/>
      <c r="H2169" s="6"/>
      <c r="I2169" s="6"/>
      <c r="J2169" s="9"/>
    </row>
    <row r="2170" ht="15.35" customHeight="1">
      <c r="A2170" t="s" s="594">
        <f>MID(D2170,LEN(C2170)+2,LEN(D2170)-LEN(C2170))</f>
        <v>112</v>
      </c>
      <c r="B2170" s="349">
        <f>IF(_xlfn.IFERROR(FIND("PU",D2170,1),0)&lt;&gt;0,"PU",0)</f>
        <v>0</v>
      </c>
      <c r="C2170" t="s" s="10">
        <v>359</v>
      </c>
      <c r="D2170" t="s" s="10">
        <v>3016</v>
      </c>
      <c r="E2170" s="349">
        <v>0</v>
      </c>
      <c r="F2170" s="6"/>
      <c r="G2170" s="6"/>
      <c r="H2170" s="6"/>
      <c r="I2170" s="6"/>
      <c r="J2170" s="9"/>
    </row>
    <row r="2171" ht="15.35" customHeight="1">
      <c r="A2171" t="s" s="594">
        <f>MID(D2171,LEN(C2171)+2,LEN(D2171)-LEN(C2171))</f>
        <v>113</v>
      </c>
      <c r="B2171" s="349">
        <f>IF(_xlfn.IFERROR(FIND("PU",D2171,1),0)&lt;&gt;0,"PU",0)</f>
        <v>0</v>
      </c>
      <c r="C2171" t="s" s="10">
        <v>359</v>
      </c>
      <c r="D2171" t="s" s="10">
        <v>3017</v>
      </c>
      <c r="E2171" s="349">
        <v>0</v>
      </c>
      <c r="F2171" s="6"/>
      <c r="G2171" s="6"/>
      <c r="H2171" s="6"/>
      <c r="I2171" s="6"/>
      <c r="J2171" s="9"/>
    </row>
    <row r="2172" ht="15.35" customHeight="1">
      <c r="A2172" t="s" s="594">
        <f>MID(D2172,LEN(C2172)+2,LEN(D2172)-LEN(C2172))</f>
        <v>114</v>
      </c>
      <c r="B2172" s="349">
        <f>IF(_xlfn.IFERROR(FIND("PU",D2172,1),0)&lt;&gt;0,"PU",0)</f>
        <v>0</v>
      </c>
      <c r="C2172" t="s" s="10">
        <v>359</v>
      </c>
      <c r="D2172" t="s" s="10">
        <v>3018</v>
      </c>
      <c r="E2172" s="349">
        <v>0</v>
      </c>
      <c r="F2172" s="6"/>
      <c r="G2172" s="6"/>
      <c r="H2172" s="6"/>
      <c r="I2172" s="6"/>
      <c r="J2172" s="9"/>
    </row>
    <row r="2173" ht="15.35" customHeight="1">
      <c r="A2173" t="s" s="594">
        <f>MID(D2173,LEN(C2173)+2,LEN(D2173)-LEN(C2173))</f>
        <v>115</v>
      </c>
      <c r="B2173" s="349">
        <f>IF(_xlfn.IFERROR(FIND("PU",D2173,1),0)&lt;&gt;0,"PU",0)</f>
        <v>0</v>
      </c>
      <c r="C2173" t="s" s="10">
        <v>359</v>
      </c>
      <c r="D2173" t="s" s="10">
        <v>3019</v>
      </c>
      <c r="E2173" s="349">
        <v>0</v>
      </c>
      <c r="F2173" s="6"/>
      <c r="G2173" s="6"/>
      <c r="H2173" s="6"/>
      <c r="I2173" s="6"/>
      <c r="J2173" s="9"/>
    </row>
    <row r="2174" ht="15.35" customHeight="1">
      <c r="A2174" t="s" s="594">
        <f>MID(D2174,LEN(C2174)+2,LEN(D2174)-LEN(C2174))</f>
        <v>117</v>
      </c>
      <c r="B2174" s="349">
        <f>IF(_xlfn.IFERROR(FIND("PU",D2174,1),0)&lt;&gt;0,"PU",0)</f>
        <v>0</v>
      </c>
      <c r="C2174" t="s" s="10">
        <v>359</v>
      </c>
      <c r="D2174" t="s" s="10">
        <v>3020</v>
      </c>
      <c r="E2174" s="349">
        <v>0</v>
      </c>
      <c r="F2174" s="6"/>
      <c r="G2174" s="6"/>
      <c r="H2174" s="6"/>
      <c r="I2174" s="6"/>
      <c r="J2174" s="9"/>
    </row>
    <row r="2175" ht="15.35" customHeight="1">
      <c r="A2175" t="s" s="594">
        <f>MID(D2175,LEN(C2175)+2,LEN(D2175)-LEN(C2175))</f>
        <v>118</v>
      </c>
      <c r="B2175" s="349">
        <f>IF(_xlfn.IFERROR(FIND("PU",D2175,1),0)&lt;&gt;0,"PU",0)</f>
        <v>0</v>
      </c>
      <c r="C2175" t="s" s="10">
        <v>359</v>
      </c>
      <c r="D2175" t="s" s="10">
        <v>3021</v>
      </c>
      <c r="E2175" s="349">
        <v>0</v>
      </c>
      <c r="F2175" s="6"/>
      <c r="G2175" s="6"/>
      <c r="H2175" s="6"/>
      <c r="I2175" s="6"/>
      <c r="J2175" s="9"/>
    </row>
    <row r="2176" ht="15.35" customHeight="1">
      <c r="A2176" t="s" s="594">
        <f>MID(D2176,LEN(C2176)+2,LEN(D2176)-LEN(C2176))</f>
        <v>119</v>
      </c>
      <c r="B2176" s="349">
        <f>IF(_xlfn.IFERROR(FIND("PU",D2176,1),0)&lt;&gt;0,"PU",0)</f>
        <v>0</v>
      </c>
      <c r="C2176" t="s" s="10">
        <v>359</v>
      </c>
      <c r="D2176" t="s" s="10">
        <v>3022</v>
      </c>
      <c r="E2176" s="349">
        <v>0</v>
      </c>
      <c r="F2176" s="6"/>
      <c r="G2176" s="6"/>
      <c r="H2176" s="6"/>
      <c r="I2176" s="6"/>
      <c r="J2176" s="9"/>
    </row>
    <row r="2177" ht="15.35" customHeight="1">
      <c r="A2177" t="s" s="594">
        <f>MID(D2177,LEN(C2177)+2,LEN(D2177)-LEN(C2177))</f>
        <v>120</v>
      </c>
      <c r="B2177" s="349">
        <f>IF(_xlfn.IFERROR(FIND("PU",D2177,1),0)&lt;&gt;0,"PU",0)</f>
        <v>0</v>
      </c>
      <c r="C2177" t="s" s="10">
        <v>359</v>
      </c>
      <c r="D2177" t="s" s="10">
        <v>3023</v>
      </c>
      <c r="E2177" s="349">
        <v>0</v>
      </c>
      <c r="F2177" s="6"/>
      <c r="G2177" s="6"/>
      <c r="H2177" s="6"/>
      <c r="I2177" s="6"/>
      <c r="J2177" s="9"/>
    </row>
    <row r="2178" ht="15.35" customHeight="1">
      <c r="A2178" t="s" s="594">
        <f>MID(D2178,LEN(C2178)+2,LEN(D2178)-LEN(C2178))</f>
        <v>121</v>
      </c>
      <c r="B2178" s="349">
        <f>IF(_xlfn.IFERROR(FIND("PU",D2178,1),0)&lt;&gt;0,"PU",0)</f>
        <v>0</v>
      </c>
      <c r="C2178" t="s" s="10">
        <v>359</v>
      </c>
      <c r="D2178" t="s" s="10">
        <v>3024</v>
      </c>
      <c r="E2178" s="349">
        <v>0</v>
      </c>
      <c r="F2178" s="6"/>
      <c r="G2178" s="6"/>
      <c r="H2178" s="6"/>
      <c r="I2178" s="6"/>
      <c r="J2178" s="9"/>
    </row>
    <row r="2179" ht="15.35" customHeight="1">
      <c r="A2179" t="s" s="594">
        <f>MID(D2179,LEN(C2179)+2,LEN(D2179)-LEN(C2179))</f>
        <v>122</v>
      </c>
      <c r="B2179" s="349">
        <f>IF(_xlfn.IFERROR(FIND("PU",D2179,1),0)&lt;&gt;0,"PU",0)</f>
        <v>0</v>
      </c>
      <c r="C2179" t="s" s="10">
        <v>359</v>
      </c>
      <c r="D2179" t="s" s="10">
        <v>3025</v>
      </c>
      <c r="E2179" s="349">
        <v>0</v>
      </c>
      <c r="F2179" s="6"/>
      <c r="G2179" s="6"/>
      <c r="H2179" s="6"/>
      <c r="I2179" s="6"/>
      <c r="J2179" s="9"/>
    </row>
    <row r="2180" ht="15.35" customHeight="1">
      <c r="A2180" t="s" s="594">
        <f>MID(D2180,LEN(C2180)+2,LEN(D2180)-LEN(C2180))</f>
        <v>123</v>
      </c>
      <c r="B2180" s="349">
        <f>IF(_xlfn.IFERROR(FIND("PU",D2180,1),0)&lt;&gt;0,"PU",0)</f>
        <v>0</v>
      </c>
      <c r="C2180" t="s" s="10">
        <v>359</v>
      </c>
      <c r="D2180" t="s" s="10">
        <v>3026</v>
      </c>
      <c r="E2180" s="349">
        <v>0</v>
      </c>
      <c r="F2180" s="6"/>
      <c r="G2180" s="6"/>
      <c r="H2180" s="6"/>
      <c r="I2180" s="6"/>
      <c r="J2180" s="9"/>
    </row>
    <row r="2181" ht="15.35" customHeight="1">
      <c r="A2181" t="s" s="594">
        <f>MID(D2181,LEN(C2181)+2,LEN(D2181)-LEN(C2181))</f>
        <v>860</v>
      </c>
      <c r="B2181" s="349">
        <f>IF(_xlfn.IFERROR(FIND("PU",D2181,1),0)&lt;&gt;0,"PU",0)</f>
        <v>0</v>
      </c>
      <c r="C2181" t="s" s="10">
        <v>359</v>
      </c>
      <c r="D2181" t="s" s="10">
        <v>3027</v>
      </c>
      <c r="E2181" s="349">
        <v>0</v>
      </c>
      <c r="F2181" s="6"/>
      <c r="G2181" s="6"/>
      <c r="H2181" s="6"/>
      <c r="I2181" s="6"/>
      <c r="J2181" s="9"/>
    </row>
    <row r="2182" ht="15.35" customHeight="1">
      <c r="A2182" t="s" s="594">
        <f>MID(D2182,LEN(C2182)+2,LEN(D2182)-LEN(C2182))</f>
        <v>110</v>
      </c>
      <c r="B2182" s="349">
        <f>IF(_xlfn.IFERROR(FIND("PU",D2182,1),0)&lt;&gt;0,"PU",0)</f>
        <v>0</v>
      </c>
      <c r="C2182" t="s" s="10">
        <v>361</v>
      </c>
      <c r="D2182" t="s" s="10">
        <v>3028</v>
      </c>
      <c r="E2182" s="349">
        <v>0</v>
      </c>
      <c r="F2182" s="6"/>
      <c r="G2182" s="6"/>
      <c r="H2182" s="6"/>
      <c r="I2182" s="6"/>
      <c r="J2182" s="9"/>
    </row>
    <row r="2183" ht="15.35" customHeight="1">
      <c r="A2183" t="s" s="594">
        <f>MID(D2183,LEN(C2183)+2,LEN(D2183)-LEN(C2183))</f>
        <v>111</v>
      </c>
      <c r="B2183" s="349">
        <f>IF(_xlfn.IFERROR(FIND("PU",D2183,1),0)&lt;&gt;0,"PU",0)</f>
        <v>0</v>
      </c>
      <c r="C2183" t="s" s="10">
        <v>361</v>
      </c>
      <c r="D2183" t="s" s="10">
        <v>3029</v>
      </c>
      <c r="E2183" s="349">
        <v>0</v>
      </c>
      <c r="F2183" s="6"/>
      <c r="G2183" s="6"/>
      <c r="H2183" s="6"/>
      <c r="I2183" s="6"/>
      <c r="J2183" s="9"/>
    </row>
    <row r="2184" ht="15.35" customHeight="1">
      <c r="A2184" t="s" s="594">
        <f>MID(D2184,LEN(C2184)+2,LEN(D2184)-LEN(C2184))</f>
        <v>112</v>
      </c>
      <c r="B2184" s="349">
        <f>IF(_xlfn.IFERROR(FIND("PU",D2184,1),0)&lt;&gt;0,"PU",0)</f>
        <v>0</v>
      </c>
      <c r="C2184" t="s" s="10">
        <v>361</v>
      </c>
      <c r="D2184" t="s" s="10">
        <v>3030</v>
      </c>
      <c r="E2184" s="349">
        <v>0</v>
      </c>
      <c r="F2184" s="6"/>
      <c r="G2184" s="6"/>
      <c r="H2184" s="6"/>
      <c r="I2184" s="6"/>
      <c r="J2184" s="9"/>
    </row>
    <row r="2185" ht="15.35" customHeight="1">
      <c r="A2185" t="s" s="594">
        <f>MID(D2185,LEN(C2185)+2,LEN(D2185)-LEN(C2185))</f>
        <v>113</v>
      </c>
      <c r="B2185" s="349">
        <f>IF(_xlfn.IFERROR(FIND("PU",D2185,1),0)&lt;&gt;0,"PU",0)</f>
        <v>0</v>
      </c>
      <c r="C2185" t="s" s="10">
        <v>361</v>
      </c>
      <c r="D2185" t="s" s="10">
        <v>3031</v>
      </c>
      <c r="E2185" s="349">
        <v>0</v>
      </c>
      <c r="F2185" s="6"/>
      <c r="G2185" s="6"/>
      <c r="H2185" s="6"/>
      <c r="I2185" s="6"/>
      <c r="J2185" s="9"/>
    </row>
    <row r="2186" ht="15.35" customHeight="1">
      <c r="A2186" t="s" s="594">
        <f>MID(D2186,LEN(C2186)+2,LEN(D2186)-LEN(C2186))</f>
        <v>114</v>
      </c>
      <c r="B2186" s="349">
        <f>IF(_xlfn.IFERROR(FIND("PU",D2186,1),0)&lt;&gt;0,"PU",0)</f>
        <v>0</v>
      </c>
      <c r="C2186" t="s" s="10">
        <v>361</v>
      </c>
      <c r="D2186" t="s" s="10">
        <v>3032</v>
      </c>
      <c r="E2186" s="349">
        <v>0</v>
      </c>
      <c r="F2186" s="6"/>
      <c r="G2186" s="6"/>
      <c r="H2186" s="6"/>
      <c r="I2186" s="6"/>
      <c r="J2186" s="9"/>
    </row>
    <row r="2187" ht="15.35" customHeight="1">
      <c r="A2187" t="s" s="594">
        <f>MID(D2187,LEN(C2187)+2,LEN(D2187)-LEN(C2187))</f>
        <v>115</v>
      </c>
      <c r="B2187" s="349">
        <f>IF(_xlfn.IFERROR(FIND("PU",D2187,1),0)&lt;&gt;0,"PU",0)</f>
        <v>0</v>
      </c>
      <c r="C2187" t="s" s="10">
        <v>361</v>
      </c>
      <c r="D2187" t="s" s="10">
        <v>3033</v>
      </c>
      <c r="E2187" s="349">
        <v>0</v>
      </c>
      <c r="F2187" s="6"/>
      <c r="G2187" s="6"/>
      <c r="H2187" s="6"/>
      <c r="I2187" s="6"/>
      <c r="J2187" s="9"/>
    </row>
    <row r="2188" ht="15.35" customHeight="1">
      <c r="A2188" t="s" s="594">
        <f>MID(D2188,LEN(C2188)+2,LEN(D2188)-LEN(C2188))</f>
        <v>117</v>
      </c>
      <c r="B2188" s="349">
        <f>IF(_xlfn.IFERROR(FIND("PU",D2188,1),0)&lt;&gt;0,"PU",0)</f>
        <v>0</v>
      </c>
      <c r="C2188" t="s" s="10">
        <v>361</v>
      </c>
      <c r="D2188" t="s" s="10">
        <v>3034</v>
      </c>
      <c r="E2188" s="349">
        <v>0</v>
      </c>
      <c r="F2188" s="6"/>
      <c r="G2188" s="6"/>
      <c r="H2188" s="6"/>
      <c r="I2188" s="6"/>
      <c r="J2188" s="9"/>
    </row>
    <row r="2189" ht="15.35" customHeight="1">
      <c r="A2189" t="s" s="594">
        <f>MID(D2189,LEN(C2189)+2,LEN(D2189)-LEN(C2189))</f>
        <v>118</v>
      </c>
      <c r="B2189" s="349">
        <f>IF(_xlfn.IFERROR(FIND("PU",D2189,1),0)&lt;&gt;0,"PU",0)</f>
        <v>0</v>
      </c>
      <c r="C2189" t="s" s="10">
        <v>361</v>
      </c>
      <c r="D2189" t="s" s="10">
        <v>3035</v>
      </c>
      <c r="E2189" s="349">
        <v>0</v>
      </c>
      <c r="F2189" s="6"/>
      <c r="G2189" s="6"/>
      <c r="H2189" s="6"/>
      <c r="I2189" s="6"/>
      <c r="J2189" s="9"/>
    </row>
    <row r="2190" ht="15.35" customHeight="1">
      <c r="A2190" t="s" s="594">
        <f>MID(D2190,LEN(C2190)+2,LEN(D2190)-LEN(C2190))</f>
        <v>119</v>
      </c>
      <c r="B2190" s="349">
        <f>IF(_xlfn.IFERROR(FIND("PU",D2190,1),0)&lt;&gt;0,"PU",0)</f>
        <v>0</v>
      </c>
      <c r="C2190" t="s" s="10">
        <v>361</v>
      </c>
      <c r="D2190" t="s" s="10">
        <v>3036</v>
      </c>
      <c r="E2190" s="349">
        <v>0</v>
      </c>
      <c r="F2190" s="6"/>
      <c r="G2190" s="6"/>
      <c r="H2190" s="6"/>
      <c r="I2190" s="6"/>
      <c r="J2190" s="9"/>
    </row>
    <row r="2191" ht="15.35" customHeight="1">
      <c r="A2191" t="s" s="594">
        <f>MID(D2191,LEN(C2191)+2,LEN(D2191)-LEN(C2191))</f>
        <v>120</v>
      </c>
      <c r="B2191" s="349">
        <f>IF(_xlfn.IFERROR(FIND("PU",D2191,1),0)&lt;&gt;0,"PU",0)</f>
        <v>0</v>
      </c>
      <c r="C2191" t="s" s="10">
        <v>361</v>
      </c>
      <c r="D2191" t="s" s="10">
        <v>3037</v>
      </c>
      <c r="E2191" s="349">
        <v>0</v>
      </c>
      <c r="F2191" s="6"/>
      <c r="G2191" s="6"/>
      <c r="H2191" s="6"/>
      <c r="I2191" s="6"/>
      <c r="J2191" s="9"/>
    </row>
    <row r="2192" ht="15.35" customHeight="1">
      <c r="A2192" t="s" s="594">
        <f>MID(D2192,LEN(C2192)+2,LEN(D2192)-LEN(C2192))</f>
        <v>121</v>
      </c>
      <c r="B2192" s="349">
        <f>IF(_xlfn.IFERROR(FIND("PU",D2192,1),0)&lt;&gt;0,"PU",0)</f>
        <v>0</v>
      </c>
      <c r="C2192" t="s" s="10">
        <v>361</v>
      </c>
      <c r="D2192" t="s" s="10">
        <v>3038</v>
      </c>
      <c r="E2192" s="349">
        <v>0</v>
      </c>
      <c r="F2192" s="6"/>
      <c r="G2192" s="6"/>
      <c r="H2192" s="6"/>
      <c r="I2192" s="6"/>
      <c r="J2192" s="9"/>
    </row>
    <row r="2193" ht="15.35" customHeight="1">
      <c r="A2193" t="s" s="594">
        <f>MID(D2193,LEN(C2193)+2,LEN(D2193)-LEN(C2193))</f>
        <v>122</v>
      </c>
      <c r="B2193" s="349">
        <f>IF(_xlfn.IFERROR(FIND("PU",D2193,1),0)&lt;&gt;0,"PU",0)</f>
        <v>0</v>
      </c>
      <c r="C2193" t="s" s="10">
        <v>361</v>
      </c>
      <c r="D2193" t="s" s="10">
        <v>3039</v>
      </c>
      <c r="E2193" s="349">
        <v>0</v>
      </c>
      <c r="F2193" s="6"/>
      <c r="G2193" s="6"/>
      <c r="H2193" s="6"/>
      <c r="I2193" s="6"/>
      <c r="J2193" s="9"/>
    </row>
    <row r="2194" ht="15.35" customHeight="1">
      <c r="A2194" t="s" s="594">
        <f>MID(D2194,LEN(C2194)+2,LEN(D2194)-LEN(C2194))</f>
        <v>123</v>
      </c>
      <c r="B2194" s="349">
        <f>IF(_xlfn.IFERROR(FIND("PU",D2194,1),0)&lt;&gt;0,"PU",0)</f>
        <v>0</v>
      </c>
      <c r="C2194" t="s" s="10">
        <v>361</v>
      </c>
      <c r="D2194" t="s" s="10">
        <v>3040</v>
      </c>
      <c r="E2194" s="349">
        <v>0</v>
      </c>
      <c r="F2194" s="6"/>
      <c r="G2194" s="6"/>
      <c r="H2194" s="6"/>
      <c r="I2194" s="6"/>
      <c r="J2194" s="9"/>
    </row>
    <row r="2195" ht="15.35" customHeight="1">
      <c r="A2195" t="s" s="594">
        <f>MID(D2195,LEN(C2195)+2,LEN(D2195)-LEN(C2195))</f>
        <v>860</v>
      </c>
      <c r="B2195" s="349">
        <f>IF(_xlfn.IFERROR(FIND("PU",D2195,1),0)&lt;&gt;0,"PU",0)</f>
        <v>0</v>
      </c>
      <c r="C2195" t="s" s="10">
        <v>361</v>
      </c>
      <c r="D2195" t="s" s="10">
        <v>3041</v>
      </c>
      <c r="E2195" s="349">
        <v>0</v>
      </c>
      <c r="F2195" s="6"/>
      <c r="G2195" s="6"/>
      <c r="H2195" s="6"/>
      <c r="I2195" s="6"/>
      <c r="J2195" s="9"/>
    </row>
    <row r="2196" ht="15.35" customHeight="1">
      <c r="A2196" t="s" s="594">
        <f>MID(D2196,LEN(C2196)+2,LEN(D2196)-LEN(C2196))</f>
        <v>110</v>
      </c>
      <c r="B2196" s="349">
        <f>IF(_xlfn.IFERROR(FIND("PU",D2196,1),0)&lt;&gt;0,"PU",0)</f>
        <v>0</v>
      </c>
      <c r="C2196" t="s" s="10">
        <v>443</v>
      </c>
      <c r="D2196" t="s" s="10">
        <v>3042</v>
      </c>
      <c r="E2196" s="349">
        <v>0</v>
      </c>
      <c r="F2196" s="6"/>
      <c r="G2196" s="6"/>
      <c r="H2196" s="6"/>
      <c r="I2196" s="6"/>
      <c r="J2196" s="9"/>
    </row>
    <row r="2197" ht="15.35" customHeight="1">
      <c r="A2197" t="s" s="594">
        <f>MID(D2197,LEN(C2197)+2,LEN(D2197)-LEN(C2197))</f>
        <v>111</v>
      </c>
      <c r="B2197" s="349">
        <f>IF(_xlfn.IFERROR(FIND("PU",D2197,1),0)&lt;&gt;0,"PU",0)</f>
        <v>0</v>
      </c>
      <c r="C2197" t="s" s="10">
        <v>443</v>
      </c>
      <c r="D2197" t="s" s="10">
        <v>3043</v>
      </c>
      <c r="E2197" s="349">
        <v>0</v>
      </c>
      <c r="F2197" s="6"/>
      <c r="G2197" s="6"/>
      <c r="H2197" s="6"/>
      <c r="I2197" s="6"/>
      <c r="J2197" s="9"/>
    </row>
    <row r="2198" ht="15.35" customHeight="1">
      <c r="A2198" t="s" s="594">
        <f>MID(D2198,LEN(C2198)+2,LEN(D2198)-LEN(C2198))</f>
        <v>112</v>
      </c>
      <c r="B2198" s="349">
        <f>IF(_xlfn.IFERROR(FIND("PU",D2198,1),0)&lt;&gt;0,"PU",0)</f>
        <v>0</v>
      </c>
      <c r="C2198" t="s" s="10">
        <v>443</v>
      </c>
      <c r="D2198" t="s" s="10">
        <v>3044</v>
      </c>
      <c r="E2198" s="349">
        <v>0</v>
      </c>
      <c r="F2198" s="6"/>
      <c r="G2198" s="6"/>
      <c r="H2198" s="6"/>
      <c r="I2198" s="6"/>
      <c r="J2198" s="9"/>
    </row>
    <row r="2199" ht="15.35" customHeight="1">
      <c r="A2199" t="s" s="594">
        <f>MID(D2199,LEN(C2199)+2,LEN(D2199)-LEN(C2199))</f>
        <v>113</v>
      </c>
      <c r="B2199" s="349">
        <f>IF(_xlfn.IFERROR(FIND("PU",D2199,1),0)&lt;&gt;0,"PU",0)</f>
        <v>0</v>
      </c>
      <c r="C2199" t="s" s="10">
        <v>443</v>
      </c>
      <c r="D2199" t="s" s="10">
        <v>3045</v>
      </c>
      <c r="E2199" s="349">
        <v>0</v>
      </c>
      <c r="F2199" s="6"/>
      <c r="G2199" s="6"/>
      <c r="H2199" s="6"/>
      <c r="I2199" s="6"/>
      <c r="J2199" s="9"/>
    </row>
    <row r="2200" ht="15.35" customHeight="1">
      <c r="A2200" t="s" s="594">
        <f>MID(D2200,LEN(C2200)+2,LEN(D2200)-LEN(C2200))</f>
        <v>114</v>
      </c>
      <c r="B2200" s="349">
        <f>IF(_xlfn.IFERROR(FIND("PU",D2200,1),0)&lt;&gt;0,"PU",0)</f>
        <v>0</v>
      </c>
      <c r="C2200" t="s" s="10">
        <v>443</v>
      </c>
      <c r="D2200" t="s" s="10">
        <v>3046</v>
      </c>
      <c r="E2200" s="349">
        <v>0</v>
      </c>
      <c r="F2200" s="6"/>
      <c r="G2200" s="6"/>
      <c r="H2200" s="6"/>
      <c r="I2200" s="6"/>
      <c r="J2200" s="9"/>
    </row>
    <row r="2201" ht="15.35" customHeight="1">
      <c r="A2201" t="s" s="594">
        <f>MID(D2201,LEN(C2201)+2,LEN(D2201)-LEN(C2201))</f>
        <v>115</v>
      </c>
      <c r="B2201" s="349">
        <f>IF(_xlfn.IFERROR(FIND("PU",D2201,1),0)&lt;&gt;0,"PU",0)</f>
        <v>0</v>
      </c>
      <c r="C2201" t="s" s="10">
        <v>443</v>
      </c>
      <c r="D2201" t="s" s="10">
        <v>3047</v>
      </c>
      <c r="E2201" s="349">
        <v>0</v>
      </c>
      <c r="F2201" s="6"/>
      <c r="G2201" s="6"/>
      <c r="H2201" s="6"/>
      <c r="I2201" s="6"/>
      <c r="J2201" s="9"/>
    </row>
    <row r="2202" ht="15.35" customHeight="1">
      <c r="A2202" t="s" s="594">
        <f>MID(D2202,LEN(C2202)+2,LEN(D2202)-LEN(C2202))</f>
        <v>117</v>
      </c>
      <c r="B2202" s="349">
        <f>IF(_xlfn.IFERROR(FIND("PU",D2202,1),0)&lt;&gt;0,"PU",0)</f>
        <v>0</v>
      </c>
      <c r="C2202" t="s" s="10">
        <v>443</v>
      </c>
      <c r="D2202" t="s" s="10">
        <v>3048</v>
      </c>
      <c r="E2202" s="349">
        <v>0</v>
      </c>
      <c r="F2202" s="6"/>
      <c r="G2202" s="6"/>
      <c r="H2202" s="6"/>
      <c r="I2202" s="6"/>
      <c r="J2202" s="9"/>
    </row>
    <row r="2203" ht="15.35" customHeight="1">
      <c r="A2203" t="s" s="594">
        <f>MID(D2203,LEN(C2203)+2,LEN(D2203)-LEN(C2203))</f>
        <v>118</v>
      </c>
      <c r="B2203" s="349">
        <f>IF(_xlfn.IFERROR(FIND("PU",D2203,1),0)&lt;&gt;0,"PU",0)</f>
        <v>0</v>
      </c>
      <c r="C2203" t="s" s="10">
        <v>443</v>
      </c>
      <c r="D2203" t="s" s="10">
        <v>3049</v>
      </c>
      <c r="E2203" s="349">
        <v>0</v>
      </c>
      <c r="F2203" s="6"/>
      <c r="G2203" s="6"/>
      <c r="H2203" s="6"/>
      <c r="I2203" s="6"/>
      <c r="J2203" s="9"/>
    </row>
    <row r="2204" ht="15.35" customHeight="1">
      <c r="A2204" t="s" s="594">
        <f>MID(D2204,LEN(C2204)+2,LEN(D2204)-LEN(C2204))</f>
        <v>119</v>
      </c>
      <c r="B2204" s="349">
        <f>IF(_xlfn.IFERROR(FIND("PU",D2204,1),0)&lt;&gt;0,"PU",0)</f>
        <v>0</v>
      </c>
      <c r="C2204" t="s" s="10">
        <v>443</v>
      </c>
      <c r="D2204" t="s" s="10">
        <v>3050</v>
      </c>
      <c r="E2204" s="349">
        <v>0</v>
      </c>
      <c r="F2204" s="6"/>
      <c r="G2204" s="6"/>
      <c r="H2204" s="6"/>
      <c r="I2204" s="6"/>
      <c r="J2204" s="9"/>
    </row>
    <row r="2205" ht="15.35" customHeight="1">
      <c r="A2205" t="s" s="594">
        <f>MID(D2205,LEN(C2205)+2,LEN(D2205)-LEN(C2205))</f>
        <v>120</v>
      </c>
      <c r="B2205" s="349">
        <f>IF(_xlfn.IFERROR(FIND("PU",D2205,1),0)&lt;&gt;0,"PU",0)</f>
        <v>0</v>
      </c>
      <c r="C2205" t="s" s="10">
        <v>443</v>
      </c>
      <c r="D2205" t="s" s="10">
        <v>3051</v>
      </c>
      <c r="E2205" s="349">
        <v>0</v>
      </c>
      <c r="F2205" s="6"/>
      <c r="G2205" s="6"/>
      <c r="H2205" s="6"/>
      <c r="I2205" s="6"/>
      <c r="J2205" s="9"/>
    </row>
    <row r="2206" ht="15.35" customHeight="1">
      <c r="A2206" t="s" s="594">
        <f>MID(D2206,LEN(C2206)+2,LEN(D2206)-LEN(C2206))</f>
        <v>121</v>
      </c>
      <c r="B2206" s="349">
        <f>IF(_xlfn.IFERROR(FIND("PU",D2206,1),0)&lt;&gt;0,"PU",0)</f>
        <v>0</v>
      </c>
      <c r="C2206" t="s" s="10">
        <v>443</v>
      </c>
      <c r="D2206" t="s" s="10">
        <v>3052</v>
      </c>
      <c r="E2206" s="349">
        <v>0</v>
      </c>
      <c r="F2206" s="6"/>
      <c r="G2206" s="6"/>
      <c r="H2206" s="6"/>
      <c r="I2206" s="6"/>
      <c r="J2206" s="9"/>
    </row>
    <row r="2207" ht="15.35" customHeight="1">
      <c r="A2207" t="s" s="594">
        <f>MID(D2207,LEN(C2207)+2,LEN(D2207)-LEN(C2207))</f>
        <v>122</v>
      </c>
      <c r="B2207" s="349">
        <f>IF(_xlfn.IFERROR(FIND("PU",D2207,1),0)&lt;&gt;0,"PU",0)</f>
        <v>0</v>
      </c>
      <c r="C2207" t="s" s="10">
        <v>443</v>
      </c>
      <c r="D2207" t="s" s="10">
        <v>3053</v>
      </c>
      <c r="E2207" s="349">
        <v>0</v>
      </c>
      <c r="F2207" s="6"/>
      <c r="G2207" s="6"/>
      <c r="H2207" s="6"/>
      <c r="I2207" s="6"/>
      <c r="J2207" s="9"/>
    </row>
    <row r="2208" ht="15.35" customHeight="1">
      <c r="A2208" t="s" s="594">
        <f>MID(D2208,LEN(C2208)+2,LEN(D2208)-LEN(C2208))</f>
        <v>123</v>
      </c>
      <c r="B2208" s="349">
        <f>IF(_xlfn.IFERROR(FIND("PU",D2208,1),0)&lt;&gt;0,"PU",0)</f>
        <v>0</v>
      </c>
      <c r="C2208" t="s" s="10">
        <v>443</v>
      </c>
      <c r="D2208" t="s" s="10">
        <v>3054</v>
      </c>
      <c r="E2208" s="349">
        <v>0</v>
      </c>
      <c r="F2208" s="6"/>
      <c r="G2208" s="6"/>
      <c r="H2208" s="6"/>
      <c r="I2208" s="6"/>
      <c r="J2208" s="9"/>
    </row>
    <row r="2209" ht="15.35" customHeight="1">
      <c r="A2209" t="s" s="594">
        <f>MID(D2209,LEN(C2209)+2,LEN(D2209)-LEN(C2209))</f>
        <v>860</v>
      </c>
      <c r="B2209" s="349">
        <f>IF(_xlfn.IFERROR(FIND("PU",D2209,1),0)&lt;&gt;0,"PU",0)</f>
        <v>0</v>
      </c>
      <c r="C2209" t="s" s="10">
        <v>443</v>
      </c>
      <c r="D2209" t="s" s="10">
        <v>3055</v>
      </c>
      <c r="E2209" s="349">
        <v>0</v>
      </c>
      <c r="F2209" s="6"/>
      <c r="G2209" s="6"/>
      <c r="H2209" s="6"/>
      <c r="I2209" s="6"/>
      <c r="J2209" s="9"/>
    </row>
    <row r="2210" ht="15.35" customHeight="1">
      <c r="A2210" t="s" s="594">
        <f>MID(D2210,LEN(C2210)+2,LEN(D2210)-LEN(C2210))</f>
        <v>110</v>
      </c>
      <c r="B2210" s="349">
        <f>IF(_xlfn.IFERROR(FIND("PU",D2210,1),0)&lt;&gt;0,"PU",0)</f>
        <v>0</v>
      </c>
      <c r="C2210" t="s" s="10">
        <v>445</v>
      </c>
      <c r="D2210" t="s" s="10">
        <v>3056</v>
      </c>
      <c r="E2210" s="349">
        <v>0</v>
      </c>
      <c r="F2210" s="6"/>
      <c r="G2210" s="6"/>
      <c r="H2210" s="6"/>
      <c r="I2210" s="6"/>
      <c r="J2210" s="9"/>
    </row>
    <row r="2211" ht="15.35" customHeight="1">
      <c r="A2211" t="s" s="594">
        <f>MID(D2211,LEN(C2211)+2,LEN(D2211)-LEN(C2211))</f>
        <v>111</v>
      </c>
      <c r="B2211" s="349">
        <f>IF(_xlfn.IFERROR(FIND("PU",D2211,1),0)&lt;&gt;0,"PU",0)</f>
        <v>0</v>
      </c>
      <c r="C2211" t="s" s="10">
        <v>445</v>
      </c>
      <c r="D2211" t="s" s="10">
        <v>3057</v>
      </c>
      <c r="E2211" s="349">
        <v>0</v>
      </c>
      <c r="F2211" s="6"/>
      <c r="G2211" s="6"/>
      <c r="H2211" s="6"/>
      <c r="I2211" s="6"/>
      <c r="J2211" s="9"/>
    </row>
    <row r="2212" ht="15.35" customHeight="1">
      <c r="A2212" t="s" s="594">
        <f>MID(D2212,LEN(C2212)+2,LEN(D2212)-LEN(C2212))</f>
        <v>112</v>
      </c>
      <c r="B2212" s="349">
        <f>IF(_xlfn.IFERROR(FIND("PU",D2212,1),0)&lt;&gt;0,"PU",0)</f>
        <v>0</v>
      </c>
      <c r="C2212" t="s" s="10">
        <v>445</v>
      </c>
      <c r="D2212" t="s" s="10">
        <v>3058</v>
      </c>
      <c r="E2212" s="349">
        <v>0</v>
      </c>
      <c r="F2212" s="6"/>
      <c r="G2212" s="6"/>
      <c r="H2212" s="6"/>
      <c r="I2212" s="6"/>
      <c r="J2212" s="9"/>
    </row>
    <row r="2213" ht="15.35" customHeight="1">
      <c r="A2213" t="s" s="594">
        <f>MID(D2213,LEN(C2213)+2,LEN(D2213)-LEN(C2213))</f>
        <v>113</v>
      </c>
      <c r="B2213" s="349">
        <f>IF(_xlfn.IFERROR(FIND("PU",D2213,1),0)&lt;&gt;0,"PU",0)</f>
        <v>0</v>
      </c>
      <c r="C2213" t="s" s="10">
        <v>445</v>
      </c>
      <c r="D2213" t="s" s="10">
        <v>3059</v>
      </c>
      <c r="E2213" s="349">
        <v>0</v>
      </c>
      <c r="F2213" s="6"/>
      <c r="G2213" s="6"/>
      <c r="H2213" s="6"/>
      <c r="I2213" s="6"/>
      <c r="J2213" s="9"/>
    </row>
    <row r="2214" ht="15.35" customHeight="1">
      <c r="A2214" t="s" s="594">
        <f>MID(D2214,LEN(C2214)+2,LEN(D2214)-LEN(C2214))</f>
        <v>114</v>
      </c>
      <c r="B2214" s="349">
        <f>IF(_xlfn.IFERROR(FIND("PU",D2214,1),0)&lt;&gt;0,"PU",0)</f>
        <v>0</v>
      </c>
      <c r="C2214" t="s" s="10">
        <v>445</v>
      </c>
      <c r="D2214" t="s" s="10">
        <v>3060</v>
      </c>
      <c r="E2214" s="349">
        <v>0</v>
      </c>
      <c r="F2214" s="6"/>
      <c r="G2214" s="6"/>
      <c r="H2214" s="6"/>
      <c r="I2214" s="6"/>
      <c r="J2214" s="9"/>
    </row>
    <row r="2215" ht="15.35" customHeight="1">
      <c r="A2215" t="s" s="594">
        <f>MID(D2215,LEN(C2215)+2,LEN(D2215)-LEN(C2215))</f>
        <v>115</v>
      </c>
      <c r="B2215" s="349">
        <f>IF(_xlfn.IFERROR(FIND("PU",D2215,1),0)&lt;&gt;0,"PU",0)</f>
        <v>0</v>
      </c>
      <c r="C2215" t="s" s="10">
        <v>445</v>
      </c>
      <c r="D2215" t="s" s="10">
        <v>3061</v>
      </c>
      <c r="E2215" s="349">
        <v>0</v>
      </c>
      <c r="F2215" s="6"/>
      <c r="G2215" s="6"/>
      <c r="H2215" s="6"/>
      <c r="I2215" s="6"/>
      <c r="J2215" s="9"/>
    </row>
    <row r="2216" ht="15.35" customHeight="1">
      <c r="A2216" t="s" s="594">
        <f>MID(D2216,LEN(C2216)+2,LEN(D2216)-LEN(C2216))</f>
        <v>117</v>
      </c>
      <c r="B2216" s="349">
        <f>IF(_xlfn.IFERROR(FIND("PU",D2216,1),0)&lt;&gt;0,"PU",0)</f>
        <v>0</v>
      </c>
      <c r="C2216" t="s" s="10">
        <v>445</v>
      </c>
      <c r="D2216" t="s" s="10">
        <v>3062</v>
      </c>
      <c r="E2216" s="349">
        <v>0</v>
      </c>
      <c r="F2216" s="6"/>
      <c r="G2216" s="6"/>
      <c r="H2216" s="6"/>
      <c r="I2216" s="6"/>
      <c r="J2216" s="9"/>
    </row>
    <row r="2217" ht="15.35" customHeight="1">
      <c r="A2217" t="s" s="594">
        <f>MID(D2217,LEN(C2217)+2,LEN(D2217)-LEN(C2217))</f>
        <v>118</v>
      </c>
      <c r="B2217" s="349">
        <f>IF(_xlfn.IFERROR(FIND("PU",D2217,1),0)&lt;&gt;0,"PU",0)</f>
        <v>0</v>
      </c>
      <c r="C2217" t="s" s="10">
        <v>445</v>
      </c>
      <c r="D2217" t="s" s="10">
        <v>3063</v>
      </c>
      <c r="E2217" s="349">
        <v>0</v>
      </c>
      <c r="F2217" s="6"/>
      <c r="G2217" s="6"/>
      <c r="H2217" s="6"/>
      <c r="I2217" s="6"/>
      <c r="J2217" s="9"/>
    </row>
    <row r="2218" ht="15.35" customHeight="1">
      <c r="A2218" t="s" s="594">
        <f>MID(D2218,LEN(C2218)+2,LEN(D2218)-LEN(C2218))</f>
        <v>119</v>
      </c>
      <c r="B2218" s="349">
        <f>IF(_xlfn.IFERROR(FIND("PU",D2218,1),0)&lt;&gt;0,"PU",0)</f>
        <v>0</v>
      </c>
      <c r="C2218" t="s" s="10">
        <v>445</v>
      </c>
      <c r="D2218" t="s" s="10">
        <v>3064</v>
      </c>
      <c r="E2218" s="349">
        <v>0</v>
      </c>
      <c r="F2218" s="6"/>
      <c r="G2218" s="6"/>
      <c r="H2218" s="6"/>
      <c r="I2218" s="6"/>
      <c r="J2218" s="9"/>
    </row>
    <row r="2219" ht="15.35" customHeight="1">
      <c r="A2219" t="s" s="594">
        <f>MID(D2219,LEN(C2219)+2,LEN(D2219)-LEN(C2219))</f>
        <v>120</v>
      </c>
      <c r="B2219" s="349">
        <f>IF(_xlfn.IFERROR(FIND("PU",D2219,1),0)&lt;&gt;0,"PU",0)</f>
        <v>0</v>
      </c>
      <c r="C2219" t="s" s="10">
        <v>445</v>
      </c>
      <c r="D2219" t="s" s="10">
        <v>3065</v>
      </c>
      <c r="E2219" s="349">
        <v>0</v>
      </c>
      <c r="F2219" s="6"/>
      <c r="G2219" s="6"/>
      <c r="H2219" s="6"/>
      <c r="I2219" s="6"/>
      <c r="J2219" s="9"/>
    </row>
    <row r="2220" ht="15.35" customHeight="1">
      <c r="A2220" t="s" s="594">
        <f>MID(D2220,LEN(C2220)+2,LEN(D2220)-LEN(C2220))</f>
        <v>121</v>
      </c>
      <c r="B2220" s="349">
        <f>IF(_xlfn.IFERROR(FIND("PU",D2220,1),0)&lt;&gt;0,"PU",0)</f>
        <v>0</v>
      </c>
      <c r="C2220" t="s" s="10">
        <v>445</v>
      </c>
      <c r="D2220" t="s" s="10">
        <v>3066</v>
      </c>
      <c r="E2220" s="349">
        <v>0</v>
      </c>
      <c r="F2220" s="6"/>
      <c r="G2220" s="6"/>
      <c r="H2220" s="6"/>
      <c r="I2220" s="6"/>
      <c r="J2220" s="9"/>
    </row>
    <row r="2221" ht="15.35" customHeight="1">
      <c r="A2221" t="s" s="594">
        <f>MID(D2221,LEN(C2221)+2,LEN(D2221)-LEN(C2221))</f>
        <v>122</v>
      </c>
      <c r="B2221" s="349">
        <f>IF(_xlfn.IFERROR(FIND("PU",D2221,1),0)&lt;&gt;0,"PU",0)</f>
        <v>0</v>
      </c>
      <c r="C2221" t="s" s="10">
        <v>445</v>
      </c>
      <c r="D2221" t="s" s="10">
        <v>3067</v>
      </c>
      <c r="E2221" s="349">
        <v>0</v>
      </c>
      <c r="F2221" s="6"/>
      <c r="G2221" s="6"/>
      <c r="H2221" s="6"/>
      <c r="I2221" s="6"/>
      <c r="J2221" s="9"/>
    </row>
    <row r="2222" ht="15.35" customHeight="1">
      <c r="A2222" t="s" s="594">
        <f>MID(D2222,LEN(C2222)+2,LEN(D2222)-LEN(C2222))</f>
        <v>123</v>
      </c>
      <c r="B2222" s="349">
        <f>IF(_xlfn.IFERROR(FIND("PU",D2222,1),0)&lt;&gt;0,"PU",0)</f>
        <v>0</v>
      </c>
      <c r="C2222" t="s" s="10">
        <v>445</v>
      </c>
      <c r="D2222" t="s" s="10">
        <v>3068</v>
      </c>
      <c r="E2222" s="349">
        <v>0</v>
      </c>
      <c r="F2222" s="6"/>
      <c r="G2222" s="6"/>
      <c r="H2222" s="6"/>
      <c r="I2222" s="6"/>
      <c r="J2222" s="9"/>
    </row>
    <row r="2223" ht="15.35" customHeight="1">
      <c r="A2223" t="s" s="594">
        <f>MID(D2223,LEN(C2223)+2,LEN(D2223)-LEN(C2223))</f>
        <v>860</v>
      </c>
      <c r="B2223" s="349">
        <f>IF(_xlfn.IFERROR(FIND("PU",D2223,1),0)&lt;&gt;0,"PU",0)</f>
        <v>0</v>
      </c>
      <c r="C2223" t="s" s="10">
        <v>445</v>
      </c>
      <c r="D2223" t="s" s="10">
        <v>3069</v>
      </c>
      <c r="E2223" s="349">
        <v>0</v>
      </c>
      <c r="F2223" s="6"/>
      <c r="G2223" s="6"/>
      <c r="H2223" s="6"/>
      <c r="I2223" s="6"/>
      <c r="J2223" s="9"/>
    </row>
    <row r="2224" ht="15.35" customHeight="1">
      <c r="A2224" t="s" s="594">
        <f>MID(D2224,LEN(C2224)+2,LEN(D2224)-LEN(C2224))</f>
        <v>110</v>
      </c>
      <c r="B2224" s="349">
        <f>IF(_xlfn.IFERROR(FIND("PU",D2224,1),0)&lt;&gt;0,"PU",0)</f>
        <v>0</v>
      </c>
      <c r="C2224" t="s" s="10">
        <v>447</v>
      </c>
      <c r="D2224" t="s" s="10">
        <v>3070</v>
      </c>
      <c r="E2224" s="349">
        <v>0</v>
      </c>
      <c r="F2224" s="6"/>
      <c r="G2224" s="6"/>
      <c r="H2224" s="6"/>
      <c r="I2224" s="6"/>
      <c r="J2224" s="9"/>
    </row>
    <row r="2225" ht="15.35" customHeight="1">
      <c r="A2225" t="s" s="594">
        <f>MID(D2225,LEN(C2225)+2,LEN(D2225)-LEN(C2225))</f>
        <v>111</v>
      </c>
      <c r="B2225" s="349">
        <f>IF(_xlfn.IFERROR(FIND("PU",D2225,1),0)&lt;&gt;0,"PU",0)</f>
        <v>0</v>
      </c>
      <c r="C2225" t="s" s="10">
        <v>447</v>
      </c>
      <c r="D2225" t="s" s="10">
        <v>3071</v>
      </c>
      <c r="E2225" s="349">
        <v>0</v>
      </c>
      <c r="F2225" s="6"/>
      <c r="G2225" s="6"/>
      <c r="H2225" s="6"/>
      <c r="I2225" s="6"/>
      <c r="J2225" s="9"/>
    </row>
    <row r="2226" ht="15.35" customHeight="1">
      <c r="A2226" t="s" s="594">
        <f>MID(D2226,LEN(C2226)+2,LEN(D2226)-LEN(C2226))</f>
        <v>112</v>
      </c>
      <c r="B2226" s="349">
        <f>IF(_xlfn.IFERROR(FIND("PU",D2226,1),0)&lt;&gt;0,"PU",0)</f>
        <v>0</v>
      </c>
      <c r="C2226" t="s" s="10">
        <v>447</v>
      </c>
      <c r="D2226" t="s" s="10">
        <v>3072</v>
      </c>
      <c r="E2226" s="349">
        <v>0</v>
      </c>
      <c r="F2226" s="6"/>
      <c r="G2226" s="6"/>
      <c r="H2226" s="6"/>
      <c r="I2226" s="6"/>
      <c r="J2226" s="9"/>
    </row>
    <row r="2227" ht="15.35" customHeight="1">
      <c r="A2227" t="s" s="594">
        <f>MID(D2227,LEN(C2227)+2,LEN(D2227)-LEN(C2227))</f>
        <v>113</v>
      </c>
      <c r="B2227" s="349">
        <f>IF(_xlfn.IFERROR(FIND("PU",D2227,1),0)&lt;&gt;0,"PU",0)</f>
        <v>0</v>
      </c>
      <c r="C2227" t="s" s="10">
        <v>447</v>
      </c>
      <c r="D2227" t="s" s="10">
        <v>3073</v>
      </c>
      <c r="E2227" s="349">
        <v>0</v>
      </c>
      <c r="F2227" s="6"/>
      <c r="G2227" s="6"/>
      <c r="H2227" s="6"/>
      <c r="I2227" s="6"/>
      <c r="J2227" s="9"/>
    </row>
    <row r="2228" ht="15.35" customHeight="1">
      <c r="A2228" t="s" s="594">
        <f>MID(D2228,LEN(C2228)+2,LEN(D2228)-LEN(C2228))</f>
        <v>114</v>
      </c>
      <c r="B2228" s="349">
        <f>IF(_xlfn.IFERROR(FIND("PU",D2228,1),0)&lt;&gt;0,"PU",0)</f>
        <v>0</v>
      </c>
      <c r="C2228" t="s" s="10">
        <v>447</v>
      </c>
      <c r="D2228" t="s" s="10">
        <v>3074</v>
      </c>
      <c r="E2228" s="349">
        <v>0</v>
      </c>
      <c r="F2228" s="6"/>
      <c r="G2228" s="6"/>
      <c r="H2228" s="6"/>
      <c r="I2228" s="6"/>
      <c r="J2228" s="9"/>
    </row>
    <row r="2229" ht="15.35" customHeight="1">
      <c r="A2229" t="s" s="594">
        <f>MID(D2229,LEN(C2229)+2,LEN(D2229)-LEN(C2229))</f>
        <v>115</v>
      </c>
      <c r="B2229" s="349">
        <f>IF(_xlfn.IFERROR(FIND("PU",D2229,1),0)&lt;&gt;0,"PU",0)</f>
        <v>0</v>
      </c>
      <c r="C2229" t="s" s="10">
        <v>447</v>
      </c>
      <c r="D2229" t="s" s="10">
        <v>3075</v>
      </c>
      <c r="E2229" s="349">
        <v>0</v>
      </c>
      <c r="F2229" s="6"/>
      <c r="G2229" s="6"/>
      <c r="H2229" s="6"/>
      <c r="I2229" s="6"/>
      <c r="J2229" s="9"/>
    </row>
    <row r="2230" ht="15.35" customHeight="1">
      <c r="A2230" t="s" s="594">
        <f>MID(D2230,LEN(C2230)+2,LEN(D2230)-LEN(C2230))</f>
        <v>117</v>
      </c>
      <c r="B2230" s="349">
        <f>IF(_xlfn.IFERROR(FIND("PU",D2230,1),0)&lt;&gt;0,"PU",0)</f>
        <v>0</v>
      </c>
      <c r="C2230" t="s" s="10">
        <v>447</v>
      </c>
      <c r="D2230" t="s" s="10">
        <v>3076</v>
      </c>
      <c r="E2230" s="349">
        <v>0</v>
      </c>
      <c r="F2230" s="6"/>
      <c r="G2230" s="6"/>
      <c r="H2230" s="6"/>
      <c r="I2230" s="6"/>
      <c r="J2230" s="9"/>
    </row>
    <row r="2231" ht="15.35" customHeight="1">
      <c r="A2231" t="s" s="594">
        <f>MID(D2231,LEN(C2231)+2,LEN(D2231)-LEN(C2231))</f>
        <v>118</v>
      </c>
      <c r="B2231" s="349">
        <f>IF(_xlfn.IFERROR(FIND("PU",D2231,1),0)&lt;&gt;0,"PU",0)</f>
        <v>0</v>
      </c>
      <c r="C2231" t="s" s="10">
        <v>447</v>
      </c>
      <c r="D2231" t="s" s="10">
        <v>3077</v>
      </c>
      <c r="E2231" s="349">
        <v>0</v>
      </c>
      <c r="F2231" s="6"/>
      <c r="G2231" s="6"/>
      <c r="H2231" s="6"/>
      <c r="I2231" s="6"/>
      <c r="J2231" s="9"/>
    </row>
    <row r="2232" ht="15.35" customHeight="1">
      <c r="A2232" t="s" s="594">
        <f>MID(D2232,LEN(C2232)+2,LEN(D2232)-LEN(C2232))</f>
        <v>119</v>
      </c>
      <c r="B2232" s="349">
        <f>IF(_xlfn.IFERROR(FIND("PU",D2232,1),0)&lt;&gt;0,"PU",0)</f>
        <v>0</v>
      </c>
      <c r="C2232" t="s" s="10">
        <v>447</v>
      </c>
      <c r="D2232" t="s" s="10">
        <v>3078</v>
      </c>
      <c r="E2232" s="349">
        <v>0</v>
      </c>
      <c r="F2232" s="6"/>
      <c r="G2232" s="6"/>
      <c r="H2232" s="6"/>
      <c r="I2232" s="6"/>
      <c r="J2232" s="9"/>
    </row>
    <row r="2233" ht="15.35" customHeight="1">
      <c r="A2233" t="s" s="594">
        <f>MID(D2233,LEN(C2233)+2,LEN(D2233)-LEN(C2233))</f>
        <v>120</v>
      </c>
      <c r="B2233" s="349">
        <f>IF(_xlfn.IFERROR(FIND("PU",D2233,1),0)&lt;&gt;0,"PU",0)</f>
        <v>0</v>
      </c>
      <c r="C2233" t="s" s="10">
        <v>447</v>
      </c>
      <c r="D2233" t="s" s="10">
        <v>3079</v>
      </c>
      <c r="E2233" s="349">
        <v>0</v>
      </c>
      <c r="F2233" s="6"/>
      <c r="G2233" s="6"/>
      <c r="H2233" s="6"/>
      <c r="I2233" s="6"/>
      <c r="J2233" s="9"/>
    </row>
    <row r="2234" ht="15.35" customHeight="1">
      <c r="A2234" t="s" s="594">
        <f>MID(D2234,LEN(C2234)+2,LEN(D2234)-LEN(C2234))</f>
        <v>121</v>
      </c>
      <c r="B2234" s="349">
        <f>IF(_xlfn.IFERROR(FIND("PU",D2234,1),0)&lt;&gt;0,"PU",0)</f>
        <v>0</v>
      </c>
      <c r="C2234" t="s" s="10">
        <v>447</v>
      </c>
      <c r="D2234" t="s" s="10">
        <v>3080</v>
      </c>
      <c r="E2234" s="349">
        <v>0</v>
      </c>
      <c r="F2234" s="6"/>
      <c r="G2234" s="6"/>
      <c r="H2234" s="6"/>
      <c r="I2234" s="6"/>
      <c r="J2234" s="9"/>
    </row>
    <row r="2235" ht="15.35" customHeight="1">
      <c r="A2235" t="s" s="594">
        <f>MID(D2235,LEN(C2235)+2,LEN(D2235)-LEN(C2235))</f>
        <v>122</v>
      </c>
      <c r="B2235" s="349">
        <f>IF(_xlfn.IFERROR(FIND("PU",D2235,1),0)&lt;&gt;0,"PU",0)</f>
        <v>0</v>
      </c>
      <c r="C2235" t="s" s="10">
        <v>447</v>
      </c>
      <c r="D2235" t="s" s="10">
        <v>3081</v>
      </c>
      <c r="E2235" s="349">
        <v>0</v>
      </c>
      <c r="F2235" s="6"/>
      <c r="G2235" s="6"/>
      <c r="H2235" s="6"/>
      <c r="I2235" s="6"/>
      <c r="J2235" s="9"/>
    </row>
    <row r="2236" ht="15.35" customHeight="1">
      <c r="A2236" t="s" s="594">
        <f>MID(D2236,LEN(C2236)+2,LEN(D2236)-LEN(C2236))</f>
        <v>123</v>
      </c>
      <c r="B2236" s="349">
        <f>IF(_xlfn.IFERROR(FIND("PU",D2236,1),0)&lt;&gt;0,"PU",0)</f>
        <v>0</v>
      </c>
      <c r="C2236" t="s" s="10">
        <v>447</v>
      </c>
      <c r="D2236" t="s" s="10">
        <v>3082</v>
      </c>
      <c r="E2236" s="349">
        <v>0</v>
      </c>
      <c r="F2236" s="6"/>
      <c r="G2236" s="6"/>
      <c r="H2236" s="6"/>
      <c r="I2236" s="6"/>
      <c r="J2236" s="9"/>
    </row>
    <row r="2237" ht="15.35" customHeight="1">
      <c r="A2237" t="s" s="594">
        <f>MID(D2237,LEN(C2237)+2,LEN(D2237)-LEN(C2237))</f>
        <v>860</v>
      </c>
      <c r="B2237" s="349">
        <f>IF(_xlfn.IFERROR(FIND("PU",D2237,1),0)&lt;&gt;0,"PU",0)</f>
        <v>0</v>
      </c>
      <c r="C2237" t="s" s="10">
        <v>447</v>
      </c>
      <c r="D2237" t="s" s="10">
        <v>3083</v>
      </c>
      <c r="E2237" s="349">
        <v>0</v>
      </c>
      <c r="F2237" s="6"/>
      <c r="G2237" s="6"/>
      <c r="H2237" s="6"/>
      <c r="I2237" s="6"/>
      <c r="J2237" s="9"/>
    </row>
    <row r="2238" ht="15.35" customHeight="1">
      <c r="A2238" t="s" s="594">
        <f>MID(D2238,LEN(C2238)+2,LEN(D2238)-LEN(C2238))</f>
        <v>110</v>
      </c>
      <c r="B2238" s="349">
        <f>IF(_xlfn.IFERROR(FIND("PU",D2238,1),0)&lt;&gt;0,"PU",0)</f>
        <v>0</v>
      </c>
      <c r="C2238" t="s" s="10">
        <v>449</v>
      </c>
      <c r="D2238" t="s" s="10">
        <v>3084</v>
      </c>
      <c r="E2238" s="349">
        <v>0</v>
      </c>
      <c r="F2238" s="6"/>
      <c r="G2238" s="6"/>
      <c r="H2238" s="6"/>
      <c r="I2238" s="6"/>
      <c r="J2238" s="9"/>
    </row>
    <row r="2239" ht="15.35" customHeight="1">
      <c r="A2239" t="s" s="594">
        <f>MID(D2239,LEN(C2239)+2,LEN(D2239)-LEN(C2239))</f>
        <v>111</v>
      </c>
      <c r="B2239" s="349">
        <f>IF(_xlfn.IFERROR(FIND("PU",D2239,1),0)&lt;&gt;0,"PU",0)</f>
        <v>0</v>
      </c>
      <c r="C2239" t="s" s="10">
        <v>449</v>
      </c>
      <c r="D2239" t="s" s="10">
        <v>3085</v>
      </c>
      <c r="E2239" s="349">
        <v>0</v>
      </c>
      <c r="F2239" s="6"/>
      <c r="G2239" s="6"/>
      <c r="H2239" s="6"/>
      <c r="I2239" s="6"/>
      <c r="J2239" s="9"/>
    </row>
    <row r="2240" ht="15.35" customHeight="1">
      <c r="A2240" t="s" s="594">
        <f>MID(D2240,LEN(C2240)+2,LEN(D2240)-LEN(C2240))</f>
        <v>112</v>
      </c>
      <c r="B2240" s="349">
        <f>IF(_xlfn.IFERROR(FIND("PU",D2240,1),0)&lt;&gt;0,"PU",0)</f>
        <v>0</v>
      </c>
      <c r="C2240" t="s" s="10">
        <v>449</v>
      </c>
      <c r="D2240" t="s" s="10">
        <v>3086</v>
      </c>
      <c r="E2240" s="349">
        <v>0</v>
      </c>
      <c r="F2240" s="6"/>
      <c r="G2240" s="6"/>
      <c r="H2240" s="6"/>
      <c r="I2240" s="6"/>
      <c r="J2240" s="9"/>
    </row>
    <row r="2241" ht="15.35" customHeight="1">
      <c r="A2241" t="s" s="594">
        <f>MID(D2241,LEN(C2241)+2,LEN(D2241)-LEN(C2241))</f>
        <v>113</v>
      </c>
      <c r="B2241" s="349">
        <f>IF(_xlfn.IFERROR(FIND("PU",D2241,1),0)&lt;&gt;0,"PU",0)</f>
        <v>0</v>
      </c>
      <c r="C2241" t="s" s="10">
        <v>449</v>
      </c>
      <c r="D2241" t="s" s="10">
        <v>3087</v>
      </c>
      <c r="E2241" s="349">
        <v>0</v>
      </c>
      <c r="F2241" s="6"/>
      <c r="G2241" s="6"/>
      <c r="H2241" s="6"/>
      <c r="I2241" s="6"/>
      <c r="J2241" s="9"/>
    </row>
    <row r="2242" ht="15.35" customHeight="1">
      <c r="A2242" t="s" s="594">
        <f>MID(D2242,LEN(C2242)+2,LEN(D2242)-LEN(C2242))</f>
        <v>114</v>
      </c>
      <c r="B2242" s="349">
        <f>IF(_xlfn.IFERROR(FIND("PU",D2242,1),0)&lt;&gt;0,"PU",0)</f>
        <v>0</v>
      </c>
      <c r="C2242" t="s" s="10">
        <v>449</v>
      </c>
      <c r="D2242" t="s" s="10">
        <v>3088</v>
      </c>
      <c r="E2242" s="349">
        <v>0</v>
      </c>
      <c r="F2242" s="6"/>
      <c r="G2242" s="6"/>
      <c r="H2242" s="6"/>
      <c r="I2242" s="6"/>
      <c r="J2242" s="9"/>
    </row>
    <row r="2243" ht="15.35" customHeight="1">
      <c r="A2243" t="s" s="594">
        <f>MID(D2243,LEN(C2243)+2,LEN(D2243)-LEN(C2243))</f>
        <v>115</v>
      </c>
      <c r="B2243" s="349">
        <f>IF(_xlfn.IFERROR(FIND("PU",D2243,1),0)&lt;&gt;0,"PU",0)</f>
        <v>0</v>
      </c>
      <c r="C2243" t="s" s="10">
        <v>449</v>
      </c>
      <c r="D2243" t="s" s="10">
        <v>3089</v>
      </c>
      <c r="E2243" s="349">
        <v>0</v>
      </c>
      <c r="F2243" s="6"/>
      <c r="G2243" s="6"/>
      <c r="H2243" s="6"/>
      <c r="I2243" s="6"/>
      <c r="J2243" s="9"/>
    </row>
    <row r="2244" ht="15.35" customHeight="1">
      <c r="A2244" t="s" s="594">
        <f>MID(D2244,LEN(C2244)+2,LEN(D2244)-LEN(C2244))</f>
        <v>117</v>
      </c>
      <c r="B2244" s="349">
        <f>IF(_xlfn.IFERROR(FIND("PU",D2244,1),0)&lt;&gt;0,"PU",0)</f>
        <v>0</v>
      </c>
      <c r="C2244" t="s" s="10">
        <v>449</v>
      </c>
      <c r="D2244" t="s" s="10">
        <v>3090</v>
      </c>
      <c r="E2244" s="349">
        <v>0</v>
      </c>
      <c r="F2244" s="6"/>
      <c r="G2244" s="6"/>
      <c r="H2244" s="6"/>
      <c r="I2244" s="6"/>
      <c r="J2244" s="9"/>
    </row>
    <row r="2245" ht="15.35" customHeight="1">
      <c r="A2245" t="s" s="594">
        <f>MID(D2245,LEN(C2245)+2,LEN(D2245)-LEN(C2245))</f>
        <v>118</v>
      </c>
      <c r="B2245" s="349">
        <f>IF(_xlfn.IFERROR(FIND("PU",D2245,1),0)&lt;&gt;0,"PU",0)</f>
        <v>0</v>
      </c>
      <c r="C2245" t="s" s="10">
        <v>449</v>
      </c>
      <c r="D2245" t="s" s="10">
        <v>3091</v>
      </c>
      <c r="E2245" s="349">
        <v>0</v>
      </c>
      <c r="F2245" s="6"/>
      <c r="G2245" s="6"/>
      <c r="H2245" s="6"/>
      <c r="I2245" s="6"/>
      <c r="J2245" s="9"/>
    </row>
    <row r="2246" ht="15.35" customHeight="1">
      <c r="A2246" t="s" s="594">
        <f>MID(D2246,LEN(C2246)+2,LEN(D2246)-LEN(C2246))</f>
        <v>119</v>
      </c>
      <c r="B2246" s="349">
        <f>IF(_xlfn.IFERROR(FIND("PU",D2246,1),0)&lt;&gt;0,"PU",0)</f>
        <v>0</v>
      </c>
      <c r="C2246" t="s" s="10">
        <v>449</v>
      </c>
      <c r="D2246" t="s" s="10">
        <v>3092</v>
      </c>
      <c r="E2246" s="349">
        <v>0</v>
      </c>
      <c r="F2246" s="6"/>
      <c r="G2246" s="6"/>
      <c r="H2246" s="6"/>
      <c r="I2246" s="6"/>
      <c r="J2246" s="9"/>
    </row>
    <row r="2247" ht="15.35" customHeight="1">
      <c r="A2247" t="s" s="594">
        <f>MID(D2247,LEN(C2247)+2,LEN(D2247)-LEN(C2247))</f>
        <v>120</v>
      </c>
      <c r="B2247" s="349">
        <f>IF(_xlfn.IFERROR(FIND("PU",D2247,1),0)&lt;&gt;0,"PU",0)</f>
        <v>0</v>
      </c>
      <c r="C2247" t="s" s="10">
        <v>449</v>
      </c>
      <c r="D2247" t="s" s="10">
        <v>3093</v>
      </c>
      <c r="E2247" s="349">
        <v>0</v>
      </c>
      <c r="F2247" s="6"/>
      <c r="G2247" s="6"/>
      <c r="H2247" s="6"/>
      <c r="I2247" s="6"/>
      <c r="J2247" s="9"/>
    </row>
    <row r="2248" ht="15.35" customHeight="1">
      <c r="A2248" t="s" s="594">
        <f>MID(D2248,LEN(C2248)+2,LEN(D2248)-LEN(C2248))</f>
        <v>121</v>
      </c>
      <c r="B2248" s="349">
        <f>IF(_xlfn.IFERROR(FIND("PU",D2248,1),0)&lt;&gt;0,"PU",0)</f>
        <v>0</v>
      </c>
      <c r="C2248" t="s" s="10">
        <v>449</v>
      </c>
      <c r="D2248" t="s" s="10">
        <v>3094</v>
      </c>
      <c r="E2248" s="349">
        <v>0</v>
      </c>
      <c r="F2248" s="6"/>
      <c r="G2248" s="6"/>
      <c r="H2248" s="6"/>
      <c r="I2248" s="6"/>
      <c r="J2248" s="9"/>
    </row>
    <row r="2249" ht="15.35" customHeight="1">
      <c r="A2249" t="s" s="594">
        <f>MID(D2249,LEN(C2249)+2,LEN(D2249)-LEN(C2249))</f>
        <v>122</v>
      </c>
      <c r="B2249" s="349">
        <f>IF(_xlfn.IFERROR(FIND("PU",D2249,1),0)&lt;&gt;0,"PU",0)</f>
        <v>0</v>
      </c>
      <c r="C2249" t="s" s="10">
        <v>449</v>
      </c>
      <c r="D2249" t="s" s="10">
        <v>3095</v>
      </c>
      <c r="E2249" s="349">
        <v>0</v>
      </c>
      <c r="F2249" s="6"/>
      <c r="G2249" s="6"/>
      <c r="H2249" s="6"/>
      <c r="I2249" s="6"/>
      <c r="J2249" s="9"/>
    </row>
    <row r="2250" ht="15.35" customHeight="1">
      <c r="A2250" t="s" s="594">
        <f>MID(D2250,LEN(C2250)+2,LEN(D2250)-LEN(C2250))</f>
        <v>123</v>
      </c>
      <c r="B2250" s="349">
        <f>IF(_xlfn.IFERROR(FIND("PU",D2250,1),0)&lt;&gt;0,"PU",0)</f>
        <v>0</v>
      </c>
      <c r="C2250" t="s" s="10">
        <v>449</v>
      </c>
      <c r="D2250" t="s" s="10">
        <v>3096</v>
      </c>
      <c r="E2250" s="349">
        <v>0</v>
      </c>
      <c r="F2250" s="6"/>
      <c r="G2250" s="6"/>
      <c r="H2250" s="6"/>
      <c r="I2250" s="6"/>
      <c r="J2250" s="9"/>
    </row>
    <row r="2251" ht="15.35" customHeight="1">
      <c r="A2251" t="s" s="594">
        <f>MID(D2251,LEN(C2251)+2,LEN(D2251)-LEN(C2251))</f>
        <v>860</v>
      </c>
      <c r="B2251" s="349">
        <f>IF(_xlfn.IFERROR(FIND("PU",D2251,1),0)&lt;&gt;0,"PU",0)</f>
        <v>0</v>
      </c>
      <c r="C2251" t="s" s="10">
        <v>449</v>
      </c>
      <c r="D2251" t="s" s="10">
        <v>3097</v>
      </c>
      <c r="E2251" s="349">
        <v>0</v>
      </c>
      <c r="F2251" s="6"/>
      <c r="G2251" s="6"/>
      <c r="H2251" s="6"/>
      <c r="I2251" s="6"/>
      <c r="J2251" s="9"/>
    </row>
    <row r="2252" ht="15.35" customHeight="1">
      <c r="A2252" t="s" s="594">
        <f>MID(D2252,LEN(C2252)+2,LEN(D2252)-LEN(C2252))</f>
        <v>110</v>
      </c>
      <c r="B2252" s="349">
        <f>IF(_xlfn.IFERROR(FIND("PU",D2252,1),0)&lt;&gt;0,"PU",0)</f>
        <v>0</v>
      </c>
      <c r="C2252" t="s" s="10">
        <v>451</v>
      </c>
      <c r="D2252" t="s" s="10">
        <v>3098</v>
      </c>
      <c r="E2252" s="349">
        <v>0</v>
      </c>
      <c r="F2252" s="6"/>
      <c r="G2252" s="6"/>
      <c r="H2252" s="6"/>
      <c r="I2252" s="6"/>
      <c r="J2252" s="9"/>
    </row>
    <row r="2253" ht="15.35" customHeight="1">
      <c r="A2253" t="s" s="594">
        <f>MID(D2253,LEN(C2253)+2,LEN(D2253)-LEN(C2253))</f>
        <v>111</v>
      </c>
      <c r="B2253" s="349">
        <f>IF(_xlfn.IFERROR(FIND("PU",D2253,1),0)&lt;&gt;0,"PU",0)</f>
        <v>0</v>
      </c>
      <c r="C2253" t="s" s="10">
        <v>451</v>
      </c>
      <c r="D2253" t="s" s="10">
        <v>3099</v>
      </c>
      <c r="E2253" s="349">
        <v>0</v>
      </c>
      <c r="F2253" s="6"/>
      <c r="G2253" s="6"/>
      <c r="H2253" s="6"/>
      <c r="I2253" s="6"/>
      <c r="J2253" s="9"/>
    </row>
    <row r="2254" ht="15.35" customHeight="1">
      <c r="A2254" t="s" s="594">
        <f>MID(D2254,LEN(C2254)+2,LEN(D2254)-LEN(C2254))</f>
        <v>112</v>
      </c>
      <c r="B2254" s="349">
        <f>IF(_xlfn.IFERROR(FIND("PU",D2254,1),0)&lt;&gt;0,"PU",0)</f>
        <v>0</v>
      </c>
      <c r="C2254" t="s" s="10">
        <v>451</v>
      </c>
      <c r="D2254" t="s" s="10">
        <v>3100</v>
      </c>
      <c r="E2254" s="349">
        <v>0</v>
      </c>
      <c r="F2254" s="6"/>
      <c r="G2254" s="6"/>
      <c r="H2254" s="6"/>
      <c r="I2254" s="6"/>
      <c r="J2254" s="9"/>
    </row>
    <row r="2255" ht="15.35" customHeight="1">
      <c r="A2255" t="s" s="594">
        <f>MID(D2255,LEN(C2255)+2,LEN(D2255)-LEN(C2255))</f>
        <v>113</v>
      </c>
      <c r="B2255" s="349">
        <f>IF(_xlfn.IFERROR(FIND("PU",D2255,1),0)&lt;&gt;0,"PU",0)</f>
        <v>0</v>
      </c>
      <c r="C2255" t="s" s="10">
        <v>451</v>
      </c>
      <c r="D2255" t="s" s="10">
        <v>3101</v>
      </c>
      <c r="E2255" s="349">
        <v>0</v>
      </c>
      <c r="F2255" s="6"/>
      <c r="G2255" s="6"/>
      <c r="H2255" s="6"/>
      <c r="I2255" s="6"/>
      <c r="J2255" s="9"/>
    </row>
    <row r="2256" ht="15.35" customHeight="1">
      <c r="A2256" t="s" s="594">
        <f>MID(D2256,LEN(C2256)+2,LEN(D2256)-LEN(C2256))</f>
        <v>114</v>
      </c>
      <c r="B2256" s="349">
        <f>IF(_xlfn.IFERROR(FIND("PU",D2256,1),0)&lt;&gt;0,"PU",0)</f>
        <v>0</v>
      </c>
      <c r="C2256" t="s" s="10">
        <v>451</v>
      </c>
      <c r="D2256" t="s" s="10">
        <v>3102</v>
      </c>
      <c r="E2256" s="349">
        <v>0</v>
      </c>
      <c r="F2256" s="6"/>
      <c r="G2256" s="6"/>
      <c r="H2256" s="6"/>
      <c r="I2256" s="6"/>
      <c r="J2256" s="9"/>
    </row>
    <row r="2257" ht="15.35" customHeight="1">
      <c r="A2257" t="s" s="594">
        <f>MID(D2257,LEN(C2257)+2,LEN(D2257)-LEN(C2257))</f>
        <v>115</v>
      </c>
      <c r="B2257" s="349">
        <f>IF(_xlfn.IFERROR(FIND("PU",D2257,1),0)&lt;&gt;0,"PU",0)</f>
        <v>0</v>
      </c>
      <c r="C2257" t="s" s="10">
        <v>451</v>
      </c>
      <c r="D2257" t="s" s="10">
        <v>3103</v>
      </c>
      <c r="E2257" s="349">
        <v>0</v>
      </c>
      <c r="F2257" s="6"/>
      <c r="G2257" s="6"/>
      <c r="H2257" s="6"/>
      <c r="I2257" s="6"/>
      <c r="J2257" s="9"/>
    </row>
    <row r="2258" ht="15.35" customHeight="1">
      <c r="A2258" t="s" s="594">
        <f>MID(D2258,LEN(C2258)+2,LEN(D2258)-LEN(C2258))</f>
        <v>117</v>
      </c>
      <c r="B2258" s="349">
        <f>IF(_xlfn.IFERROR(FIND("PU",D2258,1),0)&lt;&gt;0,"PU",0)</f>
        <v>0</v>
      </c>
      <c r="C2258" t="s" s="10">
        <v>451</v>
      </c>
      <c r="D2258" t="s" s="10">
        <v>3104</v>
      </c>
      <c r="E2258" s="349">
        <v>0</v>
      </c>
      <c r="F2258" s="6"/>
      <c r="G2258" s="6"/>
      <c r="H2258" s="6"/>
      <c r="I2258" s="6"/>
      <c r="J2258" s="9"/>
    </row>
    <row r="2259" ht="15.35" customHeight="1">
      <c r="A2259" t="s" s="594">
        <f>MID(D2259,LEN(C2259)+2,LEN(D2259)-LEN(C2259))</f>
        <v>118</v>
      </c>
      <c r="B2259" s="349">
        <f>IF(_xlfn.IFERROR(FIND("PU",D2259,1),0)&lt;&gt;0,"PU",0)</f>
        <v>0</v>
      </c>
      <c r="C2259" t="s" s="10">
        <v>451</v>
      </c>
      <c r="D2259" t="s" s="10">
        <v>3105</v>
      </c>
      <c r="E2259" s="349">
        <v>0</v>
      </c>
      <c r="F2259" s="6"/>
      <c r="G2259" s="6"/>
      <c r="H2259" s="6"/>
      <c r="I2259" s="6"/>
      <c r="J2259" s="9"/>
    </row>
    <row r="2260" ht="15.35" customHeight="1">
      <c r="A2260" t="s" s="594">
        <f>MID(D2260,LEN(C2260)+2,LEN(D2260)-LEN(C2260))</f>
        <v>119</v>
      </c>
      <c r="B2260" s="349">
        <f>IF(_xlfn.IFERROR(FIND("PU",D2260,1),0)&lt;&gt;0,"PU",0)</f>
        <v>0</v>
      </c>
      <c r="C2260" t="s" s="10">
        <v>451</v>
      </c>
      <c r="D2260" t="s" s="10">
        <v>3106</v>
      </c>
      <c r="E2260" s="349">
        <v>0</v>
      </c>
      <c r="F2260" s="6"/>
      <c r="G2260" s="6"/>
      <c r="H2260" s="6"/>
      <c r="I2260" s="6"/>
      <c r="J2260" s="9"/>
    </row>
    <row r="2261" ht="15.35" customHeight="1">
      <c r="A2261" t="s" s="594">
        <f>MID(D2261,LEN(C2261)+2,LEN(D2261)-LEN(C2261))</f>
        <v>120</v>
      </c>
      <c r="B2261" s="349">
        <f>IF(_xlfn.IFERROR(FIND("PU",D2261,1),0)&lt;&gt;0,"PU",0)</f>
        <v>0</v>
      </c>
      <c r="C2261" t="s" s="10">
        <v>451</v>
      </c>
      <c r="D2261" t="s" s="10">
        <v>3107</v>
      </c>
      <c r="E2261" s="349">
        <v>0</v>
      </c>
      <c r="F2261" s="6"/>
      <c r="G2261" s="6"/>
      <c r="H2261" s="6"/>
      <c r="I2261" s="6"/>
      <c r="J2261" s="9"/>
    </row>
    <row r="2262" ht="15.35" customHeight="1">
      <c r="A2262" t="s" s="594">
        <f>MID(D2262,LEN(C2262)+2,LEN(D2262)-LEN(C2262))</f>
        <v>121</v>
      </c>
      <c r="B2262" s="349">
        <f>IF(_xlfn.IFERROR(FIND("PU",D2262,1),0)&lt;&gt;0,"PU",0)</f>
        <v>0</v>
      </c>
      <c r="C2262" t="s" s="10">
        <v>451</v>
      </c>
      <c r="D2262" t="s" s="10">
        <v>3108</v>
      </c>
      <c r="E2262" s="349">
        <v>0</v>
      </c>
      <c r="F2262" s="6"/>
      <c r="G2262" s="6"/>
      <c r="H2262" s="6"/>
      <c r="I2262" s="6"/>
      <c r="J2262" s="9"/>
    </row>
    <row r="2263" ht="15.35" customHeight="1">
      <c r="A2263" t="s" s="594">
        <f>MID(D2263,LEN(C2263)+2,LEN(D2263)-LEN(C2263))</f>
        <v>122</v>
      </c>
      <c r="B2263" s="349">
        <f>IF(_xlfn.IFERROR(FIND("PU",D2263,1),0)&lt;&gt;0,"PU",0)</f>
        <v>0</v>
      </c>
      <c r="C2263" t="s" s="10">
        <v>451</v>
      </c>
      <c r="D2263" t="s" s="10">
        <v>3109</v>
      </c>
      <c r="E2263" s="349">
        <v>0</v>
      </c>
      <c r="F2263" s="6"/>
      <c r="G2263" s="6"/>
      <c r="H2263" s="6"/>
      <c r="I2263" s="6"/>
      <c r="J2263" s="9"/>
    </row>
    <row r="2264" ht="15.35" customHeight="1">
      <c r="A2264" t="s" s="594">
        <f>MID(D2264,LEN(C2264)+2,LEN(D2264)-LEN(C2264))</f>
        <v>123</v>
      </c>
      <c r="B2264" s="349">
        <f>IF(_xlfn.IFERROR(FIND("PU",D2264,1),0)&lt;&gt;0,"PU",0)</f>
        <v>0</v>
      </c>
      <c r="C2264" t="s" s="10">
        <v>451</v>
      </c>
      <c r="D2264" t="s" s="10">
        <v>3110</v>
      </c>
      <c r="E2264" s="349">
        <v>0</v>
      </c>
      <c r="F2264" s="6"/>
      <c r="G2264" s="6"/>
      <c r="H2264" s="6"/>
      <c r="I2264" s="6"/>
      <c r="J2264" s="9"/>
    </row>
    <row r="2265" ht="15.35" customHeight="1">
      <c r="A2265" t="s" s="594">
        <f>MID(D2265,LEN(C2265)+2,LEN(D2265)-LEN(C2265))</f>
        <v>860</v>
      </c>
      <c r="B2265" s="349">
        <f>IF(_xlfn.IFERROR(FIND("PU",D2265,1),0)&lt;&gt;0,"PU",0)</f>
        <v>0</v>
      </c>
      <c r="C2265" t="s" s="10">
        <v>451</v>
      </c>
      <c r="D2265" t="s" s="10">
        <v>3111</v>
      </c>
      <c r="E2265" s="349">
        <v>0</v>
      </c>
      <c r="F2265" s="6"/>
      <c r="G2265" s="6"/>
      <c r="H2265" s="6"/>
      <c r="I2265" s="6"/>
      <c r="J2265" s="9"/>
    </row>
    <row r="2266" ht="15.35" customHeight="1">
      <c r="A2266" t="s" s="594">
        <f>MID(D2266,LEN(C2266)+2,LEN(D2266)-LEN(C2266))</f>
        <v>110</v>
      </c>
      <c r="B2266" s="349">
        <f>IF(_xlfn.IFERROR(FIND("PU",D2266,1),0)&lt;&gt;0,"PU",0)</f>
        <v>0</v>
      </c>
      <c r="C2266" t="s" s="10">
        <v>453</v>
      </c>
      <c r="D2266" t="s" s="10">
        <v>3112</v>
      </c>
      <c r="E2266" s="349">
        <v>0</v>
      </c>
      <c r="F2266" s="6"/>
      <c r="G2266" s="6"/>
      <c r="H2266" s="6"/>
      <c r="I2266" s="6"/>
      <c r="J2266" s="9"/>
    </row>
    <row r="2267" ht="15.35" customHeight="1">
      <c r="A2267" t="s" s="594">
        <f>MID(D2267,LEN(C2267)+2,LEN(D2267)-LEN(C2267))</f>
        <v>111</v>
      </c>
      <c r="B2267" s="349">
        <f>IF(_xlfn.IFERROR(FIND("PU",D2267,1),0)&lt;&gt;0,"PU",0)</f>
        <v>0</v>
      </c>
      <c r="C2267" t="s" s="10">
        <v>453</v>
      </c>
      <c r="D2267" t="s" s="10">
        <v>3113</v>
      </c>
      <c r="E2267" s="349">
        <v>0</v>
      </c>
      <c r="F2267" s="6"/>
      <c r="G2267" s="6"/>
      <c r="H2267" s="6"/>
      <c r="I2267" s="6"/>
      <c r="J2267" s="9"/>
    </row>
    <row r="2268" ht="15.35" customHeight="1">
      <c r="A2268" t="s" s="594">
        <f>MID(D2268,LEN(C2268)+2,LEN(D2268)-LEN(C2268))</f>
        <v>112</v>
      </c>
      <c r="B2268" s="349">
        <f>IF(_xlfn.IFERROR(FIND("PU",D2268,1),0)&lt;&gt;0,"PU",0)</f>
        <v>0</v>
      </c>
      <c r="C2268" t="s" s="10">
        <v>453</v>
      </c>
      <c r="D2268" t="s" s="10">
        <v>3114</v>
      </c>
      <c r="E2268" s="349">
        <v>0</v>
      </c>
      <c r="F2268" s="6"/>
      <c r="G2268" s="6"/>
      <c r="H2268" s="6"/>
      <c r="I2268" s="6"/>
      <c r="J2268" s="9"/>
    </row>
    <row r="2269" ht="15.35" customHeight="1">
      <c r="A2269" t="s" s="594">
        <f>MID(D2269,LEN(C2269)+2,LEN(D2269)-LEN(C2269))</f>
        <v>113</v>
      </c>
      <c r="B2269" s="349">
        <f>IF(_xlfn.IFERROR(FIND("PU",D2269,1),0)&lt;&gt;0,"PU",0)</f>
        <v>0</v>
      </c>
      <c r="C2269" t="s" s="10">
        <v>453</v>
      </c>
      <c r="D2269" t="s" s="10">
        <v>3115</v>
      </c>
      <c r="E2269" s="349">
        <v>0</v>
      </c>
      <c r="F2269" s="6"/>
      <c r="G2269" s="6"/>
      <c r="H2269" s="6"/>
      <c r="I2269" s="6"/>
      <c r="J2269" s="9"/>
    </row>
    <row r="2270" ht="15.35" customHeight="1">
      <c r="A2270" t="s" s="594">
        <f>MID(D2270,LEN(C2270)+2,LEN(D2270)-LEN(C2270))</f>
        <v>114</v>
      </c>
      <c r="B2270" s="349">
        <f>IF(_xlfn.IFERROR(FIND("PU",D2270,1),0)&lt;&gt;0,"PU",0)</f>
        <v>0</v>
      </c>
      <c r="C2270" t="s" s="10">
        <v>453</v>
      </c>
      <c r="D2270" t="s" s="10">
        <v>3116</v>
      </c>
      <c r="E2270" s="349">
        <v>0</v>
      </c>
      <c r="F2270" s="6"/>
      <c r="G2270" s="6"/>
      <c r="H2270" s="6"/>
      <c r="I2270" s="6"/>
      <c r="J2270" s="9"/>
    </row>
    <row r="2271" ht="15.35" customHeight="1">
      <c r="A2271" t="s" s="594">
        <f>MID(D2271,LEN(C2271)+2,LEN(D2271)-LEN(C2271))</f>
        <v>115</v>
      </c>
      <c r="B2271" s="349">
        <f>IF(_xlfn.IFERROR(FIND("PU",D2271,1),0)&lt;&gt;0,"PU",0)</f>
        <v>0</v>
      </c>
      <c r="C2271" t="s" s="10">
        <v>453</v>
      </c>
      <c r="D2271" t="s" s="10">
        <v>3117</v>
      </c>
      <c r="E2271" s="349">
        <v>0</v>
      </c>
      <c r="F2271" s="6"/>
      <c r="G2271" s="6"/>
      <c r="H2271" s="6"/>
      <c r="I2271" s="6"/>
      <c r="J2271" s="9"/>
    </row>
    <row r="2272" ht="15.35" customHeight="1">
      <c r="A2272" t="s" s="594">
        <f>MID(D2272,LEN(C2272)+2,LEN(D2272)-LEN(C2272))</f>
        <v>117</v>
      </c>
      <c r="B2272" s="349">
        <f>IF(_xlfn.IFERROR(FIND("PU",D2272,1),0)&lt;&gt;0,"PU",0)</f>
        <v>0</v>
      </c>
      <c r="C2272" t="s" s="10">
        <v>453</v>
      </c>
      <c r="D2272" t="s" s="10">
        <v>3118</v>
      </c>
      <c r="E2272" s="349">
        <v>0</v>
      </c>
      <c r="F2272" s="6"/>
      <c r="G2272" s="6"/>
      <c r="H2272" s="6"/>
      <c r="I2272" s="6"/>
      <c r="J2272" s="9"/>
    </row>
    <row r="2273" ht="15.35" customHeight="1">
      <c r="A2273" t="s" s="594">
        <f>MID(D2273,LEN(C2273)+2,LEN(D2273)-LEN(C2273))</f>
        <v>118</v>
      </c>
      <c r="B2273" s="349">
        <f>IF(_xlfn.IFERROR(FIND("PU",D2273,1),0)&lt;&gt;0,"PU",0)</f>
        <v>0</v>
      </c>
      <c r="C2273" t="s" s="10">
        <v>453</v>
      </c>
      <c r="D2273" t="s" s="10">
        <v>3119</v>
      </c>
      <c r="E2273" s="349">
        <v>0</v>
      </c>
      <c r="F2273" s="6"/>
      <c r="G2273" s="6"/>
      <c r="H2273" s="6"/>
      <c r="I2273" s="6"/>
      <c r="J2273" s="9"/>
    </row>
    <row r="2274" ht="15.35" customHeight="1">
      <c r="A2274" t="s" s="594">
        <f>MID(D2274,LEN(C2274)+2,LEN(D2274)-LEN(C2274))</f>
        <v>119</v>
      </c>
      <c r="B2274" s="349">
        <f>IF(_xlfn.IFERROR(FIND("PU",D2274,1),0)&lt;&gt;0,"PU",0)</f>
        <v>0</v>
      </c>
      <c r="C2274" t="s" s="10">
        <v>453</v>
      </c>
      <c r="D2274" t="s" s="10">
        <v>3120</v>
      </c>
      <c r="E2274" s="349">
        <v>0</v>
      </c>
      <c r="F2274" s="6"/>
      <c r="G2274" s="6"/>
      <c r="H2274" s="6"/>
      <c r="I2274" s="6"/>
      <c r="J2274" s="9"/>
    </row>
    <row r="2275" ht="15.35" customHeight="1">
      <c r="A2275" t="s" s="594">
        <f>MID(D2275,LEN(C2275)+2,LEN(D2275)-LEN(C2275))</f>
        <v>120</v>
      </c>
      <c r="B2275" s="349">
        <f>IF(_xlfn.IFERROR(FIND("PU",D2275,1),0)&lt;&gt;0,"PU",0)</f>
        <v>0</v>
      </c>
      <c r="C2275" t="s" s="10">
        <v>453</v>
      </c>
      <c r="D2275" t="s" s="10">
        <v>3121</v>
      </c>
      <c r="E2275" s="349">
        <v>0</v>
      </c>
      <c r="F2275" s="6"/>
      <c r="G2275" s="6"/>
      <c r="H2275" s="6"/>
      <c r="I2275" s="6"/>
      <c r="J2275" s="9"/>
    </row>
    <row r="2276" ht="15.35" customHeight="1">
      <c r="A2276" t="s" s="594">
        <f>MID(D2276,LEN(C2276)+2,LEN(D2276)-LEN(C2276))</f>
        <v>121</v>
      </c>
      <c r="B2276" s="349">
        <f>IF(_xlfn.IFERROR(FIND("PU",D2276,1),0)&lt;&gt;0,"PU",0)</f>
        <v>0</v>
      </c>
      <c r="C2276" t="s" s="10">
        <v>453</v>
      </c>
      <c r="D2276" t="s" s="10">
        <v>3122</v>
      </c>
      <c r="E2276" s="349">
        <v>0</v>
      </c>
      <c r="F2276" s="6"/>
      <c r="G2276" s="6"/>
      <c r="H2276" s="6"/>
      <c r="I2276" s="6"/>
      <c r="J2276" s="9"/>
    </row>
    <row r="2277" ht="15.35" customHeight="1">
      <c r="A2277" t="s" s="594">
        <f>MID(D2277,LEN(C2277)+2,LEN(D2277)-LEN(C2277))</f>
        <v>122</v>
      </c>
      <c r="B2277" s="349">
        <f>IF(_xlfn.IFERROR(FIND("PU",D2277,1),0)&lt;&gt;0,"PU",0)</f>
        <v>0</v>
      </c>
      <c r="C2277" t="s" s="10">
        <v>453</v>
      </c>
      <c r="D2277" t="s" s="10">
        <v>3123</v>
      </c>
      <c r="E2277" s="349">
        <v>0</v>
      </c>
      <c r="F2277" s="6"/>
      <c r="G2277" s="6"/>
      <c r="H2277" s="6"/>
      <c r="I2277" s="6"/>
      <c r="J2277" s="9"/>
    </row>
    <row r="2278" ht="15.35" customHeight="1">
      <c r="A2278" t="s" s="594">
        <f>MID(D2278,LEN(C2278)+2,LEN(D2278)-LEN(C2278))</f>
        <v>123</v>
      </c>
      <c r="B2278" s="349">
        <f>IF(_xlfn.IFERROR(FIND("PU",D2278,1),0)&lt;&gt;0,"PU",0)</f>
        <v>0</v>
      </c>
      <c r="C2278" t="s" s="10">
        <v>453</v>
      </c>
      <c r="D2278" t="s" s="10">
        <v>3124</v>
      </c>
      <c r="E2278" s="349">
        <v>0</v>
      </c>
      <c r="F2278" s="6"/>
      <c r="G2278" s="6"/>
      <c r="H2278" s="6"/>
      <c r="I2278" s="6"/>
      <c r="J2278" s="9"/>
    </row>
    <row r="2279" ht="15.35" customHeight="1">
      <c r="A2279" t="s" s="594">
        <f>MID(D2279,LEN(C2279)+2,LEN(D2279)-LEN(C2279))</f>
        <v>860</v>
      </c>
      <c r="B2279" s="349">
        <f>IF(_xlfn.IFERROR(FIND("PU",D2279,1),0)&lt;&gt;0,"PU",0)</f>
        <v>0</v>
      </c>
      <c r="C2279" t="s" s="10">
        <v>453</v>
      </c>
      <c r="D2279" t="s" s="10">
        <v>3125</v>
      </c>
      <c r="E2279" s="349">
        <v>0</v>
      </c>
      <c r="F2279" s="6"/>
      <c r="G2279" s="6"/>
      <c r="H2279" s="6"/>
      <c r="I2279" s="6"/>
      <c r="J2279" s="9"/>
    </row>
    <row r="2280" ht="15.35" customHeight="1">
      <c r="A2280" t="s" s="594">
        <f>MID(D2280,LEN(C2280)+2,LEN(D2280)-LEN(C2280))</f>
        <v>110</v>
      </c>
      <c r="B2280" s="349">
        <f>IF(_xlfn.IFERROR(FIND("PU",D2280,1),0)&lt;&gt;0,"PU",0)</f>
        <v>0</v>
      </c>
      <c r="C2280" t="s" s="10">
        <v>455</v>
      </c>
      <c r="D2280" t="s" s="10">
        <v>3126</v>
      </c>
      <c r="E2280" s="349">
        <v>0</v>
      </c>
      <c r="F2280" s="6"/>
      <c r="G2280" s="6"/>
      <c r="H2280" s="6"/>
      <c r="I2280" s="6"/>
      <c r="J2280" s="9"/>
    </row>
    <row r="2281" ht="15.35" customHeight="1">
      <c r="A2281" t="s" s="594">
        <f>MID(D2281,LEN(C2281)+2,LEN(D2281)-LEN(C2281))</f>
        <v>111</v>
      </c>
      <c r="B2281" s="349">
        <f>IF(_xlfn.IFERROR(FIND("PU",D2281,1),0)&lt;&gt;0,"PU",0)</f>
        <v>0</v>
      </c>
      <c r="C2281" t="s" s="10">
        <v>455</v>
      </c>
      <c r="D2281" t="s" s="10">
        <v>3127</v>
      </c>
      <c r="E2281" s="349">
        <v>0</v>
      </c>
      <c r="F2281" s="6"/>
      <c r="G2281" s="6"/>
      <c r="H2281" s="6"/>
      <c r="I2281" s="6"/>
      <c r="J2281" s="9"/>
    </row>
    <row r="2282" ht="15.35" customHeight="1">
      <c r="A2282" t="s" s="594">
        <f>MID(D2282,LEN(C2282)+2,LEN(D2282)-LEN(C2282))</f>
        <v>112</v>
      </c>
      <c r="B2282" s="349">
        <f>IF(_xlfn.IFERROR(FIND("PU",D2282,1),0)&lt;&gt;0,"PU",0)</f>
        <v>0</v>
      </c>
      <c r="C2282" t="s" s="10">
        <v>455</v>
      </c>
      <c r="D2282" t="s" s="10">
        <v>3128</v>
      </c>
      <c r="E2282" s="349">
        <v>0</v>
      </c>
      <c r="F2282" s="6"/>
      <c r="G2282" s="6"/>
      <c r="H2282" s="6"/>
      <c r="I2282" s="6"/>
      <c r="J2282" s="9"/>
    </row>
    <row r="2283" ht="15.35" customHeight="1">
      <c r="A2283" t="s" s="594">
        <f>MID(D2283,LEN(C2283)+2,LEN(D2283)-LEN(C2283))</f>
        <v>113</v>
      </c>
      <c r="B2283" s="349">
        <f>IF(_xlfn.IFERROR(FIND("PU",D2283,1),0)&lt;&gt;0,"PU",0)</f>
        <v>0</v>
      </c>
      <c r="C2283" t="s" s="10">
        <v>455</v>
      </c>
      <c r="D2283" t="s" s="10">
        <v>3129</v>
      </c>
      <c r="E2283" s="349">
        <v>0</v>
      </c>
      <c r="F2283" s="6"/>
      <c r="G2283" s="6"/>
      <c r="H2283" s="6"/>
      <c r="I2283" s="6"/>
      <c r="J2283" s="9"/>
    </row>
    <row r="2284" ht="15.35" customHeight="1">
      <c r="A2284" t="s" s="594">
        <f>MID(D2284,LEN(C2284)+2,LEN(D2284)-LEN(C2284))</f>
        <v>114</v>
      </c>
      <c r="B2284" s="349">
        <f>IF(_xlfn.IFERROR(FIND("PU",D2284,1),0)&lt;&gt;0,"PU",0)</f>
        <v>0</v>
      </c>
      <c r="C2284" t="s" s="10">
        <v>455</v>
      </c>
      <c r="D2284" t="s" s="10">
        <v>3130</v>
      </c>
      <c r="E2284" s="349">
        <v>0</v>
      </c>
      <c r="F2284" s="6"/>
      <c r="G2284" s="6"/>
      <c r="H2284" s="6"/>
      <c r="I2284" s="6"/>
      <c r="J2284" s="9"/>
    </row>
    <row r="2285" ht="15.35" customHeight="1">
      <c r="A2285" t="s" s="594">
        <f>MID(D2285,LEN(C2285)+2,LEN(D2285)-LEN(C2285))</f>
        <v>115</v>
      </c>
      <c r="B2285" s="349">
        <f>IF(_xlfn.IFERROR(FIND("PU",D2285,1),0)&lt;&gt;0,"PU",0)</f>
        <v>0</v>
      </c>
      <c r="C2285" t="s" s="10">
        <v>455</v>
      </c>
      <c r="D2285" t="s" s="10">
        <v>3131</v>
      </c>
      <c r="E2285" s="349">
        <v>0</v>
      </c>
      <c r="F2285" s="6"/>
      <c r="G2285" s="6"/>
      <c r="H2285" s="6"/>
      <c r="I2285" s="6"/>
      <c r="J2285" s="9"/>
    </row>
    <row r="2286" ht="15.35" customHeight="1">
      <c r="A2286" t="s" s="594">
        <f>MID(D2286,LEN(C2286)+2,LEN(D2286)-LEN(C2286))</f>
        <v>117</v>
      </c>
      <c r="B2286" s="349">
        <f>IF(_xlfn.IFERROR(FIND("PU",D2286,1),0)&lt;&gt;0,"PU",0)</f>
        <v>0</v>
      </c>
      <c r="C2286" t="s" s="10">
        <v>455</v>
      </c>
      <c r="D2286" t="s" s="10">
        <v>3132</v>
      </c>
      <c r="E2286" s="349">
        <v>0</v>
      </c>
      <c r="F2286" s="6"/>
      <c r="G2286" s="6"/>
      <c r="H2286" s="6"/>
      <c r="I2286" s="6"/>
      <c r="J2286" s="9"/>
    </row>
    <row r="2287" ht="15.35" customHeight="1">
      <c r="A2287" t="s" s="594">
        <f>MID(D2287,LEN(C2287)+2,LEN(D2287)-LEN(C2287))</f>
        <v>118</v>
      </c>
      <c r="B2287" s="349">
        <f>IF(_xlfn.IFERROR(FIND("PU",D2287,1),0)&lt;&gt;0,"PU",0)</f>
        <v>0</v>
      </c>
      <c r="C2287" t="s" s="10">
        <v>455</v>
      </c>
      <c r="D2287" t="s" s="10">
        <v>3133</v>
      </c>
      <c r="E2287" s="349">
        <v>0</v>
      </c>
      <c r="F2287" s="6"/>
      <c r="G2287" s="6"/>
      <c r="H2287" s="6"/>
      <c r="I2287" s="6"/>
      <c r="J2287" s="9"/>
    </row>
    <row r="2288" ht="15.35" customHeight="1">
      <c r="A2288" t="s" s="594">
        <f>MID(D2288,LEN(C2288)+2,LEN(D2288)-LEN(C2288))</f>
        <v>119</v>
      </c>
      <c r="B2288" s="349">
        <f>IF(_xlfn.IFERROR(FIND("PU",D2288,1),0)&lt;&gt;0,"PU",0)</f>
        <v>0</v>
      </c>
      <c r="C2288" t="s" s="10">
        <v>455</v>
      </c>
      <c r="D2288" t="s" s="10">
        <v>3134</v>
      </c>
      <c r="E2288" s="349">
        <v>0</v>
      </c>
      <c r="F2288" s="6"/>
      <c r="G2288" s="6"/>
      <c r="H2288" s="6"/>
      <c r="I2288" s="6"/>
      <c r="J2288" s="9"/>
    </row>
    <row r="2289" ht="15.35" customHeight="1">
      <c r="A2289" t="s" s="594">
        <f>MID(D2289,LEN(C2289)+2,LEN(D2289)-LEN(C2289))</f>
        <v>120</v>
      </c>
      <c r="B2289" s="349">
        <f>IF(_xlfn.IFERROR(FIND("PU",D2289,1),0)&lt;&gt;0,"PU",0)</f>
        <v>0</v>
      </c>
      <c r="C2289" t="s" s="10">
        <v>455</v>
      </c>
      <c r="D2289" t="s" s="10">
        <v>3135</v>
      </c>
      <c r="E2289" s="349">
        <v>0</v>
      </c>
      <c r="F2289" s="6"/>
      <c r="G2289" s="6"/>
      <c r="H2289" s="6"/>
      <c r="I2289" s="6"/>
      <c r="J2289" s="9"/>
    </row>
    <row r="2290" ht="15.35" customHeight="1">
      <c r="A2290" t="s" s="594">
        <f>MID(D2290,LEN(C2290)+2,LEN(D2290)-LEN(C2290))</f>
        <v>121</v>
      </c>
      <c r="B2290" s="349">
        <f>IF(_xlfn.IFERROR(FIND("PU",D2290,1),0)&lt;&gt;0,"PU",0)</f>
        <v>0</v>
      </c>
      <c r="C2290" t="s" s="10">
        <v>455</v>
      </c>
      <c r="D2290" t="s" s="10">
        <v>3136</v>
      </c>
      <c r="E2290" s="349">
        <v>0</v>
      </c>
      <c r="F2290" s="6"/>
      <c r="G2290" s="6"/>
      <c r="H2290" s="6"/>
      <c r="I2290" s="6"/>
      <c r="J2290" s="9"/>
    </row>
    <row r="2291" ht="15.35" customHeight="1">
      <c r="A2291" t="s" s="594">
        <f>MID(D2291,LEN(C2291)+2,LEN(D2291)-LEN(C2291))</f>
        <v>122</v>
      </c>
      <c r="B2291" s="349">
        <f>IF(_xlfn.IFERROR(FIND("PU",D2291,1),0)&lt;&gt;0,"PU",0)</f>
        <v>0</v>
      </c>
      <c r="C2291" t="s" s="10">
        <v>455</v>
      </c>
      <c r="D2291" t="s" s="10">
        <v>3137</v>
      </c>
      <c r="E2291" s="349">
        <v>0</v>
      </c>
      <c r="F2291" s="6"/>
      <c r="G2291" s="6"/>
      <c r="H2291" s="6"/>
      <c r="I2291" s="6"/>
      <c r="J2291" s="9"/>
    </row>
    <row r="2292" ht="15.35" customHeight="1">
      <c r="A2292" t="s" s="594">
        <f>MID(D2292,LEN(C2292)+2,LEN(D2292)-LEN(C2292))</f>
        <v>123</v>
      </c>
      <c r="B2292" s="349">
        <f>IF(_xlfn.IFERROR(FIND("PU",D2292,1),0)&lt;&gt;0,"PU",0)</f>
        <v>0</v>
      </c>
      <c r="C2292" t="s" s="10">
        <v>455</v>
      </c>
      <c r="D2292" t="s" s="10">
        <v>3138</v>
      </c>
      <c r="E2292" s="349">
        <v>0</v>
      </c>
      <c r="F2292" s="6"/>
      <c r="G2292" s="6"/>
      <c r="H2292" s="6"/>
      <c r="I2292" s="6"/>
      <c r="J2292" s="9"/>
    </row>
    <row r="2293" ht="15.35" customHeight="1">
      <c r="A2293" t="s" s="594">
        <f>MID(D2293,LEN(C2293)+2,LEN(D2293)-LEN(C2293))</f>
        <v>860</v>
      </c>
      <c r="B2293" s="349">
        <f>IF(_xlfn.IFERROR(FIND("PU",D2293,1),0)&lt;&gt;0,"PU",0)</f>
        <v>0</v>
      </c>
      <c r="C2293" t="s" s="10">
        <v>455</v>
      </c>
      <c r="D2293" t="s" s="10">
        <v>3139</v>
      </c>
      <c r="E2293" s="349">
        <v>0</v>
      </c>
      <c r="F2293" s="6"/>
      <c r="G2293" s="6"/>
      <c r="H2293" s="6"/>
      <c r="I2293" s="6"/>
      <c r="J2293" s="9"/>
    </row>
    <row r="2294" ht="15.35" customHeight="1">
      <c r="A2294" t="s" s="594">
        <f>MID(D2294,LEN(C2294)+2,LEN(D2294)-LEN(C2294))</f>
        <v>110</v>
      </c>
      <c r="B2294" s="349">
        <f>IF(_xlfn.IFERROR(FIND("PU",D2294,1),0)&lt;&gt;0,"PU",0)</f>
        <v>0</v>
      </c>
      <c r="C2294" t="s" s="10">
        <v>3140</v>
      </c>
      <c r="D2294" t="s" s="10">
        <v>3141</v>
      </c>
      <c r="E2294" s="349">
        <v>0</v>
      </c>
      <c r="F2294" s="6"/>
      <c r="G2294" s="6"/>
      <c r="H2294" s="6"/>
      <c r="I2294" s="6"/>
      <c r="J2294" s="9"/>
    </row>
    <row r="2295" ht="15.35" customHeight="1">
      <c r="A2295" t="s" s="594">
        <f>MID(D2295,LEN(C2295)+2,LEN(D2295)-LEN(C2295))</f>
        <v>111</v>
      </c>
      <c r="B2295" s="349">
        <f>IF(_xlfn.IFERROR(FIND("PU",D2295,1),0)&lt;&gt;0,"PU",0)</f>
        <v>0</v>
      </c>
      <c r="C2295" t="s" s="10">
        <v>3140</v>
      </c>
      <c r="D2295" t="s" s="10">
        <v>3142</v>
      </c>
      <c r="E2295" s="349">
        <v>0</v>
      </c>
      <c r="F2295" s="6"/>
      <c r="G2295" s="6"/>
      <c r="H2295" s="6"/>
      <c r="I2295" s="6"/>
      <c r="J2295" s="9"/>
    </row>
    <row r="2296" ht="15.35" customHeight="1">
      <c r="A2296" t="s" s="594">
        <f>MID(D2296,LEN(C2296)+2,LEN(D2296)-LEN(C2296))</f>
        <v>112</v>
      </c>
      <c r="B2296" s="349">
        <f>IF(_xlfn.IFERROR(FIND("PU",D2296,1),0)&lt;&gt;0,"PU",0)</f>
        <v>0</v>
      </c>
      <c r="C2296" t="s" s="10">
        <v>3140</v>
      </c>
      <c r="D2296" t="s" s="10">
        <v>3143</v>
      </c>
      <c r="E2296" s="349">
        <v>0</v>
      </c>
      <c r="F2296" s="6"/>
      <c r="G2296" s="6"/>
      <c r="H2296" s="6"/>
      <c r="I2296" s="6"/>
      <c r="J2296" s="9"/>
    </row>
    <row r="2297" ht="15.35" customHeight="1">
      <c r="A2297" t="s" s="594">
        <f>MID(D2297,LEN(C2297)+2,LEN(D2297)-LEN(C2297))</f>
        <v>113</v>
      </c>
      <c r="B2297" s="349">
        <f>IF(_xlfn.IFERROR(FIND("PU",D2297,1),0)&lt;&gt;0,"PU",0)</f>
        <v>0</v>
      </c>
      <c r="C2297" t="s" s="10">
        <v>3140</v>
      </c>
      <c r="D2297" t="s" s="10">
        <v>3144</v>
      </c>
      <c r="E2297" s="349">
        <v>0</v>
      </c>
      <c r="F2297" s="6"/>
      <c r="G2297" s="6"/>
      <c r="H2297" s="6"/>
      <c r="I2297" s="6"/>
      <c r="J2297" s="9"/>
    </row>
    <row r="2298" ht="15.35" customHeight="1">
      <c r="A2298" t="s" s="594">
        <f>MID(D2298,LEN(C2298)+2,LEN(D2298)-LEN(C2298))</f>
        <v>114</v>
      </c>
      <c r="B2298" s="349">
        <f>IF(_xlfn.IFERROR(FIND("PU",D2298,1),0)&lt;&gt;0,"PU",0)</f>
        <v>0</v>
      </c>
      <c r="C2298" t="s" s="10">
        <v>3140</v>
      </c>
      <c r="D2298" t="s" s="10">
        <v>3145</v>
      </c>
      <c r="E2298" s="349">
        <v>0</v>
      </c>
      <c r="F2298" s="6"/>
      <c r="G2298" s="6"/>
      <c r="H2298" s="6"/>
      <c r="I2298" s="6"/>
      <c r="J2298" s="9"/>
    </row>
    <row r="2299" ht="15.35" customHeight="1">
      <c r="A2299" t="s" s="594">
        <f>MID(D2299,LEN(C2299)+2,LEN(D2299)-LEN(C2299))</f>
        <v>115</v>
      </c>
      <c r="B2299" s="349">
        <f>IF(_xlfn.IFERROR(FIND("PU",D2299,1),0)&lt;&gt;0,"PU",0)</f>
        <v>0</v>
      </c>
      <c r="C2299" t="s" s="10">
        <v>3140</v>
      </c>
      <c r="D2299" t="s" s="10">
        <v>3146</v>
      </c>
      <c r="E2299" s="349">
        <v>0</v>
      </c>
      <c r="F2299" s="6"/>
      <c r="G2299" s="6"/>
      <c r="H2299" s="6"/>
      <c r="I2299" s="6"/>
      <c r="J2299" s="9"/>
    </row>
    <row r="2300" ht="15.35" customHeight="1">
      <c r="A2300" t="s" s="594">
        <f>MID(D2300,LEN(C2300)+2,LEN(D2300)-LEN(C2300))</f>
        <v>117</v>
      </c>
      <c r="B2300" s="349">
        <f>IF(_xlfn.IFERROR(FIND("PU",D2300,1),0)&lt;&gt;0,"PU",0)</f>
        <v>0</v>
      </c>
      <c r="C2300" t="s" s="10">
        <v>3140</v>
      </c>
      <c r="D2300" t="s" s="10">
        <v>3147</v>
      </c>
      <c r="E2300" s="349">
        <v>0</v>
      </c>
      <c r="F2300" s="6"/>
      <c r="G2300" s="6"/>
      <c r="H2300" s="6"/>
      <c r="I2300" s="6"/>
      <c r="J2300" s="9"/>
    </row>
    <row r="2301" ht="15.35" customHeight="1">
      <c r="A2301" t="s" s="594">
        <f>MID(D2301,LEN(C2301)+2,LEN(D2301)-LEN(C2301))</f>
        <v>118</v>
      </c>
      <c r="B2301" s="349">
        <f>IF(_xlfn.IFERROR(FIND("PU",D2301,1),0)&lt;&gt;0,"PU",0)</f>
        <v>0</v>
      </c>
      <c r="C2301" t="s" s="10">
        <v>3140</v>
      </c>
      <c r="D2301" t="s" s="10">
        <v>3148</v>
      </c>
      <c r="E2301" s="349">
        <v>0</v>
      </c>
      <c r="F2301" s="6"/>
      <c r="G2301" s="6"/>
      <c r="H2301" s="6"/>
      <c r="I2301" s="6"/>
      <c r="J2301" s="9"/>
    </row>
    <row r="2302" ht="15.35" customHeight="1">
      <c r="A2302" t="s" s="594">
        <f>MID(D2302,LEN(C2302)+2,LEN(D2302)-LEN(C2302))</f>
        <v>119</v>
      </c>
      <c r="B2302" s="349">
        <f>IF(_xlfn.IFERROR(FIND("PU",D2302,1),0)&lt;&gt;0,"PU",0)</f>
        <v>0</v>
      </c>
      <c r="C2302" t="s" s="10">
        <v>3140</v>
      </c>
      <c r="D2302" t="s" s="10">
        <v>3149</v>
      </c>
      <c r="E2302" s="349">
        <v>0</v>
      </c>
      <c r="F2302" s="6"/>
      <c r="G2302" s="6"/>
      <c r="H2302" s="6"/>
      <c r="I2302" s="6"/>
      <c r="J2302" s="9"/>
    </row>
    <row r="2303" ht="15.35" customHeight="1">
      <c r="A2303" t="s" s="594">
        <f>MID(D2303,LEN(C2303)+2,LEN(D2303)-LEN(C2303))</f>
        <v>120</v>
      </c>
      <c r="B2303" s="349">
        <f>IF(_xlfn.IFERROR(FIND("PU",D2303,1),0)&lt;&gt;0,"PU",0)</f>
        <v>0</v>
      </c>
      <c r="C2303" t="s" s="10">
        <v>3140</v>
      </c>
      <c r="D2303" t="s" s="10">
        <v>3150</v>
      </c>
      <c r="E2303" s="349">
        <v>0</v>
      </c>
      <c r="F2303" s="6"/>
      <c r="G2303" s="6"/>
      <c r="H2303" s="6"/>
      <c r="I2303" s="6"/>
      <c r="J2303" s="9"/>
    </row>
    <row r="2304" ht="15.35" customHeight="1">
      <c r="A2304" t="s" s="594">
        <f>MID(D2304,LEN(C2304)+2,LEN(D2304)-LEN(C2304))</f>
        <v>121</v>
      </c>
      <c r="B2304" s="349">
        <f>IF(_xlfn.IFERROR(FIND("PU",D2304,1),0)&lt;&gt;0,"PU",0)</f>
        <v>0</v>
      </c>
      <c r="C2304" t="s" s="10">
        <v>3140</v>
      </c>
      <c r="D2304" t="s" s="10">
        <v>3151</v>
      </c>
      <c r="E2304" s="349">
        <v>0</v>
      </c>
      <c r="F2304" s="6"/>
      <c r="G2304" s="6"/>
      <c r="H2304" s="6"/>
      <c r="I2304" s="6"/>
      <c r="J2304" s="9"/>
    </row>
    <row r="2305" ht="15.35" customHeight="1">
      <c r="A2305" t="s" s="594">
        <f>MID(D2305,LEN(C2305)+2,LEN(D2305)-LEN(C2305))</f>
        <v>122</v>
      </c>
      <c r="B2305" s="349">
        <f>IF(_xlfn.IFERROR(FIND("PU",D2305,1),0)&lt;&gt;0,"PU",0)</f>
        <v>0</v>
      </c>
      <c r="C2305" t="s" s="10">
        <v>3140</v>
      </c>
      <c r="D2305" t="s" s="10">
        <v>3152</v>
      </c>
      <c r="E2305" s="349">
        <v>0</v>
      </c>
      <c r="F2305" s="6"/>
      <c r="G2305" s="6"/>
      <c r="H2305" s="6"/>
      <c r="I2305" s="6"/>
      <c r="J2305" s="9"/>
    </row>
    <row r="2306" ht="15.35" customHeight="1">
      <c r="A2306" t="s" s="594">
        <f>MID(D2306,LEN(C2306)+2,LEN(D2306)-LEN(C2306))</f>
        <v>123</v>
      </c>
      <c r="B2306" s="349">
        <f>IF(_xlfn.IFERROR(FIND("PU",D2306,1),0)&lt;&gt;0,"PU",0)</f>
        <v>0</v>
      </c>
      <c r="C2306" t="s" s="10">
        <v>3140</v>
      </c>
      <c r="D2306" t="s" s="10">
        <v>3153</v>
      </c>
      <c r="E2306" s="349">
        <v>0</v>
      </c>
      <c r="F2306" s="6"/>
      <c r="G2306" s="6"/>
      <c r="H2306" s="6"/>
      <c r="I2306" s="6"/>
      <c r="J2306" s="9"/>
    </row>
    <row r="2307" ht="15.35" customHeight="1">
      <c r="A2307" t="s" s="594">
        <f>MID(D2307,LEN(C2307)+2,LEN(D2307)-LEN(C2307))</f>
        <v>860</v>
      </c>
      <c r="B2307" s="349">
        <f>IF(_xlfn.IFERROR(FIND("PU",D2307,1),0)&lt;&gt;0,"PU",0)</f>
        <v>0</v>
      </c>
      <c r="C2307" t="s" s="10">
        <v>3140</v>
      </c>
      <c r="D2307" t="s" s="10">
        <v>3154</v>
      </c>
      <c r="E2307" s="349">
        <v>0</v>
      </c>
      <c r="F2307" s="6"/>
      <c r="G2307" s="6"/>
      <c r="H2307" s="6"/>
      <c r="I2307" s="6"/>
      <c r="J2307" s="9"/>
    </row>
    <row r="2308" ht="15.35" customHeight="1">
      <c r="A2308" t="s" s="594">
        <f>MID(D2308,LEN(C2308)+2,LEN(D2308)-LEN(C2308))</f>
        <v>110</v>
      </c>
      <c r="B2308" s="349">
        <f>IF(_xlfn.IFERROR(FIND("PU",D2308,1),0)&lt;&gt;0,"PU",0)</f>
        <v>0</v>
      </c>
      <c r="C2308" t="s" s="10">
        <v>3155</v>
      </c>
      <c r="D2308" t="s" s="10">
        <v>3156</v>
      </c>
      <c r="E2308" s="349">
        <v>0</v>
      </c>
      <c r="F2308" s="6"/>
      <c r="G2308" s="6"/>
      <c r="H2308" s="6"/>
      <c r="I2308" s="6"/>
      <c r="J2308" s="9"/>
    </row>
    <row r="2309" ht="15.35" customHeight="1">
      <c r="A2309" t="s" s="594">
        <f>MID(D2309,LEN(C2309)+2,LEN(D2309)-LEN(C2309))</f>
        <v>111</v>
      </c>
      <c r="B2309" s="349">
        <f>IF(_xlfn.IFERROR(FIND("PU",D2309,1),0)&lt;&gt;0,"PU",0)</f>
        <v>0</v>
      </c>
      <c r="C2309" t="s" s="10">
        <v>3155</v>
      </c>
      <c r="D2309" t="s" s="10">
        <v>3157</v>
      </c>
      <c r="E2309" s="349">
        <v>0</v>
      </c>
      <c r="F2309" s="6"/>
      <c r="G2309" s="6"/>
      <c r="H2309" s="6"/>
      <c r="I2309" s="6"/>
      <c r="J2309" s="9"/>
    </row>
    <row r="2310" ht="15.35" customHeight="1">
      <c r="A2310" t="s" s="594">
        <f>MID(D2310,LEN(C2310)+2,LEN(D2310)-LEN(C2310))</f>
        <v>112</v>
      </c>
      <c r="B2310" s="349">
        <f>IF(_xlfn.IFERROR(FIND("PU",D2310,1),0)&lt;&gt;0,"PU",0)</f>
        <v>0</v>
      </c>
      <c r="C2310" t="s" s="10">
        <v>3155</v>
      </c>
      <c r="D2310" t="s" s="10">
        <v>3158</v>
      </c>
      <c r="E2310" s="349">
        <v>0</v>
      </c>
      <c r="F2310" s="6"/>
      <c r="G2310" s="6"/>
      <c r="H2310" s="6"/>
      <c r="I2310" s="6"/>
      <c r="J2310" s="9"/>
    </row>
    <row r="2311" ht="15.35" customHeight="1">
      <c r="A2311" t="s" s="594">
        <f>MID(D2311,LEN(C2311)+2,LEN(D2311)-LEN(C2311))</f>
        <v>113</v>
      </c>
      <c r="B2311" s="349">
        <f>IF(_xlfn.IFERROR(FIND("PU",D2311,1),0)&lt;&gt;0,"PU",0)</f>
        <v>0</v>
      </c>
      <c r="C2311" t="s" s="10">
        <v>3155</v>
      </c>
      <c r="D2311" t="s" s="10">
        <v>3159</v>
      </c>
      <c r="E2311" s="349">
        <v>0</v>
      </c>
      <c r="F2311" s="6"/>
      <c r="G2311" s="6"/>
      <c r="H2311" s="6"/>
      <c r="I2311" s="6"/>
      <c r="J2311" s="9"/>
    </row>
    <row r="2312" ht="15.35" customHeight="1">
      <c r="A2312" t="s" s="594">
        <f>MID(D2312,LEN(C2312)+2,LEN(D2312)-LEN(C2312))</f>
        <v>114</v>
      </c>
      <c r="B2312" s="349">
        <f>IF(_xlfn.IFERROR(FIND("PU",D2312,1),0)&lt;&gt;0,"PU",0)</f>
        <v>0</v>
      </c>
      <c r="C2312" t="s" s="10">
        <v>3155</v>
      </c>
      <c r="D2312" t="s" s="10">
        <v>3160</v>
      </c>
      <c r="E2312" s="349">
        <v>0</v>
      </c>
      <c r="F2312" s="6"/>
      <c r="G2312" s="6"/>
      <c r="H2312" s="6"/>
      <c r="I2312" s="6"/>
      <c r="J2312" s="9"/>
    </row>
    <row r="2313" ht="15.35" customHeight="1">
      <c r="A2313" t="s" s="594">
        <f>MID(D2313,LEN(C2313)+2,LEN(D2313)-LEN(C2313))</f>
        <v>115</v>
      </c>
      <c r="B2313" s="349">
        <f>IF(_xlfn.IFERROR(FIND("PU",D2313,1),0)&lt;&gt;0,"PU",0)</f>
        <v>0</v>
      </c>
      <c r="C2313" t="s" s="10">
        <v>3155</v>
      </c>
      <c r="D2313" t="s" s="10">
        <v>3161</v>
      </c>
      <c r="E2313" s="349">
        <v>0</v>
      </c>
      <c r="F2313" s="6"/>
      <c r="G2313" s="6"/>
      <c r="H2313" s="6"/>
      <c r="I2313" s="6"/>
      <c r="J2313" s="9"/>
    </row>
    <row r="2314" ht="15.35" customHeight="1">
      <c r="A2314" t="s" s="594">
        <f>MID(D2314,LEN(C2314)+2,LEN(D2314)-LEN(C2314))</f>
        <v>117</v>
      </c>
      <c r="B2314" s="349">
        <f>IF(_xlfn.IFERROR(FIND("PU",D2314,1),0)&lt;&gt;0,"PU",0)</f>
        <v>0</v>
      </c>
      <c r="C2314" t="s" s="10">
        <v>3155</v>
      </c>
      <c r="D2314" t="s" s="10">
        <v>3162</v>
      </c>
      <c r="E2314" s="349">
        <v>0</v>
      </c>
      <c r="F2314" s="6"/>
      <c r="G2314" s="6"/>
      <c r="H2314" s="6"/>
      <c r="I2314" s="6"/>
      <c r="J2314" s="9"/>
    </row>
    <row r="2315" ht="15.35" customHeight="1">
      <c r="A2315" t="s" s="594">
        <f>MID(D2315,LEN(C2315)+2,LEN(D2315)-LEN(C2315))</f>
        <v>118</v>
      </c>
      <c r="B2315" s="349">
        <f>IF(_xlfn.IFERROR(FIND("PU",D2315,1),0)&lt;&gt;0,"PU",0)</f>
        <v>0</v>
      </c>
      <c r="C2315" t="s" s="10">
        <v>3155</v>
      </c>
      <c r="D2315" t="s" s="10">
        <v>3163</v>
      </c>
      <c r="E2315" s="349">
        <v>0</v>
      </c>
      <c r="F2315" s="6"/>
      <c r="G2315" s="6"/>
      <c r="H2315" s="6"/>
      <c r="I2315" s="6"/>
      <c r="J2315" s="9"/>
    </row>
    <row r="2316" ht="15.35" customHeight="1">
      <c r="A2316" t="s" s="594">
        <f>MID(D2316,LEN(C2316)+2,LEN(D2316)-LEN(C2316))</f>
        <v>119</v>
      </c>
      <c r="B2316" s="349">
        <f>IF(_xlfn.IFERROR(FIND("PU",D2316,1),0)&lt;&gt;0,"PU",0)</f>
        <v>0</v>
      </c>
      <c r="C2316" t="s" s="10">
        <v>3155</v>
      </c>
      <c r="D2316" t="s" s="10">
        <v>3164</v>
      </c>
      <c r="E2316" s="349">
        <v>0</v>
      </c>
      <c r="F2316" s="6"/>
      <c r="G2316" s="6"/>
      <c r="H2316" s="6"/>
      <c r="I2316" s="6"/>
      <c r="J2316" s="9"/>
    </row>
    <row r="2317" ht="15.35" customHeight="1">
      <c r="A2317" t="s" s="594">
        <f>MID(D2317,LEN(C2317)+2,LEN(D2317)-LEN(C2317))</f>
        <v>120</v>
      </c>
      <c r="B2317" s="349">
        <f>IF(_xlfn.IFERROR(FIND("PU",D2317,1),0)&lt;&gt;0,"PU",0)</f>
        <v>0</v>
      </c>
      <c r="C2317" t="s" s="10">
        <v>3155</v>
      </c>
      <c r="D2317" t="s" s="10">
        <v>3165</v>
      </c>
      <c r="E2317" s="349">
        <v>0</v>
      </c>
      <c r="F2317" s="6"/>
      <c r="G2317" s="6"/>
      <c r="H2317" s="6"/>
      <c r="I2317" s="6"/>
      <c r="J2317" s="9"/>
    </row>
    <row r="2318" ht="15.35" customHeight="1">
      <c r="A2318" t="s" s="594">
        <f>MID(D2318,LEN(C2318)+2,LEN(D2318)-LEN(C2318))</f>
        <v>121</v>
      </c>
      <c r="B2318" s="349">
        <f>IF(_xlfn.IFERROR(FIND("PU",D2318,1),0)&lt;&gt;0,"PU",0)</f>
        <v>0</v>
      </c>
      <c r="C2318" t="s" s="10">
        <v>3155</v>
      </c>
      <c r="D2318" t="s" s="10">
        <v>3166</v>
      </c>
      <c r="E2318" s="349">
        <v>0</v>
      </c>
      <c r="F2318" s="6"/>
      <c r="G2318" s="6"/>
      <c r="H2318" s="6"/>
      <c r="I2318" s="6"/>
      <c r="J2318" s="9"/>
    </row>
    <row r="2319" ht="15.35" customHeight="1">
      <c r="A2319" t="s" s="594">
        <f>MID(D2319,LEN(C2319)+2,LEN(D2319)-LEN(C2319))</f>
        <v>122</v>
      </c>
      <c r="B2319" s="349">
        <f>IF(_xlfn.IFERROR(FIND("PU",D2319,1),0)&lt;&gt;0,"PU",0)</f>
        <v>0</v>
      </c>
      <c r="C2319" t="s" s="10">
        <v>3155</v>
      </c>
      <c r="D2319" t="s" s="10">
        <v>3167</v>
      </c>
      <c r="E2319" s="349">
        <v>0</v>
      </c>
      <c r="F2319" s="6"/>
      <c r="G2319" s="6"/>
      <c r="H2319" s="6"/>
      <c r="I2319" s="6"/>
      <c r="J2319" s="9"/>
    </row>
    <row r="2320" ht="15.35" customHeight="1">
      <c r="A2320" t="s" s="594">
        <f>MID(D2320,LEN(C2320)+2,LEN(D2320)-LEN(C2320))</f>
        <v>123</v>
      </c>
      <c r="B2320" s="349">
        <f>IF(_xlfn.IFERROR(FIND("PU",D2320,1),0)&lt;&gt;0,"PU",0)</f>
        <v>0</v>
      </c>
      <c r="C2320" t="s" s="10">
        <v>3155</v>
      </c>
      <c r="D2320" t="s" s="10">
        <v>3168</v>
      </c>
      <c r="E2320" s="349">
        <v>0</v>
      </c>
      <c r="F2320" s="6"/>
      <c r="G2320" s="6"/>
      <c r="H2320" s="6"/>
      <c r="I2320" s="6"/>
      <c r="J2320" s="9"/>
    </row>
    <row r="2321" ht="15.35" customHeight="1">
      <c r="A2321" t="s" s="594">
        <f>MID(D2321,LEN(C2321)+2,LEN(D2321)-LEN(C2321))</f>
        <v>860</v>
      </c>
      <c r="B2321" s="349">
        <f>IF(_xlfn.IFERROR(FIND("PU",D2321,1),0)&lt;&gt;0,"PU",0)</f>
        <v>0</v>
      </c>
      <c r="C2321" t="s" s="10">
        <v>3155</v>
      </c>
      <c r="D2321" t="s" s="10">
        <v>3169</v>
      </c>
      <c r="E2321" s="349">
        <v>0</v>
      </c>
      <c r="F2321" s="6"/>
      <c r="G2321" s="6"/>
      <c r="H2321" s="6"/>
      <c r="I2321" s="6"/>
      <c r="J2321" s="9"/>
    </row>
    <row r="2322" ht="15.35" customHeight="1">
      <c r="A2322" t="s" s="594">
        <f>MID(D2322,LEN(C2322)+2,LEN(D2322)-LEN(C2322))</f>
        <v>110</v>
      </c>
      <c r="B2322" s="349">
        <f>IF(_xlfn.IFERROR(FIND("PU",D2322,1),0)&lt;&gt;0,"PU",0)</f>
        <v>0</v>
      </c>
      <c r="C2322" t="s" s="10">
        <v>3170</v>
      </c>
      <c r="D2322" t="s" s="10">
        <v>3171</v>
      </c>
      <c r="E2322" s="349">
        <v>0</v>
      </c>
      <c r="F2322" s="6"/>
      <c r="G2322" s="6"/>
      <c r="H2322" s="6"/>
      <c r="I2322" s="6"/>
      <c r="J2322" s="9"/>
    </row>
    <row r="2323" ht="15.35" customHeight="1">
      <c r="A2323" t="s" s="594">
        <f>MID(D2323,LEN(C2323)+2,LEN(D2323)-LEN(C2323))</f>
        <v>111</v>
      </c>
      <c r="B2323" s="349">
        <f>IF(_xlfn.IFERROR(FIND("PU",D2323,1),0)&lt;&gt;0,"PU",0)</f>
        <v>0</v>
      </c>
      <c r="C2323" t="s" s="10">
        <v>3170</v>
      </c>
      <c r="D2323" t="s" s="10">
        <v>3172</v>
      </c>
      <c r="E2323" s="349">
        <v>0</v>
      </c>
      <c r="F2323" s="6"/>
      <c r="G2323" s="6"/>
      <c r="H2323" s="6"/>
      <c r="I2323" s="6"/>
      <c r="J2323" s="9"/>
    </row>
    <row r="2324" ht="15.35" customHeight="1">
      <c r="A2324" t="s" s="594">
        <f>MID(D2324,LEN(C2324)+2,LEN(D2324)-LEN(C2324))</f>
        <v>112</v>
      </c>
      <c r="B2324" s="349">
        <f>IF(_xlfn.IFERROR(FIND("PU",D2324,1),0)&lt;&gt;0,"PU",0)</f>
        <v>0</v>
      </c>
      <c r="C2324" t="s" s="10">
        <v>3170</v>
      </c>
      <c r="D2324" t="s" s="10">
        <v>3173</v>
      </c>
      <c r="E2324" s="349">
        <v>0</v>
      </c>
      <c r="F2324" s="6"/>
      <c r="G2324" s="6"/>
      <c r="H2324" s="6"/>
      <c r="I2324" s="6"/>
      <c r="J2324" s="9"/>
    </row>
    <row r="2325" ht="15.35" customHeight="1">
      <c r="A2325" t="s" s="594">
        <f>MID(D2325,LEN(C2325)+2,LEN(D2325)-LEN(C2325))</f>
        <v>113</v>
      </c>
      <c r="B2325" s="349">
        <f>IF(_xlfn.IFERROR(FIND("PU",D2325,1),0)&lt;&gt;0,"PU",0)</f>
        <v>0</v>
      </c>
      <c r="C2325" t="s" s="10">
        <v>3170</v>
      </c>
      <c r="D2325" t="s" s="10">
        <v>3174</v>
      </c>
      <c r="E2325" s="349">
        <v>0</v>
      </c>
      <c r="F2325" s="6"/>
      <c r="G2325" s="6"/>
      <c r="H2325" s="6"/>
      <c r="I2325" s="6"/>
      <c r="J2325" s="9"/>
    </row>
    <row r="2326" ht="15.35" customHeight="1">
      <c r="A2326" t="s" s="594">
        <f>MID(D2326,LEN(C2326)+2,LEN(D2326)-LEN(C2326))</f>
        <v>114</v>
      </c>
      <c r="B2326" s="349">
        <f>IF(_xlfn.IFERROR(FIND("PU",D2326,1),0)&lt;&gt;0,"PU",0)</f>
        <v>0</v>
      </c>
      <c r="C2326" t="s" s="10">
        <v>3170</v>
      </c>
      <c r="D2326" t="s" s="10">
        <v>3175</v>
      </c>
      <c r="E2326" s="349">
        <v>0</v>
      </c>
      <c r="F2326" s="6"/>
      <c r="G2326" s="6"/>
      <c r="H2326" s="6"/>
      <c r="I2326" s="6"/>
      <c r="J2326" s="9"/>
    </row>
    <row r="2327" ht="15.35" customHeight="1">
      <c r="A2327" t="s" s="594">
        <f>MID(D2327,LEN(C2327)+2,LEN(D2327)-LEN(C2327))</f>
        <v>115</v>
      </c>
      <c r="B2327" s="349">
        <f>IF(_xlfn.IFERROR(FIND("PU",D2327,1),0)&lt;&gt;0,"PU",0)</f>
        <v>0</v>
      </c>
      <c r="C2327" t="s" s="10">
        <v>3170</v>
      </c>
      <c r="D2327" t="s" s="10">
        <v>3176</v>
      </c>
      <c r="E2327" s="349">
        <v>0</v>
      </c>
      <c r="F2327" s="6"/>
      <c r="G2327" s="6"/>
      <c r="H2327" s="6"/>
      <c r="I2327" s="6"/>
      <c r="J2327" s="9"/>
    </row>
    <row r="2328" ht="15.35" customHeight="1">
      <c r="A2328" t="s" s="594">
        <f>MID(D2328,LEN(C2328)+2,LEN(D2328)-LEN(C2328))</f>
        <v>117</v>
      </c>
      <c r="B2328" s="349">
        <f>IF(_xlfn.IFERROR(FIND("PU",D2328,1),0)&lt;&gt;0,"PU",0)</f>
        <v>0</v>
      </c>
      <c r="C2328" t="s" s="10">
        <v>3170</v>
      </c>
      <c r="D2328" t="s" s="10">
        <v>3177</v>
      </c>
      <c r="E2328" s="349">
        <v>0</v>
      </c>
      <c r="F2328" s="6"/>
      <c r="G2328" s="6"/>
      <c r="H2328" s="6"/>
      <c r="I2328" s="6"/>
      <c r="J2328" s="9"/>
    </row>
    <row r="2329" ht="15.35" customHeight="1">
      <c r="A2329" t="s" s="594">
        <f>MID(D2329,LEN(C2329)+2,LEN(D2329)-LEN(C2329))</f>
        <v>118</v>
      </c>
      <c r="B2329" s="349">
        <f>IF(_xlfn.IFERROR(FIND("PU",D2329,1),0)&lt;&gt;0,"PU",0)</f>
        <v>0</v>
      </c>
      <c r="C2329" t="s" s="10">
        <v>3170</v>
      </c>
      <c r="D2329" t="s" s="10">
        <v>3178</v>
      </c>
      <c r="E2329" s="349">
        <v>0</v>
      </c>
      <c r="F2329" s="6"/>
      <c r="G2329" s="6"/>
      <c r="H2329" s="6"/>
      <c r="I2329" s="6"/>
      <c r="J2329" s="9"/>
    </row>
    <row r="2330" ht="15.35" customHeight="1">
      <c r="A2330" t="s" s="594">
        <f>MID(D2330,LEN(C2330)+2,LEN(D2330)-LEN(C2330))</f>
        <v>119</v>
      </c>
      <c r="B2330" s="349">
        <f>IF(_xlfn.IFERROR(FIND("PU",D2330,1),0)&lt;&gt;0,"PU",0)</f>
        <v>0</v>
      </c>
      <c r="C2330" t="s" s="10">
        <v>3170</v>
      </c>
      <c r="D2330" t="s" s="10">
        <v>3179</v>
      </c>
      <c r="E2330" s="349">
        <v>0</v>
      </c>
      <c r="F2330" s="6"/>
      <c r="G2330" s="6"/>
      <c r="H2330" s="6"/>
      <c r="I2330" s="6"/>
      <c r="J2330" s="9"/>
    </row>
    <row r="2331" ht="15.35" customHeight="1">
      <c r="A2331" t="s" s="594">
        <f>MID(D2331,LEN(C2331)+2,LEN(D2331)-LEN(C2331))</f>
        <v>120</v>
      </c>
      <c r="B2331" s="349">
        <f>IF(_xlfn.IFERROR(FIND("PU",D2331,1),0)&lt;&gt;0,"PU",0)</f>
        <v>0</v>
      </c>
      <c r="C2331" t="s" s="10">
        <v>3170</v>
      </c>
      <c r="D2331" t="s" s="10">
        <v>3180</v>
      </c>
      <c r="E2331" s="349">
        <v>0</v>
      </c>
      <c r="F2331" s="6"/>
      <c r="G2331" s="6"/>
      <c r="H2331" s="6"/>
      <c r="I2331" s="6"/>
      <c r="J2331" s="9"/>
    </row>
    <row r="2332" ht="15.35" customHeight="1">
      <c r="A2332" t="s" s="594">
        <f>MID(D2332,LEN(C2332)+2,LEN(D2332)-LEN(C2332))</f>
        <v>121</v>
      </c>
      <c r="B2332" s="349">
        <f>IF(_xlfn.IFERROR(FIND("PU",D2332,1),0)&lt;&gt;0,"PU",0)</f>
        <v>0</v>
      </c>
      <c r="C2332" t="s" s="10">
        <v>3170</v>
      </c>
      <c r="D2332" t="s" s="10">
        <v>3181</v>
      </c>
      <c r="E2332" s="349">
        <v>0</v>
      </c>
      <c r="F2332" s="6"/>
      <c r="G2332" s="6"/>
      <c r="H2332" s="6"/>
      <c r="I2332" s="6"/>
      <c r="J2332" s="9"/>
    </row>
    <row r="2333" ht="15.35" customHeight="1">
      <c r="A2333" t="s" s="594">
        <f>MID(D2333,LEN(C2333)+2,LEN(D2333)-LEN(C2333))</f>
        <v>122</v>
      </c>
      <c r="B2333" s="349">
        <f>IF(_xlfn.IFERROR(FIND("PU",D2333,1),0)&lt;&gt;0,"PU",0)</f>
        <v>0</v>
      </c>
      <c r="C2333" t="s" s="10">
        <v>3170</v>
      </c>
      <c r="D2333" t="s" s="10">
        <v>3182</v>
      </c>
      <c r="E2333" s="349">
        <v>0</v>
      </c>
      <c r="F2333" s="6"/>
      <c r="G2333" s="6"/>
      <c r="H2333" s="6"/>
      <c r="I2333" s="6"/>
      <c r="J2333" s="9"/>
    </row>
    <row r="2334" ht="15.35" customHeight="1">
      <c r="A2334" t="s" s="594">
        <f>MID(D2334,LEN(C2334)+2,LEN(D2334)-LEN(C2334))</f>
        <v>123</v>
      </c>
      <c r="B2334" s="349">
        <f>IF(_xlfn.IFERROR(FIND("PU",D2334,1),0)&lt;&gt;0,"PU",0)</f>
        <v>0</v>
      </c>
      <c r="C2334" t="s" s="10">
        <v>3170</v>
      </c>
      <c r="D2334" t="s" s="10">
        <v>3183</v>
      </c>
      <c r="E2334" s="349">
        <v>0</v>
      </c>
      <c r="F2334" s="6"/>
      <c r="G2334" s="6"/>
      <c r="H2334" s="6"/>
      <c r="I2334" s="6"/>
      <c r="J2334" s="9"/>
    </row>
    <row r="2335" ht="15.35" customHeight="1">
      <c r="A2335" t="s" s="594">
        <f>MID(D2335,LEN(C2335)+2,LEN(D2335)-LEN(C2335))</f>
        <v>860</v>
      </c>
      <c r="B2335" s="349">
        <f>IF(_xlfn.IFERROR(FIND("PU",D2335,1),0)&lt;&gt;0,"PU",0)</f>
        <v>0</v>
      </c>
      <c r="C2335" t="s" s="10">
        <v>3170</v>
      </c>
      <c r="D2335" t="s" s="10">
        <v>3184</v>
      </c>
      <c r="E2335" s="349">
        <v>0</v>
      </c>
      <c r="F2335" s="6"/>
      <c r="G2335" s="6"/>
      <c r="H2335" s="6"/>
      <c r="I2335" s="6"/>
      <c r="J2335" s="9"/>
    </row>
    <row r="2336" ht="15.35" customHeight="1">
      <c r="A2336" t="s" s="594">
        <f>MID(D2336,LEN(C2336)+2,LEN(D2336)-LEN(C2336))</f>
        <v>110</v>
      </c>
      <c r="B2336" s="349">
        <f>IF(_xlfn.IFERROR(FIND("PU",D2336,1),0)&lt;&gt;0,"PU",0)</f>
        <v>0</v>
      </c>
      <c r="C2336" t="s" s="10">
        <v>3185</v>
      </c>
      <c r="D2336" t="s" s="10">
        <v>3186</v>
      </c>
      <c r="E2336" s="349">
        <v>0</v>
      </c>
      <c r="F2336" s="6"/>
      <c r="G2336" s="6"/>
      <c r="H2336" s="6"/>
      <c r="I2336" s="6"/>
      <c r="J2336" s="9"/>
    </row>
    <row r="2337" ht="15.35" customHeight="1">
      <c r="A2337" t="s" s="594">
        <f>MID(D2337,LEN(C2337)+2,LEN(D2337)-LEN(C2337))</f>
        <v>111</v>
      </c>
      <c r="B2337" s="349">
        <f>IF(_xlfn.IFERROR(FIND("PU",D2337,1),0)&lt;&gt;0,"PU",0)</f>
        <v>0</v>
      </c>
      <c r="C2337" t="s" s="10">
        <v>3185</v>
      </c>
      <c r="D2337" t="s" s="10">
        <v>3187</v>
      </c>
      <c r="E2337" s="349">
        <v>0</v>
      </c>
      <c r="F2337" s="6"/>
      <c r="G2337" s="6"/>
      <c r="H2337" s="6"/>
      <c r="I2337" s="6"/>
      <c r="J2337" s="9"/>
    </row>
    <row r="2338" ht="15.35" customHeight="1">
      <c r="A2338" t="s" s="594">
        <f>MID(D2338,LEN(C2338)+2,LEN(D2338)-LEN(C2338))</f>
        <v>112</v>
      </c>
      <c r="B2338" s="349">
        <f>IF(_xlfn.IFERROR(FIND("PU",D2338,1),0)&lt;&gt;0,"PU",0)</f>
        <v>0</v>
      </c>
      <c r="C2338" t="s" s="10">
        <v>3185</v>
      </c>
      <c r="D2338" t="s" s="10">
        <v>3188</v>
      </c>
      <c r="E2338" s="349">
        <v>0</v>
      </c>
      <c r="F2338" s="6"/>
      <c r="G2338" s="6"/>
      <c r="H2338" s="6"/>
      <c r="I2338" s="6"/>
      <c r="J2338" s="9"/>
    </row>
    <row r="2339" ht="15.35" customHeight="1">
      <c r="A2339" t="s" s="594">
        <f>MID(D2339,LEN(C2339)+2,LEN(D2339)-LEN(C2339))</f>
        <v>113</v>
      </c>
      <c r="B2339" s="349">
        <f>IF(_xlfn.IFERROR(FIND("PU",D2339,1),0)&lt;&gt;0,"PU",0)</f>
        <v>0</v>
      </c>
      <c r="C2339" t="s" s="10">
        <v>3185</v>
      </c>
      <c r="D2339" t="s" s="10">
        <v>3189</v>
      </c>
      <c r="E2339" s="349">
        <v>0</v>
      </c>
      <c r="F2339" s="6"/>
      <c r="G2339" s="6"/>
      <c r="H2339" s="6"/>
      <c r="I2339" s="6"/>
      <c r="J2339" s="9"/>
    </row>
    <row r="2340" ht="15.35" customHeight="1">
      <c r="A2340" t="s" s="594">
        <f>MID(D2340,LEN(C2340)+2,LEN(D2340)-LEN(C2340))</f>
        <v>114</v>
      </c>
      <c r="B2340" s="349">
        <f>IF(_xlfn.IFERROR(FIND("PU",D2340,1),0)&lt;&gt;0,"PU",0)</f>
        <v>0</v>
      </c>
      <c r="C2340" t="s" s="10">
        <v>3185</v>
      </c>
      <c r="D2340" t="s" s="10">
        <v>3190</v>
      </c>
      <c r="E2340" s="349">
        <v>0</v>
      </c>
      <c r="F2340" s="6"/>
      <c r="G2340" s="6"/>
      <c r="H2340" s="6"/>
      <c r="I2340" s="6"/>
      <c r="J2340" s="9"/>
    </row>
    <row r="2341" ht="15.35" customHeight="1">
      <c r="A2341" t="s" s="594">
        <f>MID(D2341,LEN(C2341)+2,LEN(D2341)-LEN(C2341))</f>
        <v>115</v>
      </c>
      <c r="B2341" s="349">
        <f>IF(_xlfn.IFERROR(FIND("PU",D2341,1),0)&lt;&gt;0,"PU",0)</f>
        <v>0</v>
      </c>
      <c r="C2341" t="s" s="10">
        <v>3185</v>
      </c>
      <c r="D2341" t="s" s="10">
        <v>3191</v>
      </c>
      <c r="E2341" s="349">
        <v>0</v>
      </c>
      <c r="F2341" s="6"/>
      <c r="G2341" s="6"/>
      <c r="H2341" s="6"/>
      <c r="I2341" s="6"/>
      <c r="J2341" s="9"/>
    </row>
    <row r="2342" ht="15.35" customHeight="1">
      <c r="A2342" t="s" s="594">
        <f>MID(D2342,LEN(C2342)+2,LEN(D2342)-LEN(C2342))</f>
        <v>117</v>
      </c>
      <c r="B2342" s="349">
        <f>IF(_xlfn.IFERROR(FIND("PU",D2342,1),0)&lt;&gt;0,"PU",0)</f>
        <v>0</v>
      </c>
      <c r="C2342" t="s" s="10">
        <v>3185</v>
      </c>
      <c r="D2342" t="s" s="10">
        <v>3192</v>
      </c>
      <c r="E2342" s="349">
        <v>0</v>
      </c>
      <c r="F2342" s="6"/>
      <c r="G2342" s="6"/>
      <c r="H2342" s="6"/>
      <c r="I2342" s="6"/>
      <c r="J2342" s="9"/>
    </row>
    <row r="2343" ht="15.35" customHeight="1">
      <c r="A2343" t="s" s="594">
        <f>MID(D2343,LEN(C2343)+2,LEN(D2343)-LEN(C2343))</f>
        <v>118</v>
      </c>
      <c r="B2343" s="349">
        <f>IF(_xlfn.IFERROR(FIND("PU",D2343,1),0)&lt;&gt;0,"PU",0)</f>
        <v>0</v>
      </c>
      <c r="C2343" t="s" s="10">
        <v>3185</v>
      </c>
      <c r="D2343" t="s" s="10">
        <v>3193</v>
      </c>
      <c r="E2343" s="349">
        <v>0</v>
      </c>
      <c r="F2343" s="6"/>
      <c r="G2343" s="6"/>
      <c r="H2343" s="6"/>
      <c r="I2343" s="6"/>
      <c r="J2343" s="9"/>
    </row>
    <row r="2344" ht="15.35" customHeight="1">
      <c r="A2344" t="s" s="594">
        <f>MID(D2344,LEN(C2344)+2,LEN(D2344)-LEN(C2344))</f>
        <v>119</v>
      </c>
      <c r="B2344" s="349">
        <f>IF(_xlfn.IFERROR(FIND("PU",D2344,1),0)&lt;&gt;0,"PU",0)</f>
        <v>0</v>
      </c>
      <c r="C2344" t="s" s="10">
        <v>3185</v>
      </c>
      <c r="D2344" t="s" s="10">
        <v>3194</v>
      </c>
      <c r="E2344" s="349">
        <v>0</v>
      </c>
      <c r="F2344" s="6"/>
      <c r="G2344" s="6"/>
      <c r="H2344" s="6"/>
      <c r="I2344" s="6"/>
      <c r="J2344" s="9"/>
    </row>
    <row r="2345" ht="15.35" customHeight="1">
      <c r="A2345" t="s" s="594">
        <f>MID(D2345,LEN(C2345)+2,LEN(D2345)-LEN(C2345))</f>
        <v>120</v>
      </c>
      <c r="B2345" s="349">
        <f>IF(_xlfn.IFERROR(FIND("PU",D2345,1),0)&lt;&gt;0,"PU",0)</f>
        <v>0</v>
      </c>
      <c r="C2345" t="s" s="10">
        <v>3185</v>
      </c>
      <c r="D2345" t="s" s="10">
        <v>3195</v>
      </c>
      <c r="E2345" s="349">
        <v>0</v>
      </c>
      <c r="F2345" s="6"/>
      <c r="G2345" s="6"/>
      <c r="H2345" s="6"/>
      <c r="I2345" s="6"/>
      <c r="J2345" s="9"/>
    </row>
    <row r="2346" ht="15.35" customHeight="1">
      <c r="A2346" t="s" s="594">
        <f>MID(D2346,LEN(C2346)+2,LEN(D2346)-LEN(C2346))</f>
        <v>121</v>
      </c>
      <c r="B2346" s="349">
        <f>IF(_xlfn.IFERROR(FIND("PU",D2346,1),0)&lt;&gt;0,"PU",0)</f>
        <v>0</v>
      </c>
      <c r="C2346" t="s" s="10">
        <v>3185</v>
      </c>
      <c r="D2346" t="s" s="10">
        <v>3196</v>
      </c>
      <c r="E2346" s="349">
        <v>0</v>
      </c>
      <c r="F2346" s="6"/>
      <c r="G2346" s="6"/>
      <c r="H2346" s="6"/>
      <c r="I2346" s="6"/>
      <c r="J2346" s="9"/>
    </row>
    <row r="2347" ht="15.35" customHeight="1">
      <c r="A2347" t="s" s="594">
        <f>MID(D2347,LEN(C2347)+2,LEN(D2347)-LEN(C2347))</f>
        <v>122</v>
      </c>
      <c r="B2347" s="349">
        <f>IF(_xlfn.IFERROR(FIND("PU",D2347,1),0)&lt;&gt;0,"PU",0)</f>
        <v>0</v>
      </c>
      <c r="C2347" t="s" s="10">
        <v>3185</v>
      </c>
      <c r="D2347" t="s" s="10">
        <v>3197</v>
      </c>
      <c r="E2347" s="349">
        <v>0</v>
      </c>
      <c r="F2347" s="6"/>
      <c r="G2347" s="6"/>
      <c r="H2347" s="6"/>
      <c r="I2347" s="6"/>
      <c r="J2347" s="9"/>
    </row>
    <row r="2348" ht="15.35" customHeight="1">
      <c r="A2348" t="s" s="594">
        <f>MID(D2348,LEN(C2348)+2,LEN(D2348)-LEN(C2348))</f>
        <v>123</v>
      </c>
      <c r="B2348" s="349">
        <f>IF(_xlfn.IFERROR(FIND("PU",D2348,1),0)&lt;&gt;0,"PU",0)</f>
        <v>0</v>
      </c>
      <c r="C2348" t="s" s="10">
        <v>3185</v>
      </c>
      <c r="D2348" t="s" s="10">
        <v>3198</v>
      </c>
      <c r="E2348" s="349">
        <v>0</v>
      </c>
      <c r="F2348" s="6"/>
      <c r="G2348" s="6"/>
      <c r="H2348" s="6"/>
      <c r="I2348" s="6"/>
      <c r="J2348" s="9"/>
    </row>
    <row r="2349" ht="15.35" customHeight="1">
      <c r="A2349" t="s" s="594">
        <f>MID(D2349,LEN(C2349)+2,LEN(D2349)-LEN(C2349))</f>
        <v>860</v>
      </c>
      <c r="B2349" s="349">
        <f>IF(_xlfn.IFERROR(FIND("PU",D2349,1),0)&lt;&gt;0,"PU",0)</f>
        <v>0</v>
      </c>
      <c r="C2349" t="s" s="10">
        <v>3185</v>
      </c>
      <c r="D2349" t="s" s="10">
        <v>3199</v>
      </c>
      <c r="E2349" s="349">
        <v>0</v>
      </c>
      <c r="F2349" s="6"/>
      <c r="G2349" s="6"/>
      <c r="H2349" s="6"/>
      <c r="I2349" s="6"/>
      <c r="J2349" s="9"/>
    </row>
    <row r="2350" ht="15.35" customHeight="1">
      <c r="A2350" t="s" s="594">
        <f>MID(D2350,LEN(C2350)+2,LEN(D2350)-LEN(C2350))</f>
        <v>110</v>
      </c>
      <c r="B2350" s="349">
        <f>IF(_xlfn.IFERROR(FIND("PU",D2350,1),0)&lt;&gt;0,"PU",0)</f>
        <v>0</v>
      </c>
      <c r="C2350" t="s" s="10">
        <v>3200</v>
      </c>
      <c r="D2350" t="s" s="10">
        <v>3201</v>
      </c>
      <c r="E2350" s="349">
        <v>0</v>
      </c>
      <c r="F2350" s="6"/>
      <c r="G2350" s="6"/>
      <c r="H2350" s="6"/>
      <c r="I2350" s="6"/>
      <c r="J2350" s="9"/>
    </row>
    <row r="2351" ht="15.35" customHeight="1">
      <c r="A2351" t="s" s="594">
        <f>MID(D2351,LEN(C2351)+2,LEN(D2351)-LEN(C2351))</f>
        <v>111</v>
      </c>
      <c r="B2351" s="349">
        <f>IF(_xlfn.IFERROR(FIND("PU",D2351,1),0)&lt;&gt;0,"PU",0)</f>
        <v>0</v>
      </c>
      <c r="C2351" t="s" s="10">
        <v>3200</v>
      </c>
      <c r="D2351" t="s" s="10">
        <v>3202</v>
      </c>
      <c r="E2351" s="349">
        <v>0</v>
      </c>
      <c r="F2351" s="6"/>
      <c r="G2351" s="6"/>
      <c r="H2351" s="6"/>
      <c r="I2351" s="6"/>
      <c r="J2351" s="9"/>
    </row>
    <row r="2352" ht="15.35" customHeight="1">
      <c r="A2352" t="s" s="594">
        <f>MID(D2352,LEN(C2352)+2,LEN(D2352)-LEN(C2352))</f>
        <v>112</v>
      </c>
      <c r="B2352" s="349">
        <f>IF(_xlfn.IFERROR(FIND("PU",D2352,1),0)&lt;&gt;0,"PU",0)</f>
        <v>0</v>
      </c>
      <c r="C2352" t="s" s="10">
        <v>3200</v>
      </c>
      <c r="D2352" t="s" s="10">
        <v>3203</v>
      </c>
      <c r="E2352" s="349">
        <v>0</v>
      </c>
      <c r="F2352" s="6"/>
      <c r="G2352" s="6"/>
      <c r="H2352" s="6"/>
      <c r="I2352" s="6"/>
      <c r="J2352" s="9"/>
    </row>
    <row r="2353" ht="15.35" customHeight="1">
      <c r="A2353" t="s" s="594">
        <f>MID(D2353,LEN(C2353)+2,LEN(D2353)-LEN(C2353))</f>
        <v>113</v>
      </c>
      <c r="B2353" s="349">
        <f>IF(_xlfn.IFERROR(FIND("PU",D2353,1),0)&lt;&gt;0,"PU",0)</f>
        <v>0</v>
      </c>
      <c r="C2353" t="s" s="10">
        <v>3200</v>
      </c>
      <c r="D2353" t="s" s="10">
        <v>3204</v>
      </c>
      <c r="E2353" s="349">
        <v>0</v>
      </c>
      <c r="F2353" s="6"/>
      <c r="G2353" s="6"/>
      <c r="H2353" s="6"/>
      <c r="I2353" s="6"/>
      <c r="J2353" s="9"/>
    </row>
    <row r="2354" ht="15.35" customHeight="1">
      <c r="A2354" t="s" s="594">
        <f>MID(D2354,LEN(C2354)+2,LEN(D2354)-LEN(C2354))</f>
        <v>114</v>
      </c>
      <c r="B2354" s="349">
        <f>IF(_xlfn.IFERROR(FIND("PU",D2354,1),0)&lt;&gt;0,"PU",0)</f>
        <v>0</v>
      </c>
      <c r="C2354" t="s" s="10">
        <v>3200</v>
      </c>
      <c r="D2354" t="s" s="10">
        <v>3205</v>
      </c>
      <c r="E2354" s="349">
        <v>0</v>
      </c>
      <c r="F2354" s="6"/>
      <c r="G2354" s="6"/>
      <c r="H2354" s="6"/>
      <c r="I2354" s="6"/>
      <c r="J2354" s="9"/>
    </row>
    <row r="2355" ht="15.35" customHeight="1">
      <c r="A2355" t="s" s="594">
        <f>MID(D2355,LEN(C2355)+2,LEN(D2355)-LEN(C2355))</f>
        <v>115</v>
      </c>
      <c r="B2355" s="349">
        <f>IF(_xlfn.IFERROR(FIND("PU",D2355,1),0)&lt;&gt;0,"PU",0)</f>
        <v>0</v>
      </c>
      <c r="C2355" t="s" s="10">
        <v>3200</v>
      </c>
      <c r="D2355" t="s" s="10">
        <v>3206</v>
      </c>
      <c r="E2355" s="349">
        <v>0</v>
      </c>
      <c r="F2355" s="6"/>
      <c r="G2355" s="6"/>
      <c r="H2355" s="6"/>
      <c r="I2355" s="6"/>
      <c r="J2355" s="9"/>
    </row>
    <row r="2356" ht="15.35" customHeight="1">
      <c r="A2356" t="s" s="594">
        <f>MID(D2356,LEN(C2356)+2,LEN(D2356)-LEN(C2356))</f>
        <v>117</v>
      </c>
      <c r="B2356" s="349">
        <f>IF(_xlfn.IFERROR(FIND("PU",D2356,1),0)&lt;&gt;0,"PU",0)</f>
        <v>0</v>
      </c>
      <c r="C2356" t="s" s="10">
        <v>3200</v>
      </c>
      <c r="D2356" t="s" s="10">
        <v>3207</v>
      </c>
      <c r="E2356" s="349">
        <v>0</v>
      </c>
      <c r="F2356" s="6"/>
      <c r="G2356" s="6"/>
      <c r="H2356" s="6"/>
      <c r="I2356" s="6"/>
      <c r="J2356" s="9"/>
    </row>
    <row r="2357" ht="15.35" customHeight="1">
      <c r="A2357" t="s" s="594">
        <f>MID(D2357,LEN(C2357)+2,LEN(D2357)-LEN(C2357))</f>
        <v>118</v>
      </c>
      <c r="B2357" s="349">
        <f>IF(_xlfn.IFERROR(FIND("PU",D2357,1),0)&lt;&gt;0,"PU",0)</f>
        <v>0</v>
      </c>
      <c r="C2357" t="s" s="10">
        <v>3200</v>
      </c>
      <c r="D2357" t="s" s="10">
        <v>3208</v>
      </c>
      <c r="E2357" s="349">
        <v>0</v>
      </c>
      <c r="F2357" s="6"/>
      <c r="G2357" s="6"/>
      <c r="H2357" s="6"/>
      <c r="I2357" s="6"/>
      <c r="J2357" s="9"/>
    </row>
    <row r="2358" ht="15.35" customHeight="1">
      <c r="A2358" t="s" s="594">
        <f>MID(D2358,LEN(C2358)+2,LEN(D2358)-LEN(C2358))</f>
        <v>119</v>
      </c>
      <c r="B2358" s="349">
        <f>IF(_xlfn.IFERROR(FIND("PU",D2358,1),0)&lt;&gt;0,"PU",0)</f>
        <v>0</v>
      </c>
      <c r="C2358" t="s" s="10">
        <v>3200</v>
      </c>
      <c r="D2358" t="s" s="10">
        <v>3209</v>
      </c>
      <c r="E2358" s="349">
        <v>0</v>
      </c>
      <c r="F2358" s="6"/>
      <c r="G2358" s="6"/>
      <c r="H2358" s="6"/>
      <c r="I2358" s="6"/>
      <c r="J2358" s="9"/>
    </row>
    <row r="2359" ht="15.35" customHeight="1">
      <c r="A2359" t="s" s="594">
        <f>MID(D2359,LEN(C2359)+2,LEN(D2359)-LEN(C2359))</f>
        <v>120</v>
      </c>
      <c r="B2359" s="349">
        <f>IF(_xlfn.IFERROR(FIND("PU",D2359,1),0)&lt;&gt;0,"PU",0)</f>
        <v>0</v>
      </c>
      <c r="C2359" t="s" s="10">
        <v>3200</v>
      </c>
      <c r="D2359" t="s" s="10">
        <v>3210</v>
      </c>
      <c r="E2359" s="349">
        <v>0</v>
      </c>
      <c r="F2359" s="6"/>
      <c r="G2359" s="6"/>
      <c r="H2359" s="6"/>
      <c r="I2359" s="6"/>
      <c r="J2359" s="9"/>
    </row>
    <row r="2360" ht="15.35" customHeight="1">
      <c r="A2360" t="s" s="594">
        <f>MID(D2360,LEN(C2360)+2,LEN(D2360)-LEN(C2360))</f>
        <v>121</v>
      </c>
      <c r="B2360" s="349">
        <f>IF(_xlfn.IFERROR(FIND("PU",D2360,1),0)&lt;&gt;0,"PU",0)</f>
        <v>0</v>
      </c>
      <c r="C2360" t="s" s="10">
        <v>3200</v>
      </c>
      <c r="D2360" t="s" s="10">
        <v>3211</v>
      </c>
      <c r="E2360" s="349">
        <v>0</v>
      </c>
      <c r="F2360" s="6"/>
      <c r="G2360" s="6"/>
      <c r="H2360" s="6"/>
      <c r="I2360" s="6"/>
      <c r="J2360" s="9"/>
    </row>
    <row r="2361" ht="15.35" customHeight="1">
      <c r="A2361" t="s" s="594">
        <f>MID(D2361,LEN(C2361)+2,LEN(D2361)-LEN(C2361))</f>
        <v>122</v>
      </c>
      <c r="B2361" s="349">
        <f>IF(_xlfn.IFERROR(FIND("PU",D2361,1),0)&lt;&gt;0,"PU",0)</f>
        <v>0</v>
      </c>
      <c r="C2361" t="s" s="10">
        <v>3200</v>
      </c>
      <c r="D2361" t="s" s="10">
        <v>3212</v>
      </c>
      <c r="E2361" s="349">
        <v>0</v>
      </c>
      <c r="F2361" s="6"/>
      <c r="G2361" s="6"/>
      <c r="H2361" s="6"/>
      <c r="I2361" s="6"/>
      <c r="J2361" s="9"/>
    </row>
    <row r="2362" ht="15.35" customHeight="1">
      <c r="A2362" t="s" s="594">
        <f>MID(D2362,LEN(C2362)+2,LEN(D2362)-LEN(C2362))</f>
        <v>123</v>
      </c>
      <c r="B2362" s="349">
        <f>IF(_xlfn.IFERROR(FIND("PU",D2362,1),0)&lt;&gt;0,"PU",0)</f>
        <v>0</v>
      </c>
      <c r="C2362" t="s" s="10">
        <v>3200</v>
      </c>
      <c r="D2362" t="s" s="10">
        <v>3213</v>
      </c>
      <c r="E2362" s="349">
        <v>0</v>
      </c>
      <c r="F2362" s="6"/>
      <c r="G2362" s="6"/>
      <c r="H2362" s="6"/>
      <c r="I2362" s="6"/>
      <c r="J2362" s="9"/>
    </row>
    <row r="2363" ht="15.35" customHeight="1">
      <c r="A2363" t="s" s="594">
        <f>MID(D2363,LEN(C2363)+2,LEN(D2363)-LEN(C2363))</f>
        <v>860</v>
      </c>
      <c r="B2363" s="349">
        <f>IF(_xlfn.IFERROR(FIND("PU",D2363,1),0)&lt;&gt;0,"PU",0)</f>
        <v>0</v>
      </c>
      <c r="C2363" t="s" s="10">
        <v>3200</v>
      </c>
      <c r="D2363" t="s" s="10">
        <v>3214</v>
      </c>
      <c r="E2363" s="349">
        <v>0</v>
      </c>
      <c r="F2363" s="6"/>
      <c r="G2363" s="6"/>
      <c r="H2363" s="6"/>
      <c r="I2363" s="6"/>
      <c r="J2363" s="9"/>
    </row>
    <row r="2364" ht="15.35" customHeight="1">
      <c r="A2364" t="s" s="594">
        <f>MID(D2364,LEN(C2364)+2,LEN(D2364)-LEN(C2364))</f>
        <v>110</v>
      </c>
      <c r="B2364" s="349">
        <f>IF(_xlfn.IFERROR(FIND("PU",D2364,1),0)&lt;&gt;0,"PU",0)</f>
        <v>0</v>
      </c>
      <c r="C2364" t="s" s="10">
        <v>3215</v>
      </c>
      <c r="D2364" t="s" s="10">
        <v>3216</v>
      </c>
      <c r="E2364" s="349">
        <v>0</v>
      </c>
      <c r="F2364" s="6"/>
      <c r="G2364" s="6"/>
      <c r="H2364" s="6"/>
      <c r="I2364" s="6"/>
      <c r="J2364" s="9"/>
    </row>
    <row r="2365" ht="15.35" customHeight="1">
      <c r="A2365" t="s" s="594">
        <f>MID(D2365,LEN(C2365)+2,LEN(D2365)-LEN(C2365))</f>
        <v>111</v>
      </c>
      <c r="B2365" s="349">
        <f>IF(_xlfn.IFERROR(FIND("PU",D2365,1),0)&lt;&gt;0,"PU",0)</f>
        <v>0</v>
      </c>
      <c r="C2365" t="s" s="10">
        <v>3215</v>
      </c>
      <c r="D2365" t="s" s="10">
        <v>3217</v>
      </c>
      <c r="E2365" s="349">
        <v>0</v>
      </c>
      <c r="F2365" s="6"/>
      <c r="G2365" s="6"/>
      <c r="H2365" s="6"/>
      <c r="I2365" s="6"/>
      <c r="J2365" s="9"/>
    </row>
    <row r="2366" ht="15.35" customHeight="1">
      <c r="A2366" t="s" s="594">
        <f>MID(D2366,LEN(C2366)+2,LEN(D2366)-LEN(C2366))</f>
        <v>112</v>
      </c>
      <c r="B2366" s="349">
        <f>IF(_xlfn.IFERROR(FIND("PU",D2366,1),0)&lt;&gt;0,"PU",0)</f>
        <v>0</v>
      </c>
      <c r="C2366" t="s" s="10">
        <v>3215</v>
      </c>
      <c r="D2366" t="s" s="10">
        <v>3218</v>
      </c>
      <c r="E2366" s="349">
        <v>0</v>
      </c>
      <c r="F2366" s="6"/>
      <c r="G2366" s="6"/>
      <c r="H2366" s="6"/>
      <c r="I2366" s="6"/>
      <c r="J2366" s="9"/>
    </row>
    <row r="2367" ht="15.35" customHeight="1">
      <c r="A2367" t="s" s="594">
        <f>MID(D2367,LEN(C2367)+2,LEN(D2367)-LEN(C2367))</f>
        <v>113</v>
      </c>
      <c r="B2367" s="349">
        <f>IF(_xlfn.IFERROR(FIND("PU",D2367,1),0)&lt;&gt;0,"PU",0)</f>
        <v>0</v>
      </c>
      <c r="C2367" t="s" s="10">
        <v>3215</v>
      </c>
      <c r="D2367" t="s" s="10">
        <v>3219</v>
      </c>
      <c r="E2367" s="349">
        <v>0</v>
      </c>
      <c r="F2367" s="6"/>
      <c r="G2367" s="6"/>
      <c r="H2367" s="6"/>
      <c r="I2367" s="6"/>
      <c r="J2367" s="9"/>
    </row>
    <row r="2368" ht="15.35" customHeight="1">
      <c r="A2368" t="s" s="594">
        <f>MID(D2368,LEN(C2368)+2,LEN(D2368)-LEN(C2368))</f>
        <v>114</v>
      </c>
      <c r="B2368" s="349">
        <f>IF(_xlfn.IFERROR(FIND("PU",D2368,1),0)&lt;&gt;0,"PU",0)</f>
        <v>0</v>
      </c>
      <c r="C2368" t="s" s="10">
        <v>3215</v>
      </c>
      <c r="D2368" t="s" s="10">
        <v>3220</v>
      </c>
      <c r="E2368" s="349">
        <v>0</v>
      </c>
      <c r="F2368" s="6"/>
      <c r="G2368" s="6"/>
      <c r="H2368" s="6"/>
      <c r="I2368" s="6"/>
      <c r="J2368" s="9"/>
    </row>
    <row r="2369" ht="15.35" customHeight="1">
      <c r="A2369" t="s" s="594">
        <f>MID(D2369,LEN(C2369)+2,LEN(D2369)-LEN(C2369))</f>
        <v>115</v>
      </c>
      <c r="B2369" s="349">
        <f>IF(_xlfn.IFERROR(FIND("PU",D2369,1),0)&lt;&gt;0,"PU",0)</f>
        <v>0</v>
      </c>
      <c r="C2369" t="s" s="10">
        <v>3215</v>
      </c>
      <c r="D2369" t="s" s="10">
        <v>3221</v>
      </c>
      <c r="E2369" s="349">
        <v>0</v>
      </c>
      <c r="F2369" s="6"/>
      <c r="G2369" s="6"/>
      <c r="H2369" s="6"/>
      <c r="I2369" s="6"/>
      <c r="J2369" s="9"/>
    </row>
    <row r="2370" ht="15.35" customHeight="1">
      <c r="A2370" t="s" s="594">
        <f>MID(D2370,LEN(C2370)+2,LEN(D2370)-LEN(C2370))</f>
        <v>117</v>
      </c>
      <c r="B2370" s="349">
        <f>IF(_xlfn.IFERROR(FIND("PU",D2370,1),0)&lt;&gt;0,"PU",0)</f>
        <v>0</v>
      </c>
      <c r="C2370" t="s" s="10">
        <v>3215</v>
      </c>
      <c r="D2370" t="s" s="10">
        <v>3222</v>
      </c>
      <c r="E2370" s="349">
        <v>0</v>
      </c>
      <c r="F2370" s="6"/>
      <c r="G2370" s="6"/>
      <c r="H2370" s="6"/>
      <c r="I2370" s="6"/>
      <c r="J2370" s="9"/>
    </row>
    <row r="2371" ht="15.35" customHeight="1">
      <c r="A2371" t="s" s="594">
        <f>MID(D2371,LEN(C2371)+2,LEN(D2371)-LEN(C2371))</f>
        <v>118</v>
      </c>
      <c r="B2371" s="349">
        <f>IF(_xlfn.IFERROR(FIND("PU",D2371,1),0)&lt;&gt;0,"PU",0)</f>
        <v>0</v>
      </c>
      <c r="C2371" t="s" s="10">
        <v>3215</v>
      </c>
      <c r="D2371" t="s" s="10">
        <v>3223</v>
      </c>
      <c r="E2371" s="349">
        <v>0</v>
      </c>
      <c r="F2371" s="6"/>
      <c r="G2371" s="6"/>
      <c r="H2371" s="6"/>
      <c r="I2371" s="6"/>
      <c r="J2371" s="9"/>
    </row>
    <row r="2372" ht="15.35" customHeight="1">
      <c r="A2372" t="s" s="594">
        <f>MID(D2372,LEN(C2372)+2,LEN(D2372)-LEN(C2372))</f>
        <v>119</v>
      </c>
      <c r="B2372" s="349">
        <f>IF(_xlfn.IFERROR(FIND("PU",D2372,1),0)&lt;&gt;0,"PU",0)</f>
        <v>0</v>
      </c>
      <c r="C2372" t="s" s="10">
        <v>3215</v>
      </c>
      <c r="D2372" t="s" s="10">
        <v>3224</v>
      </c>
      <c r="E2372" s="349">
        <v>0</v>
      </c>
      <c r="F2372" s="6"/>
      <c r="G2372" s="6"/>
      <c r="H2372" s="6"/>
      <c r="I2372" s="6"/>
      <c r="J2372" s="9"/>
    </row>
    <row r="2373" ht="15.35" customHeight="1">
      <c r="A2373" t="s" s="594">
        <f>MID(D2373,LEN(C2373)+2,LEN(D2373)-LEN(C2373))</f>
        <v>120</v>
      </c>
      <c r="B2373" s="349">
        <f>IF(_xlfn.IFERROR(FIND("PU",D2373,1),0)&lt;&gt;0,"PU",0)</f>
        <v>0</v>
      </c>
      <c r="C2373" t="s" s="10">
        <v>3215</v>
      </c>
      <c r="D2373" t="s" s="10">
        <v>3225</v>
      </c>
      <c r="E2373" s="349">
        <v>0</v>
      </c>
      <c r="F2373" s="6"/>
      <c r="G2373" s="6"/>
      <c r="H2373" s="6"/>
      <c r="I2373" s="6"/>
      <c r="J2373" s="9"/>
    </row>
    <row r="2374" ht="15.35" customHeight="1">
      <c r="A2374" t="s" s="594">
        <f>MID(D2374,LEN(C2374)+2,LEN(D2374)-LEN(C2374))</f>
        <v>121</v>
      </c>
      <c r="B2374" s="349">
        <f>IF(_xlfn.IFERROR(FIND("PU",D2374,1),0)&lt;&gt;0,"PU",0)</f>
        <v>0</v>
      </c>
      <c r="C2374" t="s" s="10">
        <v>3215</v>
      </c>
      <c r="D2374" t="s" s="10">
        <v>3226</v>
      </c>
      <c r="E2374" s="349">
        <v>0</v>
      </c>
      <c r="F2374" s="6"/>
      <c r="G2374" s="6"/>
      <c r="H2374" s="6"/>
      <c r="I2374" s="6"/>
      <c r="J2374" s="9"/>
    </row>
    <row r="2375" ht="15.35" customHeight="1">
      <c r="A2375" t="s" s="594">
        <f>MID(D2375,LEN(C2375)+2,LEN(D2375)-LEN(C2375))</f>
        <v>122</v>
      </c>
      <c r="B2375" s="349">
        <f>IF(_xlfn.IFERROR(FIND("PU",D2375,1),0)&lt;&gt;0,"PU",0)</f>
        <v>0</v>
      </c>
      <c r="C2375" t="s" s="10">
        <v>3215</v>
      </c>
      <c r="D2375" t="s" s="10">
        <v>3227</v>
      </c>
      <c r="E2375" s="349">
        <v>0</v>
      </c>
      <c r="F2375" s="6"/>
      <c r="G2375" s="6"/>
      <c r="H2375" s="6"/>
      <c r="I2375" s="6"/>
      <c r="J2375" s="9"/>
    </row>
    <row r="2376" ht="15.35" customHeight="1">
      <c r="A2376" t="s" s="594">
        <f>MID(D2376,LEN(C2376)+2,LEN(D2376)-LEN(C2376))</f>
        <v>123</v>
      </c>
      <c r="B2376" s="349">
        <f>IF(_xlfn.IFERROR(FIND("PU",D2376,1),0)&lt;&gt;0,"PU",0)</f>
        <v>0</v>
      </c>
      <c r="C2376" t="s" s="10">
        <v>3215</v>
      </c>
      <c r="D2376" t="s" s="10">
        <v>3228</v>
      </c>
      <c r="E2376" s="349">
        <v>0</v>
      </c>
      <c r="F2376" s="6"/>
      <c r="G2376" s="6"/>
      <c r="H2376" s="6"/>
      <c r="I2376" s="6"/>
      <c r="J2376" s="9"/>
    </row>
    <row r="2377" ht="15.35" customHeight="1">
      <c r="A2377" t="s" s="594">
        <f>MID(D2377,LEN(C2377)+2,LEN(D2377)-LEN(C2377))</f>
        <v>860</v>
      </c>
      <c r="B2377" s="349">
        <f>IF(_xlfn.IFERROR(FIND("PU",D2377,1),0)&lt;&gt;0,"PU",0)</f>
        <v>0</v>
      </c>
      <c r="C2377" t="s" s="10">
        <v>3215</v>
      </c>
      <c r="D2377" t="s" s="10">
        <v>3229</v>
      </c>
      <c r="E2377" s="349">
        <v>0</v>
      </c>
      <c r="F2377" s="6"/>
      <c r="G2377" s="6"/>
      <c r="H2377" s="6"/>
      <c r="I2377" s="6"/>
      <c r="J2377" s="9"/>
    </row>
    <row r="2378" ht="15.35" customHeight="1">
      <c r="A2378" t="s" s="594">
        <f>MID(D2378,LEN(C2378)+2,LEN(D2378)-LEN(C2378))</f>
        <v>110</v>
      </c>
      <c r="B2378" s="349">
        <f>IF(_xlfn.IFERROR(FIND("PU",D2378,1),0)&lt;&gt;0,"PU",0)</f>
        <v>0</v>
      </c>
      <c r="C2378" t="s" s="10">
        <v>3230</v>
      </c>
      <c r="D2378" t="s" s="10">
        <v>3231</v>
      </c>
      <c r="E2378" s="349">
        <v>0</v>
      </c>
      <c r="F2378" s="6"/>
      <c r="G2378" s="6"/>
      <c r="H2378" s="6"/>
      <c r="I2378" s="6"/>
      <c r="J2378" s="9"/>
    </row>
    <row r="2379" ht="15.35" customHeight="1">
      <c r="A2379" t="s" s="594">
        <f>MID(D2379,LEN(C2379)+2,LEN(D2379)-LEN(C2379))</f>
        <v>111</v>
      </c>
      <c r="B2379" s="349">
        <f>IF(_xlfn.IFERROR(FIND("PU",D2379,1),0)&lt;&gt;0,"PU",0)</f>
        <v>0</v>
      </c>
      <c r="C2379" t="s" s="10">
        <v>3230</v>
      </c>
      <c r="D2379" t="s" s="10">
        <v>3232</v>
      </c>
      <c r="E2379" s="349">
        <v>0</v>
      </c>
      <c r="F2379" s="6"/>
      <c r="G2379" s="6"/>
      <c r="H2379" s="6"/>
      <c r="I2379" s="6"/>
      <c r="J2379" s="9"/>
    </row>
    <row r="2380" ht="15.35" customHeight="1">
      <c r="A2380" t="s" s="594">
        <f>MID(D2380,LEN(C2380)+2,LEN(D2380)-LEN(C2380))</f>
        <v>112</v>
      </c>
      <c r="B2380" s="349">
        <f>IF(_xlfn.IFERROR(FIND("PU",D2380,1),0)&lt;&gt;0,"PU",0)</f>
        <v>0</v>
      </c>
      <c r="C2380" t="s" s="10">
        <v>3230</v>
      </c>
      <c r="D2380" t="s" s="10">
        <v>3233</v>
      </c>
      <c r="E2380" s="349">
        <v>0</v>
      </c>
      <c r="F2380" s="6"/>
      <c r="G2380" s="6"/>
      <c r="H2380" s="6"/>
      <c r="I2380" s="6"/>
      <c r="J2380" s="9"/>
    </row>
    <row r="2381" ht="15.35" customHeight="1">
      <c r="A2381" t="s" s="594">
        <f>MID(D2381,LEN(C2381)+2,LEN(D2381)-LEN(C2381))</f>
        <v>113</v>
      </c>
      <c r="B2381" s="349">
        <f>IF(_xlfn.IFERROR(FIND("PU",D2381,1),0)&lt;&gt;0,"PU",0)</f>
        <v>0</v>
      </c>
      <c r="C2381" t="s" s="10">
        <v>3230</v>
      </c>
      <c r="D2381" t="s" s="10">
        <v>3234</v>
      </c>
      <c r="E2381" s="349">
        <v>0</v>
      </c>
      <c r="F2381" s="6"/>
      <c r="G2381" s="6"/>
      <c r="H2381" s="6"/>
      <c r="I2381" s="6"/>
      <c r="J2381" s="9"/>
    </row>
    <row r="2382" ht="15.35" customHeight="1">
      <c r="A2382" t="s" s="594">
        <f>MID(D2382,LEN(C2382)+2,LEN(D2382)-LEN(C2382))</f>
        <v>114</v>
      </c>
      <c r="B2382" s="349">
        <f>IF(_xlfn.IFERROR(FIND("PU",D2382,1),0)&lt;&gt;0,"PU",0)</f>
        <v>0</v>
      </c>
      <c r="C2382" t="s" s="10">
        <v>3230</v>
      </c>
      <c r="D2382" t="s" s="10">
        <v>3235</v>
      </c>
      <c r="E2382" s="349">
        <v>0</v>
      </c>
      <c r="F2382" s="6"/>
      <c r="G2382" s="6"/>
      <c r="H2382" s="6"/>
      <c r="I2382" s="6"/>
      <c r="J2382" s="9"/>
    </row>
    <row r="2383" ht="15.35" customHeight="1">
      <c r="A2383" t="s" s="594">
        <f>MID(D2383,LEN(C2383)+2,LEN(D2383)-LEN(C2383))</f>
        <v>115</v>
      </c>
      <c r="B2383" s="349">
        <f>IF(_xlfn.IFERROR(FIND("PU",D2383,1),0)&lt;&gt;0,"PU",0)</f>
        <v>0</v>
      </c>
      <c r="C2383" t="s" s="10">
        <v>3230</v>
      </c>
      <c r="D2383" t="s" s="10">
        <v>3236</v>
      </c>
      <c r="E2383" s="349">
        <v>0</v>
      </c>
      <c r="F2383" s="6"/>
      <c r="G2383" s="6"/>
      <c r="H2383" s="6"/>
      <c r="I2383" s="6"/>
      <c r="J2383" s="9"/>
    </row>
    <row r="2384" ht="15.35" customHeight="1">
      <c r="A2384" t="s" s="594">
        <f>MID(D2384,LEN(C2384)+2,LEN(D2384)-LEN(C2384))</f>
        <v>117</v>
      </c>
      <c r="B2384" s="349">
        <f>IF(_xlfn.IFERROR(FIND("PU",D2384,1),0)&lt;&gt;0,"PU",0)</f>
        <v>0</v>
      </c>
      <c r="C2384" t="s" s="10">
        <v>3230</v>
      </c>
      <c r="D2384" t="s" s="10">
        <v>3237</v>
      </c>
      <c r="E2384" s="349">
        <v>0</v>
      </c>
      <c r="F2384" s="6"/>
      <c r="G2384" s="6"/>
      <c r="H2384" s="6"/>
      <c r="I2384" s="6"/>
      <c r="J2384" s="9"/>
    </row>
    <row r="2385" ht="15.35" customHeight="1">
      <c r="A2385" t="s" s="594">
        <f>MID(D2385,LEN(C2385)+2,LEN(D2385)-LEN(C2385))</f>
        <v>118</v>
      </c>
      <c r="B2385" s="349">
        <f>IF(_xlfn.IFERROR(FIND("PU",D2385,1),0)&lt;&gt;0,"PU",0)</f>
        <v>0</v>
      </c>
      <c r="C2385" t="s" s="10">
        <v>3230</v>
      </c>
      <c r="D2385" t="s" s="10">
        <v>3238</v>
      </c>
      <c r="E2385" s="349">
        <v>0</v>
      </c>
      <c r="F2385" s="6"/>
      <c r="G2385" s="6"/>
      <c r="H2385" s="6"/>
      <c r="I2385" s="6"/>
      <c r="J2385" s="9"/>
    </row>
    <row r="2386" ht="15.35" customHeight="1">
      <c r="A2386" t="s" s="594">
        <f>MID(D2386,LEN(C2386)+2,LEN(D2386)-LEN(C2386))</f>
        <v>119</v>
      </c>
      <c r="B2386" s="349">
        <f>IF(_xlfn.IFERROR(FIND("PU",D2386,1),0)&lt;&gt;0,"PU",0)</f>
        <v>0</v>
      </c>
      <c r="C2386" t="s" s="10">
        <v>3230</v>
      </c>
      <c r="D2386" t="s" s="10">
        <v>3239</v>
      </c>
      <c r="E2386" s="349">
        <v>0</v>
      </c>
      <c r="F2386" s="6"/>
      <c r="G2386" s="6"/>
      <c r="H2386" s="6"/>
      <c r="I2386" s="6"/>
      <c r="J2386" s="9"/>
    </row>
    <row r="2387" ht="15.35" customHeight="1">
      <c r="A2387" t="s" s="594">
        <f>MID(D2387,LEN(C2387)+2,LEN(D2387)-LEN(C2387))</f>
        <v>120</v>
      </c>
      <c r="B2387" s="349">
        <f>IF(_xlfn.IFERROR(FIND("PU",D2387,1),0)&lt;&gt;0,"PU",0)</f>
        <v>0</v>
      </c>
      <c r="C2387" t="s" s="10">
        <v>3230</v>
      </c>
      <c r="D2387" t="s" s="10">
        <v>3240</v>
      </c>
      <c r="E2387" s="349">
        <v>0</v>
      </c>
      <c r="F2387" s="6"/>
      <c r="G2387" s="6"/>
      <c r="H2387" s="6"/>
      <c r="I2387" s="6"/>
      <c r="J2387" s="9"/>
    </row>
    <row r="2388" ht="15.35" customHeight="1">
      <c r="A2388" t="s" s="594">
        <f>MID(D2388,LEN(C2388)+2,LEN(D2388)-LEN(C2388))</f>
        <v>121</v>
      </c>
      <c r="B2388" s="349">
        <f>IF(_xlfn.IFERROR(FIND("PU",D2388,1),0)&lt;&gt;0,"PU",0)</f>
        <v>0</v>
      </c>
      <c r="C2388" t="s" s="10">
        <v>3230</v>
      </c>
      <c r="D2388" t="s" s="10">
        <v>3241</v>
      </c>
      <c r="E2388" s="349">
        <v>0</v>
      </c>
      <c r="F2388" s="6"/>
      <c r="G2388" s="6"/>
      <c r="H2388" s="6"/>
      <c r="I2388" s="6"/>
      <c r="J2388" s="9"/>
    </row>
    <row r="2389" ht="15.35" customHeight="1">
      <c r="A2389" t="s" s="594">
        <f>MID(D2389,LEN(C2389)+2,LEN(D2389)-LEN(C2389))</f>
        <v>122</v>
      </c>
      <c r="B2389" s="349">
        <f>IF(_xlfn.IFERROR(FIND("PU",D2389,1),0)&lt;&gt;0,"PU",0)</f>
        <v>0</v>
      </c>
      <c r="C2389" t="s" s="10">
        <v>3230</v>
      </c>
      <c r="D2389" t="s" s="10">
        <v>3242</v>
      </c>
      <c r="E2389" s="349">
        <v>0</v>
      </c>
      <c r="F2389" s="6"/>
      <c r="G2389" s="6"/>
      <c r="H2389" s="6"/>
      <c r="I2389" s="6"/>
      <c r="J2389" s="9"/>
    </row>
    <row r="2390" ht="15.35" customHeight="1">
      <c r="A2390" t="s" s="594">
        <f>MID(D2390,LEN(C2390)+2,LEN(D2390)-LEN(C2390))</f>
        <v>123</v>
      </c>
      <c r="B2390" s="349">
        <f>IF(_xlfn.IFERROR(FIND("PU",D2390,1),0)&lt;&gt;0,"PU",0)</f>
        <v>0</v>
      </c>
      <c r="C2390" t="s" s="10">
        <v>3230</v>
      </c>
      <c r="D2390" t="s" s="10">
        <v>3243</v>
      </c>
      <c r="E2390" s="349">
        <v>0</v>
      </c>
      <c r="F2390" s="6"/>
      <c r="G2390" s="6"/>
      <c r="H2390" s="6"/>
      <c r="I2390" s="6"/>
      <c r="J2390" s="9"/>
    </row>
    <row r="2391" ht="15.35" customHeight="1">
      <c r="A2391" t="s" s="594">
        <f>MID(D2391,LEN(C2391)+2,LEN(D2391)-LEN(C2391))</f>
        <v>860</v>
      </c>
      <c r="B2391" s="349">
        <f>IF(_xlfn.IFERROR(FIND("PU",D2391,1),0)&lt;&gt;0,"PU",0)</f>
        <v>0</v>
      </c>
      <c r="C2391" t="s" s="10">
        <v>3230</v>
      </c>
      <c r="D2391" t="s" s="10">
        <v>3244</v>
      </c>
      <c r="E2391" s="349">
        <v>0</v>
      </c>
      <c r="F2391" s="6"/>
      <c r="G2391" s="6"/>
      <c r="H2391" s="6"/>
      <c r="I2391" s="6"/>
      <c r="J2391" s="9"/>
    </row>
    <row r="2392" ht="15.35" customHeight="1">
      <c r="A2392" t="s" s="594">
        <f>MID(D2392,LEN(C2392)+2,LEN(D2392)-LEN(C2392))</f>
        <v>110</v>
      </c>
      <c r="B2392" s="349">
        <f>IF(_xlfn.IFERROR(FIND("PU",D2392,1),0)&lt;&gt;0,"PU",0)</f>
        <v>0</v>
      </c>
      <c r="C2392" t="s" s="10">
        <v>3245</v>
      </c>
      <c r="D2392" t="s" s="10">
        <v>3246</v>
      </c>
      <c r="E2392" s="349">
        <v>0</v>
      </c>
      <c r="F2392" s="6"/>
      <c r="G2392" s="6"/>
      <c r="H2392" s="6"/>
      <c r="I2392" s="6"/>
      <c r="J2392" s="9"/>
    </row>
    <row r="2393" ht="15.35" customHeight="1">
      <c r="A2393" t="s" s="594">
        <f>MID(D2393,LEN(C2393)+2,LEN(D2393)-LEN(C2393))</f>
        <v>111</v>
      </c>
      <c r="B2393" s="349">
        <f>IF(_xlfn.IFERROR(FIND("PU",D2393,1),0)&lt;&gt;0,"PU",0)</f>
        <v>0</v>
      </c>
      <c r="C2393" t="s" s="10">
        <v>3245</v>
      </c>
      <c r="D2393" t="s" s="10">
        <v>3247</v>
      </c>
      <c r="E2393" s="349">
        <v>0</v>
      </c>
      <c r="F2393" s="6"/>
      <c r="G2393" s="6"/>
      <c r="H2393" s="6"/>
      <c r="I2393" s="6"/>
      <c r="J2393" s="9"/>
    </row>
    <row r="2394" ht="15.35" customHeight="1">
      <c r="A2394" t="s" s="594">
        <f>MID(D2394,LEN(C2394)+2,LEN(D2394)-LEN(C2394))</f>
        <v>112</v>
      </c>
      <c r="B2394" s="349">
        <f>IF(_xlfn.IFERROR(FIND("PU",D2394,1),0)&lt;&gt;0,"PU",0)</f>
        <v>0</v>
      </c>
      <c r="C2394" t="s" s="10">
        <v>3245</v>
      </c>
      <c r="D2394" t="s" s="10">
        <v>3248</v>
      </c>
      <c r="E2394" s="349">
        <v>0</v>
      </c>
      <c r="F2394" s="6"/>
      <c r="G2394" s="6"/>
      <c r="H2394" s="6"/>
      <c r="I2394" s="6"/>
      <c r="J2394" s="9"/>
    </row>
    <row r="2395" ht="15.35" customHeight="1">
      <c r="A2395" t="s" s="594">
        <f>MID(D2395,LEN(C2395)+2,LEN(D2395)-LEN(C2395))</f>
        <v>113</v>
      </c>
      <c r="B2395" s="349">
        <f>IF(_xlfn.IFERROR(FIND("PU",D2395,1),0)&lt;&gt;0,"PU",0)</f>
        <v>0</v>
      </c>
      <c r="C2395" t="s" s="10">
        <v>3245</v>
      </c>
      <c r="D2395" t="s" s="10">
        <v>3249</v>
      </c>
      <c r="E2395" s="349">
        <v>0</v>
      </c>
      <c r="F2395" s="6"/>
      <c r="G2395" s="6"/>
      <c r="H2395" s="6"/>
      <c r="I2395" s="6"/>
      <c r="J2395" s="9"/>
    </row>
    <row r="2396" ht="15.35" customHeight="1">
      <c r="A2396" t="s" s="594">
        <f>MID(D2396,LEN(C2396)+2,LEN(D2396)-LEN(C2396))</f>
        <v>114</v>
      </c>
      <c r="B2396" s="349">
        <f>IF(_xlfn.IFERROR(FIND("PU",D2396,1),0)&lt;&gt;0,"PU",0)</f>
        <v>0</v>
      </c>
      <c r="C2396" t="s" s="10">
        <v>3245</v>
      </c>
      <c r="D2396" t="s" s="10">
        <v>3250</v>
      </c>
      <c r="E2396" s="349">
        <v>0</v>
      </c>
      <c r="F2396" s="6"/>
      <c r="G2396" s="6"/>
      <c r="H2396" s="6"/>
      <c r="I2396" s="6"/>
      <c r="J2396" s="9"/>
    </row>
    <row r="2397" ht="15.35" customHeight="1">
      <c r="A2397" t="s" s="594">
        <f>MID(D2397,LEN(C2397)+2,LEN(D2397)-LEN(C2397))</f>
        <v>115</v>
      </c>
      <c r="B2397" s="349">
        <f>IF(_xlfn.IFERROR(FIND("PU",D2397,1),0)&lt;&gt;0,"PU",0)</f>
        <v>0</v>
      </c>
      <c r="C2397" t="s" s="10">
        <v>3245</v>
      </c>
      <c r="D2397" t="s" s="10">
        <v>3251</v>
      </c>
      <c r="E2397" s="349">
        <v>0</v>
      </c>
      <c r="F2397" s="6"/>
      <c r="G2397" s="6"/>
      <c r="H2397" s="6"/>
      <c r="I2397" s="6"/>
      <c r="J2397" s="9"/>
    </row>
    <row r="2398" ht="15.35" customHeight="1">
      <c r="A2398" t="s" s="594">
        <f>MID(D2398,LEN(C2398)+2,LEN(D2398)-LEN(C2398))</f>
        <v>117</v>
      </c>
      <c r="B2398" s="349">
        <f>IF(_xlfn.IFERROR(FIND("PU",D2398,1),0)&lt;&gt;0,"PU",0)</f>
        <v>0</v>
      </c>
      <c r="C2398" t="s" s="10">
        <v>3245</v>
      </c>
      <c r="D2398" t="s" s="10">
        <v>3252</v>
      </c>
      <c r="E2398" s="349">
        <v>0</v>
      </c>
      <c r="F2398" s="6"/>
      <c r="G2398" s="6"/>
      <c r="H2398" s="6"/>
      <c r="I2398" s="6"/>
      <c r="J2398" s="9"/>
    </row>
    <row r="2399" ht="15.35" customHeight="1">
      <c r="A2399" t="s" s="594">
        <f>MID(D2399,LEN(C2399)+2,LEN(D2399)-LEN(C2399))</f>
        <v>118</v>
      </c>
      <c r="B2399" s="349">
        <f>IF(_xlfn.IFERROR(FIND("PU",D2399,1),0)&lt;&gt;0,"PU",0)</f>
        <v>0</v>
      </c>
      <c r="C2399" t="s" s="10">
        <v>3245</v>
      </c>
      <c r="D2399" t="s" s="10">
        <v>3253</v>
      </c>
      <c r="E2399" s="349">
        <v>0</v>
      </c>
      <c r="F2399" s="6"/>
      <c r="G2399" s="6"/>
      <c r="H2399" s="6"/>
      <c r="I2399" s="6"/>
      <c r="J2399" s="9"/>
    </row>
    <row r="2400" ht="15.35" customHeight="1">
      <c r="A2400" t="s" s="594">
        <f>MID(D2400,LEN(C2400)+2,LEN(D2400)-LEN(C2400))</f>
        <v>119</v>
      </c>
      <c r="B2400" s="349">
        <f>IF(_xlfn.IFERROR(FIND("PU",D2400,1),0)&lt;&gt;0,"PU",0)</f>
        <v>0</v>
      </c>
      <c r="C2400" t="s" s="10">
        <v>3245</v>
      </c>
      <c r="D2400" t="s" s="10">
        <v>3254</v>
      </c>
      <c r="E2400" s="349">
        <v>0</v>
      </c>
      <c r="F2400" s="6"/>
      <c r="G2400" s="6"/>
      <c r="H2400" s="6"/>
      <c r="I2400" s="6"/>
      <c r="J2400" s="9"/>
    </row>
    <row r="2401" ht="15.35" customHeight="1">
      <c r="A2401" t="s" s="594">
        <f>MID(D2401,LEN(C2401)+2,LEN(D2401)-LEN(C2401))</f>
        <v>120</v>
      </c>
      <c r="B2401" s="349">
        <f>IF(_xlfn.IFERROR(FIND("PU",D2401,1),0)&lt;&gt;0,"PU",0)</f>
        <v>0</v>
      </c>
      <c r="C2401" t="s" s="10">
        <v>3245</v>
      </c>
      <c r="D2401" t="s" s="10">
        <v>3255</v>
      </c>
      <c r="E2401" s="349">
        <v>0</v>
      </c>
      <c r="F2401" s="6"/>
      <c r="G2401" s="6"/>
      <c r="H2401" s="6"/>
      <c r="I2401" s="6"/>
      <c r="J2401" s="9"/>
    </row>
    <row r="2402" ht="15.35" customHeight="1">
      <c r="A2402" t="s" s="594">
        <f>MID(D2402,LEN(C2402)+2,LEN(D2402)-LEN(C2402))</f>
        <v>121</v>
      </c>
      <c r="B2402" s="349">
        <f>IF(_xlfn.IFERROR(FIND("PU",D2402,1),0)&lt;&gt;0,"PU",0)</f>
        <v>0</v>
      </c>
      <c r="C2402" t="s" s="10">
        <v>3245</v>
      </c>
      <c r="D2402" t="s" s="10">
        <v>3256</v>
      </c>
      <c r="E2402" s="349">
        <v>0</v>
      </c>
      <c r="F2402" s="6"/>
      <c r="G2402" s="6"/>
      <c r="H2402" s="6"/>
      <c r="I2402" s="6"/>
      <c r="J2402" s="9"/>
    </row>
    <row r="2403" ht="15.35" customHeight="1">
      <c r="A2403" t="s" s="594">
        <f>MID(D2403,LEN(C2403)+2,LEN(D2403)-LEN(C2403))</f>
        <v>122</v>
      </c>
      <c r="B2403" s="349">
        <f>IF(_xlfn.IFERROR(FIND("PU",D2403,1),0)&lt;&gt;0,"PU",0)</f>
        <v>0</v>
      </c>
      <c r="C2403" t="s" s="10">
        <v>3245</v>
      </c>
      <c r="D2403" t="s" s="10">
        <v>3257</v>
      </c>
      <c r="E2403" s="349">
        <v>0</v>
      </c>
      <c r="F2403" s="6"/>
      <c r="G2403" s="6"/>
      <c r="H2403" s="6"/>
      <c r="I2403" s="6"/>
      <c r="J2403" s="9"/>
    </row>
    <row r="2404" ht="15.35" customHeight="1">
      <c r="A2404" t="s" s="594">
        <f>MID(D2404,LEN(C2404)+2,LEN(D2404)-LEN(C2404))</f>
        <v>123</v>
      </c>
      <c r="B2404" s="349">
        <f>IF(_xlfn.IFERROR(FIND("PU",D2404,1),0)&lt;&gt;0,"PU",0)</f>
        <v>0</v>
      </c>
      <c r="C2404" t="s" s="10">
        <v>3245</v>
      </c>
      <c r="D2404" t="s" s="10">
        <v>3258</v>
      </c>
      <c r="E2404" s="349">
        <v>0</v>
      </c>
      <c r="F2404" s="6"/>
      <c r="G2404" s="6"/>
      <c r="H2404" s="6"/>
      <c r="I2404" s="6"/>
      <c r="J2404" s="9"/>
    </row>
    <row r="2405" ht="15.35" customHeight="1">
      <c r="A2405" t="s" s="594">
        <f>MID(D2405,LEN(C2405)+2,LEN(D2405)-LEN(C2405))</f>
        <v>860</v>
      </c>
      <c r="B2405" s="349">
        <f>IF(_xlfn.IFERROR(FIND("PU",D2405,1),0)&lt;&gt;0,"PU",0)</f>
        <v>0</v>
      </c>
      <c r="C2405" t="s" s="10">
        <v>3245</v>
      </c>
      <c r="D2405" t="s" s="10">
        <v>3259</v>
      </c>
      <c r="E2405" s="349">
        <v>0</v>
      </c>
      <c r="F2405" s="6"/>
      <c r="G2405" s="6"/>
      <c r="H2405" s="6"/>
      <c r="I2405" s="6"/>
      <c r="J2405" s="9"/>
    </row>
    <row r="2406" ht="15.35" customHeight="1">
      <c r="A2406" t="s" s="594">
        <f>MID(D2406,LEN(C2406)+2,LEN(D2406)-LEN(C2406))</f>
        <v>110</v>
      </c>
      <c r="B2406" s="349">
        <f>IF(_xlfn.IFERROR(FIND("PU",D2406,1),0)&lt;&gt;0,"PU",0)</f>
        <v>0</v>
      </c>
      <c r="C2406" t="s" s="10">
        <v>3260</v>
      </c>
      <c r="D2406" t="s" s="10">
        <v>3261</v>
      </c>
      <c r="E2406" s="349">
        <v>0</v>
      </c>
      <c r="F2406" s="6"/>
      <c r="G2406" s="6"/>
      <c r="H2406" s="6"/>
      <c r="I2406" s="6"/>
      <c r="J2406" s="9"/>
    </row>
    <row r="2407" ht="15.35" customHeight="1">
      <c r="A2407" t="s" s="594">
        <f>MID(D2407,LEN(C2407)+2,LEN(D2407)-LEN(C2407))</f>
        <v>111</v>
      </c>
      <c r="B2407" s="349">
        <f>IF(_xlfn.IFERROR(FIND("PU",D2407,1),0)&lt;&gt;0,"PU",0)</f>
        <v>0</v>
      </c>
      <c r="C2407" t="s" s="10">
        <v>3260</v>
      </c>
      <c r="D2407" t="s" s="10">
        <v>3262</v>
      </c>
      <c r="E2407" s="349">
        <v>0</v>
      </c>
      <c r="F2407" s="6"/>
      <c r="G2407" s="6"/>
      <c r="H2407" s="6"/>
      <c r="I2407" s="6"/>
      <c r="J2407" s="9"/>
    </row>
    <row r="2408" ht="15.35" customHeight="1">
      <c r="A2408" t="s" s="594">
        <f>MID(D2408,LEN(C2408)+2,LEN(D2408)-LEN(C2408))</f>
        <v>112</v>
      </c>
      <c r="B2408" s="349">
        <f>IF(_xlfn.IFERROR(FIND("PU",D2408,1),0)&lt;&gt;0,"PU",0)</f>
        <v>0</v>
      </c>
      <c r="C2408" t="s" s="10">
        <v>3260</v>
      </c>
      <c r="D2408" t="s" s="10">
        <v>3263</v>
      </c>
      <c r="E2408" s="349">
        <v>0</v>
      </c>
      <c r="F2408" s="6"/>
      <c r="G2408" s="6"/>
      <c r="H2408" s="6"/>
      <c r="I2408" s="6"/>
      <c r="J2408" s="9"/>
    </row>
    <row r="2409" ht="15.35" customHeight="1">
      <c r="A2409" t="s" s="594">
        <f>MID(D2409,LEN(C2409)+2,LEN(D2409)-LEN(C2409))</f>
        <v>113</v>
      </c>
      <c r="B2409" s="349">
        <f>IF(_xlfn.IFERROR(FIND("PU",D2409,1),0)&lt;&gt;0,"PU",0)</f>
        <v>0</v>
      </c>
      <c r="C2409" t="s" s="10">
        <v>3260</v>
      </c>
      <c r="D2409" t="s" s="10">
        <v>3264</v>
      </c>
      <c r="E2409" s="349">
        <v>0</v>
      </c>
      <c r="F2409" s="6"/>
      <c r="G2409" s="6"/>
      <c r="H2409" s="6"/>
      <c r="I2409" s="6"/>
      <c r="J2409" s="9"/>
    </row>
    <row r="2410" ht="15.35" customHeight="1">
      <c r="A2410" t="s" s="594">
        <f>MID(D2410,LEN(C2410)+2,LEN(D2410)-LEN(C2410))</f>
        <v>114</v>
      </c>
      <c r="B2410" s="349">
        <f>IF(_xlfn.IFERROR(FIND("PU",D2410,1),0)&lt;&gt;0,"PU",0)</f>
        <v>0</v>
      </c>
      <c r="C2410" t="s" s="10">
        <v>3260</v>
      </c>
      <c r="D2410" t="s" s="10">
        <v>3265</v>
      </c>
      <c r="E2410" s="349">
        <v>0</v>
      </c>
      <c r="F2410" s="6"/>
      <c r="G2410" s="6"/>
      <c r="H2410" s="6"/>
      <c r="I2410" s="6"/>
      <c r="J2410" s="9"/>
    </row>
    <row r="2411" ht="15.35" customHeight="1">
      <c r="A2411" t="s" s="594">
        <f>MID(D2411,LEN(C2411)+2,LEN(D2411)-LEN(C2411))</f>
        <v>115</v>
      </c>
      <c r="B2411" s="349">
        <f>IF(_xlfn.IFERROR(FIND("PU",D2411,1),0)&lt;&gt;0,"PU",0)</f>
        <v>0</v>
      </c>
      <c r="C2411" t="s" s="10">
        <v>3260</v>
      </c>
      <c r="D2411" t="s" s="10">
        <v>3266</v>
      </c>
      <c r="E2411" s="349">
        <v>0</v>
      </c>
      <c r="F2411" s="6"/>
      <c r="G2411" s="6"/>
      <c r="H2411" s="6"/>
      <c r="I2411" s="6"/>
      <c r="J2411" s="9"/>
    </row>
    <row r="2412" ht="15.35" customHeight="1">
      <c r="A2412" t="s" s="594">
        <f>MID(D2412,LEN(C2412)+2,LEN(D2412)-LEN(C2412))</f>
        <v>117</v>
      </c>
      <c r="B2412" s="349">
        <f>IF(_xlfn.IFERROR(FIND("PU",D2412,1),0)&lt;&gt;0,"PU",0)</f>
        <v>0</v>
      </c>
      <c r="C2412" t="s" s="10">
        <v>3260</v>
      </c>
      <c r="D2412" t="s" s="10">
        <v>3267</v>
      </c>
      <c r="E2412" s="349">
        <v>0</v>
      </c>
      <c r="F2412" s="6"/>
      <c r="G2412" s="6"/>
      <c r="H2412" s="6"/>
      <c r="I2412" s="6"/>
      <c r="J2412" s="9"/>
    </row>
    <row r="2413" ht="15.35" customHeight="1">
      <c r="A2413" t="s" s="594">
        <f>MID(D2413,LEN(C2413)+2,LEN(D2413)-LEN(C2413))</f>
        <v>118</v>
      </c>
      <c r="B2413" s="349">
        <f>IF(_xlfn.IFERROR(FIND("PU",D2413,1),0)&lt;&gt;0,"PU",0)</f>
        <v>0</v>
      </c>
      <c r="C2413" t="s" s="10">
        <v>3260</v>
      </c>
      <c r="D2413" t="s" s="10">
        <v>3268</v>
      </c>
      <c r="E2413" s="349">
        <v>0</v>
      </c>
      <c r="F2413" s="6"/>
      <c r="G2413" s="6"/>
      <c r="H2413" s="6"/>
      <c r="I2413" s="6"/>
      <c r="J2413" s="9"/>
    </row>
    <row r="2414" ht="15.35" customHeight="1">
      <c r="A2414" t="s" s="594">
        <f>MID(D2414,LEN(C2414)+2,LEN(D2414)-LEN(C2414))</f>
        <v>119</v>
      </c>
      <c r="B2414" s="349">
        <f>IF(_xlfn.IFERROR(FIND("PU",D2414,1),0)&lt;&gt;0,"PU",0)</f>
        <v>0</v>
      </c>
      <c r="C2414" t="s" s="10">
        <v>3260</v>
      </c>
      <c r="D2414" t="s" s="10">
        <v>3269</v>
      </c>
      <c r="E2414" s="349">
        <v>0</v>
      </c>
      <c r="F2414" s="6"/>
      <c r="G2414" s="6"/>
      <c r="H2414" s="6"/>
      <c r="I2414" s="6"/>
      <c r="J2414" s="9"/>
    </row>
    <row r="2415" ht="15.35" customHeight="1">
      <c r="A2415" t="s" s="594">
        <f>MID(D2415,LEN(C2415)+2,LEN(D2415)-LEN(C2415))</f>
        <v>120</v>
      </c>
      <c r="B2415" s="349">
        <f>IF(_xlfn.IFERROR(FIND("PU",D2415,1),0)&lt;&gt;0,"PU",0)</f>
        <v>0</v>
      </c>
      <c r="C2415" t="s" s="10">
        <v>3260</v>
      </c>
      <c r="D2415" t="s" s="10">
        <v>3270</v>
      </c>
      <c r="E2415" s="349">
        <v>0</v>
      </c>
      <c r="F2415" s="6"/>
      <c r="G2415" s="6"/>
      <c r="H2415" s="6"/>
      <c r="I2415" s="6"/>
      <c r="J2415" s="9"/>
    </row>
    <row r="2416" ht="15.35" customHeight="1">
      <c r="A2416" t="s" s="594">
        <f>MID(D2416,LEN(C2416)+2,LEN(D2416)-LEN(C2416))</f>
        <v>121</v>
      </c>
      <c r="B2416" s="349">
        <f>IF(_xlfn.IFERROR(FIND("PU",D2416,1),0)&lt;&gt;0,"PU",0)</f>
        <v>0</v>
      </c>
      <c r="C2416" t="s" s="10">
        <v>3260</v>
      </c>
      <c r="D2416" t="s" s="10">
        <v>3271</v>
      </c>
      <c r="E2416" s="349">
        <v>0</v>
      </c>
      <c r="F2416" s="6"/>
      <c r="G2416" s="6"/>
      <c r="H2416" s="6"/>
      <c r="I2416" s="6"/>
      <c r="J2416" s="9"/>
    </row>
    <row r="2417" ht="15.35" customHeight="1">
      <c r="A2417" t="s" s="594">
        <f>MID(D2417,LEN(C2417)+2,LEN(D2417)-LEN(C2417))</f>
        <v>122</v>
      </c>
      <c r="B2417" s="349">
        <f>IF(_xlfn.IFERROR(FIND("PU",D2417,1),0)&lt;&gt;0,"PU",0)</f>
        <v>0</v>
      </c>
      <c r="C2417" t="s" s="10">
        <v>3260</v>
      </c>
      <c r="D2417" t="s" s="10">
        <v>3272</v>
      </c>
      <c r="E2417" s="349">
        <v>0</v>
      </c>
      <c r="F2417" s="6"/>
      <c r="G2417" s="6"/>
      <c r="H2417" s="6"/>
      <c r="I2417" s="6"/>
      <c r="J2417" s="9"/>
    </row>
    <row r="2418" ht="15.35" customHeight="1">
      <c r="A2418" t="s" s="594">
        <f>MID(D2418,LEN(C2418)+2,LEN(D2418)-LEN(C2418))</f>
        <v>123</v>
      </c>
      <c r="B2418" s="349">
        <f>IF(_xlfn.IFERROR(FIND("PU",D2418,1),0)&lt;&gt;0,"PU",0)</f>
        <v>0</v>
      </c>
      <c r="C2418" t="s" s="10">
        <v>3260</v>
      </c>
      <c r="D2418" t="s" s="10">
        <v>3273</v>
      </c>
      <c r="E2418" s="349">
        <v>0</v>
      </c>
      <c r="F2418" s="6"/>
      <c r="G2418" s="6"/>
      <c r="H2418" s="6"/>
      <c r="I2418" s="6"/>
      <c r="J2418" s="9"/>
    </row>
    <row r="2419" ht="15.35" customHeight="1">
      <c r="A2419" t="s" s="594">
        <f>MID(D2419,LEN(C2419)+2,LEN(D2419)-LEN(C2419))</f>
        <v>860</v>
      </c>
      <c r="B2419" s="349">
        <f>IF(_xlfn.IFERROR(FIND("PU",D2419,1),0)&lt;&gt;0,"PU",0)</f>
        <v>0</v>
      </c>
      <c r="C2419" t="s" s="10">
        <v>3260</v>
      </c>
      <c r="D2419" t="s" s="10">
        <v>3274</v>
      </c>
      <c r="E2419" s="349">
        <v>0</v>
      </c>
      <c r="F2419" s="6"/>
      <c r="G2419" s="6"/>
      <c r="H2419" s="6"/>
      <c r="I2419" s="6"/>
      <c r="J2419" s="9"/>
    </row>
    <row r="2420" ht="15.35" customHeight="1">
      <c r="A2420" t="s" s="594">
        <f>MID(D2420,LEN(C2420)+2,LEN(D2420)-LEN(C2420))</f>
        <v>110</v>
      </c>
      <c r="B2420" s="349">
        <f>IF(_xlfn.IFERROR(FIND("PU",D2420,1),0)&lt;&gt;0,"PU",0)</f>
        <v>0</v>
      </c>
      <c r="C2420" t="s" s="10">
        <v>3275</v>
      </c>
      <c r="D2420" t="s" s="10">
        <v>3276</v>
      </c>
      <c r="E2420" s="349">
        <v>0</v>
      </c>
      <c r="F2420" s="6"/>
      <c r="G2420" s="6"/>
      <c r="H2420" s="6"/>
      <c r="I2420" s="6"/>
      <c r="J2420" s="9"/>
    </row>
    <row r="2421" ht="15.35" customHeight="1">
      <c r="A2421" t="s" s="594">
        <f>MID(D2421,LEN(C2421)+2,LEN(D2421)-LEN(C2421))</f>
        <v>111</v>
      </c>
      <c r="B2421" s="349">
        <f>IF(_xlfn.IFERROR(FIND("PU",D2421,1),0)&lt;&gt;0,"PU",0)</f>
        <v>0</v>
      </c>
      <c r="C2421" t="s" s="10">
        <v>3275</v>
      </c>
      <c r="D2421" t="s" s="10">
        <v>3277</v>
      </c>
      <c r="E2421" s="349">
        <v>0</v>
      </c>
      <c r="F2421" s="6"/>
      <c r="G2421" s="6"/>
      <c r="H2421" s="6"/>
      <c r="I2421" s="6"/>
      <c r="J2421" s="9"/>
    </row>
    <row r="2422" ht="15.35" customHeight="1">
      <c r="A2422" t="s" s="594">
        <f>MID(D2422,LEN(C2422)+2,LEN(D2422)-LEN(C2422))</f>
        <v>112</v>
      </c>
      <c r="B2422" s="349">
        <f>IF(_xlfn.IFERROR(FIND("PU",D2422,1),0)&lt;&gt;0,"PU",0)</f>
        <v>0</v>
      </c>
      <c r="C2422" t="s" s="10">
        <v>3275</v>
      </c>
      <c r="D2422" t="s" s="10">
        <v>3278</v>
      </c>
      <c r="E2422" s="349">
        <v>0</v>
      </c>
      <c r="F2422" s="6"/>
      <c r="G2422" s="6"/>
      <c r="H2422" s="6"/>
      <c r="I2422" s="6"/>
      <c r="J2422" s="9"/>
    </row>
    <row r="2423" ht="15.35" customHeight="1">
      <c r="A2423" t="s" s="594">
        <f>MID(D2423,LEN(C2423)+2,LEN(D2423)-LEN(C2423))</f>
        <v>113</v>
      </c>
      <c r="B2423" s="349">
        <f>IF(_xlfn.IFERROR(FIND("PU",D2423,1),0)&lt;&gt;0,"PU",0)</f>
        <v>0</v>
      </c>
      <c r="C2423" t="s" s="10">
        <v>3275</v>
      </c>
      <c r="D2423" t="s" s="10">
        <v>3279</v>
      </c>
      <c r="E2423" s="349">
        <v>0</v>
      </c>
      <c r="F2423" s="6"/>
      <c r="G2423" s="6"/>
      <c r="H2423" s="6"/>
      <c r="I2423" s="6"/>
      <c r="J2423" s="9"/>
    </row>
    <row r="2424" ht="15.35" customHeight="1">
      <c r="A2424" t="s" s="594">
        <f>MID(D2424,LEN(C2424)+2,LEN(D2424)-LEN(C2424))</f>
        <v>114</v>
      </c>
      <c r="B2424" s="349">
        <f>IF(_xlfn.IFERROR(FIND("PU",D2424,1),0)&lt;&gt;0,"PU",0)</f>
        <v>0</v>
      </c>
      <c r="C2424" t="s" s="10">
        <v>3275</v>
      </c>
      <c r="D2424" t="s" s="10">
        <v>3280</v>
      </c>
      <c r="E2424" s="349">
        <v>0</v>
      </c>
      <c r="F2424" s="6"/>
      <c r="G2424" s="6"/>
      <c r="H2424" s="6"/>
      <c r="I2424" s="6"/>
      <c r="J2424" s="9"/>
    </row>
    <row r="2425" ht="15.35" customHeight="1">
      <c r="A2425" t="s" s="594">
        <f>MID(D2425,LEN(C2425)+2,LEN(D2425)-LEN(C2425))</f>
        <v>115</v>
      </c>
      <c r="B2425" s="349">
        <f>IF(_xlfn.IFERROR(FIND("PU",D2425,1),0)&lt;&gt;0,"PU",0)</f>
        <v>0</v>
      </c>
      <c r="C2425" t="s" s="10">
        <v>3275</v>
      </c>
      <c r="D2425" t="s" s="10">
        <v>3281</v>
      </c>
      <c r="E2425" s="349">
        <v>0</v>
      </c>
      <c r="F2425" s="6"/>
      <c r="G2425" s="6"/>
      <c r="H2425" s="6"/>
      <c r="I2425" s="6"/>
      <c r="J2425" s="9"/>
    </row>
    <row r="2426" ht="15.35" customHeight="1">
      <c r="A2426" t="s" s="594">
        <f>MID(D2426,LEN(C2426)+2,LEN(D2426)-LEN(C2426))</f>
        <v>117</v>
      </c>
      <c r="B2426" s="349">
        <f>IF(_xlfn.IFERROR(FIND("PU",D2426,1),0)&lt;&gt;0,"PU",0)</f>
        <v>0</v>
      </c>
      <c r="C2426" t="s" s="10">
        <v>3275</v>
      </c>
      <c r="D2426" t="s" s="10">
        <v>3282</v>
      </c>
      <c r="E2426" s="349">
        <v>0</v>
      </c>
      <c r="F2426" s="6"/>
      <c r="G2426" s="6"/>
      <c r="H2426" s="6"/>
      <c r="I2426" s="6"/>
      <c r="J2426" s="9"/>
    </row>
    <row r="2427" ht="15.35" customHeight="1">
      <c r="A2427" t="s" s="594">
        <f>MID(D2427,LEN(C2427)+2,LEN(D2427)-LEN(C2427))</f>
        <v>118</v>
      </c>
      <c r="B2427" s="349">
        <f>IF(_xlfn.IFERROR(FIND("PU",D2427,1),0)&lt;&gt;0,"PU",0)</f>
        <v>0</v>
      </c>
      <c r="C2427" t="s" s="10">
        <v>3275</v>
      </c>
      <c r="D2427" t="s" s="10">
        <v>3283</v>
      </c>
      <c r="E2427" s="349">
        <v>0</v>
      </c>
      <c r="F2427" s="6"/>
      <c r="G2427" s="6"/>
      <c r="H2427" s="6"/>
      <c r="I2427" s="6"/>
      <c r="J2427" s="9"/>
    </row>
    <row r="2428" ht="15.35" customHeight="1">
      <c r="A2428" t="s" s="594">
        <f>MID(D2428,LEN(C2428)+2,LEN(D2428)-LEN(C2428))</f>
        <v>119</v>
      </c>
      <c r="B2428" s="349">
        <f>IF(_xlfn.IFERROR(FIND("PU",D2428,1),0)&lt;&gt;0,"PU",0)</f>
        <v>0</v>
      </c>
      <c r="C2428" t="s" s="10">
        <v>3275</v>
      </c>
      <c r="D2428" t="s" s="10">
        <v>3284</v>
      </c>
      <c r="E2428" s="349">
        <v>0</v>
      </c>
      <c r="F2428" s="6"/>
      <c r="G2428" s="6"/>
      <c r="H2428" s="6"/>
      <c r="I2428" s="6"/>
      <c r="J2428" s="9"/>
    </row>
    <row r="2429" ht="15.35" customHeight="1">
      <c r="A2429" t="s" s="594">
        <f>MID(D2429,LEN(C2429)+2,LEN(D2429)-LEN(C2429))</f>
        <v>120</v>
      </c>
      <c r="B2429" s="349">
        <f>IF(_xlfn.IFERROR(FIND("PU",D2429,1),0)&lt;&gt;0,"PU",0)</f>
        <v>0</v>
      </c>
      <c r="C2429" t="s" s="10">
        <v>3275</v>
      </c>
      <c r="D2429" t="s" s="10">
        <v>3285</v>
      </c>
      <c r="E2429" s="349">
        <v>0</v>
      </c>
      <c r="F2429" s="6"/>
      <c r="G2429" s="6"/>
      <c r="H2429" s="6"/>
      <c r="I2429" s="6"/>
      <c r="J2429" s="9"/>
    </row>
    <row r="2430" ht="15.35" customHeight="1">
      <c r="A2430" t="s" s="594">
        <f>MID(D2430,LEN(C2430)+2,LEN(D2430)-LEN(C2430))</f>
        <v>121</v>
      </c>
      <c r="B2430" s="349">
        <f>IF(_xlfn.IFERROR(FIND("PU",D2430,1),0)&lt;&gt;0,"PU",0)</f>
        <v>0</v>
      </c>
      <c r="C2430" t="s" s="10">
        <v>3275</v>
      </c>
      <c r="D2430" t="s" s="10">
        <v>3286</v>
      </c>
      <c r="E2430" s="349">
        <v>0</v>
      </c>
      <c r="F2430" s="6"/>
      <c r="G2430" s="6"/>
      <c r="H2430" s="6"/>
      <c r="I2430" s="6"/>
      <c r="J2430" s="9"/>
    </row>
    <row r="2431" ht="15.35" customHeight="1">
      <c r="A2431" t="s" s="594">
        <f>MID(D2431,LEN(C2431)+2,LEN(D2431)-LEN(C2431))</f>
        <v>122</v>
      </c>
      <c r="B2431" s="349">
        <f>IF(_xlfn.IFERROR(FIND("PU",D2431,1),0)&lt;&gt;0,"PU",0)</f>
        <v>0</v>
      </c>
      <c r="C2431" t="s" s="10">
        <v>3275</v>
      </c>
      <c r="D2431" t="s" s="10">
        <v>3287</v>
      </c>
      <c r="E2431" s="349">
        <v>0</v>
      </c>
      <c r="F2431" s="6"/>
      <c r="G2431" s="6"/>
      <c r="H2431" s="6"/>
      <c r="I2431" s="6"/>
      <c r="J2431" s="9"/>
    </row>
    <row r="2432" ht="15.35" customHeight="1">
      <c r="A2432" t="s" s="594">
        <f>MID(D2432,LEN(C2432)+2,LEN(D2432)-LEN(C2432))</f>
        <v>123</v>
      </c>
      <c r="B2432" s="349">
        <f>IF(_xlfn.IFERROR(FIND("PU",D2432,1),0)&lt;&gt;0,"PU",0)</f>
        <v>0</v>
      </c>
      <c r="C2432" t="s" s="10">
        <v>3275</v>
      </c>
      <c r="D2432" t="s" s="10">
        <v>3288</v>
      </c>
      <c r="E2432" s="349">
        <v>0</v>
      </c>
      <c r="F2432" s="6"/>
      <c r="G2432" s="6"/>
      <c r="H2432" s="6"/>
      <c r="I2432" s="6"/>
      <c r="J2432" s="9"/>
    </row>
    <row r="2433" ht="15.35" customHeight="1">
      <c r="A2433" t="s" s="594">
        <f>MID(D2433,LEN(C2433)+2,LEN(D2433)-LEN(C2433))</f>
        <v>860</v>
      </c>
      <c r="B2433" s="349">
        <f>IF(_xlfn.IFERROR(FIND("PU",D2433,1),0)&lt;&gt;0,"PU",0)</f>
        <v>0</v>
      </c>
      <c r="C2433" t="s" s="10">
        <v>3275</v>
      </c>
      <c r="D2433" t="s" s="10">
        <v>3289</v>
      </c>
      <c r="E2433" s="349">
        <v>0</v>
      </c>
      <c r="F2433" s="6"/>
      <c r="G2433" s="6"/>
      <c r="H2433" s="6"/>
      <c r="I2433" s="6"/>
      <c r="J2433" s="9"/>
    </row>
    <row r="2434" ht="15.35" customHeight="1">
      <c r="A2434" t="s" s="594">
        <f>MID(D2434,LEN(C2434)+2,LEN(D2434)-LEN(C2434))</f>
        <v>110</v>
      </c>
      <c r="B2434" s="349">
        <f>IF(_xlfn.IFERROR(FIND("PU",D2434,1),0)&lt;&gt;0,"PU",0)</f>
        <v>0</v>
      </c>
      <c r="C2434" t="s" s="10">
        <v>3290</v>
      </c>
      <c r="D2434" t="s" s="595">
        <v>3291</v>
      </c>
      <c r="E2434" s="349">
        <v>0</v>
      </c>
      <c r="F2434" s="6"/>
      <c r="G2434" s="6"/>
      <c r="H2434" s="6"/>
      <c r="I2434" s="6"/>
      <c r="J2434" s="9"/>
    </row>
    <row r="2435" ht="15.35" customHeight="1">
      <c r="A2435" t="s" s="594">
        <f>MID(D2435,LEN(C2435)+2,LEN(D2435)-LEN(C2435))</f>
        <v>111</v>
      </c>
      <c r="B2435" s="349">
        <f>IF(_xlfn.IFERROR(FIND("PU",D2435,1),0)&lt;&gt;0,"PU",0)</f>
        <v>0</v>
      </c>
      <c r="C2435" t="s" s="10">
        <v>3290</v>
      </c>
      <c r="D2435" t="s" s="595">
        <v>3292</v>
      </c>
      <c r="E2435" s="349">
        <v>0</v>
      </c>
      <c r="F2435" s="6"/>
      <c r="G2435" s="6"/>
      <c r="H2435" s="6"/>
      <c r="I2435" s="6"/>
      <c r="J2435" s="9"/>
    </row>
    <row r="2436" ht="15.35" customHeight="1">
      <c r="A2436" t="s" s="594">
        <f>MID(D2436,LEN(C2436)+2,LEN(D2436)-LEN(C2436))</f>
        <v>112</v>
      </c>
      <c r="B2436" s="349">
        <f>IF(_xlfn.IFERROR(FIND("PU",D2436,1),0)&lt;&gt;0,"PU",0)</f>
        <v>0</v>
      </c>
      <c r="C2436" t="s" s="10">
        <v>3290</v>
      </c>
      <c r="D2436" t="s" s="595">
        <v>3293</v>
      </c>
      <c r="E2436" s="349">
        <v>0</v>
      </c>
      <c r="F2436" s="6"/>
      <c r="G2436" s="6"/>
      <c r="H2436" s="6"/>
      <c r="I2436" s="6"/>
      <c r="J2436" s="9"/>
    </row>
    <row r="2437" ht="15.35" customHeight="1">
      <c r="A2437" t="s" s="594">
        <f>MID(D2437,LEN(C2437)+2,LEN(D2437)-LEN(C2437))</f>
        <v>113</v>
      </c>
      <c r="B2437" s="349">
        <f>IF(_xlfn.IFERROR(FIND("PU",D2437,1),0)&lt;&gt;0,"PU",0)</f>
        <v>0</v>
      </c>
      <c r="C2437" t="s" s="10">
        <v>3290</v>
      </c>
      <c r="D2437" t="s" s="595">
        <v>3294</v>
      </c>
      <c r="E2437" s="349">
        <v>0</v>
      </c>
      <c r="F2437" s="6"/>
      <c r="G2437" s="6"/>
      <c r="H2437" s="6"/>
      <c r="I2437" s="6"/>
      <c r="J2437" s="9"/>
    </row>
    <row r="2438" ht="15.35" customHeight="1">
      <c r="A2438" t="s" s="594">
        <f>MID(D2438,LEN(C2438)+2,LEN(D2438)-LEN(C2438))</f>
        <v>114</v>
      </c>
      <c r="B2438" s="349">
        <f>IF(_xlfn.IFERROR(FIND("PU",D2438,1),0)&lt;&gt;0,"PU",0)</f>
        <v>0</v>
      </c>
      <c r="C2438" t="s" s="10">
        <v>3290</v>
      </c>
      <c r="D2438" t="s" s="595">
        <v>3295</v>
      </c>
      <c r="E2438" s="349">
        <v>0</v>
      </c>
      <c r="F2438" s="6"/>
      <c r="G2438" s="6"/>
      <c r="H2438" s="6"/>
      <c r="I2438" s="6"/>
      <c r="J2438" s="9"/>
    </row>
    <row r="2439" ht="15.35" customHeight="1">
      <c r="A2439" t="s" s="594">
        <f>MID(D2439,LEN(C2439)+2,LEN(D2439)-LEN(C2439))</f>
        <v>115</v>
      </c>
      <c r="B2439" s="349">
        <f>IF(_xlfn.IFERROR(FIND("PU",D2439,1),0)&lt;&gt;0,"PU",0)</f>
        <v>0</v>
      </c>
      <c r="C2439" t="s" s="10">
        <v>3290</v>
      </c>
      <c r="D2439" t="s" s="595">
        <v>3296</v>
      </c>
      <c r="E2439" s="349">
        <v>0</v>
      </c>
      <c r="F2439" s="6"/>
      <c r="G2439" s="6"/>
      <c r="H2439" s="6"/>
      <c r="I2439" s="6"/>
      <c r="J2439" s="9"/>
    </row>
    <row r="2440" ht="15.35" customHeight="1">
      <c r="A2440" t="s" s="594">
        <f>MID(D2440,LEN(C2440)+2,LEN(D2440)-LEN(C2440))</f>
        <v>117</v>
      </c>
      <c r="B2440" s="349">
        <f>IF(_xlfn.IFERROR(FIND("PU",D2440,1),0)&lt;&gt;0,"PU",0)</f>
        <v>0</v>
      </c>
      <c r="C2440" t="s" s="10">
        <v>3290</v>
      </c>
      <c r="D2440" t="s" s="595">
        <v>3297</v>
      </c>
      <c r="E2440" s="349">
        <v>0</v>
      </c>
      <c r="F2440" s="6"/>
      <c r="G2440" s="6"/>
      <c r="H2440" s="6"/>
      <c r="I2440" s="6"/>
      <c r="J2440" s="9"/>
    </row>
    <row r="2441" ht="15.35" customHeight="1">
      <c r="A2441" t="s" s="594">
        <f>MID(D2441,LEN(C2441)+2,LEN(D2441)-LEN(C2441))</f>
        <v>118</v>
      </c>
      <c r="B2441" s="349">
        <f>IF(_xlfn.IFERROR(FIND("PU",D2441,1),0)&lt;&gt;0,"PU",0)</f>
        <v>0</v>
      </c>
      <c r="C2441" t="s" s="10">
        <v>3290</v>
      </c>
      <c r="D2441" t="s" s="595">
        <v>3298</v>
      </c>
      <c r="E2441" s="349">
        <v>0</v>
      </c>
      <c r="F2441" s="6"/>
      <c r="G2441" s="6"/>
      <c r="H2441" s="6"/>
      <c r="I2441" s="6"/>
      <c r="J2441" s="9"/>
    </row>
    <row r="2442" ht="15.35" customHeight="1">
      <c r="A2442" t="s" s="594">
        <f>MID(D2442,LEN(C2442)+2,LEN(D2442)-LEN(C2442))</f>
        <v>119</v>
      </c>
      <c r="B2442" s="349">
        <f>IF(_xlfn.IFERROR(FIND("PU",D2442,1),0)&lt;&gt;0,"PU",0)</f>
        <v>0</v>
      </c>
      <c r="C2442" t="s" s="10">
        <v>3290</v>
      </c>
      <c r="D2442" t="s" s="595">
        <v>3299</v>
      </c>
      <c r="E2442" s="349">
        <v>0</v>
      </c>
      <c r="F2442" s="6"/>
      <c r="G2442" s="6"/>
      <c r="H2442" s="6"/>
      <c r="I2442" s="6"/>
      <c r="J2442" s="9"/>
    </row>
    <row r="2443" ht="15.35" customHeight="1">
      <c r="A2443" t="s" s="594">
        <f>MID(D2443,LEN(C2443)+2,LEN(D2443)-LEN(C2443))</f>
        <v>120</v>
      </c>
      <c r="B2443" s="349">
        <f>IF(_xlfn.IFERROR(FIND("PU",D2443,1),0)&lt;&gt;0,"PU",0)</f>
        <v>0</v>
      </c>
      <c r="C2443" t="s" s="10">
        <v>3290</v>
      </c>
      <c r="D2443" t="s" s="595">
        <v>3300</v>
      </c>
      <c r="E2443" s="349">
        <v>0</v>
      </c>
      <c r="F2443" s="6"/>
      <c r="G2443" s="6"/>
      <c r="H2443" s="6"/>
      <c r="I2443" s="6"/>
      <c r="J2443" s="9"/>
    </row>
    <row r="2444" ht="15.35" customHeight="1">
      <c r="A2444" t="s" s="594">
        <f>MID(D2444,LEN(C2444)+2,LEN(D2444)-LEN(C2444))</f>
        <v>121</v>
      </c>
      <c r="B2444" s="349">
        <f>IF(_xlfn.IFERROR(FIND("PU",D2444,1),0)&lt;&gt;0,"PU",0)</f>
        <v>0</v>
      </c>
      <c r="C2444" t="s" s="10">
        <v>3290</v>
      </c>
      <c r="D2444" t="s" s="595">
        <v>3301</v>
      </c>
      <c r="E2444" s="349">
        <v>0</v>
      </c>
      <c r="F2444" s="6"/>
      <c r="G2444" s="6"/>
      <c r="H2444" s="6"/>
      <c r="I2444" s="6"/>
      <c r="J2444" s="9"/>
    </row>
    <row r="2445" ht="15.35" customHeight="1">
      <c r="A2445" t="s" s="594">
        <f>MID(D2445,LEN(C2445)+2,LEN(D2445)-LEN(C2445))</f>
        <v>122</v>
      </c>
      <c r="B2445" s="349">
        <f>IF(_xlfn.IFERROR(FIND("PU",D2445,1),0)&lt;&gt;0,"PU",0)</f>
        <v>0</v>
      </c>
      <c r="C2445" t="s" s="10">
        <v>3290</v>
      </c>
      <c r="D2445" t="s" s="595">
        <v>3302</v>
      </c>
      <c r="E2445" s="349">
        <v>0</v>
      </c>
      <c r="F2445" s="6"/>
      <c r="G2445" s="6"/>
      <c r="H2445" s="6"/>
      <c r="I2445" s="6"/>
      <c r="J2445" s="9"/>
    </row>
    <row r="2446" ht="15.35" customHeight="1">
      <c r="A2446" t="s" s="594">
        <f>MID(D2446,LEN(C2446)+2,LEN(D2446)-LEN(C2446))</f>
        <v>123</v>
      </c>
      <c r="B2446" s="349">
        <f>IF(_xlfn.IFERROR(FIND("PU",D2446,1),0)&lt;&gt;0,"PU",0)</f>
        <v>0</v>
      </c>
      <c r="C2446" t="s" s="10">
        <v>3290</v>
      </c>
      <c r="D2446" t="s" s="595">
        <v>3303</v>
      </c>
      <c r="E2446" s="349">
        <v>0</v>
      </c>
      <c r="F2446" s="6"/>
      <c r="G2446" s="6"/>
      <c r="H2446" s="6"/>
      <c r="I2446" s="6"/>
      <c r="J2446" s="9"/>
    </row>
    <row r="2447" ht="15.35" customHeight="1">
      <c r="A2447" t="s" s="594">
        <f>MID(D2447,LEN(C2447)+2,LEN(D2447)-LEN(C2447))</f>
        <v>860</v>
      </c>
      <c r="B2447" s="349">
        <f>IF(_xlfn.IFERROR(FIND("PU",D2447,1),0)&lt;&gt;0,"PU",0)</f>
        <v>0</v>
      </c>
      <c r="C2447" t="s" s="10">
        <v>3290</v>
      </c>
      <c r="D2447" t="s" s="595">
        <v>3304</v>
      </c>
      <c r="E2447" s="349">
        <v>0</v>
      </c>
      <c r="F2447" s="6"/>
      <c r="G2447" s="6"/>
      <c r="H2447" s="6"/>
      <c r="I2447" s="6"/>
      <c r="J2447" s="9"/>
    </row>
    <row r="2448" ht="15.35" customHeight="1">
      <c r="A2448" t="s" s="594">
        <f>MID(D2448,LEN(C2448)+2,LEN(D2448)-LEN(C2448))</f>
        <v>110</v>
      </c>
      <c r="B2448" s="349">
        <f>IF(_xlfn.IFERROR(FIND("PU",D2448,1),0)&lt;&gt;0,"PU",0)</f>
        <v>0</v>
      </c>
      <c r="C2448" t="s" s="10">
        <v>3305</v>
      </c>
      <c r="D2448" t="s" s="595">
        <v>3306</v>
      </c>
      <c r="E2448" s="349">
        <v>0</v>
      </c>
      <c r="F2448" s="6"/>
      <c r="G2448" s="6"/>
      <c r="H2448" s="6"/>
      <c r="I2448" s="6"/>
      <c r="J2448" s="9"/>
    </row>
    <row r="2449" ht="15.35" customHeight="1">
      <c r="A2449" t="s" s="594">
        <f>MID(D2449,LEN(C2449)+2,LEN(D2449)-LEN(C2449))</f>
        <v>111</v>
      </c>
      <c r="B2449" s="349">
        <f>IF(_xlfn.IFERROR(FIND("PU",D2449,1),0)&lt;&gt;0,"PU",0)</f>
        <v>0</v>
      </c>
      <c r="C2449" t="s" s="10">
        <v>3305</v>
      </c>
      <c r="D2449" t="s" s="595">
        <v>3307</v>
      </c>
      <c r="E2449" s="349">
        <v>0</v>
      </c>
      <c r="F2449" s="6"/>
      <c r="G2449" s="6"/>
      <c r="H2449" s="6"/>
      <c r="I2449" s="6"/>
      <c r="J2449" s="9"/>
    </row>
    <row r="2450" ht="15.35" customHeight="1">
      <c r="A2450" t="s" s="594">
        <f>MID(D2450,LEN(C2450)+2,LEN(D2450)-LEN(C2450))</f>
        <v>112</v>
      </c>
      <c r="B2450" s="349">
        <f>IF(_xlfn.IFERROR(FIND("PU",D2450,1),0)&lt;&gt;0,"PU",0)</f>
        <v>0</v>
      </c>
      <c r="C2450" t="s" s="10">
        <v>3305</v>
      </c>
      <c r="D2450" t="s" s="595">
        <v>3308</v>
      </c>
      <c r="E2450" s="349">
        <v>0</v>
      </c>
      <c r="F2450" s="6"/>
      <c r="G2450" s="6"/>
      <c r="H2450" s="6"/>
      <c r="I2450" s="6"/>
      <c r="J2450" s="9"/>
    </row>
    <row r="2451" ht="15.35" customHeight="1">
      <c r="A2451" t="s" s="594">
        <f>MID(D2451,LEN(C2451)+2,LEN(D2451)-LEN(C2451))</f>
        <v>113</v>
      </c>
      <c r="B2451" s="349">
        <f>IF(_xlfn.IFERROR(FIND("PU",D2451,1),0)&lt;&gt;0,"PU",0)</f>
        <v>0</v>
      </c>
      <c r="C2451" t="s" s="10">
        <v>3305</v>
      </c>
      <c r="D2451" t="s" s="595">
        <v>3309</v>
      </c>
      <c r="E2451" s="349">
        <v>0</v>
      </c>
      <c r="F2451" s="6"/>
      <c r="G2451" s="6"/>
      <c r="H2451" s="6"/>
      <c r="I2451" s="6"/>
      <c r="J2451" s="9"/>
    </row>
    <row r="2452" ht="15.35" customHeight="1">
      <c r="A2452" t="s" s="594">
        <f>MID(D2452,LEN(C2452)+2,LEN(D2452)-LEN(C2452))</f>
        <v>114</v>
      </c>
      <c r="B2452" s="349">
        <f>IF(_xlfn.IFERROR(FIND("PU",D2452,1),0)&lt;&gt;0,"PU",0)</f>
        <v>0</v>
      </c>
      <c r="C2452" t="s" s="10">
        <v>3305</v>
      </c>
      <c r="D2452" t="s" s="595">
        <v>3310</v>
      </c>
      <c r="E2452" s="349">
        <v>0</v>
      </c>
      <c r="F2452" s="6"/>
      <c r="G2452" s="6"/>
      <c r="H2452" s="6"/>
      <c r="I2452" s="6"/>
      <c r="J2452" s="9"/>
    </row>
    <row r="2453" ht="15.35" customHeight="1">
      <c r="A2453" t="s" s="594">
        <f>MID(D2453,LEN(C2453)+2,LEN(D2453)-LEN(C2453))</f>
        <v>115</v>
      </c>
      <c r="B2453" s="349">
        <f>IF(_xlfn.IFERROR(FIND("PU",D2453,1),0)&lt;&gt;0,"PU",0)</f>
        <v>0</v>
      </c>
      <c r="C2453" t="s" s="10">
        <v>3305</v>
      </c>
      <c r="D2453" t="s" s="595">
        <v>3311</v>
      </c>
      <c r="E2453" s="349">
        <v>0</v>
      </c>
      <c r="F2453" s="6"/>
      <c r="G2453" s="6"/>
      <c r="H2453" s="6"/>
      <c r="I2453" s="6"/>
      <c r="J2453" s="9"/>
    </row>
    <row r="2454" ht="15.35" customHeight="1">
      <c r="A2454" t="s" s="594">
        <f>MID(D2454,LEN(C2454)+2,LEN(D2454)-LEN(C2454))</f>
        <v>117</v>
      </c>
      <c r="B2454" s="349">
        <f>IF(_xlfn.IFERROR(FIND("PU",D2454,1),0)&lt;&gt;0,"PU",0)</f>
        <v>0</v>
      </c>
      <c r="C2454" t="s" s="10">
        <v>3305</v>
      </c>
      <c r="D2454" t="s" s="595">
        <v>3312</v>
      </c>
      <c r="E2454" s="349">
        <v>0</v>
      </c>
      <c r="F2454" s="6"/>
      <c r="G2454" s="6"/>
      <c r="H2454" s="6"/>
      <c r="I2454" s="6"/>
      <c r="J2454" s="9"/>
    </row>
    <row r="2455" ht="15.35" customHeight="1">
      <c r="A2455" t="s" s="594">
        <f>MID(D2455,LEN(C2455)+2,LEN(D2455)-LEN(C2455))</f>
        <v>118</v>
      </c>
      <c r="B2455" s="349">
        <f>IF(_xlfn.IFERROR(FIND("PU",D2455,1),0)&lt;&gt;0,"PU",0)</f>
        <v>0</v>
      </c>
      <c r="C2455" t="s" s="10">
        <v>3305</v>
      </c>
      <c r="D2455" t="s" s="595">
        <v>3313</v>
      </c>
      <c r="E2455" s="349">
        <v>0</v>
      </c>
      <c r="F2455" s="6"/>
      <c r="G2455" s="6"/>
      <c r="H2455" s="6"/>
      <c r="I2455" s="6"/>
      <c r="J2455" s="9"/>
    </row>
    <row r="2456" ht="15.35" customHeight="1">
      <c r="A2456" t="s" s="594">
        <f>MID(D2456,LEN(C2456)+2,LEN(D2456)-LEN(C2456))</f>
        <v>119</v>
      </c>
      <c r="B2456" s="349">
        <f>IF(_xlfn.IFERROR(FIND("PU",D2456,1),0)&lt;&gt;0,"PU",0)</f>
        <v>0</v>
      </c>
      <c r="C2456" t="s" s="10">
        <v>3305</v>
      </c>
      <c r="D2456" t="s" s="595">
        <v>3314</v>
      </c>
      <c r="E2456" s="349">
        <v>0</v>
      </c>
      <c r="F2456" s="6"/>
      <c r="G2456" s="6"/>
      <c r="H2456" s="6"/>
      <c r="I2456" s="6"/>
      <c r="J2456" s="9"/>
    </row>
    <row r="2457" ht="15.35" customHeight="1">
      <c r="A2457" t="s" s="594">
        <f>MID(D2457,LEN(C2457)+2,LEN(D2457)-LEN(C2457))</f>
        <v>120</v>
      </c>
      <c r="B2457" s="349">
        <f>IF(_xlfn.IFERROR(FIND("PU",D2457,1),0)&lt;&gt;0,"PU",0)</f>
        <v>0</v>
      </c>
      <c r="C2457" t="s" s="10">
        <v>3305</v>
      </c>
      <c r="D2457" t="s" s="595">
        <v>3315</v>
      </c>
      <c r="E2457" s="349">
        <v>0</v>
      </c>
      <c r="F2457" s="6"/>
      <c r="G2457" s="6"/>
      <c r="H2457" s="6"/>
      <c r="I2457" s="6"/>
      <c r="J2457" s="9"/>
    </row>
    <row r="2458" ht="15.35" customHeight="1">
      <c r="A2458" t="s" s="594">
        <f>MID(D2458,LEN(C2458)+2,LEN(D2458)-LEN(C2458))</f>
        <v>121</v>
      </c>
      <c r="B2458" s="349">
        <f>IF(_xlfn.IFERROR(FIND("PU",D2458,1),0)&lt;&gt;0,"PU",0)</f>
        <v>0</v>
      </c>
      <c r="C2458" t="s" s="10">
        <v>3305</v>
      </c>
      <c r="D2458" t="s" s="595">
        <v>3316</v>
      </c>
      <c r="E2458" s="349">
        <v>0</v>
      </c>
      <c r="F2458" s="6"/>
      <c r="G2458" s="6"/>
      <c r="H2458" s="6"/>
      <c r="I2458" s="6"/>
      <c r="J2458" s="9"/>
    </row>
    <row r="2459" ht="15.35" customHeight="1">
      <c r="A2459" t="s" s="594">
        <f>MID(D2459,LEN(C2459)+2,LEN(D2459)-LEN(C2459))</f>
        <v>122</v>
      </c>
      <c r="B2459" s="349">
        <f>IF(_xlfn.IFERROR(FIND("PU",D2459,1),0)&lt;&gt;0,"PU",0)</f>
        <v>0</v>
      </c>
      <c r="C2459" t="s" s="10">
        <v>3305</v>
      </c>
      <c r="D2459" t="s" s="595">
        <v>3317</v>
      </c>
      <c r="E2459" s="349">
        <v>0</v>
      </c>
      <c r="F2459" s="6"/>
      <c r="G2459" s="6"/>
      <c r="H2459" s="6"/>
      <c r="I2459" s="6"/>
      <c r="J2459" s="9"/>
    </row>
    <row r="2460" ht="15.35" customHeight="1">
      <c r="A2460" t="s" s="594">
        <f>MID(D2460,LEN(C2460)+2,LEN(D2460)-LEN(C2460))</f>
        <v>123</v>
      </c>
      <c r="B2460" s="349">
        <f>IF(_xlfn.IFERROR(FIND("PU",D2460,1),0)&lt;&gt;0,"PU",0)</f>
        <v>0</v>
      </c>
      <c r="C2460" t="s" s="10">
        <v>3305</v>
      </c>
      <c r="D2460" t="s" s="595">
        <v>3318</v>
      </c>
      <c r="E2460" s="349">
        <v>0</v>
      </c>
      <c r="F2460" s="6"/>
      <c r="G2460" s="6"/>
      <c r="H2460" s="6"/>
      <c r="I2460" s="6"/>
      <c r="J2460" s="9"/>
    </row>
    <row r="2461" ht="15.35" customHeight="1">
      <c r="A2461" t="s" s="594">
        <f>MID(D2461,LEN(C2461)+2,LEN(D2461)-LEN(C2461))</f>
        <v>860</v>
      </c>
      <c r="B2461" s="349">
        <f>IF(_xlfn.IFERROR(FIND("PU",D2461,1),0)&lt;&gt;0,"PU",0)</f>
        <v>0</v>
      </c>
      <c r="C2461" t="s" s="10">
        <v>3305</v>
      </c>
      <c r="D2461" t="s" s="595">
        <v>3319</v>
      </c>
      <c r="E2461" s="349">
        <v>0</v>
      </c>
      <c r="F2461" s="6"/>
      <c r="G2461" s="6"/>
      <c r="H2461" s="6"/>
      <c r="I2461" s="6"/>
      <c r="J2461" s="9"/>
    </row>
    <row r="2462" ht="15.35" customHeight="1">
      <c r="A2462" t="s" s="594">
        <f>MID(D2462,LEN(C2462)+2,LEN(D2462)-LEN(C2462))</f>
        <v>110</v>
      </c>
      <c r="B2462" s="349">
        <f>IF(_xlfn.IFERROR(FIND("PU",D2462,1),0)&lt;&gt;0,"PU",0)</f>
        <v>0</v>
      </c>
      <c r="C2462" t="s" s="10">
        <v>3320</v>
      </c>
      <c r="D2462" t="s" s="595">
        <v>3321</v>
      </c>
      <c r="E2462" s="349">
        <v>0</v>
      </c>
      <c r="F2462" s="6"/>
      <c r="G2462" s="6"/>
      <c r="H2462" s="6"/>
      <c r="I2462" s="6"/>
      <c r="J2462" s="9"/>
    </row>
    <row r="2463" ht="15.35" customHeight="1">
      <c r="A2463" t="s" s="594">
        <f>MID(D2463,LEN(C2463)+2,LEN(D2463)-LEN(C2463))</f>
        <v>111</v>
      </c>
      <c r="B2463" s="349">
        <f>IF(_xlfn.IFERROR(FIND("PU",D2463,1),0)&lt;&gt;0,"PU",0)</f>
        <v>0</v>
      </c>
      <c r="C2463" t="s" s="10">
        <v>3320</v>
      </c>
      <c r="D2463" t="s" s="595">
        <v>3322</v>
      </c>
      <c r="E2463" s="349">
        <v>0</v>
      </c>
      <c r="F2463" s="6"/>
      <c r="G2463" s="6"/>
      <c r="H2463" s="6"/>
      <c r="I2463" s="6"/>
      <c r="J2463" s="9"/>
    </row>
    <row r="2464" ht="15.35" customHeight="1">
      <c r="A2464" t="s" s="594">
        <f>MID(D2464,LEN(C2464)+2,LEN(D2464)-LEN(C2464))</f>
        <v>112</v>
      </c>
      <c r="B2464" s="349">
        <f>IF(_xlfn.IFERROR(FIND("PU",D2464,1),0)&lt;&gt;0,"PU",0)</f>
        <v>0</v>
      </c>
      <c r="C2464" t="s" s="10">
        <v>3320</v>
      </c>
      <c r="D2464" t="s" s="595">
        <v>3323</v>
      </c>
      <c r="E2464" s="349">
        <v>0</v>
      </c>
      <c r="F2464" s="6"/>
      <c r="G2464" s="6"/>
      <c r="H2464" s="6"/>
      <c r="I2464" s="6"/>
      <c r="J2464" s="9"/>
    </row>
    <row r="2465" ht="15.35" customHeight="1">
      <c r="A2465" t="s" s="594">
        <f>MID(D2465,LEN(C2465)+2,LEN(D2465)-LEN(C2465))</f>
        <v>113</v>
      </c>
      <c r="B2465" s="349">
        <f>IF(_xlfn.IFERROR(FIND("PU",D2465,1),0)&lt;&gt;0,"PU",0)</f>
        <v>0</v>
      </c>
      <c r="C2465" t="s" s="10">
        <v>3320</v>
      </c>
      <c r="D2465" t="s" s="595">
        <v>3324</v>
      </c>
      <c r="E2465" s="349">
        <v>0</v>
      </c>
      <c r="F2465" s="6"/>
      <c r="G2465" s="6"/>
      <c r="H2465" s="6"/>
      <c r="I2465" s="6"/>
      <c r="J2465" s="9"/>
    </row>
    <row r="2466" ht="15.35" customHeight="1">
      <c r="A2466" t="s" s="594">
        <f>MID(D2466,LEN(C2466)+2,LEN(D2466)-LEN(C2466))</f>
        <v>114</v>
      </c>
      <c r="B2466" s="349">
        <f>IF(_xlfn.IFERROR(FIND("PU",D2466,1),0)&lt;&gt;0,"PU",0)</f>
        <v>0</v>
      </c>
      <c r="C2466" t="s" s="10">
        <v>3320</v>
      </c>
      <c r="D2466" t="s" s="595">
        <v>3325</v>
      </c>
      <c r="E2466" s="349">
        <v>0</v>
      </c>
      <c r="F2466" s="6"/>
      <c r="G2466" s="6"/>
      <c r="H2466" s="6"/>
      <c r="I2466" s="6"/>
      <c r="J2466" s="9"/>
    </row>
    <row r="2467" ht="15.35" customHeight="1">
      <c r="A2467" t="s" s="594">
        <f>MID(D2467,LEN(C2467)+2,LEN(D2467)-LEN(C2467))</f>
        <v>115</v>
      </c>
      <c r="B2467" s="349">
        <f>IF(_xlfn.IFERROR(FIND("PU",D2467,1),0)&lt;&gt;0,"PU",0)</f>
        <v>0</v>
      </c>
      <c r="C2467" t="s" s="10">
        <v>3320</v>
      </c>
      <c r="D2467" t="s" s="595">
        <v>3326</v>
      </c>
      <c r="E2467" s="349">
        <v>0</v>
      </c>
      <c r="F2467" s="6"/>
      <c r="G2467" s="6"/>
      <c r="H2467" s="6"/>
      <c r="I2467" s="6"/>
      <c r="J2467" s="9"/>
    </row>
    <row r="2468" ht="15.35" customHeight="1">
      <c r="A2468" t="s" s="594">
        <f>MID(D2468,LEN(C2468)+2,LEN(D2468)-LEN(C2468))</f>
        <v>117</v>
      </c>
      <c r="B2468" s="349">
        <f>IF(_xlfn.IFERROR(FIND("PU",D2468,1),0)&lt;&gt;0,"PU",0)</f>
        <v>0</v>
      </c>
      <c r="C2468" t="s" s="10">
        <v>3320</v>
      </c>
      <c r="D2468" t="s" s="595">
        <v>3327</v>
      </c>
      <c r="E2468" s="349">
        <v>0</v>
      </c>
      <c r="F2468" s="6"/>
      <c r="G2468" s="6"/>
      <c r="H2468" s="6"/>
      <c r="I2468" s="6"/>
      <c r="J2468" s="9"/>
    </row>
    <row r="2469" ht="15.35" customHeight="1">
      <c r="A2469" t="s" s="594">
        <f>MID(D2469,LEN(C2469)+2,LEN(D2469)-LEN(C2469))</f>
        <v>118</v>
      </c>
      <c r="B2469" s="349">
        <f>IF(_xlfn.IFERROR(FIND("PU",D2469,1),0)&lt;&gt;0,"PU",0)</f>
        <v>0</v>
      </c>
      <c r="C2469" t="s" s="10">
        <v>3320</v>
      </c>
      <c r="D2469" t="s" s="595">
        <v>3328</v>
      </c>
      <c r="E2469" s="349">
        <v>0</v>
      </c>
      <c r="F2469" s="6"/>
      <c r="G2469" s="6"/>
      <c r="H2469" s="6"/>
      <c r="I2469" s="6"/>
      <c r="J2469" s="9"/>
    </row>
    <row r="2470" ht="15.35" customHeight="1">
      <c r="A2470" t="s" s="594">
        <f>MID(D2470,LEN(C2470)+2,LEN(D2470)-LEN(C2470))</f>
        <v>119</v>
      </c>
      <c r="B2470" s="349">
        <f>IF(_xlfn.IFERROR(FIND("PU",D2470,1),0)&lt;&gt;0,"PU",0)</f>
        <v>0</v>
      </c>
      <c r="C2470" t="s" s="10">
        <v>3320</v>
      </c>
      <c r="D2470" t="s" s="595">
        <v>3329</v>
      </c>
      <c r="E2470" s="349">
        <v>0</v>
      </c>
      <c r="F2470" s="6"/>
      <c r="G2470" s="6"/>
      <c r="H2470" s="6"/>
      <c r="I2470" s="6"/>
      <c r="J2470" s="9"/>
    </row>
    <row r="2471" ht="15.35" customHeight="1">
      <c r="A2471" t="s" s="594">
        <f>MID(D2471,LEN(C2471)+2,LEN(D2471)-LEN(C2471))</f>
        <v>120</v>
      </c>
      <c r="B2471" s="349">
        <f>IF(_xlfn.IFERROR(FIND("PU",D2471,1),0)&lt;&gt;0,"PU",0)</f>
        <v>0</v>
      </c>
      <c r="C2471" t="s" s="10">
        <v>3320</v>
      </c>
      <c r="D2471" t="s" s="595">
        <v>3330</v>
      </c>
      <c r="E2471" s="349">
        <v>0</v>
      </c>
      <c r="F2471" s="6"/>
      <c r="G2471" s="6"/>
      <c r="H2471" s="6"/>
      <c r="I2471" s="6"/>
      <c r="J2471" s="9"/>
    </row>
    <row r="2472" ht="15.35" customHeight="1">
      <c r="A2472" t="s" s="594">
        <f>MID(D2472,LEN(C2472)+2,LEN(D2472)-LEN(C2472))</f>
        <v>121</v>
      </c>
      <c r="B2472" s="349">
        <f>IF(_xlfn.IFERROR(FIND("PU",D2472,1),0)&lt;&gt;0,"PU",0)</f>
        <v>0</v>
      </c>
      <c r="C2472" t="s" s="10">
        <v>3320</v>
      </c>
      <c r="D2472" t="s" s="595">
        <v>3331</v>
      </c>
      <c r="E2472" s="349">
        <v>0</v>
      </c>
      <c r="F2472" s="6"/>
      <c r="G2472" s="6"/>
      <c r="H2472" s="6"/>
      <c r="I2472" s="6"/>
      <c r="J2472" s="9"/>
    </row>
    <row r="2473" ht="15.35" customHeight="1">
      <c r="A2473" t="s" s="594">
        <f>MID(D2473,LEN(C2473)+2,LEN(D2473)-LEN(C2473))</f>
        <v>122</v>
      </c>
      <c r="B2473" s="349">
        <f>IF(_xlfn.IFERROR(FIND("PU",D2473,1),0)&lt;&gt;0,"PU",0)</f>
        <v>0</v>
      </c>
      <c r="C2473" t="s" s="10">
        <v>3320</v>
      </c>
      <c r="D2473" t="s" s="595">
        <v>3332</v>
      </c>
      <c r="E2473" s="349">
        <v>0</v>
      </c>
      <c r="F2473" s="6"/>
      <c r="G2473" s="6"/>
      <c r="H2473" s="6"/>
      <c r="I2473" s="6"/>
      <c r="J2473" s="9"/>
    </row>
    <row r="2474" ht="15.35" customHeight="1">
      <c r="A2474" t="s" s="594">
        <f>MID(D2474,LEN(C2474)+2,LEN(D2474)-LEN(C2474))</f>
        <v>123</v>
      </c>
      <c r="B2474" s="349">
        <f>IF(_xlfn.IFERROR(FIND("PU",D2474,1),0)&lt;&gt;0,"PU",0)</f>
        <v>0</v>
      </c>
      <c r="C2474" t="s" s="10">
        <v>3320</v>
      </c>
      <c r="D2474" t="s" s="595">
        <v>3333</v>
      </c>
      <c r="E2474" s="349">
        <v>0</v>
      </c>
      <c r="F2474" s="6"/>
      <c r="G2474" s="6"/>
      <c r="H2474" s="6"/>
      <c r="I2474" s="6"/>
      <c r="J2474" s="9"/>
    </row>
    <row r="2475" ht="15.35" customHeight="1">
      <c r="A2475" t="s" s="594">
        <f>MID(D2475,LEN(C2475)+2,LEN(D2475)-LEN(C2475))</f>
        <v>860</v>
      </c>
      <c r="B2475" s="349">
        <f>IF(_xlfn.IFERROR(FIND("PU",D2475,1),0)&lt;&gt;0,"PU",0)</f>
        <v>0</v>
      </c>
      <c r="C2475" t="s" s="10">
        <v>3320</v>
      </c>
      <c r="D2475" t="s" s="595">
        <v>3334</v>
      </c>
      <c r="E2475" s="349">
        <v>0</v>
      </c>
      <c r="F2475" s="6"/>
      <c r="G2475" s="6"/>
      <c r="H2475" s="6"/>
      <c r="I2475" s="6"/>
      <c r="J2475" s="9"/>
    </row>
    <row r="2476" ht="15.35" customHeight="1">
      <c r="A2476" t="s" s="594">
        <f>MID(D2476,LEN(C2476)+2,LEN(D2476)-LEN(C2476))</f>
        <v>110</v>
      </c>
      <c r="B2476" s="349">
        <f>IF(_xlfn.IFERROR(FIND("PU",D2476,1),0)&lt;&gt;0,"PU",0)</f>
        <v>0</v>
      </c>
      <c r="C2476" t="s" s="10">
        <v>3335</v>
      </c>
      <c r="D2476" t="s" s="595">
        <v>3336</v>
      </c>
      <c r="E2476" s="349">
        <v>0</v>
      </c>
      <c r="F2476" s="6"/>
      <c r="G2476" s="6"/>
      <c r="H2476" s="6"/>
      <c r="I2476" s="6"/>
      <c r="J2476" s="9"/>
    </row>
    <row r="2477" ht="15.35" customHeight="1">
      <c r="A2477" t="s" s="594">
        <f>MID(D2477,LEN(C2477)+2,LEN(D2477)-LEN(C2477))</f>
        <v>111</v>
      </c>
      <c r="B2477" s="349">
        <f>IF(_xlfn.IFERROR(FIND("PU",D2477,1),0)&lt;&gt;0,"PU",0)</f>
        <v>0</v>
      </c>
      <c r="C2477" t="s" s="10">
        <v>3335</v>
      </c>
      <c r="D2477" t="s" s="595">
        <v>3337</v>
      </c>
      <c r="E2477" s="349">
        <v>0</v>
      </c>
      <c r="F2477" s="6"/>
      <c r="G2477" s="6"/>
      <c r="H2477" s="6"/>
      <c r="I2477" s="6"/>
      <c r="J2477" s="9"/>
    </row>
    <row r="2478" ht="15.35" customHeight="1">
      <c r="A2478" t="s" s="594">
        <f>MID(D2478,LEN(C2478)+2,LEN(D2478)-LEN(C2478))</f>
        <v>112</v>
      </c>
      <c r="B2478" s="349">
        <f>IF(_xlfn.IFERROR(FIND("PU",D2478,1),0)&lt;&gt;0,"PU",0)</f>
        <v>0</v>
      </c>
      <c r="C2478" t="s" s="10">
        <v>3335</v>
      </c>
      <c r="D2478" t="s" s="595">
        <v>3338</v>
      </c>
      <c r="E2478" s="349">
        <v>0</v>
      </c>
      <c r="F2478" s="6"/>
      <c r="G2478" s="6"/>
      <c r="H2478" s="6"/>
      <c r="I2478" s="6"/>
      <c r="J2478" s="9"/>
    </row>
    <row r="2479" ht="15.35" customHeight="1">
      <c r="A2479" t="s" s="594">
        <f>MID(D2479,LEN(C2479)+2,LEN(D2479)-LEN(C2479))</f>
        <v>113</v>
      </c>
      <c r="B2479" s="349">
        <f>IF(_xlfn.IFERROR(FIND("PU",D2479,1),0)&lt;&gt;0,"PU",0)</f>
        <v>0</v>
      </c>
      <c r="C2479" t="s" s="10">
        <v>3335</v>
      </c>
      <c r="D2479" t="s" s="595">
        <v>3339</v>
      </c>
      <c r="E2479" s="349">
        <v>0</v>
      </c>
      <c r="F2479" s="6"/>
      <c r="G2479" s="6"/>
      <c r="H2479" s="6"/>
      <c r="I2479" s="6"/>
      <c r="J2479" s="9"/>
    </row>
    <row r="2480" ht="15.35" customHeight="1">
      <c r="A2480" t="s" s="594">
        <f>MID(D2480,LEN(C2480)+2,LEN(D2480)-LEN(C2480))</f>
        <v>114</v>
      </c>
      <c r="B2480" s="349">
        <f>IF(_xlfn.IFERROR(FIND("PU",D2480,1),0)&lt;&gt;0,"PU",0)</f>
        <v>0</v>
      </c>
      <c r="C2480" t="s" s="10">
        <v>3335</v>
      </c>
      <c r="D2480" t="s" s="595">
        <v>3340</v>
      </c>
      <c r="E2480" s="349">
        <v>0</v>
      </c>
      <c r="F2480" s="6"/>
      <c r="G2480" s="6"/>
      <c r="H2480" s="6"/>
      <c r="I2480" s="6"/>
      <c r="J2480" s="9"/>
    </row>
    <row r="2481" ht="15.35" customHeight="1">
      <c r="A2481" t="s" s="594">
        <f>MID(D2481,LEN(C2481)+2,LEN(D2481)-LEN(C2481))</f>
        <v>115</v>
      </c>
      <c r="B2481" s="349">
        <f>IF(_xlfn.IFERROR(FIND("PU",D2481,1),0)&lt;&gt;0,"PU",0)</f>
        <v>0</v>
      </c>
      <c r="C2481" t="s" s="10">
        <v>3335</v>
      </c>
      <c r="D2481" t="s" s="595">
        <v>3341</v>
      </c>
      <c r="E2481" s="349">
        <v>0</v>
      </c>
      <c r="F2481" s="6"/>
      <c r="G2481" s="6"/>
      <c r="H2481" s="6"/>
      <c r="I2481" s="6"/>
      <c r="J2481" s="9"/>
    </row>
    <row r="2482" ht="15.35" customHeight="1">
      <c r="A2482" t="s" s="594">
        <f>MID(D2482,LEN(C2482)+2,LEN(D2482)-LEN(C2482))</f>
        <v>117</v>
      </c>
      <c r="B2482" s="349">
        <f>IF(_xlfn.IFERROR(FIND("PU",D2482,1),0)&lt;&gt;0,"PU",0)</f>
        <v>0</v>
      </c>
      <c r="C2482" t="s" s="10">
        <v>3335</v>
      </c>
      <c r="D2482" t="s" s="595">
        <v>3342</v>
      </c>
      <c r="E2482" s="349">
        <v>0</v>
      </c>
      <c r="F2482" s="6"/>
      <c r="G2482" s="6"/>
      <c r="H2482" s="6"/>
      <c r="I2482" s="6"/>
      <c r="J2482" s="9"/>
    </row>
    <row r="2483" ht="15.35" customHeight="1">
      <c r="A2483" t="s" s="594">
        <f>MID(D2483,LEN(C2483)+2,LEN(D2483)-LEN(C2483))</f>
        <v>118</v>
      </c>
      <c r="B2483" s="349">
        <f>IF(_xlfn.IFERROR(FIND("PU",D2483,1),0)&lt;&gt;0,"PU",0)</f>
        <v>0</v>
      </c>
      <c r="C2483" t="s" s="10">
        <v>3335</v>
      </c>
      <c r="D2483" t="s" s="595">
        <v>3343</v>
      </c>
      <c r="E2483" s="349">
        <v>0</v>
      </c>
      <c r="F2483" s="6"/>
      <c r="G2483" s="6"/>
      <c r="H2483" s="6"/>
      <c r="I2483" s="6"/>
      <c r="J2483" s="9"/>
    </row>
    <row r="2484" ht="15.35" customHeight="1">
      <c r="A2484" t="s" s="594">
        <f>MID(D2484,LEN(C2484)+2,LEN(D2484)-LEN(C2484))</f>
        <v>119</v>
      </c>
      <c r="B2484" s="349">
        <f>IF(_xlfn.IFERROR(FIND("PU",D2484,1),0)&lt;&gt;0,"PU",0)</f>
        <v>0</v>
      </c>
      <c r="C2484" t="s" s="10">
        <v>3335</v>
      </c>
      <c r="D2484" t="s" s="595">
        <v>3344</v>
      </c>
      <c r="E2484" s="349">
        <v>0</v>
      </c>
      <c r="F2484" s="6"/>
      <c r="G2484" s="6"/>
      <c r="H2484" s="6"/>
      <c r="I2484" s="6"/>
      <c r="J2484" s="9"/>
    </row>
    <row r="2485" ht="15.35" customHeight="1">
      <c r="A2485" t="s" s="594">
        <f>MID(D2485,LEN(C2485)+2,LEN(D2485)-LEN(C2485))</f>
        <v>120</v>
      </c>
      <c r="B2485" s="349">
        <f>IF(_xlfn.IFERROR(FIND("PU",D2485,1),0)&lt;&gt;0,"PU",0)</f>
        <v>0</v>
      </c>
      <c r="C2485" t="s" s="10">
        <v>3335</v>
      </c>
      <c r="D2485" t="s" s="595">
        <v>3345</v>
      </c>
      <c r="E2485" s="349">
        <v>0</v>
      </c>
      <c r="F2485" s="6"/>
      <c r="G2485" s="6"/>
      <c r="H2485" s="6"/>
      <c r="I2485" s="6"/>
      <c r="J2485" s="9"/>
    </row>
    <row r="2486" ht="15.35" customHeight="1">
      <c r="A2486" t="s" s="594">
        <f>MID(D2486,LEN(C2486)+2,LEN(D2486)-LEN(C2486))</f>
        <v>121</v>
      </c>
      <c r="B2486" s="349">
        <f>IF(_xlfn.IFERROR(FIND("PU",D2486,1),0)&lt;&gt;0,"PU",0)</f>
        <v>0</v>
      </c>
      <c r="C2486" t="s" s="10">
        <v>3335</v>
      </c>
      <c r="D2486" t="s" s="595">
        <v>3346</v>
      </c>
      <c r="E2486" s="349">
        <v>0</v>
      </c>
      <c r="F2486" s="6"/>
      <c r="G2486" s="6"/>
      <c r="H2486" s="6"/>
      <c r="I2486" s="6"/>
      <c r="J2486" s="9"/>
    </row>
    <row r="2487" ht="15.35" customHeight="1">
      <c r="A2487" t="s" s="594">
        <f>MID(D2487,LEN(C2487)+2,LEN(D2487)-LEN(C2487))</f>
        <v>122</v>
      </c>
      <c r="B2487" s="349">
        <f>IF(_xlfn.IFERROR(FIND("PU",D2487,1),0)&lt;&gt;0,"PU",0)</f>
        <v>0</v>
      </c>
      <c r="C2487" t="s" s="10">
        <v>3335</v>
      </c>
      <c r="D2487" t="s" s="595">
        <v>3347</v>
      </c>
      <c r="E2487" s="349">
        <v>0</v>
      </c>
      <c r="F2487" s="6"/>
      <c r="G2487" s="6"/>
      <c r="H2487" s="6"/>
      <c r="I2487" s="6"/>
      <c r="J2487" s="9"/>
    </row>
    <row r="2488" ht="15.35" customHeight="1">
      <c r="A2488" t="s" s="594">
        <f>MID(D2488,LEN(C2488)+2,LEN(D2488)-LEN(C2488))</f>
        <v>123</v>
      </c>
      <c r="B2488" s="349">
        <f>IF(_xlfn.IFERROR(FIND("PU",D2488,1),0)&lt;&gt;0,"PU",0)</f>
        <v>0</v>
      </c>
      <c r="C2488" t="s" s="10">
        <v>3335</v>
      </c>
      <c r="D2488" t="s" s="595">
        <v>3348</v>
      </c>
      <c r="E2488" s="349">
        <v>0</v>
      </c>
      <c r="F2488" s="6"/>
      <c r="G2488" s="6"/>
      <c r="H2488" s="6"/>
      <c r="I2488" s="6"/>
      <c r="J2488" s="9"/>
    </row>
    <row r="2489" ht="15.35" customHeight="1">
      <c r="A2489" t="s" s="594">
        <f>MID(D2489,LEN(C2489)+2,LEN(D2489)-LEN(C2489))</f>
        <v>860</v>
      </c>
      <c r="B2489" s="349">
        <f>IF(_xlfn.IFERROR(FIND("PU",D2489,1),0)&lt;&gt;0,"PU",0)</f>
        <v>0</v>
      </c>
      <c r="C2489" t="s" s="10">
        <v>3335</v>
      </c>
      <c r="D2489" t="s" s="595">
        <v>3349</v>
      </c>
      <c r="E2489" s="349">
        <v>0</v>
      </c>
      <c r="F2489" s="6"/>
      <c r="G2489" s="6"/>
      <c r="H2489" s="6"/>
      <c r="I2489" s="6"/>
      <c r="J2489" s="9"/>
    </row>
    <row r="2490" ht="15.35" customHeight="1">
      <c r="A2490" t="s" s="594">
        <f>MID(D2490,LEN(C2490)+2,LEN(D2490)-LEN(C2490))</f>
        <v>110</v>
      </c>
      <c r="B2490" s="349">
        <f>IF(_xlfn.IFERROR(FIND("PU",D2490,1),0)&lt;&gt;0,"PU",0)</f>
        <v>0</v>
      </c>
      <c r="C2490" t="s" s="10">
        <v>3350</v>
      </c>
      <c r="D2490" t="s" s="595">
        <v>3351</v>
      </c>
      <c r="E2490" s="349">
        <v>0</v>
      </c>
      <c r="F2490" s="6"/>
      <c r="G2490" s="6"/>
      <c r="H2490" s="6"/>
      <c r="I2490" s="6"/>
      <c r="J2490" s="9"/>
    </row>
    <row r="2491" ht="15.35" customHeight="1">
      <c r="A2491" t="s" s="594">
        <f>MID(D2491,LEN(C2491)+2,LEN(D2491)-LEN(C2491))</f>
        <v>111</v>
      </c>
      <c r="B2491" s="349">
        <f>IF(_xlfn.IFERROR(FIND("PU",D2491,1),0)&lt;&gt;0,"PU",0)</f>
        <v>0</v>
      </c>
      <c r="C2491" t="s" s="10">
        <v>3350</v>
      </c>
      <c r="D2491" t="s" s="595">
        <v>3352</v>
      </c>
      <c r="E2491" s="349">
        <v>0</v>
      </c>
      <c r="F2491" s="6"/>
      <c r="G2491" s="6"/>
      <c r="H2491" s="6"/>
      <c r="I2491" s="6"/>
      <c r="J2491" s="9"/>
    </row>
    <row r="2492" ht="15.35" customHeight="1">
      <c r="A2492" t="s" s="594">
        <f>MID(D2492,LEN(C2492)+2,LEN(D2492)-LEN(C2492))</f>
        <v>112</v>
      </c>
      <c r="B2492" s="349">
        <f>IF(_xlfn.IFERROR(FIND("PU",D2492,1),0)&lt;&gt;0,"PU",0)</f>
        <v>0</v>
      </c>
      <c r="C2492" t="s" s="10">
        <v>3350</v>
      </c>
      <c r="D2492" t="s" s="595">
        <v>3353</v>
      </c>
      <c r="E2492" s="349">
        <v>0</v>
      </c>
      <c r="F2492" s="6"/>
      <c r="G2492" s="6"/>
      <c r="H2492" s="6"/>
      <c r="I2492" s="6"/>
      <c r="J2492" s="9"/>
    </row>
    <row r="2493" ht="15.35" customHeight="1">
      <c r="A2493" t="s" s="594">
        <f>MID(D2493,LEN(C2493)+2,LEN(D2493)-LEN(C2493))</f>
        <v>113</v>
      </c>
      <c r="B2493" s="349">
        <f>IF(_xlfn.IFERROR(FIND("PU",D2493,1),0)&lt;&gt;0,"PU",0)</f>
        <v>0</v>
      </c>
      <c r="C2493" t="s" s="10">
        <v>3350</v>
      </c>
      <c r="D2493" t="s" s="595">
        <v>3354</v>
      </c>
      <c r="E2493" s="349">
        <v>0</v>
      </c>
      <c r="F2493" s="6"/>
      <c r="G2493" s="6"/>
      <c r="H2493" s="6"/>
      <c r="I2493" s="6"/>
      <c r="J2493" s="9"/>
    </row>
    <row r="2494" ht="15.35" customHeight="1">
      <c r="A2494" t="s" s="594">
        <f>MID(D2494,LEN(C2494)+2,LEN(D2494)-LEN(C2494))</f>
        <v>114</v>
      </c>
      <c r="B2494" s="349">
        <f>IF(_xlfn.IFERROR(FIND("PU",D2494,1),0)&lt;&gt;0,"PU",0)</f>
        <v>0</v>
      </c>
      <c r="C2494" t="s" s="10">
        <v>3350</v>
      </c>
      <c r="D2494" t="s" s="595">
        <v>3355</v>
      </c>
      <c r="E2494" s="349">
        <v>0</v>
      </c>
      <c r="F2494" s="6"/>
      <c r="G2494" s="6"/>
      <c r="H2494" s="6"/>
      <c r="I2494" s="6"/>
      <c r="J2494" s="9"/>
    </row>
    <row r="2495" ht="15.35" customHeight="1">
      <c r="A2495" t="s" s="594">
        <f>MID(D2495,LEN(C2495)+2,LEN(D2495)-LEN(C2495))</f>
        <v>115</v>
      </c>
      <c r="B2495" s="349">
        <f>IF(_xlfn.IFERROR(FIND("PU",D2495,1),0)&lt;&gt;0,"PU",0)</f>
        <v>0</v>
      </c>
      <c r="C2495" t="s" s="10">
        <v>3350</v>
      </c>
      <c r="D2495" t="s" s="595">
        <v>3356</v>
      </c>
      <c r="E2495" s="349">
        <v>0</v>
      </c>
      <c r="F2495" s="6"/>
      <c r="G2495" s="6"/>
      <c r="H2495" s="6"/>
      <c r="I2495" s="6"/>
      <c r="J2495" s="9"/>
    </row>
    <row r="2496" ht="15.35" customHeight="1">
      <c r="A2496" t="s" s="594">
        <f>MID(D2496,LEN(C2496)+2,LEN(D2496)-LEN(C2496))</f>
        <v>117</v>
      </c>
      <c r="B2496" s="349">
        <f>IF(_xlfn.IFERROR(FIND("PU",D2496,1),0)&lt;&gt;0,"PU",0)</f>
        <v>0</v>
      </c>
      <c r="C2496" t="s" s="10">
        <v>3350</v>
      </c>
      <c r="D2496" t="s" s="595">
        <v>3357</v>
      </c>
      <c r="E2496" s="349">
        <v>0</v>
      </c>
      <c r="F2496" s="6"/>
      <c r="G2496" s="6"/>
      <c r="H2496" s="6"/>
      <c r="I2496" s="6"/>
      <c r="J2496" s="9"/>
    </row>
    <row r="2497" ht="15.35" customHeight="1">
      <c r="A2497" t="s" s="594">
        <f>MID(D2497,LEN(C2497)+2,LEN(D2497)-LEN(C2497))</f>
        <v>118</v>
      </c>
      <c r="B2497" s="349">
        <f>IF(_xlfn.IFERROR(FIND("PU",D2497,1),0)&lt;&gt;0,"PU",0)</f>
        <v>0</v>
      </c>
      <c r="C2497" t="s" s="10">
        <v>3350</v>
      </c>
      <c r="D2497" t="s" s="595">
        <v>3358</v>
      </c>
      <c r="E2497" s="349">
        <v>0</v>
      </c>
      <c r="F2497" s="6"/>
      <c r="G2497" s="6"/>
      <c r="H2497" s="6"/>
      <c r="I2497" s="6"/>
      <c r="J2497" s="9"/>
    </row>
    <row r="2498" ht="15.35" customHeight="1">
      <c r="A2498" t="s" s="594">
        <f>MID(D2498,LEN(C2498)+2,LEN(D2498)-LEN(C2498))</f>
        <v>119</v>
      </c>
      <c r="B2498" s="349">
        <f>IF(_xlfn.IFERROR(FIND("PU",D2498,1),0)&lt;&gt;0,"PU",0)</f>
        <v>0</v>
      </c>
      <c r="C2498" t="s" s="10">
        <v>3350</v>
      </c>
      <c r="D2498" t="s" s="595">
        <v>3359</v>
      </c>
      <c r="E2498" s="349">
        <v>0</v>
      </c>
      <c r="F2498" s="6"/>
      <c r="G2498" s="6"/>
      <c r="H2498" s="6"/>
      <c r="I2498" s="6"/>
      <c r="J2498" s="9"/>
    </row>
    <row r="2499" ht="15.35" customHeight="1">
      <c r="A2499" t="s" s="594">
        <f>MID(D2499,LEN(C2499)+2,LEN(D2499)-LEN(C2499))</f>
        <v>120</v>
      </c>
      <c r="B2499" s="349">
        <f>IF(_xlfn.IFERROR(FIND("PU",D2499,1),0)&lt;&gt;0,"PU",0)</f>
        <v>0</v>
      </c>
      <c r="C2499" t="s" s="10">
        <v>3350</v>
      </c>
      <c r="D2499" t="s" s="595">
        <v>3360</v>
      </c>
      <c r="E2499" s="349">
        <v>0</v>
      </c>
      <c r="F2499" s="6"/>
      <c r="G2499" s="6"/>
      <c r="H2499" s="6"/>
      <c r="I2499" s="6"/>
      <c r="J2499" s="9"/>
    </row>
    <row r="2500" ht="15.35" customHeight="1">
      <c r="A2500" t="s" s="594">
        <f>MID(D2500,LEN(C2500)+2,LEN(D2500)-LEN(C2500))</f>
        <v>121</v>
      </c>
      <c r="B2500" s="349">
        <f>IF(_xlfn.IFERROR(FIND("PU",D2500,1),0)&lt;&gt;0,"PU",0)</f>
        <v>0</v>
      </c>
      <c r="C2500" t="s" s="10">
        <v>3350</v>
      </c>
      <c r="D2500" t="s" s="595">
        <v>3361</v>
      </c>
      <c r="E2500" s="349">
        <v>0</v>
      </c>
      <c r="F2500" s="6"/>
      <c r="G2500" s="6"/>
      <c r="H2500" s="6"/>
      <c r="I2500" s="6"/>
      <c r="J2500" s="9"/>
    </row>
    <row r="2501" ht="15.35" customHeight="1">
      <c r="A2501" t="s" s="594">
        <f>MID(D2501,LEN(C2501)+2,LEN(D2501)-LEN(C2501))</f>
        <v>122</v>
      </c>
      <c r="B2501" s="349">
        <f>IF(_xlfn.IFERROR(FIND("PU",D2501,1),0)&lt;&gt;0,"PU",0)</f>
        <v>0</v>
      </c>
      <c r="C2501" t="s" s="10">
        <v>3350</v>
      </c>
      <c r="D2501" t="s" s="595">
        <v>3362</v>
      </c>
      <c r="E2501" s="349">
        <v>0</v>
      </c>
      <c r="F2501" s="6"/>
      <c r="G2501" s="6"/>
      <c r="H2501" s="6"/>
      <c r="I2501" s="6"/>
      <c r="J2501" s="9"/>
    </row>
    <row r="2502" ht="15.35" customHeight="1">
      <c r="A2502" t="s" s="594">
        <f>MID(D2502,LEN(C2502)+2,LEN(D2502)-LEN(C2502))</f>
        <v>123</v>
      </c>
      <c r="B2502" s="349">
        <f>IF(_xlfn.IFERROR(FIND("PU",D2502,1),0)&lt;&gt;0,"PU",0)</f>
        <v>0</v>
      </c>
      <c r="C2502" t="s" s="10">
        <v>3350</v>
      </c>
      <c r="D2502" t="s" s="595">
        <v>3363</v>
      </c>
      <c r="E2502" s="349">
        <v>0</v>
      </c>
      <c r="F2502" s="6"/>
      <c r="G2502" s="6"/>
      <c r="H2502" s="6"/>
      <c r="I2502" s="6"/>
      <c r="J2502" s="9"/>
    </row>
    <row r="2503" ht="15.35" customHeight="1">
      <c r="A2503" t="s" s="594">
        <f>MID(D2503,LEN(C2503)+2,LEN(D2503)-LEN(C2503))</f>
        <v>860</v>
      </c>
      <c r="B2503" s="349">
        <f>IF(_xlfn.IFERROR(FIND("PU",D2503,1),0)&lt;&gt;0,"PU",0)</f>
        <v>0</v>
      </c>
      <c r="C2503" t="s" s="10">
        <v>3350</v>
      </c>
      <c r="D2503" t="s" s="595">
        <v>3364</v>
      </c>
      <c r="E2503" s="349">
        <v>0</v>
      </c>
      <c r="F2503" s="6"/>
      <c r="G2503" s="6"/>
      <c r="H2503" s="6"/>
      <c r="I2503" s="6"/>
      <c r="J2503" s="9"/>
    </row>
    <row r="2504" ht="15.35" customHeight="1">
      <c r="A2504" t="s" s="594">
        <f>MID(D2504,LEN(C2504)+2,LEN(D2504)-LEN(C2504))</f>
        <v>110</v>
      </c>
      <c r="B2504" s="349">
        <f>IF(_xlfn.IFERROR(FIND("PU",D2504,1),0)&lt;&gt;0,"PU",0)</f>
        <v>0</v>
      </c>
      <c r="C2504" t="s" s="10">
        <v>3365</v>
      </c>
      <c r="D2504" t="s" s="595">
        <v>3366</v>
      </c>
      <c r="E2504" s="349">
        <v>0</v>
      </c>
      <c r="F2504" s="6"/>
      <c r="G2504" s="6"/>
      <c r="H2504" s="6"/>
      <c r="I2504" s="6"/>
      <c r="J2504" s="9"/>
    </row>
    <row r="2505" ht="15.35" customHeight="1">
      <c r="A2505" t="s" s="594">
        <f>MID(D2505,LEN(C2505)+2,LEN(D2505)-LEN(C2505))</f>
        <v>111</v>
      </c>
      <c r="B2505" s="349">
        <f>IF(_xlfn.IFERROR(FIND("PU",D2505,1),0)&lt;&gt;0,"PU",0)</f>
        <v>0</v>
      </c>
      <c r="C2505" t="s" s="10">
        <v>3365</v>
      </c>
      <c r="D2505" t="s" s="595">
        <v>3367</v>
      </c>
      <c r="E2505" s="349">
        <v>0</v>
      </c>
      <c r="F2505" s="6"/>
      <c r="G2505" s="6"/>
      <c r="H2505" s="6"/>
      <c r="I2505" s="6"/>
      <c r="J2505" s="9"/>
    </row>
    <row r="2506" ht="15.35" customHeight="1">
      <c r="A2506" t="s" s="594">
        <f>MID(D2506,LEN(C2506)+2,LEN(D2506)-LEN(C2506))</f>
        <v>112</v>
      </c>
      <c r="B2506" s="349">
        <f>IF(_xlfn.IFERROR(FIND("PU",D2506,1),0)&lt;&gt;0,"PU",0)</f>
        <v>0</v>
      </c>
      <c r="C2506" t="s" s="10">
        <v>3365</v>
      </c>
      <c r="D2506" t="s" s="595">
        <v>3368</v>
      </c>
      <c r="E2506" s="349">
        <v>0</v>
      </c>
      <c r="F2506" s="6"/>
      <c r="G2506" s="6"/>
      <c r="H2506" s="6"/>
      <c r="I2506" s="6"/>
      <c r="J2506" s="9"/>
    </row>
    <row r="2507" ht="15.35" customHeight="1">
      <c r="A2507" t="s" s="594">
        <f>MID(D2507,LEN(C2507)+2,LEN(D2507)-LEN(C2507))</f>
        <v>113</v>
      </c>
      <c r="B2507" s="349">
        <f>IF(_xlfn.IFERROR(FIND("PU",D2507,1),0)&lt;&gt;0,"PU",0)</f>
        <v>0</v>
      </c>
      <c r="C2507" t="s" s="10">
        <v>3365</v>
      </c>
      <c r="D2507" t="s" s="595">
        <v>3369</v>
      </c>
      <c r="E2507" s="349">
        <v>0</v>
      </c>
      <c r="F2507" s="6"/>
      <c r="G2507" s="6"/>
      <c r="H2507" s="6"/>
      <c r="I2507" s="6"/>
      <c r="J2507" s="9"/>
    </row>
    <row r="2508" ht="15.35" customHeight="1">
      <c r="A2508" t="s" s="594">
        <f>MID(D2508,LEN(C2508)+2,LEN(D2508)-LEN(C2508))</f>
        <v>114</v>
      </c>
      <c r="B2508" s="349">
        <f>IF(_xlfn.IFERROR(FIND("PU",D2508,1),0)&lt;&gt;0,"PU",0)</f>
        <v>0</v>
      </c>
      <c r="C2508" t="s" s="10">
        <v>3365</v>
      </c>
      <c r="D2508" t="s" s="595">
        <v>3370</v>
      </c>
      <c r="E2508" s="349">
        <v>0</v>
      </c>
      <c r="F2508" s="6"/>
      <c r="G2508" s="6"/>
      <c r="H2508" s="6"/>
      <c r="I2508" s="6"/>
      <c r="J2508" s="9"/>
    </row>
    <row r="2509" ht="15.35" customHeight="1">
      <c r="A2509" t="s" s="594">
        <f>MID(D2509,LEN(C2509)+2,LEN(D2509)-LEN(C2509))</f>
        <v>115</v>
      </c>
      <c r="B2509" s="349">
        <f>IF(_xlfn.IFERROR(FIND("PU",D2509,1),0)&lt;&gt;0,"PU",0)</f>
        <v>0</v>
      </c>
      <c r="C2509" t="s" s="10">
        <v>3365</v>
      </c>
      <c r="D2509" t="s" s="595">
        <v>3371</v>
      </c>
      <c r="E2509" s="349">
        <v>0</v>
      </c>
      <c r="F2509" s="6"/>
      <c r="G2509" s="6"/>
      <c r="H2509" s="6"/>
      <c r="I2509" s="6"/>
      <c r="J2509" s="9"/>
    </row>
    <row r="2510" ht="15.35" customHeight="1">
      <c r="A2510" t="s" s="594">
        <f>MID(D2510,LEN(C2510)+2,LEN(D2510)-LEN(C2510))</f>
        <v>117</v>
      </c>
      <c r="B2510" s="349">
        <f>IF(_xlfn.IFERROR(FIND("PU",D2510,1),0)&lt;&gt;0,"PU",0)</f>
        <v>0</v>
      </c>
      <c r="C2510" t="s" s="10">
        <v>3365</v>
      </c>
      <c r="D2510" t="s" s="595">
        <v>3372</v>
      </c>
      <c r="E2510" s="349">
        <v>0</v>
      </c>
      <c r="F2510" s="6"/>
      <c r="G2510" s="6"/>
      <c r="H2510" s="6"/>
      <c r="I2510" s="6"/>
      <c r="J2510" s="9"/>
    </row>
    <row r="2511" ht="15.35" customHeight="1">
      <c r="A2511" t="s" s="594">
        <f>MID(D2511,LEN(C2511)+2,LEN(D2511)-LEN(C2511))</f>
        <v>118</v>
      </c>
      <c r="B2511" s="349">
        <f>IF(_xlfn.IFERROR(FIND("PU",D2511,1),0)&lt;&gt;0,"PU",0)</f>
        <v>0</v>
      </c>
      <c r="C2511" t="s" s="10">
        <v>3365</v>
      </c>
      <c r="D2511" t="s" s="595">
        <v>3373</v>
      </c>
      <c r="E2511" s="349">
        <v>0</v>
      </c>
      <c r="F2511" s="6"/>
      <c r="G2511" s="6"/>
      <c r="H2511" s="6"/>
      <c r="I2511" s="6"/>
      <c r="J2511" s="9"/>
    </row>
    <row r="2512" ht="15.35" customHeight="1">
      <c r="A2512" t="s" s="594">
        <f>MID(D2512,LEN(C2512)+2,LEN(D2512)-LEN(C2512))</f>
        <v>119</v>
      </c>
      <c r="B2512" s="349">
        <f>IF(_xlfn.IFERROR(FIND("PU",D2512,1),0)&lt;&gt;0,"PU",0)</f>
        <v>0</v>
      </c>
      <c r="C2512" t="s" s="10">
        <v>3365</v>
      </c>
      <c r="D2512" t="s" s="595">
        <v>3374</v>
      </c>
      <c r="E2512" s="349">
        <v>0</v>
      </c>
      <c r="F2512" s="6"/>
      <c r="G2512" s="6"/>
      <c r="H2512" s="6"/>
      <c r="I2512" s="6"/>
      <c r="J2512" s="9"/>
    </row>
    <row r="2513" ht="15.35" customHeight="1">
      <c r="A2513" t="s" s="594">
        <f>MID(D2513,LEN(C2513)+2,LEN(D2513)-LEN(C2513))</f>
        <v>120</v>
      </c>
      <c r="B2513" s="349">
        <f>IF(_xlfn.IFERROR(FIND("PU",D2513,1),0)&lt;&gt;0,"PU",0)</f>
        <v>0</v>
      </c>
      <c r="C2513" t="s" s="10">
        <v>3365</v>
      </c>
      <c r="D2513" t="s" s="595">
        <v>3375</v>
      </c>
      <c r="E2513" s="349">
        <v>0</v>
      </c>
      <c r="F2513" s="6"/>
      <c r="G2513" s="6"/>
      <c r="H2513" s="6"/>
      <c r="I2513" s="6"/>
      <c r="J2513" s="9"/>
    </row>
    <row r="2514" ht="15.35" customHeight="1">
      <c r="A2514" t="s" s="594">
        <f>MID(D2514,LEN(C2514)+2,LEN(D2514)-LEN(C2514))</f>
        <v>121</v>
      </c>
      <c r="B2514" s="349">
        <f>IF(_xlfn.IFERROR(FIND("PU",D2514,1),0)&lt;&gt;0,"PU",0)</f>
        <v>0</v>
      </c>
      <c r="C2514" t="s" s="10">
        <v>3365</v>
      </c>
      <c r="D2514" t="s" s="595">
        <v>3376</v>
      </c>
      <c r="E2514" s="349">
        <v>0</v>
      </c>
      <c r="F2514" s="6"/>
      <c r="G2514" s="6"/>
      <c r="H2514" s="6"/>
      <c r="I2514" s="6"/>
      <c r="J2514" s="9"/>
    </row>
    <row r="2515" ht="15.35" customHeight="1">
      <c r="A2515" t="s" s="594">
        <f>MID(D2515,LEN(C2515)+2,LEN(D2515)-LEN(C2515))</f>
        <v>122</v>
      </c>
      <c r="B2515" s="349">
        <f>IF(_xlfn.IFERROR(FIND("PU",D2515,1),0)&lt;&gt;0,"PU",0)</f>
        <v>0</v>
      </c>
      <c r="C2515" t="s" s="10">
        <v>3365</v>
      </c>
      <c r="D2515" t="s" s="595">
        <v>3377</v>
      </c>
      <c r="E2515" s="349">
        <v>0</v>
      </c>
      <c r="F2515" s="6"/>
      <c r="G2515" s="6"/>
      <c r="H2515" s="6"/>
      <c r="I2515" s="6"/>
      <c r="J2515" s="9"/>
    </row>
    <row r="2516" ht="15.35" customHeight="1">
      <c r="A2516" t="s" s="594">
        <f>MID(D2516,LEN(C2516)+2,LEN(D2516)-LEN(C2516))</f>
        <v>123</v>
      </c>
      <c r="B2516" s="349">
        <f>IF(_xlfn.IFERROR(FIND("PU",D2516,1),0)&lt;&gt;0,"PU",0)</f>
        <v>0</v>
      </c>
      <c r="C2516" t="s" s="10">
        <v>3365</v>
      </c>
      <c r="D2516" t="s" s="595">
        <v>3378</v>
      </c>
      <c r="E2516" s="349">
        <v>0</v>
      </c>
      <c r="F2516" s="6"/>
      <c r="G2516" s="6"/>
      <c r="H2516" s="6"/>
      <c r="I2516" s="6"/>
      <c r="J2516" s="9"/>
    </row>
    <row r="2517" ht="15.35" customHeight="1">
      <c r="A2517" t="s" s="594">
        <f>MID(D2517,LEN(C2517)+2,LEN(D2517)-LEN(C2517))</f>
        <v>860</v>
      </c>
      <c r="B2517" s="349">
        <f>IF(_xlfn.IFERROR(FIND("PU",D2517,1),0)&lt;&gt;0,"PU",0)</f>
        <v>0</v>
      </c>
      <c r="C2517" t="s" s="10">
        <v>3365</v>
      </c>
      <c r="D2517" t="s" s="595">
        <v>3379</v>
      </c>
      <c r="E2517" s="349">
        <v>0</v>
      </c>
      <c r="F2517" s="6"/>
      <c r="G2517" s="6"/>
      <c r="H2517" s="6"/>
      <c r="I2517" s="6"/>
      <c r="J2517" s="9"/>
    </row>
    <row r="2518" ht="15.35" customHeight="1">
      <c r="A2518" t="s" s="594">
        <f>MID(D2518,LEN(C2518)+2,LEN(D2518)-LEN(C2518))</f>
        <v>110</v>
      </c>
      <c r="B2518" s="349">
        <f>IF(_xlfn.IFERROR(FIND("PU",D2518,1),0)&lt;&gt;0,"PU",0)</f>
        <v>0</v>
      </c>
      <c r="C2518" t="s" s="10">
        <v>3380</v>
      </c>
      <c r="D2518" t="s" s="595">
        <v>3381</v>
      </c>
      <c r="E2518" s="349">
        <v>0</v>
      </c>
      <c r="F2518" s="6"/>
      <c r="G2518" s="6"/>
      <c r="H2518" s="6"/>
      <c r="I2518" s="6"/>
      <c r="J2518" s="9"/>
    </row>
    <row r="2519" ht="15.35" customHeight="1">
      <c r="A2519" t="s" s="594">
        <f>MID(D2519,LEN(C2519)+2,LEN(D2519)-LEN(C2519))</f>
        <v>111</v>
      </c>
      <c r="B2519" s="349">
        <f>IF(_xlfn.IFERROR(FIND("PU",D2519,1),0)&lt;&gt;0,"PU",0)</f>
        <v>0</v>
      </c>
      <c r="C2519" t="s" s="10">
        <v>3380</v>
      </c>
      <c r="D2519" t="s" s="595">
        <v>3382</v>
      </c>
      <c r="E2519" s="349">
        <v>0</v>
      </c>
      <c r="F2519" s="6"/>
      <c r="G2519" s="6"/>
      <c r="H2519" s="6"/>
      <c r="I2519" s="6"/>
      <c r="J2519" s="9"/>
    </row>
    <row r="2520" ht="15.35" customHeight="1">
      <c r="A2520" t="s" s="594">
        <f>MID(D2520,LEN(C2520)+2,LEN(D2520)-LEN(C2520))</f>
        <v>112</v>
      </c>
      <c r="B2520" s="349">
        <f>IF(_xlfn.IFERROR(FIND("PU",D2520,1),0)&lt;&gt;0,"PU",0)</f>
        <v>0</v>
      </c>
      <c r="C2520" t="s" s="10">
        <v>3380</v>
      </c>
      <c r="D2520" t="s" s="595">
        <v>3383</v>
      </c>
      <c r="E2520" s="349">
        <v>0</v>
      </c>
      <c r="F2520" s="6"/>
      <c r="G2520" s="6"/>
      <c r="H2520" s="6"/>
      <c r="I2520" s="6"/>
      <c r="J2520" s="9"/>
    </row>
    <row r="2521" ht="15.35" customHeight="1">
      <c r="A2521" t="s" s="594">
        <f>MID(D2521,LEN(C2521)+2,LEN(D2521)-LEN(C2521))</f>
        <v>113</v>
      </c>
      <c r="B2521" s="349">
        <f>IF(_xlfn.IFERROR(FIND("PU",D2521,1),0)&lt;&gt;0,"PU",0)</f>
        <v>0</v>
      </c>
      <c r="C2521" t="s" s="10">
        <v>3380</v>
      </c>
      <c r="D2521" t="s" s="595">
        <v>3384</v>
      </c>
      <c r="E2521" s="349">
        <v>0</v>
      </c>
      <c r="F2521" s="6"/>
      <c r="G2521" s="6"/>
      <c r="H2521" s="6"/>
      <c r="I2521" s="6"/>
      <c r="J2521" s="9"/>
    </row>
    <row r="2522" ht="15.35" customHeight="1">
      <c r="A2522" t="s" s="594">
        <f>MID(D2522,LEN(C2522)+2,LEN(D2522)-LEN(C2522))</f>
        <v>114</v>
      </c>
      <c r="B2522" s="349">
        <f>IF(_xlfn.IFERROR(FIND("PU",D2522,1),0)&lt;&gt;0,"PU",0)</f>
        <v>0</v>
      </c>
      <c r="C2522" t="s" s="10">
        <v>3380</v>
      </c>
      <c r="D2522" t="s" s="595">
        <v>3385</v>
      </c>
      <c r="E2522" s="349">
        <v>0</v>
      </c>
      <c r="F2522" s="6"/>
      <c r="G2522" s="6"/>
      <c r="H2522" s="6"/>
      <c r="I2522" s="6"/>
      <c r="J2522" s="9"/>
    </row>
    <row r="2523" ht="15.35" customHeight="1">
      <c r="A2523" t="s" s="594">
        <f>MID(D2523,LEN(C2523)+2,LEN(D2523)-LEN(C2523))</f>
        <v>115</v>
      </c>
      <c r="B2523" s="349">
        <f>IF(_xlfn.IFERROR(FIND("PU",D2523,1),0)&lt;&gt;0,"PU",0)</f>
        <v>0</v>
      </c>
      <c r="C2523" t="s" s="10">
        <v>3380</v>
      </c>
      <c r="D2523" t="s" s="595">
        <v>3386</v>
      </c>
      <c r="E2523" s="349">
        <v>0</v>
      </c>
      <c r="F2523" s="6"/>
      <c r="G2523" s="6"/>
      <c r="H2523" s="6"/>
      <c r="I2523" s="6"/>
      <c r="J2523" s="9"/>
    </row>
    <row r="2524" ht="15.35" customHeight="1">
      <c r="A2524" t="s" s="594">
        <f>MID(D2524,LEN(C2524)+2,LEN(D2524)-LEN(C2524))</f>
        <v>117</v>
      </c>
      <c r="B2524" s="349">
        <f>IF(_xlfn.IFERROR(FIND("PU",D2524,1),0)&lt;&gt;0,"PU",0)</f>
        <v>0</v>
      </c>
      <c r="C2524" t="s" s="10">
        <v>3380</v>
      </c>
      <c r="D2524" t="s" s="595">
        <v>3387</v>
      </c>
      <c r="E2524" s="349">
        <v>0</v>
      </c>
      <c r="F2524" s="6"/>
      <c r="G2524" s="6"/>
      <c r="H2524" s="6"/>
      <c r="I2524" s="6"/>
      <c r="J2524" s="9"/>
    </row>
    <row r="2525" ht="15.35" customHeight="1">
      <c r="A2525" t="s" s="594">
        <f>MID(D2525,LEN(C2525)+2,LEN(D2525)-LEN(C2525))</f>
        <v>118</v>
      </c>
      <c r="B2525" s="349">
        <f>IF(_xlfn.IFERROR(FIND("PU",D2525,1),0)&lt;&gt;0,"PU",0)</f>
        <v>0</v>
      </c>
      <c r="C2525" t="s" s="10">
        <v>3380</v>
      </c>
      <c r="D2525" t="s" s="595">
        <v>3388</v>
      </c>
      <c r="E2525" s="349">
        <v>0</v>
      </c>
      <c r="F2525" s="6"/>
      <c r="G2525" s="6"/>
      <c r="H2525" s="6"/>
      <c r="I2525" s="6"/>
      <c r="J2525" s="9"/>
    </row>
    <row r="2526" ht="15.35" customHeight="1">
      <c r="A2526" t="s" s="594">
        <f>MID(D2526,LEN(C2526)+2,LEN(D2526)-LEN(C2526))</f>
        <v>119</v>
      </c>
      <c r="B2526" s="349">
        <f>IF(_xlfn.IFERROR(FIND("PU",D2526,1),0)&lt;&gt;0,"PU",0)</f>
        <v>0</v>
      </c>
      <c r="C2526" t="s" s="10">
        <v>3380</v>
      </c>
      <c r="D2526" t="s" s="595">
        <v>3389</v>
      </c>
      <c r="E2526" s="349">
        <v>0</v>
      </c>
      <c r="F2526" s="6"/>
      <c r="G2526" s="6"/>
      <c r="H2526" s="6"/>
      <c r="I2526" s="6"/>
      <c r="J2526" s="9"/>
    </row>
    <row r="2527" ht="15.35" customHeight="1">
      <c r="A2527" t="s" s="594">
        <f>MID(D2527,LEN(C2527)+2,LEN(D2527)-LEN(C2527))</f>
        <v>120</v>
      </c>
      <c r="B2527" s="349">
        <f>IF(_xlfn.IFERROR(FIND("PU",D2527,1),0)&lt;&gt;0,"PU",0)</f>
        <v>0</v>
      </c>
      <c r="C2527" t="s" s="10">
        <v>3380</v>
      </c>
      <c r="D2527" t="s" s="595">
        <v>3390</v>
      </c>
      <c r="E2527" s="349">
        <v>0</v>
      </c>
      <c r="F2527" s="6"/>
      <c r="G2527" s="6"/>
      <c r="H2527" s="6"/>
      <c r="I2527" s="6"/>
      <c r="J2527" s="9"/>
    </row>
    <row r="2528" ht="15.35" customHeight="1">
      <c r="A2528" t="s" s="594">
        <f>MID(D2528,LEN(C2528)+2,LEN(D2528)-LEN(C2528))</f>
        <v>121</v>
      </c>
      <c r="B2528" s="349">
        <f>IF(_xlfn.IFERROR(FIND("PU",D2528,1),0)&lt;&gt;0,"PU",0)</f>
        <v>0</v>
      </c>
      <c r="C2528" t="s" s="10">
        <v>3380</v>
      </c>
      <c r="D2528" t="s" s="595">
        <v>3391</v>
      </c>
      <c r="E2528" s="349">
        <v>0</v>
      </c>
      <c r="F2528" s="6"/>
      <c r="G2528" s="6"/>
      <c r="H2528" s="6"/>
      <c r="I2528" s="6"/>
      <c r="J2528" s="9"/>
    </row>
    <row r="2529" ht="15.35" customHeight="1">
      <c r="A2529" t="s" s="594">
        <f>MID(D2529,LEN(C2529)+2,LEN(D2529)-LEN(C2529))</f>
        <v>122</v>
      </c>
      <c r="B2529" s="349">
        <f>IF(_xlfn.IFERROR(FIND("PU",D2529,1),0)&lt;&gt;0,"PU",0)</f>
        <v>0</v>
      </c>
      <c r="C2529" t="s" s="10">
        <v>3380</v>
      </c>
      <c r="D2529" t="s" s="595">
        <v>3392</v>
      </c>
      <c r="E2529" s="349">
        <v>0</v>
      </c>
      <c r="F2529" s="6"/>
      <c r="G2529" s="6"/>
      <c r="H2529" s="6"/>
      <c r="I2529" s="6"/>
      <c r="J2529" s="9"/>
    </row>
    <row r="2530" ht="15.35" customHeight="1">
      <c r="A2530" t="s" s="594">
        <f>MID(D2530,LEN(C2530)+2,LEN(D2530)-LEN(C2530))</f>
        <v>123</v>
      </c>
      <c r="B2530" s="349">
        <f>IF(_xlfn.IFERROR(FIND("PU",D2530,1),0)&lt;&gt;0,"PU",0)</f>
        <v>0</v>
      </c>
      <c r="C2530" t="s" s="10">
        <v>3380</v>
      </c>
      <c r="D2530" t="s" s="595">
        <v>3393</v>
      </c>
      <c r="E2530" s="349">
        <v>0</v>
      </c>
      <c r="F2530" s="6"/>
      <c r="G2530" s="6"/>
      <c r="H2530" s="6"/>
      <c r="I2530" s="6"/>
      <c r="J2530" s="9"/>
    </row>
    <row r="2531" ht="15.35" customHeight="1">
      <c r="A2531" t="s" s="594">
        <f>MID(D2531,LEN(C2531)+2,LEN(D2531)-LEN(C2531))</f>
        <v>860</v>
      </c>
      <c r="B2531" s="349">
        <f>IF(_xlfn.IFERROR(FIND("PU",D2531,1),0)&lt;&gt;0,"PU",0)</f>
        <v>0</v>
      </c>
      <c r="C2531" t="s" s="10">
        <v>3380</v>
      </c>
      <c r="D2531" t="s" s="595">
        <v>3394</v>
      </c>
      <c r="E2531" s="349">
        <v>0</v>
      </c>
      <c r="F2531" s="6"/>
      <c r="G2531" s="6"/>
      <c r="H2531" s="6"/>
      <c r="I2531" s="6"/>
      <c r="J2531" s="9"/>
    </row>
    <row r="2532" ht="15.35" customHeight="1">
      <c r="A2532" t="s" s="594">
        <f>MID(D2532,LEN(C2532)+2,LEN(D2532)-LEN(C2532))</f>
        <v>110</v>
      </c>
      <c r="B2532" s="349">
        <f>IF(_xlfn.IFERROR(FIND("PU",D2532,1),0)&lt;&gt;0,"PU",0)</f>
        <v>0</v>
      </c>
      <c r="C2532" t="s" s="10">
        <v>3395</v>
      </c>
      <c r="D2532" t="s" s="595">
        <v>3396</v>
      </c>
      <c r="E2532" s="349">
        <v>0</v>
      </c>
      <c r="F2532" s="6"/>
      <c r="G2532" s="6"/>
      <c r="H2532" s="6"/>
      <c r="I2532" s="6"/>
      <c r="J2532" s="9"/>
    </row>
    <row r="2533" ht="15.35" customHeight="1">
      <c r="A2533" t="s" s="594">
        <f>MID(D2533,LEN(C2533)+2,LEN(D2533)-LEN(C2533))</f>
        <v>111</v>
      </c>
      <c r="B2533" s="349">
        <f>IF(_xlfn.IFERROR(FIND("PU",D2533,1),0)&lt;&gt;0,"PU",0)</f>
        <v>0</v>
      </c>
      <c r="C2533" t="s" s="10">
        <v>3395</v>
      </c>
      <c r="D2533" t="s" s="595">
        <v>3397</v>
      </c>
      <c r="E2533" s="349">
        <v>0</v>
      </c>
      <c r="F2533" s="6"/>
      <c r="G2533" s="6"/>
      <c r="H2533" s="6"/>
      <c r="I2533" s="6"/>
      <c r="J2533" s="9"/>
    </row>
    <row r="2534" ht="15.35" customHeight="1">
      <c r="A2534" t="s" s="594">
        <f>MID(D2534,LEN(C2534)+2,LEN(D2534)-LEN(C2534))</f>
        <v>112</v>
      </c>
      <c r="B2534" s="349">
        <f>IF(_xlfn.IFERROR(FIND("PU",D2534,1),0)&lt;&gt;0,"PU",0)</f>
        <v>0</v>
      </c>
      <c r="C2534" t="s" s="10">
        <v>3395</v>
      </c>
      <c r="D2534" t="s" s="595">
        <v>3398</v>
      </c>
      <c r="E2534" s="349">
        <v>0</v>
      </c>
      <c r="F2534" s="6"/>
      <c r="G2534" s="6"/>
      <c r="H2534" s="6"/>
      <c r="I2534" s="6"/>
      <c r="J2534" s="9"/>
    </row>
    <row r="2535" ht="15.35" customHeight="1">
      <c r="A2535" t="s" s="594">
        <f>MID(D2535,LEN(C2535)+2,LEN(D2535)-LEN(C2535))</f>
        <v>113</v>
      </c>
      <c r="B2535" s="349">
        <f>IF(_xlfn.IFERROR(FIND("PU",D2535,1),0)&lt;&gt;0,"PU",0)</f>
        <v>0</v>
      </c>
      <c r="C2535" t="s" s="10">
        <v>3395</v>
      </c>
      <c r="D2535" t="s" s="595">
        <v>3399</v>
      </c>
      <c r="E2535" s="349">
        <v>0</v>
      </c>
      <c r="F2535" s="6"/>
      <c r="G2535" s="6"/>
      <c r="H2535" s="6"/>
      <c r="I2535" s="6"/>
      <c r="J2535" s="9"/>
    </row>
    <row r="2536" ht="15.35" customHeight="1">
      <c r="A2536" t="s" s="594">
        <f>MID(D2536,LEN(C2536)+2,LEN(D2536)-LEN(C2536))</f>
        <v>114</v>
      </c>
      <c r="B2536" s="349">
        <f>IF(_xlfn.IFERROR(FIND("PU",D2536,1),0)&lt;&gt;0,"PU",0)</f>
        <v>0</v>
      </c>
      <c r="C2536" t="s" s="10">
        <v>3395</v>
      </c>
      <c r="D2536" t="s" s="595">
        <v>3400</v>
      </c>
      <c r="E2536" s="349">
        <v>0</v>
      </c>
      <c r="F2536" s="6"/>
      <c r="G2536" s="6"/>
      <c r="H2536" s="6"/>
      <c r="I2536" s="6"/>
      <c r="J2536" s="9"/>
    </row>
    <row r="2537" ht="15.35" customHeight="1">
      <c r="A2537" t="s" s="594">
        <f>MID(D2537,LEN(C2537)+2,LEN(D2537)-LEN(C2537))</f>
        <v>115</v>
      </c>
      <c r="B2537" s="349">
        <f>IF(_xlfn.IFERROR(FIND("PU",D2537,1),0)&lt;&gt;0,"PU",0)</f>
        <v>0</v>
      </c>
      <c r="C2537" t="s" s="10">
        <v>3395</v>
      </c>
      <c r="D2537" t="s" s="595">
        <v>3401</v>
      </c>
      <c r="E2537" s="349">
        <v>0</v>
      </c>
      <c r="F2537" s="6"/>
      <c r="G2537" s="6"/>
      <c r="H2537" s="6"/>
      <c r="I2537" s="6"/>
      <c r="J2537" s="9"/>
    </row>
    <row r="2538" ht="15.35" customHeight="1">
      <c r="A2538" t="s" s="594">
        <f>MID(D2538,LEN(C2538)+2,LEN(D2538)-LEN(C2538))</f>
        <v>117</v>
      </c>
      <c r="B2538" s="349">
        <f>IF(_xlfn.IFERROR(FIND("PU",D2538,1),0)&lt;&gt;0,"PU",0)</f>
        <v>0</v>
      </c>
      <c r="C2538" t="s" s="10">
        <v>3395</v>
      </c>
      <c r="D2538" t="s" s="595">
        <v>3402</v>
      </c>
      <c r="E2538" s="349">
        <v>0</v>
      </c>
      <c r="F2538" s="6"/>
      <c r="G2538" s="6"/>
      <c r="H2538" s="6"/>
      <c r="I2538" s="6"/>
      <c r="J2538" s="9"/>
    </row>
    <row r="2539" ht="15.35" customHeight="1">
      <c r="A2539" t="s" s="594">
        <f>MID(D2539,LEN(C2539)+2,LEN(D2539)-LEN(C2539))</f>
        <v>118</v>
      </c>
      <c r="B2539" s="349">
        <f>IF(_xlfn.IFERROR(FIND("PU",D2539,1),0)&lt;&gt;0,"PU",0)</f>
        <v>0</v>
      </c>
      <c r="C2539" t="s" s="10">
        <v>3395</v>
      </c>
      <c r="D2539" t="s" s="595">
        <v>3403</v>
      </c>
      <c r="E2539" s="349">
        <v>0</v>
      </c>
      <c r="F2539" s="6"/>
      <c r="G2539" s="6"/>
      <c r="H2539" s="6"/>
      <c r="I2539" s="6"/>
      <c r="J2539" s="9"/>
    </row>
    <row r="2540" ht="15.35" customHeight="1">
      <c r="A2540" t="s" s="594">
        <f>MID(D2540,LEN(C2540)+2,LEN(D2540)-LEN(C2540))</f>
        <v>119</v>
      </c>
      <c r="B2540" s="349">
        <f>IF(_xlfn.IFERROR(FIND("PU",D2540,1),0)&lt;&gt;0,"PU",0)</f>
        <v>0</v>
      </c>
      <c r="C2540" t="s" s="10">
        <v>3395</v>
      </c>
      <c r="D2540" t="s" s="595">
        <v>3404</v>
      </c>
      <c r="E2540" s="349">
        <v>0</v>
      </c>
      <c r="F2540" s="6"/>
      <c r="G2540" s="6"/>
      <c r="H2540" s="6"/>
      <c r="I2540" s="6"/>
      <c r="J2540" s="9"/>
    </row>
    <row r="2541" ht="15.35" customHeight="1">
      <c r="A2541" t="s" s="594">
        <f>MID(D2541,LEN(C2541)+2,LEN(D2541)-LEN(C2541))</f>
        <v>120</v>
      </c>
      <c r="B2541" s="349">
        <f>IF(_xlfn.IFERROR(FIND("PU",D2541,1),0)&lt;&gt;0,"PU",0)</f>
        <v>0</v>
      </c>
      <c r="C2541" t="s" s="10">
        <v>3395</v>
      </c>
      <c r="D2541" t="s" s="595">
        <v>3405</v>
      </c>
      <c r="E2541" s="349">
        <v>0</v>
      </c>
      <c r="F2541" s="6"/>
      <c r="G2541" s="6"/>
      <c r="H2541" s="6"/>
      <c r="I2541" s="6"/>
      <c r="J2541" s="9"/>
    </row>
    <row r="2542" ht="15.35" customHeight="1">
      <c r="A2542" t="s" s="594">
        <f>MID(D2542,LEN(C2542)+2,LEN(D2542)-LEN(C2542))</f>
        <v>121</v>
      </c>
      <c r="B2542" s="349">
        <f>IF(_xlfn.IFERROR(FIND("PU",D2542,1),0)&lt;&gt;0,"PU",0)</f>
        <v>0</v>
      </c>
      <c r="C2542" t="s" s="10">
        <v>3395</v>
      </c>
      <c r="D2542" t="s" s="595">
        <v>3406</v>
      </c>
      <c r="E2542" s="349">
        <v>0</v>
      </c>
      <c r="F2542" s="6"/>
      <c r="G2542" s="6"/>
      <c r="H2542" s="6"/>
      <c r="I2542" s="6"/>
      <c r="J2542" s="9"/>
    </row>
    <row r="2543" ht="15.35" customHeight="1">
      <c r="A2543" t="s" s="594">
        <f>MID(D2543,LEN(C2543)+2,LEN(D2543)-LEN(C2543))</f>
        <v>122</v>
      </c>
      <c r="B2543" s="349">
        <f>IF(_xlfn.IFERROR(FIND("PU",D2543,1),0)&lt;&gt;0,"PU",0)</f>
        <v>0</v>
      </c>
      <c r="C2543" t="s" s="10">
        <v>3395</v>
      </c>
      <c r="D2543" t="s" s="595">
        <v>3407</v>
      </c>
      <c r="E2543" s="349">
        <v>0</v>
      </c>
      <c r="F2543" s="6"/>
      <c r="G2543" s="6"/>
      <c r="H2543" s="6"/>
      <c r="I2543" s="6"/>
      <c r="J2543" s="9"/>
    </row>
    <row r="2544" ht="15.35" customHeight="1">
      <c r="A2544" t="s" s="594">
        <f>MID(D2544,LEN(C2544)+2,LEN(D2544)-LEN(C2544))</f>
        <v>123</v>
      </c>
      <c r="B2544" s="349">
        <f>IF(_xlfn.IFERROR(FIND("PU",D2544,1),0)&lt;&gt;0,"PU",0)</f>
        <v>0</v>
      </c>
      <c r="C2544" t="s" s="10">
        <v>3395</v>
      </c>
      <c r="D2544" t="s" s="595">
        <v>3408</v>
      </c>
      <c r="E2544" s="349">
        <v>0</v>
      </c>
      <c r="F2544" s="6"/>
      <c r="G2544" s="6"/>
      <c r="H2544" s="6"/>
      <c r="I2544" s="6"/>
      <c r="J2544" s="9"/>
    </row>
    <row r="2545" ht="15.35" customHeight="1">
      <c r="A2545" t="s" s="594">
        <f>MID(D2545,LEN(C2545)+2,LEN(D2545)-LEN(C2545))</f>
        <v>860</v>
      </c>
      <c r="B2545" s="349">
        <f>IF(_xlfn.IFERROR(FIND("PU",D2545,1),0)&lt;&gt;0,"PU",0)</f>
        <v>0</v>
      </c>
      <c r="C2545" t="s" s="10">
        <v>3395</v>
      </c>
      <c r="D2545" t="s" s="595">
        <v>3409</v>
      </c>
      <c r="E2545" s="349">
        <v>0</v>
      </c>
      <c r="F2545" s="6"/>
      <c r="G2545" s="6"/>
      <c r="H2545" s="6"/>
      <c r="I2545" s="6"/>
      <c r="J2545" s="9"/>
    </row>
    <row r="2546" ht="15.35" customHeight="1">
      <c r="A2546" t="s" s="594">
        <f>MID(D2546,LEN(C2546)+2,LEN(D2546)-LEN(C2546))</f>
        <v>110</v>
      </c>
      <c r="B2546" s="349">
        <f>IF(_xlfn.IFERROR(FIND("PU",D2546,1),0)&lt;&gt;0,"PU",0)</f>
        <v>0</v>
      </c>
      <c r="C2546" t="s" s="10">
        <v>3410</v>
      </c>
      <c r="D2546" t="s" s="595">
        <v>3411</v>
      </c>
      <c r="E2546" s="349">
        <v>0</v>
      </c>
      <c r="F2546" s="6"/>
      <c r="G2546" s="6"/>
      <c r="H2546" s="6"/>
      <c r="I2546" s="6"/>
      <c r="J2546" s="9"/>
    </row>
    <row r="2547" ht="15.35" customHeight="1">
      <c r="A2547" t="s" s="594">
        <f>MID(D2547,LEN(C2547)+2,LEN(D2547)-LEN(C2547))</f>
        <v>111</v>
      </c>
      <c r="B2547" s="349">
        <f>IF(_xlfn.IFERROR(FIND("PU",D2547,1),0)&lt;&gt;0,"PU",0)</f>
        <v>0</v>
      </c>
      <c r="C2547" t="s" s="10">
        <v>3410</v>
      </c>
      <c r="D2547" t="s" s="595">
        <v>3412</v>
      </c>
      <c r="E2547" s="349">
        <v>0</v>
      </c>
      <c r="F2547" s="6"/>
      <c r="G2547" s="6"/>
      <c r="H2547" s="6"/>
      <c r="I2547" s="6"/>
      <c r="J2547" s="9"/>
    </row>
    <row r="2548" ht="15.35" customHeight="1">
      <c r="A2548" t="s" s="594">
        <f>MID(D2548,LEN(C2548)+2,LEN(D2548)-LEN(C2548))</f>
        <v>112</v>
      </c>
      <c r="B2548" s="349">
        <f>IF(_xlfn.IFERROR(FIND("PU",D2548,1),0)&lt;&gt;0,"PU",0)</f>
        <v>0</v>
      </c>
      <c r="C2548" t="s" s="10">
        <v>3410</v>
      </c>
      <c r="D2548" t="s" s="595">
        <v>3413</v>
      </c>
      <c r="E2548" s="349">
        <v>0</v>
      </c>
      <c r="F2548" s="6"/>
      <c r="G2548" s="6"/>
      <c r="H2548" s="6"/>
      <c r="I2548" s="6"/>
      <c r="J2548" s="9"/>
    </row>
    <row r="2549" ht="15.35" customHeight="1">
      <c r="A2549" t="s" s="594">
        <f>MID(D2549,LEN(C2549)+2,LEN(D2549)-LEN(C2549))</f>
        <v>113</v>
      </c>
      <c r="B2549" s="349">
        <f>IF(_xlfn.IFERROR(FIND("PU",D2549,1),0)&lt;&gt;0,"PU",0)</f>
        <v>0</v>
      </c>
      <c r="C2549" t="s" s="10">
        <v>3410</v>
      </c>
      <c r="D2549" t="s" s="595">
        <v>3414</v>
      </c>
      <c r="E2549" s="349">
        <v>0</v>
      </c>
      <c r="F2549" s="6"/>
      <c r="G2549" s="6"/>
      <c r="H2549" s="6"/>
      <c r="I2549" s="6"/>
      <c r="J2549" s="9"/>
    </row>
    <row r="2550" ht="15.35" customHeight="1">
      <c r="A2550" t="s" s="594">
        <f>MID(D2550,LEN(C2550)+2,LEN(D2550)-LEN(C2550))</f>
        <v>114</v>
      </c>
      <c r="B2550" s="349">
        <f>IF(_xlfn.IFERROR(FIND("PU",D2550,1),0)&lt;&gt;0,"PU",0)</f>
        <v>0</v>
      </c>
      <c r="C2550" t="s" s="10">
        <v>3410</v>
      </c>
      <c r="D2550" t="s" s="595">
        <v>3415</v>
      </c>
      <c r="E2550" s="349">
        <v>0</v>
      </c>
      <c r="F2550" s="6"/>
      <c r="G2550" s="6"/>
      <c r="H2550" s="6"/>
      <c r="I2550" s="6"/>
      <c r="J2550" s="9"/>
    </row>
    <row r="2551" ht="15.35" customHeight="1">
      <c r="A2551" t="s" s="594">
        <f>MID(D2551,LEN(C2551)+2,LEN(D2551)-LEN(C2551))</f>
        <v>115</v>
      </c>
      <c r="B2551" s="349">
        <f>IF(_xlfn.IFERROR(FIND("PU",D2551,1),0)&lt;&gt;0,"PU",0)</f>
        <v>0</v>
      </c>
      <c r="C2551" t="s" s="10">
        <v>3410</v>
      </c>
      <c r="D2551" t="s" s="595">
        <v>3416</v>
      </c>
      <c r="E2551" s="349">
        <v>0</v>
      </c>
      <c r="F2551" s="6"/>
      <c r="G2551" s="6"/>
      <c r="H2551" s="6"/>
      <c r="I2551" s="6"/>
      <c r="J2551" s="9"/>
    </row>
    <row r="2552" ht="15.35" customHeight="1">
      <c r="A2552" t="s" s="594">
        <f>MID(D2552,LEN(C2552)+2,LEN(D2552)-LEN(C2552))</f>
        <v>117</v>
      </c>
      <c r="B2552" s="349">
        <f>IF(_xlfn.IFERROR(FIND("PU",D2552,1),0)&lt;&gt;0,"PU",0)</f>
        <v>0</v>
      </c>
      <c r="C2552" t="s" s="10">
        <v>3410</v>
      </c>
      <c r="D2552" t="s" s="595">
        <v>3417</v>
      </c>
      <c r="E2552" s="349">
        <v>0</v>
      </c>
      <c r="F2552" s="6"/>
      <c r="G2552" s="6"/>
      <c r="H2552" s="6"/>
      <c r="I2552" s="6"/>
      <c r="J2552" s="9"/>
    </row>
    <row r="2553" ht="15.35" customHeight="1">
      <c r="A2553" t="s" s="594">
        <f>MID(D2553,LEN(C2553)+2,LEN(D2553)-LEN(C2553))</f>
        <v>118</v>
      </c>
      <c r="B2553" s="349">
        <f>IF(_xlfn.IFERROR(FIND("PU",D2553,1),0)&lt;&gt;0,"PU",0)</f>
        <v>0</v>
      </c>
      <c r="C2553" t="s" s="10">
        <v>3410</v>
      </c>
      <c r="D2553" t="s" s="595">
        <v>3418</v>
      </c>
      <c r="E2553" s="349">
        <v>0</v>
      </c>
      <c r="F2553" s="6"/>
      <c r="G2553" s="6"/>
      <c r="H2553" s="6"/>
      <c r="I2553" s="6"/>
      <c r="J2553" s="9"/>
    </row>
    <row r="2554" ht="15.35" customHeight="1">
      <c r="A2554" t="s" s="594">
        <f>MID(D2554,LEN(C2554)+2,LEN(D2554)-LEN(C2554))</f>
        <v>119</v>
      </c>
      <c r="B2554" s="349">
        <f>IF(_xlfn.IFERROR(FIND("PU",D2554,1),0)&lt;&gt;0,"PU",0)</f>
        <v>0</v>
      </c>
      <c r="C2554" t="s" s="10">
        <v>3410</v>
      </c>
      <c r="D2554" t="s" s="595">
        <v>3419</v>
      </c>
      <c r="E2554" s="349">
        <v>0</v>
      </c>
      <c r="F2554" s="6"/>
      <c r="G2554" s="6"/>
      <c r="H2554" s="6"/>
      <c r="I2554" s="6"/>
      <c r="J2554" s="9"/>
    </row>
    <row r="2555" ht="15.35" customHeight="1">
      <c r="A2555" t="s" s="594">
        <f>MID(D2555,LEN(C2555)+2,LEN(D2555)-LEN(C2555))</f>
        <v>120</v>
      </c>
      <c r="B2555" s="349">
        <f>IF(_xlfn.IFERROR(FIND("PU",D2555,1),0)&lt;&gt;0,"PU",0)</f>
        <v>0</v>
      </c>
      <c r="C2555" t="s" s="10">
        <v>3410</v>
      </c>
      <c r="D2555" t="s" s="595">
        <v>3420</v>
      </c>
      <c r="E2555" s="349">
        <v>0</v>
      </c>
      <c r="F2555" s="6"/>
      <c r="G2555" s="6"/>
      <c r="H2555" s="6"/>
      <c r="I2555" s="6"/>
      <c r="J2555" s="9"/>
    </row>
    <row r="2556" ht="15.35" customHeight="1">
      <c r="A2556" t="s" s="594">
        <f>MID(D2556,LEN(C2556)+2,LEN(D2556)-LEN(C2556))</f>
        <v>121</v>
      </c>
      <c r="B2556" s="349">
        <f>IF(_xlfn.IFERROR(FIND("PU",D2556,1),0)&lt;&gt;0,"PU",0)</f>
        <v>0</v>
      </c>
      <c r="C2556" t="s" s="10">
        <v>3410</v>
      </c>
      <c r="D2556" t="s" s="595">
        <v>3421</v>
      </c>
      <c r="E2556" s="349">
        <v>0</v>
      </c>
      <c r="F2556" s="6"/>
      <c r="G2556" s="6"/>
      <c r="H2556" s="6"/>
      <c r="I2556" s="6"/>
      <c r="J2556" s="9"/>
    </row>
    <row r="2557" ht="15.35" customHeight="1">
      <c r="A2557" t="s" s="594">
        <f>MID(D2557,LEN(C2557)+2,LEN(D2557)-LEN(C2557))</f>
        <v>122</v>
      </c>
      <c r="B2557" s="349">
        <f>IF(_xlfn.IFERROR(FIND("PU",D2557,1),0)&lt;&gt;0,"PU",0)</f>
        <v>0</v>
      </c>
      <c r="C2557" t="s" s="10">
        <v>3410</v>
      </c>
      <c r="D2557" t="s" s="595">
        <v>3422</v>
      </c>
      <c r="E2557" s="349">
        <v>0</v>
      </c>
      <c r="F2557" s="6"/>
      <c r="G2557" s="6"/>
      <c r="H2557" s="6"/>
      <c r="I2557" s="6"/>
      <c r="J2557" s="9"/>
    </row>
    <row r="2558" ht="15.35" customHeight="1">
      <c r="A2558" t="s" s="594">
        <f>MID(D2558,LEN(C2558)+2,LEN(D2558)-LEN(C2558))</f>
        <v>123</v>
      </c>
      <c r="B2558" s="349">
        <f>IF(_xlfn.IFERROR(FIND("PU",D2558,1),0)&lt;&gt;0,"PU",0)</f>
        <v>0</v>
      </c>
      <c r="C2558" t="s" s="10">
        <v>3410</v>
      </c>
      <c r="D2558" t="s" s="595">
        <v>3423</v>
      </c>
      <c r="E2558" s="349">
        <v>0</v>
      </c>
      <c r="F2558" s="6"/>
      <c r="G2558" s="6"/>
      <c r="H2558" s="6"/>
      <c r="I2558" s="6"/>
      <c r="J2558" s="9"/>
    </row>
    <row r="2559" ht="15.35" customHeight="1">
      <c r="A2559" t="s" s="594">
        <f>MID(D2559,LEN(C2559)+2,LEN(D2559)-LEN(C2559))</f>
        <v>860</v>
      </c>
      <c r="B2559" s="349">
        <f>IF(_xlfn.IFERROR(FIND("PU",D2559,1),0)&lt;&gt;0,"PU",0)</f>
        <v>0</v>
      </c>
      <c r="C2559" t="s" s="10">
        <v>3410</v>
      </c>
      <c r="D2559" t="s" s="595">
        <v>3424</v>
      </c>
      <c r="E2559" s="349">
        <v>0</v>
      </c>
      <c r="F2559" s="6"/>
      <c r="G2559" s="6"/>
      <c r="H2559" s="6"/>
      <c r="I2559" s="6"/>
      <c r="J2559" s="9"/>
    </row>
    <row r="2560" ht="15.35" customHeight="1">
      <c r="A2560" t="s" s="594">
        <f>MID(D2560,LEN(C2560)+2,LEN(D2560)-LEN(C2560))</f>
        <v>110</v>
      </c>
      <c r="B2560" s="349">
        <f>IF(_xlfn.IFERROR(FIND("PU",D2560,1),0)&lt;&gt;0,"PU",0)</f>
        <v>0</v>
      </c>
      <c r="C2560" t="s" s="10">
        <v>3425</v>
      </c>
      <c r="D2560" t="s" s="595">
        <v>3426</v>
      </c>
      <c r="E2560" s="349">
        <v>0</v>
      </c>
      <c r="F2560" s="6"/>
      <c r="G2560" s="6"/>
      <c r="H2560" s="6"/>
      <c r="I2560" s="6"/>
      <c r="J2560" s="9"/>
    </row>
    <row r="2561" ht="15.35" customHeight="1">
      <c r="A2561" t="s" s="594">
        <f>MID(D2561,LEN(C2561)+2,LEN(D2561)-LEN(C2561))</f>
        <v>111</v>
      </c>
      <c r="B2561" s="349">
        <f>IF(_xlfn.IFERROR(FIND("PU",D2561,1),0)&lt;&gt;0,"PU",0)</f>
        <v>0</v>
      </c>
      <c r="C2561" t="s" s="10">
        <v>3425</v>
      </c>
      <c r="D2561" t="s" s="595">
        <v>3427</v>
      </c>
      <c r="E2561" s="349">
        <v>0</v>
      </c>
      <c r="F2561" s="6"/>
      <c r="G2561" s="6"/>
      <c r="H2561" s="6"/>
      <c r="I2561" s="6"/>
      <c r="J2561" s="9"/>
    </row>
    <row r="2562" ht="15.35" customHeight="1">
      <c r="A2562" t="s" s="594">
        <f>MID(D2562,LEN(C2562)+2,LEN(D2562)-LEN(C2562))</f>
        <v>112</v>
      </c>
      <c r="B2562" s="349">
        <f>IF(_xlfn.IFERROR(FIND("PU",D2562,1),0)&lt;&gt;0,"PU",0)</f>
        <v>0</v>
      </c>
      <c r="C2562" t="s" s="10">
        <v>3425</v>
      </c>
      <c r="D2562" t="s" s="595">
        <v>3428</v>
      </c>
      <c r="E2562" s="349">
        <v>0</v>
      </c>
      <c r="F2562" s="6"/>
      <c r="G2562" s="6"/>
      <c r="H2562" s="6"/>
      <c r="I2562" s="6"/>
      <c r="J2562" s="9"/>
    </row>
    <row r="2563" ht="15.35" customHeight="1">
      <c r="A2563" t="s" s="594">
        <f>MID(D2563,LEN(C2563)+2,LEN(D2563)-LEN(C2563))</f>
        <v>113</v>
      </c>
      <c r="B2563" s="349">
        <f>IF(_xlfn.IFERROR(FIND("PU",D2563,1),0)&lt;&gt;0,"PU",0)</f>
        <v>0</v>
      </c>
      <c r="C2563" t="s" s="10">
        <v>3425</v>
      </c>
      <c r="D2563" t="s" s="595">
        <v>3429</v>
      </c>
      <c r="E2563" s="349">
        <v>0</v>
      </c>
      <c r="F2563" s="6"/>
      <c r="G2563" s="6"/>
      <c r="H2563" s="6"/>
      <c r="I2563" s="6"/>
      <c r="J2563" s="9"/>
    </row>
    <row r="2564" ht="15.35" customHeight="1">
      <c r="A2564" t="s" s="594">
        <f>MID(D2564,LEN(C2564)+2,LEN(D2564)-LEN(C2564))</f>
        <v>114</v>
      </c>
      <c r="B2564" s="349">
        <f>IF(_xlfn.IFERROR(FIND("PU",D2564,1),0)&lt;&gt;0,"PU",0)</f>
        <v>0</v>
      </c>
      <c r="C2564" t="s" s="10">
        <v>3425</v>
      </c>
      <c r="D2564" t="s" s="595">
        <v>3430</v>
      </c>
      <c r="E2564" s="349">
        <v>0</v>
      </c>
      <c r="F2564" s="6"/>
      <c r="G2564" s="6"/>
      <c r="H2564" s="6"/>
      <c r="I2564" s="6"/>
      <c r="J2564" s="9"/>
    </row>
    <row r="2565" ht="15.35" customHeight="1">
      <c r="A2565" t="s" s="594">
        <f>MID(D2565,LEN(C2565)+2,LEN(D2565)-LEN(C2565))</f>
        <v>115</v>
      </c>
      <c r="B2565" s="349">
        <f>IF(_xlfn.IFERROR(FIND("PU",D2565,1),0)&lt;&gt;0,"PU",0)</f>
        <v>0</v>
      </c>
      <c r="C2565" t="s" s="10">
        <v>3425</v>
      </c>
      <c r="D2565" t="s" s="595">
        <v>3431</v>
      </c>
      <c r="E2565" s="349">
        <v>0</v>
      </c>
      <c r="F2565" s="6"/>
      <c r="G2565" s="6"/>
      <c r="H2565" s="6"/>
      <c r="I2565" s="6"/>
      <c r="J2565" s="9"/>
    </row>
    <row r="2566" ht="15.35" customHeight="1">
      <c r="A2566" t="s" s="594">
        <f>MID(D2566,LEN(C2566)+2,LEN(D2566)-LEN(C2566))</f>
        <v>117</v>
      </c>
      <c r="B2566" s="349">
        <f>IF(_xlfn.IFERROR(FIND("PU",D2566,1),0)&lt;&gt;0,"PU",0)</f>
        <v>0</v>
      </c>
      <c r="C2566" t="s" s="10">
        <v>3425</v>
      </c>
      <c r="D2566" t="s" s="595">
        <v>3432</v>
      </c>
      <c r="E2566" s="349">
        <v>0</v>
      </c>
      <c r="F2566" s="6"/>
      <c r="G2566" s="6"/>
      <c r="H2566" s="6"/>
      <c r="I2566" s="6"/>
      <c r="J2566" s="9"/>
    </row>
    <row r="2567" ht="15.35" customHeight="1">
      <c r="A2567" t="s" s="594">
        <f>MID(D2567,LEN(C2567)+2,LEN(D2567)-LEN(C2567))</f>
        <v>118</v>
      </c>
      <c r="B2567" s="349">
        <f>IF(_xlfn.IFERROR(FIND("PU",D2567,1),0)&lt;&gt;0,"PU",0)</f>
        <v>0</v>
      </c>
      <c r="C2567" t="s" s="10">
        <v>3425</v>
      </c>
      <c r="D2567" t="s" s="595">
        <v>3433</v>
      </c>
      <c r="E2567" s="349">
        <v>0</v>
      </c>
      <c r="F2567" s="6"/>
      <c r="G2567" s="6"/>
      <c r="H2567" s="6"/>
      <c r="I2567" s="6"/>
      <c r="J2567" s="9"/>
    </row>
    <row r="2568" ht="15.35" customHeight="1">
      <c r="A2568" t="s" s="594">
        <f>MID(D2568,LEN(C2568)+2,LEN(D2568)-LEN(C2568))</f>
        <v>119</v>
      </c>
      <c r="B2568" s="349">
        <f>IF(_xlfn.IFERROR(FIND("PU",D2568,1),0)&lt;&gt;0,"PU",0)</f>
        <v>0</v>
      </c>
      <c r="C2568" t="s" s="10">
        <v>3425</v>
      </c>
      <c r="D2568" t="s" s="595">
        <v>3434</v>
      </c>
      <c r="E2568" s="349">
        <v>0</v>
      </c>
      <c r="F2568" s="6"/>
      <c r="G2568" s="6"/>
      <c r="H2568" s="6"/>
      <c r="I2568" s="6"/>
      <c r="J2568" s="9"/>
    </row>
    <row r="2569" ht="15.35" customHeight="1">
      <c r="A2569" t="s" s="594">
        <f>MID(D2569,LEN(C2569)+2,LEN(D2569)-LEN(C2569))</f>
        <v>120</v>
      </c>
      <c r="B2569" s="349">
        <f>IF(_xlfn.IFERROR(FIND("PU",D2569,1),0)&lt;&gt;0,"PU",0)</f>
        <v>0</v>
      </c>
      <c r="C2569" t="s" s="10">
        <v>3425</v>
      </c>
      <c r="D2569" t="s" s="595">
        <v>3435</v>
      </c>
      <c r="E2569" s="349">
        <v>0</v>
      </c>
      <c r="F2569" s="6"/>
      <c r="G2569" s="6"/>
      <c r="H2569" s="6"/>
      <c r="I2569" s="6"/>
      <c r="J2569" s="9"/>
    </row>
    <row r="2570" ht="15.35" customHeight="1">
      <c r="A2570" t="s" s="594">
        <f>MID(D2570,LEN(C2570)+2,LEN(D2570)-LEN(C2570))</f>
        <v>121</v>
      </c>
      <c r="B2570" s="349">
        <f>IF(_xlfn.IFERROR(FIND("PU",D2570,1),0)&lt;&gt;0,"PU",0)</f>
        <v>0</v>
      </c>
      <c r="C2570" t="s" s="10">
        <v>3425</v>
      </c>
      <c r="D2570" t="s" s="595">
        <v>3436</v>
      </c>
      <c r="E2570" s="349">
        <v>0</v>
      </c>
      <c r="F2570" s="6"/>
      <c r="G2570" s="6"/>
      <c r="H2570" s="6"/>
      <c r="I2570" s="6"/>
      <c r="J2570" s="9"/>
    </row>
    <row r="2571" ht="15.35" customHeight="1">
      <c r="A2571" t="s" s="594">
        <f>MID(D2571,LEN(C2571)+2,LEN(D2571)-LEN(C2571))</f>
        <v>122</v>
      </c>
      <c r="B2571" s="349">
        <f>IF(_xlfn.IFERROR(FIND("PU",D2571,1),0)&lt;&gt;0,"PU",0)</f>
        <v>0</v>
      </c>
      <c r="C2571" t="s" s="10">
        <v>3425</v>
      </c>
      <c r="D2571" t="s" s="595">
        <v>3437</v>
      </c>
      <c r="E2571" s="349">
        <v>0</v>
      </c>
      <c r="F2571" s="6"/>
      <c r="G2571" s="6"/>
      <c r="H2571" s="6"/>
      <c r="I2571" s="6"/>
      <c r="J2571" s="9"/>
    </row>
    <row r="2572" ht="15.35" customHeight="1">
      <c r="A2572" t="s" s="594">
        <f>MID(D2572,LEN(C2572)+2,LEN(D2572)-LEN(C2572))</f>
        <v>123</v>
      </c>
      <c r="B2572" s="349">
        <f>IF(_xlfn.IFERROR(FIND("PU",D2572,1),0)&lt;&gt;0,"PU",0)</f>
        <v>0</v>
      </c>
      <c r="C2572" t="s" s="10">
        <v>3425</v>
      </c>
      <c r="D2572" t="s" s="595">
        <v>3438</v>
      </c>
      <c r="E2572" s="349">
        <v>0</v>
      </c>
      <c r="F2572" s="6"/>
      <c r="G2572" s="6"/>
      <c r="H2572" s="6"/>
      <c r="I2572" s="6"/>
      <c r="J2572" s="9"/>
    </row>
    <row r="2573" ht="15.35" customHeight="1">
      <c r="A2573" t="s" s="594">
        <f>MID(D2573,LEN(C2573)+2,LEN(D2573)-LEN(C2573))</f>
        <v>860</v>
      </c>
      <c r="B2573" s="349">
        <f>IF(_xlfn.IFERROR(FIND("PU",D2573,1),0)&lt;&gt;0,"PU",0)</f>
        <v>0</v>
      </c>
      <c r="C2573" t="s" s="10">
        <v>3425</v>
      </c>
      <c r="D2573" t="s" s="595">
        <v>3439</v>
      </c>
      <c r="E2573" s="349">
        <v>0</v>
      </c>
      <c r="F2573" s="6"/>
      <c r="G2573" s="6"/>
      <c r="H2573" s="6"/>
      <c r="I2573" s="6"/>
      <c r="J2573" s="9"/>
    </row>
    <row r="2574" ht="15.35" customHeight="1">
      <c r="A2574" t="s" s="594">
        <f>MID(D2574,LEN(C2574)+2,LEN(D2574)-LEN(C2574))</f>
        <v>110</v>
      </c>
      <c r="B2574" s="349">
        <f>IF(_xlfn.IFERROR(FIND("PU",D2574,1),0)&lt;&gt;0,"PU",0)</f>
        <v>0</v>
      </c>
      <c r="C2574" t="s" s="10">
        <v>3440</v>
      </c>
      <c r="D2574" t="s" s="595">
        <v>3441</v>
      </c>
      <c r="E2574" s="349">
        <v>0</v>
      </c>
      <c r="F2574" s="6"/>
      <c r="G2574" s="6"/>
      <c r="H2574" s="6"/>
      <c r="I2574" s="6"/>
      <c r="J2574" s="9"/>
    </row>
    <row r="2575" ht="15.35" customHeight="1">
      <c r="A2575" t="s" s="594">
        <f>MID(D2575,LEN(C2575)+2,LEN(D2575)-LEN(C2575))</f>
        <v>111</v>
      </c>
      <c r="B2575" s="349">
        <f>IF(_xlfn.IFERROR(FIND("PU",D2575,1),0)&lt;&gt;0,"PU",0)</f>
        <v>0</v>
      </c>
      <c r="C2575" t="s" s="10">
        <v>3440</v>
      </c>
      <c r="D2575" t="s" s="595">
        <v>3442</v>
      </c>
      <c r="E2575" s="349">
        <v>0</v>
      </c>
      <c r="F2575" s="6"/>
      <c r="G2575" s="6"/>
      <c r="H2575" s="6"/>
      <c r="I2575" s="6"/>
      <c r="J2575" s="9"/>
    </row>
    <row r="2576" ht="15.35" customHeight="1">
      <c r="A2576" t="s" s="594">
        <f>MID(D2576,LEN(C2576)+2,LEN(D2576)-LEN(C2576))</f>
        <v>112</v>
      </c>
      <c r="B2576" s="349">
        <f>IF(_xlfn.IFERROR(FIND("PU",D2576,1),0)&lt;&gt;0,"PU",0)</f>
        <v>0</v>
      </c>
      <c r="C2576" t="s" s="10">
        <v>3440</v>
      </c>
      <c r="D2576" t="s" s="595">
        <v>3443</v>
      </c>
      <c r="E2576" s="349">
        <v>0</v>
      </c>
      <c r="F2576" s="6"/>
      <c r="G2576" s="6"/>
      <c r="H2576" s="6"/>
      <c r="I2576" s="6"/>
      <c r="J2576" s="9"/>
    </row>
    <row r="2577" ht="15.35" customHeight="1">
      <c r="A2577" t="s" s="594">
        <f>MID(D2577,LEN(C2577)+2,LEN(D2577)-LEN(C2577))</f>
        <v>113</v>
      </c>
      <c r="B2577" s="349">
        <f>IF(_xlfn.IFERROR(FIND("PU",D2577,1),0)&lt;&gt;0,"PU",0)</f>
        <v>0</v>
      </c>
      <c r="C2577" t="s" s="10">
        <v>3440</v>
      </c>
      <c r="D2577" t="s" s="595">
        <v>3444</v>
      </c>
      <c r="E2577" s="349">
        <v>0</v>
      </c>
      <c r="F2577" s="6"/>
      <c r="G2577" s="6"/>
      <c r="H2577" s="6"/>
      <c r="I2577" s="6"/>
      <c r="J2577" s="9"/>
    </row>
    <row r="2578" ht="15.35" customHeight="1">
      <c r="A2578" t="s" s="594">
        <f>MID(D2578,LEN(C2578)+2,LEN(D2578)-LEN(C2578))</f>
        <v>114</v>
      </c>
      <c r="B2578" s="349">
        <f>IF(_xlfn.IFERROR(FIND("PU",D2578,1),0)&lt;&gt;0,"PU",0)</f>
        <v>0</v>
      </c>
      <c r="C2578" t="s" s="10">
        <v>3440</v>
      </c>
      <c r="D2578" t="s" s="595">
        <v>3445</v>
      </c>
      <c r="E2578" s="349">
        <v>0</v>
      </c>
      <c r="F2578" s="6"/>
      <c r="G2578" s="6"/>
      <c r="H2578" s="6"/>
      <c r="I2578" s="6"/>
      <c r="J2578" s="9"/>
    </row>
    <row r="2579" ht="15.35" customHeight="1">
      <c r="A2579" t="s" s="594">
        <f>MID(D2579,LEN(C2579)+2,LEN(D2579)-LEN(C2579))</f>
        <v>115</v>
      </c>
      <c r="B2579" s="349">
        <f>IF(_xlfn.IFERROR(FIND("PU",D2579,1),0)&lt;&gt;0,"PU",0)</f>
        <v>0</v>
      </c>
      <c r="C2579" t="s" s="10">
        <v>3440</v>
      </c>
      <c r="D2579" t="s" s="595">
        <v>3446</v>
      </c>
      <c r="E2579" s="349">
        <v>0</v>
      </c>
      <c r="F2579" s="6"/>
      <c r="G2579" s="6"/>
      <c r="H2579" s="6"/>
      <c r="I2579" s="6"/>
      <c r="J2579" s="9"/>
    </row>
    <row r="2580" ht="15.35" customHeight="1">
      <c r="A2580" t="s" s="594">
        <f>MID(D2580,LEN(C2580)+2,LEN(D2580)-LEN(C2580))</f>
        <v>117</v>
      </c>
      <c r="B2580" s="349">
        <f>IF(_xlfn.IFERROR(FIND("PU",D2580,1),0)&lt;&gt;0,"PU",0)</f>
        <v>0</v>
      </c>
      <c r="C2580" t="s" s="10">
        <v>3440</v>
      </c>
      <c r="D2580" t="s" s="595">
        <v>3447</v>
      </c>
      <c r="E2580" s="349">
        <v>0</v>
      </c>
      <c r="F2580" s="6"/>
      <c r="G2580" s="6"/>
      <c r="H2580" s="6"/>
      <c r="I2580" s="6"/>
      <c r="J2580" s="9"/>
    </row>
    <row r="2581" ht="15.35" customHeight="1">
      <c r="A2581" t="s" s="594">
        <f>MID(D2581,LEN(C2581)+2,LEN(D2581)-LEN(C2581))</f>
        <v>118</v>
      </c>
      <c r="B2581" s="349">
        <f>IF(_xlfn.IFERROR(FIND("PU",D2581,1),0)&lt;&gt;0,"PU",0)</f>
        <v>0</v>
      </c>
      <c r="C2581" t="s" s="10">
        <v>3440</v>
      </c>
      <c r="D2581" t="s" s="595">
        <v>3448</v>
      </c>
      <c r="E2581" s="349">
        <v>0</v>
      </c>
      <c r="F2581" s="6"/>
      <c r="G2581" s="6"/>
      <c r="H2581" s="6"/>
      <c r="I2581" s="6"/>
      <c r="J2581" s="9"/>
    </row>
    <row r="2582" ht="15.35" customHeight="1">
      <c r="A2582" t="s" s="594">
        <f>MID(D2582,LEN(C2582)+2,LEN(D2582)-LEN(C2582))</f>
        <v>119</v>
      </c>
      <c r="B2582" s="349">
        <f>IF(_xlfn.IFERROR(FIND("PU",D2582,1),0)&lt;&gt;0,"PU",0)</f>
        <v>0</v>
      </c>
      <c r="C2582" t="s" s="10">
        <v>3440</v>
      </c>
      <c r="D2582" t="s" s="595">
        <v>3449</v>
      </c>
      <c r="E2582" s="349">
        <v>0</v>
      </c>
      <c r="F2582" s="6"/>
      <c r="G2582" s="6"/>
      <c r="H2582" s="6"/>
      <c r="I2582" s="6"/>
      <c r="J2582" s="9"/>
    </row>
    <row r="2583" ht="15.35" customHeight="1">
      <c r="A2583" t="s" s="594">
        <f>MID(D2583,LEN(C2583)+2,LEN(D2583)-LEN(C2583))</f>
        <v>120</v>
      </c>
      <c r="B2583" s="349">
        <f>IF(_xlfn.IFERROR(FIND("PU",D2583,1),0)&lt;&gt;0,"PU",0)</f>
        <v>0</v>
      </c>
      <c r="C2583" t="s" s="10">
        <v>3440</v>
      </c>
      <c r="D2583" t="s" s="595">
        <v>3450</v>
      </c>
      <c r="E2583" s="349">
        <v>0</v>
      </c>
      <c r="F2583" s="6"/>
      <c r="G2583" s="6"/>
      <c r="H2583" s="6"/>
      <c r="I2583" s="6"/>
      <c r="J2583" s="9"/>
    </row>
    <row r="2584" ht="15.35" customHeight="1">
      <c r="A2584" t="s" s="594">
        <f>MID(D2584,LEN(C2584)+2,LEN(D2584)-LEN(C2584))</f>
        <v>121</v>
      </c>
      <c r="B2584" s="349">
        <f>IF(_xlfn.IFERROR(FIND("PU",D2584,1),0)&lt;&gt;0,"PU",0)</f>
        <v>0</v>
      </c>
      <c r="C2584" t="s" s="10">
        <v>3440</v>
      </c>
      <c r="D2584" t="s" s="595">
        <v>3451</v>
      </c>
      <c r="E2584" s="349">
        <v>0</v>
      </c>
      <c r="F2584" s="6"/>
      <c r="G2584" s="6"/>
      <c r="H2584" s="6"/>
      <c r="I2584" s="6"/>
      <c r="J2584" s="9"/>
    </row>
    <row r="2585" ht="15.35" customHeight="1">
      <c r="A2585" t="s" s="594">
        <f>MID(D2585,LEN(C2585)+2,LEN(D2585)-LEN(C2585))</f>
        <v>122</v>
      </c>
      <c r="B2585" s="349">
        <f>IF(_xlfn.IFERROR(FIND("PU",D2585,1),0)&lt;&gt;0,"PU",0)</f>
        <v>0</v>
      </c>
      <c r="C2585" t="s" s="10">
        <v>3440</v>
      </c>
      <c r="D2585" t="s" s="595">
        <v>3452</v>
      </c>
      <c r="E2585" s="349">
        <v>0</v>
      </c>
      <c r="F2585" s="6"/>
      <c r="G2585" s="6"/>
      <c r="H2585" s="6"/>
      <c r="I2585" s="6"/>
      <c r="J2585" s="9"/>
    </row>
    <row r="2586" ht="15.35" customHeight="1">
      <c r="A2586" t="s" s="594">
        <f>MID(D2586,LEN(C2586)+2,LEN(D2586)-LEN(C2586))</f>
        <v>123</v>
      </c>
      <c r="B2586" s="349">
        <f>IF(_xlfn.IFERROR(FIND("PU",D2586,1),0)&lt;&gt;0,"PU",0)</f>
        <v>0</v>
      </c>
      <c r="C2586" t="s" s="10">
        <v>3440</v>
      </c>
      <c r="D2586" t="s" s="595">
        <v>3453</v>
      </c>
      <c r="E2586" s="349">
        <v>0</v>
      </c>
      <c r="F2586" s="6"/>
      <c r="G2586" s="6"/>
      <c r="H2586" s="6"/>
      <c r="I2586" s="6"/>
      <c r="J2586" s="9"/>
    </row>
    <row r="2587" ht="15.35" customHeight="1">
      <c r="A2587" t="s" s="594">
        <f>MID(D2587,LEN(C2587)+2,LEN(D2587)-LEN(C2587))</f>
        <v>860</v>
      </c>
      <c r="B2587" s="349">
        <f>IF(_xlfn.IFERROR(FIND("PU",D2587,1),0)&lt;&gt;0,"PU",0)</f>
        <v>0</v>
      </c>
      <c r="C2587" t="s" s="10">
        <v>3440</v>
      </c>
      <c r="D2587" t="s" s="595">
        <v>3454</v>
      </c>
      <c r="E2587" s="349">
        <v>0</v>
      </c>
      <c r="F2587" s="6"/>
      <c r="G2587" s="6"/>
      <c r="H2587" s="6"/>
      <c r="I2587" s="6"/>
      <c r="J2587" s="9"/>
    </row>
    <row r="2588" ht="15.35" customHeight="1">
      <c r="A2588" t="s" s="594">
        <f>MID(D2588,LEN(C2588)+2,LEN(D2588)-LEN(C2588))</f>
        <v>110</v>
      </c>
      <c r="B2588" s="349">
        <f>IF(_xlfn.IFERROR(FIND("PU",D2588,1),0)&lt;&gt;0,"PU",0)</f>
        <v>0</v>
      </c>
      <c r="C2588" t="s" s="10">
        <v>3455</v>
      </c>
      <c r="D2588" t="s" s="595">
        <v>3456</v>
      </c>
      <c r="E2588" s="349">
        <v>0</v>
      </c>
      <c r="F2588" s="6"/>
      <c r="G2588" s="6"/>
      <c r="H2588" s="6"/>
      <c r="I2588" s="6"/>
      <c r="J2588" s="9"/>
    </row>
    <row r="2589" ht="15.35" customHeight="1">
      <c r="A2589" t="s" s="594">
        <f>MID(D2589,LEN(C2589)+2,LEN(D2589)-LEN(C2589))</f>
        <v>111</v>
      </c>
      <c r="B2589" s="349">
        <f>IF(_xlfn.IFERROR(FIND("PU",D2589,1),0)&lt;&gt;0,"PU",0)</f>
        <v>0</v>
      </c>
      <c r="C2589" t="s" s="10">
        <v>3455</v>
      </c>
      <c r="D2589" t="s" s="595">
        <v>3457</v>
      </c>
      <c r="E2589" s="349">
        <v>0</v>
      </c>
      <c r="F2589" s="6"/>
      <c r="G2589" s="6"/>
      <c r="H2589" s="6"/>
      <c r="I2589" s="6"/>
      <c r="J2589" s="9"/>
    </row>
    <row r="2590" ht="15.35" customHeight="1">
      <c r="A2590" t="s" s="594">
        <f>MID(D2590,LEN(C2590)+2,LEN(D2590)-LEN(C2590))</f>
        <v>112</v>
      </c>
      <c r="B2590" s="349">
        <f>IF(_xlfn.IFERROR(FIND("PU",D2590,1),0)&lt;&gt;0,"PU",0)</f>
        <v>0</v>
      </c>
      <c r="C2590" t="s" s="10">
        <v>3455</v>
      </c>
      <c r="D2590" t="s" s="595">
        <v>3458</v>
      </c>
      <c r="E2590" s="349">
        <v>0</v>
      </c>
      <c r="F2590" s="6"/>
      <c r="G2590" s="6"/>
      <c r="H2590" s="6"/>
      <c r="I2590" s="6"/>
      <c r="J2590" s="9"/>
    </row>
    <row r="2591" ht="15.35" customHeight="1">
      <c r="A2591" t="s" s="594">
        <f>MID(D2591,LEN(C2591)+2,LEN(D2591)-LEN(C2591))</f>
        <v>113</v>
      </c>
      <c r="B2591" s="349">
        <f>IF(_xlfn.IFERROR(FIND("PU",D2591,1),0)&lt;&gt;0,"PU",0)</f>
        <v>0</v>
      </c>
      <c r="C2591" t="s" s="10">
        <v>3455</v>
      </c>
      <c r="D2591" t="s" s="595">
        <v>3459</v>
      </c>
      <c r="E2591" s="349">
        <v>0</v>
      </c>
      <c r="F2591" s="6"/>
      <c r="G2591" s="6"/>
      <c r="H2591" s="6"/>
      <c r="I2591" s="6"/>
      <c r="J2591" s="9"/>
    </row>
    <row r="2592" ht="15.35" customHeight="1">
      <c r="A2592" t="s" s="594">
        <f>MID(D2592,LEN(C2592)+2,LEN(D2592)-LEN(C2592))</f>
        <v>114</v>
      </c>
      <c r="B2592" s="349">
        <f>IF(_xlfn.IFERROR(FIND("PU",D2592,1),0)&lt;&gt;0,"PU",0)</f>
        <v>0</v>
      </c>
      <c r="C2592" t="s" s="10">
        <v>3455</v>
      </c>
      <c r="D2592" t="s" s="595">
        <v>3460</v>
      </c>
      <c r="E2592" s="349">
        <v>0</v>
      </c>
      <c r="F2592" s="6"/>
      <c r="G2592" s="6"/>
      <c r="H2592" s="6"/>
      <c r="I2592" s="6"/>
      <c r="J2592" s="9"/>
    </row>
    <row r="2593" ht="15.35" customHeight="1">
      <c r="A2593" t="s" s="594">
        <f>MID(D2593,LEN(C2593)+2,LEN(D2593)-LEN(C2593))</f>
        <v>115</v>
      </c>
      <c r="B2593" s="349">
        <f>IF(_xlfn.IFERROR(FIND("PU",D2593,1),0)&lt;&gt;0,"PU",0)</f>
        <v>0</v>
      </c>
      <c r="C2593" t="s" s="10">
        <v>3455</v>
      </c>
      <c r="D2593" t="s" s="595">
        <v>3461</v>
      </c>
      <c r="E2593" s="349">
        <v>0</v>
      </c>
      <c r="F2593" s="6"/>
      <c r="G2593" s="6"/>
      <c r="H2593" s="6"/>
      <c r="I2593" s="6"/>
      <c r="J2593" s="9"/>
    </row>
    <row r="2594" ht="15.35" customHeight="1">
      <c r="A2594" t="s" s="594">
        <f>MID(D2594,LEN(C2594)+2,LEN(D2594)-LEN(C2594))</f>
        <v>117</v>
      </c>
      <c r="B2594" s="349">
        <f>IF(_xlfn.IFERROR(FIND("PU",D2594,1),0)&lt;&gt;0,"PU",0)</f>
        <v>0</v>
      </c>
      <c r="C2594" t="s" s="10">
        <v>3455</v>
      </c>
      <c r="D2594" t="s" s="595">
        <v>3462</v>
      </c>
      <c r="E2594" s="349">
        <v>0</v>
      </c>
      <c r="F2594" s="6"/>
      <c r="G2594" s="6"/>
      <c r="H2594" s="6"/>
      <c r="I2594" s="6"/>
      <c r="J2594" s="9"/>
    </row>
    <row r="2595" ht="15.35" customHeight="1">
      <c r="A2595" t="s" s="594">
        <f>MID(D2595,LEN(C2595)+2,LEN(D2595)-LEN(C2595))</f>
        <v>118</v>
      </c>
      <c r="B2595" s="349">
        <f>IF(_xlfn.IFERROR(FIND("PU",D2595,1),0)&lt;&gt;0,"PU",0)</f>
        <v>0</v>
      </c>
      <c r="C2595" t="s" s="10">
        <v>3455</v>
      </c>
      <c r="D2595" t="s" s="595">
        <v>3463</v>
      </c>
      <c r="E2595" s="349">
        <v>0</v>
      </c>
      <c r="F2595" s="6"/>
      <c r="G2595" s="6"/>
      <c r="H2595" s="6"/>
      <c r="I2595" s="6"/>
      <c r="J2595" s="9"/>
    </row>
    <row r="2596" ht="15.35" customHeight="1">
      <c r="A2596" t="s" s="594">
        <f>MID(D2596,LEN(C2596)+2,LEN(D2596)-LEN(C2596))</f>
        <v>119</v>
      </c>
      <c r="B2596" s="349">
        <f>IF(_xlfn.IFERROR(FIND("PU",D2596,1),0)&lt;&gt;0,"PU",0)</f>
        <v>0</v>
      </c>
      <c r="C2596" t="s" s="10">
        <v>3455</v>
      </c>
      <c r="D2596" t="s" s="595">
        <v>3464</v>
      </c>
      <c r="E2596" s="349">
        <v>0</v>
      </c>
      <c r="F2596" s="6"/>
      <c r="G2596" s="6"/>
      <c r="H2596" s="6"/>
      <c r="I2596" s="6"/>
      <c r="J2596" s="9"/>
    </row>
    <row r="2597" ht="15.35" customHeight="1">
      <c r="A2597" t="s" s="594">
        <f>MID(D2597,LEN(C2597)+2,LEN(D2597)-LEN(C2597))</f>
        <v>120</v>
      </c>
      <c r="B2597" s="349">
        <f>IF(_xlfn.IFERROR(FIND("PU",D2597,1),0)&lt;&gt;0,"PU",0)</f>
        <v>0</v>
      </c>
      <c r="C2597" t="s" s="10">
        <v>3455</v>
      </c>
      <c r="D2597" t="s" s="595">
        <v>3465</v>
      </c>
      <c r="E2597" s="349">
        <v>0</v>
      </c>
      <c r="F2597" s="6"/>
      <c r="G2597" s="6"/>
      <c r="H2597" s="6"/>
      <c r="I2597" s="6"/>
      <c r="J2597" s="9"/>
    </row>
    <row r="2598" ht="15.35" customHeight="1">
      <c r="A2598" t="s" s="594">
        <f>MID(D2598,LEN(C2598)+2,LEN(D2598)-LEN(C2598))</f>
        <v>121</v>
      </c>
      <c r="B2598" s="349">
        <f>IF(_xlfn.IFERROR(FIND("PU",D2598,1),0)&lt;&gt;0,"PU",0)</f>
        <v>0</v>
      </c>
      <c r="C2598" t="s" s="10">
        <v>3455</v>
      </c>
      <c r="D2598" t="s" s="595">
        <v>3466</v>
      </c>
      <c r="E2598" s="349">
        <v>0</v>
      </c>
      <c r="F2598" s="6"/>
      <c r="G2598" s="6"/>
      <c r="H2598" s="6"/>
      <c r="I2598" s="6"/>
      <c r="J2598" s="9"/>
    </row>
    <row r="2599" ht="15.35" customHeight="1">
      <c r="A2599" t="s" s="594">
        <f>MID(D2599,LEN(C2599)+2,LEN(D2599)-LEN(C2599))</f>
        <v>122</v>
      </c>
      <c r="B2599" s="349">
        <f>IF(_xlfn.IFERROR(FIND("PU",D2599,1),0)&lt;&gt;0,"PU",0)</f>
        <v>0</v>
      </c>
      <c r="C2599" t="s" s="10">
        <v>3455</v>
      </c>
      <c r="D2599" t="s" s="595">
        <v>3467</v>
      </c>
      <c r="E2599" s="349">
        <v>0</v>
      </c>
      <c r="F2599" s="6"/>
      <c r="G2599" s="6"/>
      <c r="H2599" s="6"/>
      <c r="I2599" s="6"/>
      <c r="J2599" s="9"/>
    </row>
    <row r="2600" ht="15.35" customHeight="1">
      <c r="A2600" t="s" s="594">
        <f>MID(D2600,LEN(C2600)+2,LEN(D2600)-LEN(C2600))</f>
        <v>123</v>
      </c>
      <c r="B2600" s="349">
        <f>IF(_xlfn.IFERROR(FIND("PU",D2600,1),0)&lt;&gt;0,"PU",0)</f>
        <v>0</v>
      </c>
      <c r="C2600" t="s" s="10">
        <v>3455</v>
      </c>
      <c r="D2600" t="s" s="595">
        <v>3468</v>
      </c>
      <c r="E2600" s="349">
        <v>0</v>
      </c>
      <c r="F2600" s="6"/>
      <c r="G2600" s="6"/>
      <c r="H2600" s="6"/>
      <c r="I2600" s="6"/>
      <c r="J2600" s="9"/>
    </row>
    <row r="2601" ht="15.35" customHeight="1">
      <c r="A2601" t="s" s="594">
        <f>MID(D2601,LEN(C2601)+2,LEN(D2601)-LEN(C2601))</f>
        <v>860</v>
      </c>
      <c r="B2601" s="349">
        <f>IF(_xlfn.IFERROR(FIND("PU",D2601,1),0)&lt;&gt;0,"PU",0)</f>
        <v>0</v>
      </c>
      <c r="C2601" t="s" s="10">
        <v>3455</v>
      </c>
      <c r="D2601" t="s" s="595">
        <v>3469</v>
      </c>
      <c r="E2601" s="349">
        <v>0</v>
      </c>
      <c r="F2601" s="6"/>
      <c r="G2601" s="6"/>
      <c r="H2601" s="6"/>
      <c r="I2601" s="6"/>
      <c r="J2601" s="9"/>
    </row>
    <row r="2602" ht="15.35" customHeight="1">
      <c r="A2602" t="s" s="594">
        <f>MID(D2602,LEN(C2602)+2,LEN(D2602)-LEN(C2602))</f>
        <v>110</v>
      </c>
      <c r="B2602" s="349">
        <f>IF(_xlfn.IFERROR(FIND("PU",D2602,1),0)&lt;&gt;0,"PU",0)</f>
        <v>0</v>
      </c>
      <c r="C2602" t="s" s="10">
        <v>3470</v>
      </c>
      <c r="D2602" t="s" s="595">
        <v>3471</v>
      </c>
      <c r="E2602" s="349">
        <v>0</v>
      </c>
      <c r="F2602" s="6"/>
      <c r="G2602" s="6"/>
      <c r="H2602" s="6"/>
      <c r="I2602" s="6"/>
      <c r="J2602" s="9"/>
    </row>
    <row r="2603" ht="15.35" customHeight="1">
      <c r="A2603" t="s" s="594">
        <f>MID(D2603,LEN(C2603)+2,LEN(D2603)-LEN(C2603))</f>
        <v>111</v>
      </c>
      <c r="B2603" s="349">
        <f>IF(_xlfn.IFERROR(FIND("PU",D2603,1),0)&lt;&gt;0,"PU",0)</f>
        <v>0</v>
      </c>
      <c r="C2603" t="s" s="10">
        <v>3470</v>
      </c>
      <c r="D2603" t="s" s="595">
        <v>3472</v>
      </c>
      <c r="E2603" s="349">
        <v>0</v>
      </c>
      <c r="F2603" s="6"/>
      <c r="G2603" s="6"/>
      <c r="H2603" s="6"/>
      <c r="I2603" s="6"/>
      <c r="J2603" s="9"/>
    </row>
    <row r="2604" ht="15.35" customHeight="1">
      <c r="A2604" t="s" s="594">
        <f>MID(D2604,LEN(C2604)+2,LEN(D2604)-LEN(C2604))</f>
        <v>112</v>
      </c>
      <c r="B2604" s="349">
        <f>IF(_xlfn.IFERROR(FIND("PU",D2604,1),0)&lt;&gt;0,"PU",0)</f>
        <v>0</v>
      </c>
      <c r="C2604" t="s" s="10">
        <v>3470</v>
      </c>
      <c r="D2604" t="s" s="595">
        <v>3473</v>
      </c>
      <c r="E2604" s="349">
        <v>0</v>
      </c>
      <c r="F2604" s="6"/>
      <c r="G2604" s="6"/>
      <c r="H2604" s="6"/>
      <c r="I2604" s="6"/>
      <c r="J2604" s="9"/>
    </row>
    <row r="2605" ht="15.35" customHeight="1">
      <c r="A2605" t="s" s="594">
        <f>MID(D2605,LEN(C2605)+2,LEN(D2605)-LEN(C2605))</f>
        <v>113</v>
      </c>
      <c r="B2605" s="349">
        <f>IF(_xlfn.IFERROR(FIND("PU",D2605,1),0)&lt;&gt;0,"PU",0)</f>
        <v>0</v>
      </c>
      <c r="C2605" t="s" s="10">
        <v>3470</v>
      </c>
      <c r="D2605" t="s" s="595">
        <v>3474</v>
      </c>
      <c r="E2605" s="349">
        <v>0</v>
      </c>
      <c r="F2605" s="6"/>
      <c r="G2605" s="6"/>
      <c r="H2605" s="6"/>
      <c r="I2605" s="6"/>
      <c r="J2605" s="9"/>
    </row>
    <row r="2606" ht="15.35" customHeight="1">
      <c r="A2606" t="s" s="594">
        <f>MID(D2606,LEN(C2606)+2,LEN(D2606)-LEN(C2606))</f>
        <v>114</v>
      </c>
      <c r="B2606" s="349">
        <f>IF(_xlfn.IFERROR(FIND("PU",D2606,1),0)&lt;&gt;0,"PU",0)</f>
        <v>0</v>
      </c>
      <c r="C2606" t="s" s="10">
        <v>3470</v>
      </c>
      <c r="D2606" t="s" s="595">
        <v>3475</v>
      </c>
      <c r="E2606" s="349">
        <v>0</v>
      </c>
      <c r="F2606" s="6"/>
      <c r="G2606" s="6"/>
      <c r="H2606" s="6"/>
      <c r="I2606" s="6"/>
      <c r="J2606" s="9"/>
    </row>
    <row r="2607" ht="15.35" customHeight="1">
      <c r="A2607" t="s" s="594">
        <f>MID(D2607,LEN(C2607)+2,LEN(D2607)-LEN(C2607))</f>
        <v>115</v>
      </c>
      <c r="B2607" s="349">
        <f>IF(_xlfn.IFERROR(FIND("PU",D2607,1),0)&lt;&gt;0,"PU",0)</f>
        <v>0</v>
      </c>
      <c r="C2607" t="s" s="10">
        <v>3470</v>
      </c>
      <c r="D2607" t="s" s="595">
        <v>3476</v>
      </c>
      <c r="E2607" s="349">
        <v>0</v>
      </c>
      <c r="F2607" s="6"/>
      <c r="G2607" s="6"/>
      <c r="H2607" s="6"/>
      <c r="I2607" s="6"/>
      <c r="J2607" s="9"/>
    </row>
    <row r="2608" ht="15.35" customHeight="1">
      <c r="A2608" t="s" s="594">
        <f>MID(D2608,LEN(C2608)+2,LEN(D2608)-LEN(C2608))</f>
        <v>117</v>
      </c>
      <c r="B2608" s="349">
        <f>IF(_xlfn.IFERROR(FIND("PU",D2608,1),0)&lt;&gt;0,"PU",0)</f>
        <v>0</v>
      </c>
      <c r="C2608" t="s" s="10">
        <v>3470</v>
      </c>
      <c r="D2608" t="s" s="595">
        <v>3477</v>
      </c>
      <c r="E2608" s="349">
        <v>0</v>
      </c>
      <c r="F2608" s="6"/>
      <c r="G2608" s="6"/>
      <c r="H2608" s="6"/>
      <c r="I2608" s="6"/>
      <c r="J2608" s="9"/>
    </row>
    <row r="2609" ht="15.35" customHeight="1">
      <c r="A2609" t="s" s="594">
        <f>MID(D2609,LEN(C2609)+2,LEN(D2609)-LEN(C2609))</f>
        <v>118</v>
      </c>
      <c r="B2609" s="349">
        <f>IF(_xlfn.IFERROR(FIND("PU",D2609,1),0)&lt;&gt;0,"PU",0)</f>
        <v>0</v>
      </c>
      <c r="C2609" t="s" s="10">
        <v>3470</v>
      </c>
      <c r="D2609" t="s" s="595">
        <v>3478</v>
      </c>
      <c r="E2609" s="349">
        <v>0</v>
      </c>
      <c r="F2609" s="6"/>
      <c r="G2609" s="6"/>
      <c r="H2609" s="6"/>
      <c r="I2609" s="6"/>
      <c r="J2609" s="9"/>
    </row>
    <row r="2610" ht="15.35" customHeight="1">
      <c r="A2610" t="s" s="594">
        <f>MID(D2610,LEN(C2610)+2,LEN(D2610)-LEN(C2610))</f>
        <v>119</v>
      </c>
      <c r="B2610" s="349">
        <f>IF(_xlfn.IFERROR(FIND("PU",D2610,1),0)&lt;&gt;0,"PU",0)</f>
        <v>0</v>
      </c>
      <c r="C2610" t="s" s="10">
        <v>3470</v>
      </c>
      <c r="D2610" t="s" s="595">
        <v>3479</v>
      </c>
      <c r="E2610" s="349">
        <v>0</v>
      </c>
      <c r="F2610" s="6"/>
      <c r="G2610" s="6"/>
      <c r="H2610" s="6"/>
      <c r="I2610" s="6"/>
      <c r="J2610" s="9"/>
    </row>
    <row r="2611" ht="15.35" customHeight="1">
      <c r="A2611" t="s" s="594">
        <f>MID(D2611,LEN(C2611)+2,LEN(D2611)-LEN(C2611))</f>
        <v>120</v>
      </c>
      <c r="B2611" s="349">
        <f>IF(_xlfn.IFERROR(FIND("PU",D2611,1),0)&lt;&gt;0,"PU",0)</f>
        <v>0</v>
      </c>
      <c r="C2611" t="s" s="10">
        <v>3470</v>
      </c>
      <c r="D2611" t="s" s="595">
        <v>3480</v>
      </c>
      <c r="E2611" s="349">
        <v>0</v>
      </c>
      <c r="F2611" s="6"/>
      <c r="G2611" s="6"/>
      <c r="H2611" s="6"/>
      <c r="I2611" s="6"/>
      <c r="J2611" s="9"/>
    </row>
    <row r="2612" ht="15.35" customHeight="1">
      <c r="A2612" t="s" s="594">
        <f>MID(D2612,LEN(C2612)+2,LEN(D2612)-LEN(C2612))</f>
        <v>121</v>
      </c>
      <c r="B2612" s="349">
        <f>IF(_xlfn.IFERROR(FIND("PU",D2612,1),0)&lt;&gt;0,"PU",0)</f>
        <v>0</v>
      </c>
      <c r="C2612" t="s" s="10">
        <v>3470</v>
      </c>
      <c r="D2612" t="s" s="595">
        <v>3481</v>
      </c>
      <c r="E2612" s="349">
        <v>0</v>
      </c>
      <c r="F2612" s="6"/>
      <c r="G2612" s="6"/>
      <c r="H2612" s="6"/>
      <c r="I2612" s="6"/>
      <c r="J2612" s="9"/>
    </row>
    <row r="2613" ht="15.35" customHeight="1">
      <c r="A2613" t="s" s="594">
        <f>MID(D2613,LEN(C2613)+2,LEN(D2613)-LEN(C2613))</f>
        <v>122</v>
      </c>
      <c r="B2613" s="349">
        <f>IF(_xlfn.IFERROR(FIND("PU",D2613,1),0)&lt;&gt;0,"PU",0)</f>
        <v>0</v>
      </c>
      <c r="C2613" t="s" s="10">
        <v>3470</v>
      </c>
      <c r="D2613" t="s" s="595">
        <v>3482</v>
      </c>
      <c r="E2613" s="349">
        <v>0</v>
      </c>
      <c r="F2613" s="6"/>
      <c r="G2613" s="6"/>
      <c r="H2613" s="6"/>
      <c r="I2613" s="6"/>
      <c r="J2613" s="9"/>
    </row>
    <row r="2614" ht="15.35" customHeight="1">
      <c r="A2614" t="s" s="594">
        <f>MID(D2614,LEN(C2614)+2,LEN(D2614)-LEN(C2614))</f>
        <v>123</v>
      </c>
      <c r="B2614" s="349">
        <f>IF(_xlfn.IFERROR(FIND("PU",D2614,1),0)&lt;&gt;0,"PU",0)</f>
        <v>0</v>
      </c>
      <c r="C2614" t="s" s="10">
        <v>3470</v>
      </c>
      <c r="D2614" t="s" s="595">
        <v>3483</v>
      </c>
      <c r="E2614" s="349">
        <v>0</v>
      </c>
      <c r="F2614" s="6"/>
      <c r="G2614" s="6"/>
      <c r="H2614" s="6"/>
      <c r="I2614" s="6"/>
      <c r="J2614" s="9"/>
    </row>
    <row r="2615" ht="15.35" customHeight="1">
      <c r="A2615" t="s" s="594">
        <f>MID(D2615,LEN(C2615)+2,LEN(D2615)-LEN(C2615))</f>
        <v>860</v>
      </c>
      <c r="B2615" s="349">
        <f>IF(_xlfn.IFERROR(FIND("PU",D2615,1),0)&lt;&gt;0,"PU",0)</f>
        <v>0</v>
      </c>
      <c r="C2615" t="s" s="10">
        <v>3470</v>
      </c>
      <c r="D2615" t="s" s="595">
        <v>3484</v>
      </c>
      <c r="E2615" s="349">
        <v>0</v>
      </c>
      <c r="F2615" s="6"/>
      <c r="G2615" s="6"/>
      <c r="H2615" s="6"/>
      <c r="I2615" s="6"/>
      <c r="J2615" s="9"/>
    </row>
    <row r="2616" ht="15.35" customHeight="1">
      <c r="A2616" t="s" s="594">
        <f>MID(D2616,LEN(C2616)+2,LEN(D2616)-LEN(C2616))</f>
        <v>110</v>
      </c>
      <c r="B2616" s="349">
        <f>IF(_xlfn.IFERROR(FIND("PU",D2616,1),0)&lt;&gt;0,"PU",0)</f>
        <v>0</v>
      </c>
      <c r="C2616" t="s" s="10">
        <v>3485</v>
      </c>
      <c r="D2616" t="s" s="595">
        <v>3486</v>
      </c>
      <c r="E2616" s="349">
        <v>0</v>
      </c>
      <c r="F2616" s="6"/>
      <c r="G2616" s="6"/>
      <c r="H2616" s="6"/>
      <c r="I2616" s="6"/>
      <c r="J2616" s="9"/>
    </row>
    <row r="2617" ht="15.35" customHeight="1">
      <c r="A2617" t="s" s="594">
        <f>MID(D2617,LEN(C2617)+2,LEN(D2617)-LEN(C2617))</f>
        <v>111</v>
      </c>
      <c r="B2617" s="349">
        <f>IF(_xlfn.IFERROR(FIND("PU",D2617,1),0)&lt;&gt;0,"PU",0)</f>
        <v>0</v>
      </c>
      <c r="C2617" t="s" s="10">
        <v>3485</v>
      </c>
      <c r="D2617" t="s" s="595">
        <v>3487</v>
      </c>
      <c r="E2617" s="349">
        <v>0</v>
      </c>
      <c r="F2617" s="6"/>
      <c r="G2617" s="6"/>
      <c r="H2617" s="6"/>
      <c r="I2617" s="6"/>
      <c r="J2617" s="9"/>
    </row>
    <row r="2618" ht="15.35" customHeight="1">
      <c r="A2618" t="s" s="594">
        <f>MID(D2618,LEN(C2618)+2,LEN(D2618)-LEN(C2618))</f>
        <v>112</v>
      </c>
      <c r="B2618" s="349">
        <f>IF(_xlfn.IFERROR(FIND("PU",D2618,1),0)&lt;&gt;0,"PU",0)</f>
        <v>0</v>
      </c>
      <c r="C2618" t="s" s="10">
        <v>3485</v>
      </c>
      <c r="D2618" t="s" s="595">
        <v>3488</v>
      </c>
      <c r="E2618" s="349">
        <v>0</v>
      </c>
      <c r="F2618" s="6"/>
      <c r="G2618" s="6"/>
      <c r="H2618" s="6"/>
      <c r="I2618" s="6"/>
      <c r="J2618" s="9"/>
    </row>
    <row r="2619" ht="15.35" customHeight="1">
      <c r="A2619" t="s" s="594">
        <f>MID(D2619,LEN(C2619)+2,LEN(D2619)-LEN(C2619))</f>
        <v>113</v>
      </c>
      <c r="B2619" s="349">
        <f>IF(_xlfn.IFERROR(FIND("PU",D2619,1),0)&lt;&gt;0,"PU",0)</f>
        <v>0</v>
      </c>
      <c r="C2619" t="s" s="10">
        <v>3485</v>
      </c>
      <c r="D2619" t="s" s="595">
        <v>3489</v>
      </c>
      <c r="E2619" s="349">
        <v>0</v>
      </c>
      <c r="F2619" s="6"/>
      <c r="G2619" s="6"/>
      <c r="H2619" s="6"/>
      <c r="I2619" s="6"/>
      <c r="J2619" s="9"/>
    </row>
    <row r="2620" ht="15.35" customHeight="1">
      <c r="A2620" t="s" s="594">
        <f>MID(D2620,LEN(C2620)+2,LEN(D2620)-LEN(C2620))</f>
        <v>114</v>
      </c>
      <c r="B2620" s="349">
        <f>IF(_xlfn.IFERROR(FIND("PU",D2620,1),0)&lt;&gt;0,"PU",0)</f>
        <v>0</v>
      </c>
      <c r="C2620" t="s" s="10">
        <v>3485</v>
      </c>
      <c r="D2620" t="s" s="595">
        <v>3490</v>
      </c>
      <c r="E2620" s="349">
        <v>0</v>
      </c>
      <c r="F2620" s="6"/>
      <c r="G2620" s="6"/>
      <c r="H2620" s="6"/>
      <c r="I2620" s="6"/>
      <c r="J2620" s="9"/>
    </row>
    <row r="2621" ht="15.35" customHeight="1">
      <c r="A2621" t="s" s="594">
        <f>MID(D2621,LEN(C2621)+2,LEN(D2621)-LEN(C2621))</f>
        <v>115</v>
      </c>
      <c r="B2621" s="349">
        <f>IF(_xlfn.IFERROR(FIND("PU",D2621,1),0)&lt;&gt;0,"PU",0)</f>
        <v>0</v>
      </c>
      <c r="C2621" t="s" s="10">
        <v>3485</v>
      </c>
      <c r="D2621" t="s" s="595">
        <v>3491</v>
      </c>
      <c r="E2621" s="349">
        <v>0</v>
      </c>
      <c r="F2621" s="6"/>
      <c r="G2621" s="6"/>
      <c r="H2621" s="6"/>
      <c r="I2621" s="6"/>
      <c r="J2621" s="9"/>
    </row>
    <row r="2622" ht="15.35" customHeight="1">
      <c r="A2622" t="s" s="594">
        <f>MID(D2622,LEN(C2622)+2,LEN(D2622)-LEN(C2622))</f>
        <v>117</v>
      </c>
      <c r="B2622" s="349">
        <f>IF(_xlfn.IFERROR(FIND("PU",D2622,1),0)&lt;&gt;0,"PU",0)</f>
        <v>0</v>
      </c>
      <c r="C2622" t="s" s="10">
        <v>3485</v>
      </c>
      <c r="D2622" t="s" s="595">
        <v>3492</v>
      </c>
      <c r="E2622" s="349">
        <v>0</v>
      </c>
      <c r="F2622" s="6"/>
      <c r="G2622" s="6"/>
      <c r="H2622" s="6"/>
      <c r="I2622" s="6"/>
      <c r="J2622" s="9"/>
    </row>
    <row r="2623" ht="15.35" customHeight="1">
      <c r="A2623" t="s" s="594">
        <f>MID(D2623,LEN(C2623)+2,LEN(D2623)-LEN(C2623))</f>
        <v>118</v>
      </c>
      <c r="B2623" s="349">
        <f>IF(_xlfn.IFERROR(FIND("PU",D2623,1),0)&lt;&gt;0,"PU",0)</f>
        <v>0</v>
      </c>
      <c r="C2623" t="s" s="10">
        <v>3485</v>
      </c>
      <c r="D2623" t="s" s="595">
        <v>3493</v>
      </c>
      <c r="E2623" s="349">
        <v>0</v>
      </c>
      <c r="F2623" s="6"/>
      <c r="G2623" s="6"/>
      <c r="H2623" s="6"/>
      <c r="I2623" s="6"/>
      <c r="J2623" s="9"/>
    </row>
    <row r="2624" ht="15.35" customHeight="1">
      <c r="A2624" t="s" s="594">
        <f>MID(D2624,LEN(C2624)+2,LEN(D2624)-LEN(C2624))</f>
        <v>119</v>
      </c>
      <c r="B2624" s="349">
        <f>IF(_xlfn.IFERROR(FIND("PU",D2624,1),0)&lt;&gt;0,"PU",0)</f>
        <v>0</v>
      </c>
      <c r="C2624" t="s" s="10">
        <v>3485</v>
      </c>
      <c r="D2624" t="s" s="595">
        <v>3494</v>
      </c>
      <c r="E2624" s="349">
        <v>0</v>
      </c>
      <c r="F2624" s="6"/>
      <c r="G2624" s="6"/>
      <c r="H2624" s="6"/>
      <c r="I2624" s="6"/>
      <c r="J2624" s="9"/>
    </row>
    <row r="2625" ht="15.35" customHeight="1">
      <c r="A2625" t="s" s="594">
        <f>MID(D2625,LEN(C2625)+2,LEN(D2625)-LEN(C2625))</f>
        <v>120</v>
      </c>
      <c r="B2625" s="349">
        <f>IF(_xlfn.IFERROR(FIND("PU",D2625,1),0)&lt;&gt;0,"PU",0)</f>
        <v>0</v>
      </c>
      <c r="C2625" t="s" s="10">
        <v>3485</v>
      </c>
      <c r="D2625" t="s" s="595">
        <v>3495</v>
      </c>
      <c r="E2625" s="349">
        <v>0</v>
      </c>
      <c r="F2625" s="6"/>
      <c r="G2625" s="6"/>
      <c r="H2625" s="6"/>
      <c r="I2625" s="6"/>
      <c r="J2625" s="9"/>
    </row>
    <row r="2626" ht="15.35" customHeight="1">
      <c r="A2626" t="s" s="594">
        <f>MID(D2626,LEN(C2626)+2,LEN(D2626)-LEN(C2626))</f>
        <v>121</v>
      </c>
      <c r="B2626" s="349">
        <f>IF(_xlfn.IFERROR(FIND("PU",D2626,1),0)&lt;&gt;0,"PU",0)</f>
        <v>0</v>
      </c>
      <c r="C2626" t="s" s="10">
        <v>3485</v>
      </c>
      <c r="D2626" t="s" s="595">
        <v>3496</v>
      </c>
      <c r="E2626" s="349">
        <v>0</v>
      </c>
      <c r="F2626" s="6"/>
      <c r="G2626" s="6"/>
      <c r="H2626" s="6"/>
      <c r="I2626" s="6"/>
      <c r="J2626" s="9"/>
    </row>
    <row r="2627" ht="15.35" customHeight="1">
      <c r="A2627" t="s" s="594">
        <f>MID(D2627,LEN(C2627)+2,LEN(D2627)-LEN(C2627))</f>
        <v>122</v>
      </c>
      <c r="B2627" s="349">
        <f>IF(_xlfn.IFERROR(FIND("PU",D2627,1),0)&lt;&gt;0,"PU",0)</f>
        <v>0</v>
      </c>
      <c r="C2627" t="s" s="10">
        <v>3485</v>
      </c>
      <c r="D2627" t="s" s="595">
        <v>3497</v>
      </c>
      <c r="E2627" s="349">
        <v>0</v>
      </c>
      <c r="F2627" s="6"/>
      <c r="G2627" s="6"/>
      <c r="H2627" s="6"/>
      <c r="I2627" s="6"/>
      <c r="J2627" s="9"/>
    </row>
    <row r="2628" ht="15.35" customHeight="1">
      <c r="A2628" t="s" s="594">
        <f>MID(D2628,LEN(C2628)+2,LEN(D2628)-LEN(C2628))</f>
        <v>123</v>
      </c>
      <c r="B2628" s="349">
        <f>IF(_xlfn.IFERROR(FIND("PU",D2628,1),0)&lt;&gt;0,"PU",0)</f>
        <v>0</v>
      </c>
      <c r="C2628" t="s" s="10">
        <v>3485</v>
      </c>
      <c r="D2628" t="s" s="595">
        <v>3498</v>
      </c>
      <c r="E2628" s="349">
        <v>0</v>
      </c>
      <c r="F2628" s="6"/>
      <c r="G2628" s="6"/>
      <c r="H2628" s="6"/>
      <c r="I2628" s="6"/>
      <c r="J2628" s="9"/>
    </row>
    <row r="2629" ht="15.35" customHeight="1">
      <c r="A2629" t="s" s="594">
        <f>MID(D2629,LEN(C2629)+2,LEN(D2629)-LEN(C2629))</f>
        <v>860</v>
      </c>
      <c r="B2629" s="349">
        <f>IF(_xlfn.IFERROR(FIND("PU",D2629,1),0)&lt;&gt;0,"PU",0)</f>
        <v>0</v>
      </c>
      <c r="C2629" t="s" s="10">
        <v>3485</v>
      </c>
      <c r="D2629" t="s" s="595">
        <v>3499</v>
      </c>
      <c r="E2629" s="349">
        <v>0</v>
      </c>
      <c r="F2629" s="6"/>
      <c r="G2629" s="6"/>
      <c r="H2629" s="6"/>
      <c r="I2629" s="6"/>
      <c r="J2629" s="9"/>
    </row>
    <row r="2630" ht="15.35" customHeight="1">
      <c r="A2630" t="s" s="594">
        <f>MID(D2630,LEN(C2630)+2,LEN(D2630)-LEN(C2630))</f>
        <v>110</v>
      </c>
      <c r="B2630" s="349">
        <f>IF(_xlfn.IFERROR(FIND("PU",D2630,1),0)&lt;&gt;0,"PU",0)</f>
        <v>0</v>
      </c>
      <c r="C2630" t="s" s="10">
        <v>3500</v>
      </c>
      <c r="D2630" t="s" s="595">
        <v>3501</v>
      </c>
      <c r="E2630" s="349">
        <v>0</v>
      </c>
      <c r="F2630" s="6"/>
      <c r="G2630" s="6"/>
      <c r="H2630" s="6"/>
      <c r="I2630" s="6"/>
      <c r="J2630" s="9"/>
    </row>
    <row r="2631" ht="15.35" customHeight="1">
      <c r="A2631" t="s" s="594">
        <f>MID(D2631,LEN(C2631)+2,LEN(D2631)-LEN(C2631))</f>
        <v>111</v>
      </c>
      <c r="B2631" s="349">
        <f>IF(_xlfn.IFERROR(FIND("PU",D2631,1),0)&lt;&gt;0,"PU",0)</f>
        <v>0</v>
      </c>
      <c r="C2631" t="s" s="10">
        <v>3500</v>
      </c>
      <c r="D2631" t="s" s="595">
        <v>3502</v>
      </c>
      <c r="E2631" s="349">
        <v>0</v>
      </c>
      <c r="F2631" s="6"/>
      <c r="G2631" s="6"/>
      <c r="H2631" s="6"/>
      <c r="I2631" s="6"/>
      <c r="J2631" s="9"/>
    </row>
    <row r="2632" ht="15.35" customHeight="1">
      <c r="A2632" t="s" s="594">
        <f>MID(D2632,LEN(C2632)+2,LEN(D2632)-LEN(C2632))</f>
        <v>112</v>
      </c>
      <c r="B2632" s="349">
        <f>IF(_xlfn.IFERROR(FIND("PU",D2632,1),0)&lt;&gt;0,"PU",0)</f>
        <v>0</v>
      </c>
      <c r="C2632" t="s" s="10">
        <v>3500</v>
      </c>
      <c r="D2632" t="s" s="595">
        <v>3503</v>
      </c>
      <c r="E2632" s="349">
        <v>0</v>
      </c>
      <c r="F2632" s="6"/>
      <c r="G2632" s="6"/>
      <c r="H2632" s="6"/>
      <c r="I2632" s="6"/>
      <c r="J2632" s="9"/>
    </row>
    <row r="2633" ht="15.35" customHeight="1">
      <c r="A2633" t="s" s="594">
        <f>MID(D2633,LEN(C2633)+2,LEN(D2633)-LEN(C2633))</f>
        <v>113</v>
      </c>
      <c r="B2633" s="349">
        <f>IF(_xlfn.IFERROR(FIND("PU",D2633,1),0)&lt;&gt;0,"PU",0)</f>
        <v>0</v>
      </c>
      <c r="C2633" t="s" s="10">
        <v>3500</v>
      </c>
      <c r="D2633" t="s" s="595">
        <v>3504</v>
      </c>
      <c r="E2633" s="349">
        <v>0</v>
      </c>
      <c r="F2633" s="6"/>
      <c r="G2633" s="6"/>
      <c r="H2633" s="6"/>
      <c r="I2633" s="6"/>
      <c r="J2633" s="9"/>
    </row>
    <row r="2634" ht="15.35" customHeight="1">
      <c r="A2634" t="s" s="594">
        <f>MID(D2634,LEN(C2634)+2,LEN(D2634)-LEN(C2634))</f>
        <v>114</v>
      </c>
      <c r="B2634" s="349">
        <f>IF(_xlfn.IFERROR(FIND("PU",D2634,1),0)&lt;&gt;0,"PU",0)</f>
        <v>0</v>
      </c>
      <c r="C2634" t="s" s="10">
        <v>3500</v>
      </c>
      <c r="D2634" t="s" s="595">
        <v>3505</v>
      </c>
      <c r="E2634" s="349">
        <v>0</v>
      </c>
      <c r="F2634" s="6"/>
      <c r="G2634" s="6"/>
      <c r="H2634" s="6"/>
      <c r="I2634" s="6"/>
      <c r="J2634" s="9"/>
    </row>
    <row r="2635" ht="15.35" customHeight="1">
      <c r="A2635" t="s" s="594">
        <f>MID(D2635,LEN(C2635)+2,LEN(D2635)-LEN(C2635))</f>
        <v>115</v>
      </c>
      <c r="B2635" s="349">
        <f>IF(_xlfn.IFERROR(FIND("PU",D2635,1),0)&lt;&gt;0,"PU",0)</f>
        <v>0</v>
      </c>
      <c r="C2635" t="s" s="10">
        <v>3500</v>
      </c>
      <c r="D2635" t="s" s="595">
        <v>3506</v>
      </c>
      <c r="E2635" s="349">
        <v>0</v>
      </c>
      <c r="F2635" s="6"/>
      <c r="G2635" s="6"/>
      <c r="H2635" s="6"/>
      <c r="I2635" s="6"/>
      <c r="J2635" s="9"/>
    </row>
    <row r="2636" ht="15.35" customHeight="1">
      <c r="A2636" t="s" s="594">
        <f>MID(D2636,LEN(C2636)+2,LEN(D2636)-LEN(C2636))</f>
        <v>117</v>
      </c>
      <c r="B2636" s="349">
        <f>IF(_xlfn.IFERROR(FIND("PU",D2636,1),0)&lt;&gt;0,"PU",0)</f>
        <v>0</v>
      </c>
      <c r="C2636" t="s" s="10">
        <v>3500</v>
      </c>
      <c r="D2636" t="s" s="595">
        <v>3507</v>
      </c>
      <c r="E2636" s="349">
        <v>0</v>
      </c>
      <c r="F2636" s="6"/>
      <c r="G2636" s="6"/>
      <c r="H2636" s="6"/>
      <c r="I2636" s="6"/>
      <c r="J2636" s="9"/>
    </row>
    <row r="2637" ht="15.35" customHeight="1">
      <c r="A2637" t="s" s="594">
        <f>MID(D2637,LEN(C2637)+2,LEN(D2637)-LEN(C2637))</f>
        <v>118</v>
      </c>
      <c r="B2637" s="349">
        <f>IF(_xlfn.IFERROR(FIND("PU",D2637,1),0)&lt;&gt;0,"PU",0)</f>
        <v>0</v>
      </c>
      <c r="C2637" t="s" s="10">
        <v>3500</v>
      </c>
      <c r="D2637" t="s" s="595">
        <v>3508</v>
      </c>
      <c r="E2637" s="349">
        <v>0</v>
      </c>
      <c r="F2637" s="6"/>
      <c r="G2637" s="6"/>
      <c r="H2637" s="6"/>
      <c r="I2637" s="6"/>
      <c r="J2637" s="9"/>
    </row>
    <row r="2638" ht="15.35" customHeight="1">
      <c r="A2638" t="s" s="594">
        <f>MID(D2638,LEN(C2638)+2,LEN(D2638)-LEN(C2638))</f>
        <v>119</v>
      </c>
      <c r="B2638" s="349">
        <f>IF(_xlfn.IFERROR(FIND("PU",D2638,1),0)&lt;&gt;0,"PU",0)</f>
        <v>0</v>
      </c>
      <c r="C2638" t="s" s="10">
        <v>3500</v>
      </c>
      <c r="D2638" t="s" s="595">
        <v>3509</v>
      </c>
      <c r="E2638" s="349">
        <v>0</v>
      </c>
      <c r="F2638" s="6"/>
      <c r="G2638" s="6"/>
      <c r="H2638" s="6"/>
      <c r="I2638" s="6"/>
      <c r="J2638" s="9"/>
    </row>
    <row r="2639" ht="15.35" customHeight="1">
      <c r="A2639" t="s" s="594">
        <f>MID(D2639,LEN(C2639)+2,LEN(D2639)-LEN(C2639))</f>
        <v>120</v>
      </c>
      <c r="B2639" s="349">
        <f>IF(_xlfn.IFERROR(FIND("PU",D2639,1),0)&lt;&gt;0,"PU",0)</f>
        <v>0</v>
      </c>
      <c r="C2639" t="s" s="10">
        <v>3500</v>
      </c>
      <c r="D2639" t="s" s="595">
        <v>3510</v>
      </c>
      <c r="E2639" s="349">
        <v>0</v>
      </c>
      <c r="F2639" s="6"/>
      <c r="G2639" s="6"/>
      <c r="H2639" s="6"/>
      <c r="I2639" s="6"/>
      <c r="J2639" s="9"/>
    </row>
    <row r="2640" ht="15.35" customHeight="1">
      <c r="A2640" t="s" s="594">
        <f>MID(D2640,LEN(C2640)+2,LEN(D2640)-LEN(C2640))</f>
        <v>121</v>
      </c>
      <c r="B2640" s="349">
        <f>IF(_xlfn.IFERROR(FIND("PU",D2640,1),0)&lt;&gt;0,"PU",0)</f>
        <v>0</v>
      </c>
      <c r="C2640" t="s" s="10">
        <v>3500</v>
      </c>
      <c r="D2640" t="s" s="595">
        <v>3511</v>
      </c>
      <c r="E2640" s="349">
        <v>0</v>
      </c>
      <c r="F2640" s="6"/>
      <c r="G2640" s="6"/>
      <c r="H2640" s="6"/>
      <c r="I2640" s="6"/>
      <c r="J2640" s="9"/>
    </row>
    <row r="2641" ht="15.35" customHeight="1">
      <c r="A2641" t="s" s="594">
        <f>MID(D2641,LEN(C2641)+2,LEN(D2641)-LEN(C2641))</f>
        <v>122</v>
      </c>
      <c r="B2641" s="349">
        <f>IF(_xlfn.IFERROR(FIND("PU",D2641,1),0)&lt;&gt;0,"PU",0)</f>
        <v>0</v>
      </c>
      <c r="C2641" t="s" s="10">
        <v>3500</v>
      </c>
      <c r="D2641" t="s" s="595">
        <v>3512</v>
      </c>
      <c r="E2641" s="349">
        <v>0</v>
      </c>
      <c r="F2641" s="6"/>
      <c r="G2641" s="6"/>
      <c r="H2641" s="6"/>
      <c r="I2641" s="6"/>
      <c r="J2641" s="9"/>
    </row>
    <row r="2642" ht="15.35" customHeight="1">
      <c r="A2642" t="s" s="594">
        <f>MID(D2642,LEN(C2642)+2,LEN(D2642)-LEN(C2642))</f>
        <v>123</v>
      </c>
      <c r="B2642" s="349">
        <f>IF(_xlfn.IFERROR(FIND("PU",D2642,1),0)&lt;&gt;0,"PU",0)</f>
        <v>0</v>
      </c>
      <c r="C2642" t="s" s="10">
        <v>3500</v>
      </c>
      <c r="D2642" t="s" s="595">
        <v>3513</v>
      </c>
      <c r="E2642" s="349">
        <v>0</v>
      </c>
      <c r="F2642" s="6"/>
      <c r="G2642" s="6"/>
      <c r="H2642" s="6"/>
      <c r="I2642" s="6"/>
      <c r="J2642" s="9"/>
    </row>
    <row r="2643" ht="15.35" customHeight="1">
      <c r="A2643" t="s" s="594">
        <f>MID(D2643,LEN(C2643)+2,LEN(D2643)-LEN(C2643))</f>
        <v>860</v>
      </c>
      <c r="B2643" s="349">
        <f>IF(_xlfn.IFERROR(FIND("PU",D2643,1),0)&lt;&gt;0,"PU",0)</f>
        <v>0</v>
      </c>
      <c r="C2643" t="s" s="10">
        <v>3500</v>
      </c>
      <c r="D2643" t="s" s="595">
        <v>3514</v>
      </c>
      <c r="E2643" s="349">
        <v>0</v>
      </c>
      <c r="F2643" s="6"/>
      <c r="G2643" s="6"/>
      <c r="H2643" s="6"/>
      <c r="I2643" s="6"/>
      <c r="J2643" s="9"/>
    </row>
    <row r="2644" ht="15.35" customHeight="1">
      <c r="A2644" t="s" s="594">
        <f>MID(D2644,LEN(C2644)+2,LEN(D2644)-LEN(C2644))</f>
        <v>110</v>
      </c>
      <c r="B2644" s="349">
        <f>IF(_xlfn.IFERROR(FIND("PU",D2644,1),0)&lt;&gt;0,"PU",0)</f>
        <v>0</v>
      </c>
      <c r="C2644" t="s" s="10">
        <v>3515</v>
      </c>
      <c r="D2644" t="s" s="595">
        <v>3516</v>
      </c>
      <c r="E2644" s="349">
        <v>0</v>
      </c>
      <c r="F2644" s="6"/>
      <c r="G2644" s="6"/>
      <c r="H2644" s="6"/>
      <c r="I2644" s="6"/>
      <c r="J2644" s="9"/>
    </row>
    <row r="2645" ht="15.35" customHeight="1">
      <c r="A2645" t="s" s="594">
        <f>MID(D2645,LEN(C2645)+2,LEN(D2645)-LEN(C2645))</f>
        <v>111</v>
      </c>
      <c r="B2645" s="349">
        <f>IF(_xlfn.IFERROR(FIND("PU",D2645,1),0)&lt;&gt;0,"PU",0)</f>
        <v>0</v>
      </c>
      <c r="C2645" t="s" s="10">
        <v>3515</v>
      </c>
      <c r="D2645" t="s" s="595">
        <v>3517</v>
      </c>
      <c r="E2645" s="349">
        <v>0</v>
      </c>
      <c r="F2645" s="6"/>
      <c r="G2645" s="6"/>
      <c r="H2645" s="6"/>
      <c r="I2645" s="6"/>
      <c r="J2645" s="9"/>
    </row>
    <row r="2646" ht="15.35" customHeight="1">
      <c r="A2646" t="s" s="594">
        <f>MID(D2646,LEN(C2646)+2,LEN(D2646)-LEN(C2646))</f>
        <v>112</v>
      </c>
      <c r="B2646" s="349">
        <f>IF(_xlfn.IFERROR(FIND("PU",D2646,1),0)&lt;&gt;0,"PU",0)</f>
        <v>0</v>
      </c>
      <c r="C2646" t="s" s="10">
        <v>3515</v>
      </c>
      <c r="D2646" t="s" s="595">
        <v>3518</v>
      </c>
      <c r="E2646" s="349">
        <v>0</v>
      </c>
      <c r="F2646" s="6"/>
      <c r="G2646" s="6"/>
      <c r="H2646" s="6"/>
      <c r="I2646" s="6"/>
      <c r="J2646" s="9"/>
    </row>
    <row r="2647" ht="15.35" customHeight="1">
      <c r="A2647" t="s" s="594">
        <f>MID(D2647,LEN(C2647)+2,LEN(D2647)-LEN(C2647))</f>
        <v>113</v>
      </c>
      <c r="B2647" s="349">
        <f>IF(_xlfn.IFERROR(FIND("PU",D2647,1),0)&lt;&gt;0,"PU",0)</f>
        <v>0</v>
      </c>
      <c r="C2647" t="s" s="10">
        <v>3515</v>
      </c>
      <c r="D2647" t="s" s="595">
        <v>3519</v>
      </c>
      <c r="E2647" s="349">
        <v>0</v>
      </c>
      <c r="F2647" s="6"/>
      <c r="G2647" s="6"/>
      <c r="H2647" s="6"/>
      <c r="I2647" s="6"/>
      <c r="J2647" s="9"/>
    </row>
    <row r="2648" ht="15.35" customHeight="1">
      <c r="A2648" t="s" s="594">
        <f>MID(D2648,LEN(C2648)+2,LEN(D2648)-LEN(C2648))</f>
        <v>114</v>
      </c>
      <c r="B2648" s="349">
        <f>IF(_xlfn.IFERROR(FIND("PU",D2648,1),0)&lt;&gt;0,"PU",0)</f>
        <v>0</v>
      </c>
      <c r="C2648" t="s" s="10">
        <v>3515</v>
      </c>
      <c r="D2648" t="s" s="595">
        <v>3520</v>
      </c>
      <c r="E2648" s="349">
        <v>0</v>
      </c>
      <c r="F2648" s="6"/>
      <c r="G2648" s="6"/>
      <c r="H2648" s="6"/>
      <c r="I2648" s="6"/>
      <c r="J2648" s="9"/>
    </row>
    <row r="2649" ht="15.35" customHeight="1">
      <c r="A2649" t="s" s="594">
        <f>MID(D2649,LEN(C2649)+2,LEN(D2649)-LEN(C2649))</f>
        <v>115</v>
      </c>
      <c r="B2649" s="349">
        <f>IF(_xlfn.IFERROR(FIND("PU",D2649,1),0)&lt;&gt;0,"PU",0)</f>
        <v>0</v>
      </c>
      <c r="C2649" t="s" s="10">
        <v>3515</v>
      </c>
      <c r="D2649" t="s" s="595">
        <v>3521</v>
      </c>
      <c r="E2649" s="349">
        <v>0</v>
      </c>
      <c r="F2649" s="6"/>
      <c r="G2649" s="6"/>
      <c r="H2649" s="6"/>
      <c r="I2649" s="6"/>
      <c r="J2649" s="9"/>
    </row>
    <row r="2650" ht="15.35" customHeight="1">
      <c r="A2650" t="s" s="594">
        <f>MID(D2650,LEN(C2650)+2,LEN(D2650)-LEN(C2650))</f>
        <v>117</v>
      </c>
      <c r="B2650" s="349">
        <f>IF(_xlfn.IFERROR(FIND("PU",D2650,1),0)&lt;&gt;0,"PU",0)</f>
        <v>0</v>
      </c>
      <c r="C2650" t="s" s="10">
        <v>3515</v>
      </c>
      <c r="D2650" t="s" s="595">
        <v>3522</v>
      </c>
      <c r="E2650" s="349">
        <v>0</v>
      </c>
      <c r="F2650" s="6"/>
      <c r="G2650" s="6"/>
      <c r="H2650" s="6"/>
      <c r="I2650" s="6"/>
      <c r="J2650" s="9"/>
    </row>
    <row r="2651" ht="15.35" customHeight="1">
      <c r="A2651" t="s" s="594">
        <f>MID(D2651,LEN(C2651)+2,LEN(D2651)-LEN(C2651))</f>
        <v>118</v>
      </c>
      <c r="B2651" s="349">
        <f>IF(_xlfn.IFERROR(FIND("PU",D2651,1),0)&lt;&gt;0,"PU",0)</f>
        <v>0</v>
      </c>
      <c r="C2651" t="s" s="10">
        <v>3515</v>
      </c>
      <c r="D2651" t="s" s="595">
        <v>3523</v>
      </c>
      <c r="E2651" s="349">
        <v>0</v>
      </c>
      <c r="F2651" s="6"/>
      <c r="G2651" s="6"/>
      <c r="H2651" s="6"/>
      <c r="I2651" s="6"/>
      <c r="J2651" s="9"/>
    </row>
    <row r="2652" ht="15.35" customHeight="1">
      <c r="A2652" t="s" s="594">
        <f>MID(D2652,LEN(C2652)+2,LEN(D2652)-LEN(C2652))</f>
        <v>119</v>
      </c>
      <c r="B2652" s="349">
        <f>IF(_xlfn.IFERROR(FIND("PU",D2652,1),0)&lt;&gt;0,"PU",0)</f>
        <v>0</v>
      </c>
      <c r="C2652" t="s" s="10">
        <v>3515</v>
      </c>
      <c r="D2652" t="s" s="595">
        <v>3524</v>
      </c>
      <c r="E2652" s="349">
        <v>0</v>
      </c>
      <c r="F2652" s="6"/>
      <c r="G2652" s="6"/>
      <c r="H2652" s="6"/>
      <c r="I2652" s="6"/>
      <c r="J2652" s="9"/>
    </row>
    <row r="2653" ht="15.35" customHeight="1">
      <c r="A2653" t="s" s="594">
        <f>MID(D2653,LEN(C2653)+2,LEN(D2653)-LEN(C2653))</f>
        <v>120</v>
      </c>
      <c r="B2653" s="349">
        <f>IF(_xlfn.IFERROR(FIND("PU",D2653,1),0)&lt;&gt;0,"PU",0)</f>
        <v>0</v>
      </c>
      <c r="C2653" t="s" s="10">
        <v>3515</v>
      </c>
      <c r="D2653" t="s" s="595">
        <v>3525</v>
      </c>
      <c r="E2653" s="349">
        <v>0</v>
      </c>
      <c r="F2653" s="6"/>
      <c r="G2653" s="6"/>
      <c r="H2653" s="6"/>
      <c r="I2653" s="6"/>
      <c r="J2653" s="9"/>
    </row>
    <row r="2654" ht="15.35" customHeight="1">
      <c r="A2654" t="s" s="594">
        <f>MID(D2654,LEN(C2654)+2,LEN(D2654)-LEN(C2654))</f>
        <v>121</v>
      </c>
      <c r="B2654" s="349">
        <f>IF(_xlfn.IFERROR(FIND("PU",D2654,1),0)&lt;&gt;0,"PU",0)</f>
        <v>0</v>
      </c>
      <c r="C2654" t="s" s="10">
        <v>3515</v>
      </c>
      <c r="D2654" t="s" s="595">
        <v>3526</v>
      </c>
      <c r="E2654" s="349">
        <v>0</v>
      </c>
      <c r="F2654" s="6"/>
      <c r="G2654" s="6"/>
      <c r="H2654" s="6"/>
      <c r="I2654" s="6"/>
      <c r="J2654" s="9"/>
    </row>
    <row r="2655" ht="15.35" customHeight="1">
      <c r="A2655" t="s" s="594">
        <f>MID(D2655,LEN(C2655)+2,LEN(D2655)-LEN(C2655))</f>
        <v>122</v>
      </c>
      <c r="B2655" s="349">
        <f>IF(_xlfn.IFERROR(FIND("PU",D2655,1),0)&lt;&gt;0,"PU",0)</f>
        <v>0</v>
      </c>
      <c r="C2655" t="s" s="10">
        <v>3515</v>
      </c>
      <c r="D2655" t="s" s="595">
        <v>3527</v>
      </c>
      <c r="E2655" s="349">
        <v>0</v>
      </c>
      <c r="F2655" s="6"/>
      <c r="G2655" s="6"/>
      <c r="H2655" s="6"/>
      <c r="I2655" s="6"/>
      <c r="J2655" s="9"/>
    </row>
    <row r="2656" ht="15.35" customHeight="1">
      <c r="A2656" t="s" s="594">
        <f>MID(D2656,LEN(C2656)+2,LEN(D2656)-LEN(C2656))</f>
        <v>123</v>
      </c>
      <c r="B2656" s="349">
        <f>IF(_xlfn.IFERROR(FIND("PU",D2656,1),0)&lt;&gt;0,"PU",0)</f>
        <v>0</v>
      </c>
      <c r="C2656" t="s" s="10">
        <v>3515</v>
      </c>
      <c r="D2656" t="s" s="595">
        <v>3528</v>
      </c>
      <c r="E2656" s="349">
        <v>0</v>
      </c>
      <c r="F2656" s="6"/>
      <c r="G2656" s="6"/>
      <c r="H2656" s="6"/>
      <c r="I2656" s="6"/>
      <c r="J2656" s="9"/>
    </row>
    <row r="2657" ht="15.35" customHeight="1">
      <c r="A2657" t="s" s="594">
        <f>MID(D2657,LEN(C2657)+2,LEN(D2657)-LEN(C2657))</f>
        <v>860</v>
      </c>
      <c r="B2657" s="349">
        <f>IF(_xlfn.IFERROR(FIND("PU",D2657,1),0)&lt;&gt;0,"PU",0)</f>
        <v>0</v>
      </c>
      <c r="C2657" t="s" s="10">
        <v>3515</v>
      </c>
      <c r="D2657" t="s" s="595">
        <v>3529</v>
      </c>
      <c r="E2657" s="349">
        <v>0</v>
      </c>
      <c r="F2657" s="6"/>
      <c r="G2657" s="6"/>
      <c r="H2657" s="6"/>
      <c r="I2657" s="6"/>
      <c r="J2657" s="9"/>
    </row>
    <row r="2658" ht="15.35" customHeight="1">
      <c r="A2658" t="s" s="594">
        <f>MID(D2658,LEN(C2658)+2,LEN(D2658)-LEN(C2658))</f>
        <v>110</v>
      </c>
      <c r="B2658" s="349">
        <f>IF(_xlfn.IFERROR(FIND("PU",D2658,1),0)&lt;&gt;0,"PU",0)</f>
        <v>0</v>
      </c>
      <c r="C2658" t="s" s="10">
        <v>3530</v>
      </c>
      <c r="D2658" t="s" s="595">
        <v>3531</v>
      </c>
      <c r="E2658" s="349">
        <v>0</v>
      </c>
      <c r="F2658" s="6"/>
      <c r="G2658" s="6"/>
      <c r="H2658" s="6"/>
      <c r="I2658" s="6"/>
      <c r="J2658" s="9"/>
    </row>
    <row r="2659" ht="15.35" customHeight="1">
      <c r="A2659" t="s" s="594">
        <f>MID(D2659,LEN(C2659)+2,LEN(D2659)-LEN(C2659))</f>
        <v>111</v>
      </c>
      <c r="B2659" s="349">
        <f>IF(_xlfn.IFERROR(FIND("PU",D2659,1),0)&lt;&gt;0,"PU",0)</f>
        <v>0</v>
      </c>
      <c r="C2659" t="s" s="10">
        <v>3530</v>
      </c>
      <c r="D2659" t="s" s="595">
        <v>3532</v>
      </c>
      <c r="E2659" s="349">
        <v>0</v>
      </c>
      <c r="F2659" s="6"/>
      <c r="G2659" s="6"/>
      <c r="H2659" s="6"/>
      <c r="I2659" s="6"/>
      <c r="J2659" s="9"/>
    </row>
    <row r="2660" ht="15.35" customHeight="1">
      <c r="A2660" t="s" s="594">
        <f>MID(D2660,LEN(C2660)+2,LEN(D2660)-LEN(C2660))</f>
        <v>112</v>
      </c>
      <c r="B2660" s="349">
        <f>IF(_xlfn.IFERROR(FIND("PU",D2660,1),0)&lt;&gt;0,"PU",0)</f>
        <v>0</v>
      </c>
      <c r="C2660" t="s" s="10">
        <v>3530</v>
      </c>
      <c r="D2660" t="s" s="595">
        <v>3533</v>
      </c>
      <c r="E2660" s="349">
        <v>0</v>
      </c>
      <c r="F2660" s="6"/>
      <c r="G2660" s="6"/>
      <c r="H2660" s="6"/>
      <c r="I2660" s="6"/>
      <c r="J2660" s="9"/>
    </row>
    <row r="2661" ht="15.35" customHeight="1">
      <c r="A2661" t="s" s="594">
        <f>MID(D2661,LEN(C2661)+2,LEN(D2661)-LEN(C2661))</f>
        <v>113</v>
      </c>
      <c r="B2661" s="349">
        <f>IF(_xlfn.IFERROR(FIND("PU",D2661,1),0)&lt;&gt;0,"PU",0)</f>
        <v>0</v>
      </c>
      <c r="C2661" t="s" s="10">
        <v>3530</v>
      </c>
      <c r="D2661" t="s" s="595">
        <v>3534</v>
      </c>
      <c r="E2661" s="349">
        <v>0</v>
      </c>
      <c r="F2661" s="6"/>
      <c r="G2661" s="6"/>
      <c r="H2661" s="6"/>
      <c r="I2661" s="6"/>
      <c r="J2661" s="9"/>
    </row>
    <row r="2662" ht="15.35" customHeight="1">
      <c r="A2662" t="s" s="594">
        <f>MID(D2662,LEN(C2662)+2,LEN(D2662)-LEN(C2662))</f>
        <v>114</v>
      </c>
      <c r="B2662" s="349">
        <f>IF(_xlfn.IFERROR(FIND("PU",D2662,1),0)&lt;&gt;0,"PU",0)</f>
        <v>0</v>
      </c>
      <c r="C2662" t="s" s="10">
        <v>3530</v>
      </c>
      <c r="D2662" t="s" s="595">
        <v>3535</v>
      </c>
      <c r="E2662" s="349">
        <v>0</v>
      </c>
      <c r="F2662" s="6"/>
      <c r="G2662" s="6"/>
      <c r="H2662" s="6"/>
      <c r="I2662" s="6"/>
      <c r="J2662" s="9"/>
    </row>
    <row r="2663" ht="15.35" customHeight="1">
      <c r="A2663" t="s" s="594">
        <f>MID(D2663,LEN(C2663)+2,LEN(D2663)-LEN(C2663))</f>
        <v>115</v>
      </c>
      <c r="B2663" s="349">
        <f>IF(_xlfn.IFERROR(FIND("PU",D2663,1),0)&lt;&gt;0,"PU",0)</f>
        <v>0</v>
      </c>
      <c r="C2663" t="s" s="10">
        <v>3530</v>
      </c>
      <c r="D2663" t="s" s="595">
        <v>3536</v>
      </c>
      <c r="E2663" s="349">
        <v>0</v>
      </c>
      <c r="F2663" s="6"/>
      <c r="G2663" s="6"/>
      <c r="H2663" s="6"/>
      <c r="I2663" s="6"/>
      <c r="J2663" s="9"/>
    </row>
    <row r="2664" ht="15.35" customHeight="1">
      <c r="A2664" t="s" s="594">
        <f>MID(D2664,LEN(C2664)+2,LEN(D2664)-LEN(C2664))</f>
        <v>117</v>
      </c>
      <c r="B2664" s="349">
        <f>IF(_xlfn.IFERROR(FIND("PU",D2664,1),0)&lt;&gt;0,"PU",0)</f>
        <v>0</v>
      </c>
      <c r="C2664" t="s" s="10">
        <v>3530</v>
      </c>
      <c r="D2664" t="s" s="595">
        <v>3537</v>
      </c>
      <c r="E2664" s="349">
        <v>0</v>
      </c>
      <c r="F2664" s="6"/>
      <c r="G2664" s="6"/>
      <c r="H2664" s="6"/>
      <c r="I2664" s="6"/>
      <c r="J2664" s="9"/>
    </row>
    <row r="2665" ht="15.35" customHeight="1">
      <c r="A2665" t="s" s="594">
        <f>MID(D2665,LEN(C2665)+2,LEN(D2665)-LEN(C2665))</f>
        <v>118</v>
      </c>
      <c r="B2665" s="349">
        <f>IF(_xlfn.IFERROR(FIND("PU",D2665,1),0)&lt;&gt;0,"PU",0)</f>
        <v>0</v>
      </c>
      <c r="C2665" t="s" s="10">
        <v>3530</v>
      </c>
      <c r="D2665" t="s" s="595">
        <v>3538</v>
      </c>
      <c r="E2665" s="349">
        <v>0</v>
      </c>
      <c r="F2665" s="6"/>
      <c r="G2665" s="6"/>
      <c r="H2665" s="6"/>
      <c r="I2665" s="6"/>
      <c r="J2665" s="9"/>
    </row>
    <row r="2666" ht="15.35" customHeight="1">
      <c r="A2666" t="s" s="594">
        <f>MID(D2666,LEN(C2666)+2,LEN(D2666)-LEN(C2666))</f>
        <v>119</v>
      </c>
      <c r="B2666" s="349">
        <f>IF(_xlfn.IFERROR(FIND("PU",D2666,1),0)&lt;&gt;0,"PU",0)</f>
        <v>0</v>
      </c>
      <c r="C2666" t="s" s="10">
        <v>3530</v>
      </c>
      <c r="D2666" t="s" s="595">
        <v>3539</v>
      </c>
      <c r="E2666" s="349">
        <v>0</v>
      </c>
      <c r="F2666" s="6"/>
      <c r="G2666" s="6"/>
      <c r="H2666" s="6"/>
      <c r="I2666" s="6"/>
      <c r="J2666" s="9"/>
    </row>
    <row r="2667" ht="15.35" customHeight="1">
      <c r="A2667" t="s" s="594">
        <f>MID(D2667,LEN(C2667)+2,LEN(D2667)-LEN(C2667))</f>
        <v>120</v>
      </c>
      <c r="B2667" s="349">
        <f>IF(_xlfn.IFERROR(FIND("PU",D2667,1),0)&lt;&gt;0,"PU",0)</f>
        <v>0</v>
      </c>
      <c r="C2667" t="s" s="10">
        <v>3530</v>
      </c>
      <c r="D2667" t="s" s="595">
        <v>3540</v>
      </c>
      <c r="E2667" s="349">
        <v>0</v>
      </c>
      <c r="F2667" s="6"/>
      <c r="G2667" s="6"/>
      <c r="H2667" s="6"/>
      <c r="I2667" s="6"/>
      <c r="J2667" s="9"/>
    </row>
    <row r="2668" ht="15.35" customHeight="1">
      <c r="A2668" t="s" s="594">
        <f>MID(D2668,LEN(C2668)+2,LEN(D2668)-LEN(C2668))</f>
        <v>121</v>
      </c>
      <c r="B2668" s="349">
        <f>IF(_xlfn.IFERROR(FIND("PU",D2668,1),0)&lt;&gt;0,"PU",0)</f>
        <v>0</v>
      </c>
      <c r="C2668" t="s" s="10">
        <v>3530</v>
      </c>
      <c r="D2668" t="s" s="595">
        <v>3541</v>
      </c>
      <c r="E2668" s="349">
        <v>0</v>
      </c>
      <c r="F2668" s="6"/>
      <c r="G2668" s="6"/>
      <c r="H2668" s="6"/>
      <c r="I2668" s="6"/>
      <c r="J2668" s="9"/>
    </row>
    <row r="2669" ht="15.35" customHeight="1">
      <c r="A2669" t="s" s="594">
        <f>MID(D2669,LEN(C2669)+2,LEN(D2669)-LEN(C2669))</f>
        <v>122</v>
      </c>
      <c r="B2669" s="349">
        <f>IF(_xlfn.IFERROR(FIND("PU",D2669,1),0)&lt;&gt;0,"PU",0)</f>
        <v>0</v>
      </c>
      <c r="C2669" t="s" s="10">
        <v>3530</v>
      </c>
      <c r="D2669" t="s" s="595">
        <v>3542</v>
      </c>
      <c r="E2669" s="349">
        <v>0</v>
      </c>
      <c r="F2669" s="6"/>
      <c r="G2669" s="6"/>
      <c r="H2669" s="6"/>
      <c r="I2669" s="6"/>
      <c r="J2669" s="9"/>
    </row>
    <row r="2670" ht="15.35" customHeight="1">
      <c r="A2670" t="s" s="594">
        <f>MID(D2670,LEN(C2670)+2,LEN(D2670)-LEN(C2670))</f>
        <v>123</v>
      </c>
      <c r="B2670" s="349">
        <f>IF(_xlfn.IFERROR(FIND("PU",D2670,1),0)&lt;&gt;0,"PU",0)</f>
        <v>0</v>
      </c>
      <c r="C2670" t="s" s="10">
        <v>3530</v>
      </c>
      <c r="D2670" t="s" s="595">
        <v>3543</v>
      </c>
      <c r="E2670" s="349">
        <v>0</v>
      </c>
      <c r="F2670" s="6"/>
      <c r="G2670" s="6"/>
      <c r="H2670" s="6"/>
      <c r="I2670" s="6"/>
      <c r="J2670" s="9"/>
    </row>
    <row r="2671" ht="15.35" customHeight="1">
      <c r="A2671" t="s" s="594">
        <f>MID(D2671,LEN(C2671)+2,LEN(D2671)-LEN(C2671))</f>
        <v>860</v>
      </c>
      <c r="B2671" s="349">
        <f>IF(_xlfn.IFERROR(FIND("PU",D2671,1),0)&lt;&gt;0,"PU",0)</f>
        <v>0</v>
      </c>
      <c r="C2671" t="s" s="10">
        <v>3530</v>
      </c>
      <c r="D2671" t="s" s="595">
        <v>3544</v>
      </c>
      <c r="E2671" s="349">
        <v>0</v>
      </c>
      <c r="F2671" s="6"/>
      <c r="G2671" s="6"/>
      <c r="H2671" s="6"/>
      <c r="I2671" s="6"/>
      <c r="J2671" s="9"/>
    </row>
    <row r="2672" ht="15.35" customHeight="1">
      <c r="A2672" t="s" s="594">
        <f>MID(D2672,LEN(C2672)+2,LEN(D2672)-LEN(C2672))</f>
        <v>110</v>
      </c>
      <c r="B2672" s="349">
        <f>IF(_xlfn.IFERROR(FIND("PU",D2672,1),0)&lt;&gt;0,"PU",0)</f>
        <v>0</v>
      </c>
      <c r="C2672" t="s" s="10">
        <v>3545</v>
      </c>
      <c r="D2672" t="s" s="595">
        <v>3546</v>
      </c>
      <c r="E2672" s="349">
        <v>0</v>
      </c>
      <c r="F2672" s="6"/>
      <c r="G2672" s="6"/>
      <c r="H2672" s="6"/>
      <c r="I2672" s="6"/>
      <c r="J2672" s="9"/>
    </row>
    <row r="2673" ht="15.35" customHeight="1">
      <c r="A2673" t="s" s="594">
        <f>MID(D2673,LEN(C2673)+2,LEN(D2673)-LEN(C2673))</f>
        <v>111</v>
      </c>
      <c r="B2673" s="349">
        <f>IF(_xlfn.IFERROR(FIND("PU",D2673,1),0)&lt;&gt;0,"PU",0)</f>
        <v>0</v>
      </c>
      <c r="C2673" t="s" s="10">
        <v>3545</v>
      </c>
      <c r="D2673" t="s" s="595">
        <v>3547</v>
      </c>
      <c r="E2673" s="349">
        <v>0</v>
      </c>
      <c r="F2673" s="6"/>
      <c r="G2673" s="6"/>
      <c r="H2673" s="6"/>
      <c r="I2673" s="6"/>
      <c r="J2673" s="9"/>
    </row>
    <row r="2674" ht="15.35" customHeight="1">
      <c r="A2674" t="s" s="594">
        <f>MID(D2674,LEN(C2674)+2,LEN(D2674)-LEN(C2674))</f>
        <v>112</v>
      </c>
      <c r="B2674" s="349">
        <f>IF(_xlfn.IFERROR(FIND("PU",D2674,1),0)&lt;&gt;0,"PU",0)</f>
        <v>0</v>
      </c>
      <c r="C2674" t="s" s="10">
        <v>3545</v>
      </c>
      <c r="D2674" t="s" s="595">
        <v>3548</v>
      </c>
      <c r="E2674" s="349">
        <v>0</v>
      </c>
      <c r="F2674" s="6"/>
      <c r="G2674" s="6"/>
      <c r="H2674" s="6"/>
      <c r="I2674" s="6"/>
      <c r="J2674" s="9"/>
    </row>
    <row r="2675" ht="15.35" customHeight="1">
      <c r="A2675" t="s" s="594">
        <f>MID(D2675,LEN(C2675)+2,LEN(D2675)-LEN(C2675))</f>
        <v>113</v>
      </c>
      <c r="B2675" s="349">
        <f>IF(_xlfn.IFERROR(FIND("PU",D2675,1),0)&lt;&gt;0,"PU",0)</f>
        <v>0</v>
      </c>
      <c r="C2675" t="s" s="10">
        <v>3545</v>
      </c>
      <c r="D2675" t="s" s="595">
        <v>3549</v>
      </c>
      <c r="E2675" s="349">
        <v>0</v>
      </c>
      <c r="F2675" s="6"/>
      <c r="G2675" s="6"/>
      <c r="H2675" s="6"/>
      <c r="I2675" s="6"/>
      <c r="J2675" s="9"/>
    </row>
    <row r="2676" ht="15.35" customHeight="1">
      <c r="A2676" t="s" s="594">
        <f>MID(D2676,LEN(C2676)+2,LEN(D2676)-LEN(C2676))</f>
        <v>114</v>
      </c>
      <c r="B2676" s="349">
        <f>IF(_xlfn.IFERROR(FIND("PU",D2676,1),0)&lt;&gt;0,"PU",0)</f>
        <v>0</v>
      </c>
      <c r="C2676" t="s" s="10">
        <v>3545</v>
      </c>
      <c r="D2676" t="s" s="595">
        <v>3550</v>
      </c>
      <c r="E2676" s="349">
        <v>0</v>
      </c>
      <c r="F2676" s="6"/>
      <c r="G2676" s="6"/>
      <c r="H2676" s="6"/>
      <c r="I2676" s="6"/>
      <c r="J2676" s="9"/>
    </row>
    <row r="2677" ht="15.35" customHeight="1">
      <c r="A2677" t="s" s="594">
        <f>MID(D2677,LEN(C2677)+2,LEN(D2677)-LEN(C2677))</f>
        <v>115</v>
      </c>
      <c r="B2677" s="349">
        <f>IF(_xlfn.IFERROR(FIND("PU",D2677,1),0)&lt;&gt;0,"PU",0)</f>
        <v>0</v>
      </c>
      <c r="C2677" t="s" s="10">
        <v>3545</v>
      </c>
      <c r="D2677" t="s" s="595">
        <v>3551</v>
      </c>
      <c r="E2677" s="349">
        <v>0</v>
      </c>
      <c r="F2677" s="6"/>
      <c r="G2677" s="6"/>
      <c r="H2677" s="6"/>
      <c r="I2677" s="6"/>
      <c r="J2677" s="9"/>
    </row>
    <row r="2678" ht="15.35" customHeight="1">
      <c r="A2678" t="s" s="594">
        <f>MID(D2678,LEN(C2678)+2,LEN(D2678)-LEN(C2678))</f>
        <v>117</v>
      </c>
      <c r="B2678" s="349">
        <f>IF(_xlfn.IFERROR(FIND("PU",D2678,1),0)&lt;&gt;0,"PU",0)</f>
        <v>0</v>
      </c>
      <c r="C2678" t="s" s="10">
        <v>3545</v>
      </c>
      <c r="D2678" t="s" s="595">
        <v>3552</v>
      </c>
      <c r="E2678" s="349">
        <v>0</v>
      </c>
      <c r="F2678" s="6"/>
      <c r="G2678" s="6"/>
      <c r="H2678" s="6"/>
      <c r="I2678" s="6"/>
      <c r="J2678" s="9"/>
    </row>
    <row r="2679" ht="15.35" customHeight="1">
      <c r="A2679" t="s" s="594">
        <f>MID(D2679,LEN(C2679)+2,LEN(D2679)-LEN(C2679))</f>
        <v>118</v>
      </c>
      <c r="B2679" s="349">
        <f>IF(_xlfn.IFERROR(FIND("PU",D2679,1),0)&lt;&gt;0,"PU",0)</f>
        <v>0</v>
      </c>
      <c r="C2679" t="s" s="10">
        <v>3545</v>
      </c>
      <c r="D2679" t="s" s="595">
        <v>3553</v>
      </c>
      <c r="E2679" s="349">
        <v>0</v>
      </c>
      <c r="F2679" s="6"/>
      <c r="G2679" s="6"/>
      <c r="H2679" s="6"/>
      <c r="I2679" s="6"/>
      <c r="J2679" s="9"/>
    </row>
    <row r="2680" ht="15.35" customHeight="1">
      <c r="A2680" t="s" s="594">
        <f>MID(D2680,LEN(C2680)+2,LEN(D2680)-LEN(C2680))</f>
        <v>119</v>
      </c>
      <c r="B2680" s="349">
        <f>IF(_xlfn.IFERROR(FIND("PU",D2680,1),0)&lt;&gt;0,"PU",0)</f>
        <v>0</v>
      </c>
      <c r="C2680" t="s" s="10">
        <v>3545</v>
      </c>
      <c r="D2680" t="s" s="595">
        <v>3554</v>
      </c>
      <c r="E2680" s="349">
        <v>0</v>
      </c>
      <c r="F2680" s="6"/>
      <c r="G2680" s="6"/>
      <c r="H2680" s="6"/>
      <c r="I2680" s="6"/>
      <c r="J2680" s="9"/>
    </row>
    <row r="2681" ht="15.35" customHeight="1">
      <c r="A2681" t="s" s="594">
        <f>MID(D2681,LEN(C2681)+2,LEN(D2681)-LEN(C2681))</f>
        <v>120</v>
      </c>
      <c r="B2681" s="349">
        <f>IF(_xlfn.IFERROR(FIND("PU",D2681,1),0)&lt;&gt;0,"PU",0)</f>
        <v>0</v>
      </c>
      <c r="C2681" t="s" s="10">
        <v>3545</v>
      </c>
      <c r="D2681" t="s" s="595">
        <v>3555</v>
      </c>
      <c r="E2681" s="349">
        <v>0</v>
      </c>
      <c r="F2681" s="6"/>
      <c r="G2681" s="6"/>
      <c r="H2681" s="6"/>
      <c r="I2681" s="6"/>
      <c r="J2681" s="9"/>
    </row>
    <row r="2682" ht="15.35" customHeight="1">
      <c r="A2682" t="s" s="594">
        <f>MID(D2682,LEN(C2682)+2,LEN(D2682)-LEN(C2682))</f>
        <v>121</v>
      </c>
      <c r="B2682" s="349">
        <f>IF(_xlfn.IFERROR(FIND("PU",D2682,1),0)&lt;&gt;0,"PU",0)</f>
        <v>0</v>
      </c>
      <c r="C2682" t="s" s="10">
        <v>3545</v>
      </c>
      <c r="D2682" t="s" s="595">
        <v>3556</v>
      </c>
      <c r="E2682" s="349">
        <v>0</v>
      </c>
      <c r="F2682" s="6"/>
      <c r="G2682" s="6"/>
      <c r="H2682" s="6"/>
      <c r="I2682" s="6"/>
      <c r="J2682" s="9"/>
    </row>
    <row r="2683" ht="15.35" customHeight="1">
      <c r="A2683" t="s" s="594">
        <f>MID(D2683,LEN(C2683)+2,LEN(D2683)-LEN(C2683))</f>
        <v>122</v>
      </c>
      <c r="B2683" s="349">
        <f>IF(_xlfn.IFERROR(FIND("PU",D2683,1),0)&lt;&gt;0,"PU",0)</f>
        <v>0</v>
      </c>
      <c r="C2683" t="s" s="10">
        <v>3545</v>
      </c>
      <c r="D2683" t="s" s="595">
        <v>3557</v>
      </c>
      <c r="E2683" s="349">
        <v>0</v>
      </c>
      <c r="F2683" s="6"/>
      <c r="G2683" s="6"/>
      <c r="H2683" s="6"/>
      <c r="I2683" s="6"/>
      <c r="J2683" s="9"/>
    </row>
    <row r="2684" ht="15.35" customHeight="1">
      <c r="A2684" t="s" s="594">
        <f>MID(D2684,LEN(C2684)+2,LEN(D2684)-LEN(C2684))</f>
        <v>123</v>
      </c>
      <c r="B2684" s="349">
        <f>IF(_xlfn.IFERROR(FIND("PU",D2684,1),0)&lt;&gt;0,"PU",0)</f>
        <v>0</v>
      </c>
      <c r="C2684" t="s" s="10">
        <v>3545</v>
      </c>
      <c r="D2684" t="s" s="595">
        <v>3558</v>
      </c>
      <c r="E2684" s="349">
        <v>0</v>
      </c>
      <c r="F2684" s="6"/>
      <c r="G2684" s="6"/>
      <c r="H2684" s="6"/>
      <c r="I2684" s="6"/>
      <c r="J2684" s="9"/>
    </row>
    <row r="2685" ht="15.35" customHeight="1">
      <c r="A2685" t="s" s="594">
        <f>MID(D2685,LEN(C2685)+2,LEN(D2685)-LEN(C2685))</f>
        <v>860</v>
      </c>
      <c r="B2685" s="349">
        <f>IF(_xlfn.IFERROR(FIND("PU",D2685,1),0)&lt;&gt;0,"PU",0)</f>
        <v>0</v>
      </c>
      <c r="C2685" t="s" s="10">
        <v>3545</v>
      </c>
      <c r="D2685" t="s" s="595">
        <v>3559</v>
      </c>
      <c r="E2685" s="349">
        <v>0</v>
      </c>
      <c r="F2685" s="6"/>
      <c r="G2685" s="6"/>
      <c r="H2685" s="6"/>
      <c r="I2685" s="6"/>
      <c r="J2685" s="9"/>
    </row>
    <row r="2686" ht="15.35" customHeight="1">
      <c r="A2686" t="s" s="594">
        <f>MID(D2686,LEN(C2686)+2,LEN(D2686)-LEN(C2686))</f>
        <v>110</v>
      </c>
      <c r="B2686" s="349">
        <f>IF(_xlfn.IFERROR(FIND("PU",D2686,1),0)&lt;&gt;0,"PU",0)</f>
        <v>0</v>
      </c>
      <c r="C2686" t="s" s="10">
        <v>3560</v>
      </c>
      <c r="D2686" t="s" s="595">
        <v>3561</v>
      </c>
      <c r="E2686" s="349">
        <v>0</v>
      </c>
      <c r="F2686" s="6"/>
      <c r="G2686" s="6"/>
      <c r="H2686" s="6"/>
      <c r="I2686" s="6"/>
      <c r="J2686" s="9"/>
    </row>
    <row r="2687" ht="15.35" customHeight="1">
      <c r="A2687" t="s" s="594">
        <f>MID(D2687,LEN(C2687)+2,LEN(D2687)-LEN(C2687))</f>
        <v>111</v>
      </c>
      <c r="B2687" s="349">
        <f>IF(_xlfn.IFERROR(FIND("PU",D2687,1),0)&lt;&gt;0,"PU",0)</f>
        <v>0</v>
      </c>
      <c r="C2687" t="s" s="10">
        <v>3560</v>
      </c>
      <c r="D2687" t="s" s="595">
        <v>3562</v>
      </c>
      <c r="E2687" s="349">
        <v>0</v>
      </c>
      <c r="F2687" s="6"/>
      <c r="G2687" s="6"/>
      <c r="H2687" s="6"/>
      <c r="I2687" s="6"/>
      <c r="J2687" s="9"/>
    </row>
    <row r="2688" ht="15.35" customHeight="1">
      <c r="A2688" t="s" s="594">
        <f>MID(D2688,LEN(C2688)+2,LEN(D2688)-LEN(C2688))</f>
        <v>112</v>
      </c>
      <c r="B2688" s="349">
        <f>IF(_xlfn.IFERROR(FIND("PU",D2688,1),0)&lt;&gt;0,"PU",0)</f>
        <v>0</v>
      </c>
      <c r="C2688" t="s" s="10">
        <v>3560</v>
      </c>
      <c r="D2688" t="s" s="595">
        <v>3563</v>
      </c>
      <c r="E2688" s="349">
        <v>0</v>
      </c>
      <c r="F2688" s="6"/>
      <c r="G2688" s="6"/>
      <c r="H2688" s="6"/>
      <c r="I2688" s="6"/>
      <c r="J2688" s="9"/>
    </row>
    <row r="2689" ht="15.35" customHeight="1">
      <c r="A2689" t="s" s="594">
        <f>MID(D2689,LEN(C2689)+2,LEN(D2689)-LEN(C2689))</f>
        <v>113</v>
      </c>
      <c r="B2689" s="349">
        <f>IF(_xlfn.IFERROR(FIND("PU",D2689,1),0)&lt;&gt;0,"PU",0)</f>
        <v>0</v>
      </c>
      <c r="C2689" t="s" s="10">
        <v>3560</v>
      </c>
      <c r="D2689" t="s" s="595">
        <v>3564</v>
      </c>
      <c r="E2689" s="349">
        <v>0</v>
      </c>
      <c r="F2689" s="6"/>
      <c r="G2689" s="6"/>
      <c r="H2689" s="6"/>
      <c r="I2689" s="6"/>
      <c r="J2689" s="9"/>
    </row>
    <row r="2690" ht="15.35" customHeight="1">
      <c r="A2690" t="s" s="594">
        <f>MID(D2690,LEN(C2690)+2,LEN(D2690)-LEN(C2690))</f>
        <v>114</v>
      </c>
      <c r="B2690" s="349">
        <f>IF(_xlfn.IFERROR(FIND("PU",D2690,1),0)&lt;&gt;0,"PU",0)</f>
        <v>0</v>
      </c>
      <c r="C2690" t="s" s="10">
        <v>3560</v>
      </c>
      <c r="D2690" t="s" s="595">
        <v>3565</v>
      </c>
      <c r="E2690" s="349">
        <v>0</v>
      </c>
      <c r="F2690" s="6"/>
      <c r="G2690" s="6"/>
      <c r="H2690" s="6"/>
      <c r="I2690" s="6"/>
      <c r="J2690" s="9"/>
    </row>
    <row r="2691" ht="15.35" customHeight="1">
      <c r="A2691" t="s" s="594">
        <f>MID(D2691,LEN(C2691)+2,LEN(D2691)-LEN(C2691))</f>
        <v>115</v>
      </c>
      <c r="B2691" s="349">
        <f>IF(_xlfn.IFERROR(FIND("PU",D2691,1),0)&lt;&gt;0,"PU",0)</f>
        <v>0</v>
      </c>
      <c r="C2691" t="s" s="10">
        <v>3560</v>
      </c>
      <c r="D2691" t="s" s="595">
        <v>3566</v>
      </c>
      <c r="E2691" s="349">
        <v>0</v>
      </c>
      <c r="F2691" s="6"/>
      <c r="G2691" s="6"/>
      <c r="H2691" s="6"/>
      <c r="I2691" s="6"/>
      <c r="J2691" s="9"/>
    </row>
    <row r="2692" ht="15.35" customHeight="1">
      <c r="A2692" t="s" s="594">
        <f>MID(D2692,LEN(C2692)+2,LEN(D2692)-LEN(C2692))</f>
        <v>117</v>
      </c>
      <c r="B2692" s="349">
        <f>IF(_xlfn.IFERROR(FIND("PU",D2692,1),0)&lt;&gt;0,"PU",0)</f>
        <v>0</v>
      </c>
      <c r="C2692" t="s" s="10">
        <v>3560</v>
      </c>
      <c r="D2692" t="s" s="595">
        <v>3567</v>
      </c>
      <c r="E2692" s="349">
        <v>0</v>
      </c>
      <c r="F2692" s="6"/>
      <c r="G2692" s="6"/>
      <c r="H2692" s="6"/>
      <c r="I2692" s="6"/>
      <c r="J2692" s="9"/>
    </row>
    <row r="2693" ht="15.35" customHeight="1">
      <c r="A2693" t="s" s="594">
        <f>MID(D2693,LEN(C2693)+2,LEN(D2693)-LEN(C2693))</f>
        <v>118</v>
      </c>
      <c r="B2693" s="349">
        <f>IF(_xlfn.IFERROR(FIND("PU",D2693,1),0)&lt;&gt;0,"PU",0)</f>
        <v>0</v>
      </c>
      <c r="C2693" t="s" s="10">
        <v>3560</v>
      </c>
      <c r="D2693" t="s" s="595">
        <v>3568</v>
      </c>
      <c r="E2693" s="349">
        <v>0</v>
      </c>
      <c r="F2693" s="6"/>
      <c r="G2693" s="6"/>
      <c r="H2693" s="6"/>
      <c r="I2693" s="6"/>
      <c r="J2693" s="9"/>
    </row>
    <row r="2694" ht="15.35" customHeight="1">
      <c r="A2694" t="s" s="594">
        <f>MID(D2694,LEN(C2694)+2,LEN(D2694)-LEN(C2694))</f>
        <v>119</v>
      </c>
      <c r="B2694" s="349">
        <f>IF(_xlfn.IFERROR(FIND("PU",D2694,1),0)&lt;&gt;0,"PU",0)</f>
        <v>0</v>
      </c>
      <c r="C2694" t="s" s="10">
        <v>3560</v>
      </c>
      <c r="D2694" t="s" s="595">
        <v>3569</v>
      </c>
      <c r="E2694" s="349">
        <v>0</v>
      </c>
      <c r="F2694" s="6"/>
      <c r="G2694" s="6"/>
      <c r="H2694" s="6"/>
      <c r="I2694" s="6"/>
      <c r="J2694" s="9"/>
    </row>
    <row r="2695" ht="15.35" customHeight="1">
      <c r="A2695" t="s" s="594">
        <f>MID(D2695,LEN(C2695)+2,LEN(D2695)-LEN(C2695))</f>
        <v>120</v>
      </c>
      <c r="B2695" s="349">
        <f>IF(_xlfn.IFERROR(FIND("PU",D2695,1),0)&lt;&gt;0,"PU",0)</f>
        <v>0</v>
      </c>
      <c r="C2695" t="s" s="10">
        <v>3560</v>
      </c>
      <c r="D2695" t="s" s="595">
        <v>3570</v>
      </c>
      <c r="E2695" s="349">
        <v>0</v>
      </c>
      <c r="F2695" s="6"/>
      <c r="G2695" s="6"/>
      <c r="H2695" s="6"/>
      <c r="I2695" s="6"/>
      <c r="J2695" s="9"/>
    </row>
    <row r="2696" ht="15.35" customHeight="1">
      <c r="A2696" t="s" s="594">
        <f>MID(D2696,LEN(C2696)+2,LEN(D2696)-LEN(C2696))</f>
        <v>121</v>
      </c>
      <c r="B2696" s="349">
        <f>IF(_xlfn.IFERROR(FIND("PU",D2696,1),0)&lt;&gt;0,"PU",0)</f>
        <v>0</v>
      </c>
      <c r="C2696" t="s" s="10">
        <v>3560</v>
      </c>
      <c r="D2696" t="s" s="595">
        <v>3571</v>
      </c>
      <c r="E2696" s="349">
        <v>0</v>
      </c>
      <c r="F2696" s="6"/>
      <c r="G2696" s="6"/>
      <c r="H2696" s="6"/>
      <c r="I2696" s="6"/>
      <c r="J2696" s="9"/>
    </row>
    <row r="2697" ht="15.35" customHeight="1">
      <c r="A2697" t="s" s="594">
        <f>MID(D2697,LEN(C2697)+2,LEN(D2697)-LEN(C2697))</f>
        <v>122</v>
      </c>
      <c r="B2697" s="349">
        <f>IF(_xlfn.IFERROR(FIND("PU",D2697,1),0)&lt;&gt;0,"PU",0)</f>
        <v>0</v>
      </c>
      <c r="C2697" t="s" s="10">
        <v>3560</v>
      </c>
      <c r="D2697" t="s" s="595">
        <v>3572</v>
      </c>
      <c r="E2697" s="349">
        <v>0</v>
      </c>
      <c r="F2697" s="6"/>
      <c r="G2697" s="6"/>
      <c r="H2697" s="6"/>
      <c r="I2697" s="6"/>
      <c r="J2697" s="9"/>
    </row>
    <row r="2698" ht="15.35" customHeight="1">
      <c r="A2698" t="s" s="594">
        <f>MID(D2698,LEN(C2698)+2,LEN(D2698)-LEN(C2698))</f>
        <v>123</v>
      </c>
      <c r="B2698" s="349">
        <f>IF(_xlfn.IFERROR(FIND("PU",D2698,1),0)&lt;&gt;0,"PU",0)</f>
        <v>0</v>
      </c>
      <c r="C2698" t="s" s="10">
        <v>3560</v>
      </c>
      <c r="D2698" t="s" s="595">
        <v>3573</v>
      </c>
      <c r="E2698" s="349">
        <v>0</v>
      </c>
      <c r="F2698" s="6"/>
      <c r="G2698" s="6"/>
      <c r="H2698" s="6"/>
      <c r="I2698" s="6"/>
      <c r="J2698" s="9"/>
    </row>
    <row r="2699" ht="15.35" customHeight="1">
      <c r="A2699" t="s" s="594">
        <f>MID(D2699,LEN(C2699)+2,LEN(D2699)-LEN(C2699))</f>
        <v>860</v>
      </c>
      <c r="B2699" s="349">
        <f>IF(_xlfn.IFERROR(FIND("PU",D2699,1),0)&lt;&gt;0,"PU",0)</f>
        <v>0</v>
      </c>
      <c r="C2699" t="s" s="10">
        <v>3560</v>
      </c>
      <c r="D2699" t="s" s="595">
        <v>3574</v>
      </c>
      <c r="E2699" s="349">
        <v>0</v>
      </c>
      <c r="F2699" s="6"/>
      <c r="G2699" s="6"/>
      <c r="H2699" s="6"/>
      <c r="I2699" s="6"/>
      <c r="J2699" s="9"/>
    </row>
    <row r="2700" ht="15.35" customHeight="1">
      <c r="A2700" t="s" s="594">
        <f>MID(D2700,LEN(C2700)+2,LEN(D2700)-LEN(C2700))</f>
        <v>110</v>
      </c>
      <c r="B2700" s="349">
        <f>IF(_xlfn.IFERROR(FIND("PU",D2700,1),0)&lt;&gt;0,"PU",0)</f>
        <v>0</v>
      </c>
      <c r="C2700" t="s" s="10">
        <v>3575</v>
      </c>
      <c r="D2700" t="s" s="595">
        <v>3576</v>
      </c>
      <c r="E2700" s="349">
        <v>0</v>
      </c>
      <c r="F2700" s="6"/>
      <c r="G2700" s="6"/>
      <c r="H2700" s="6"/>
      <c r="I2700" s="6"/>
      <c r="J2700" s="9"/>
    </row>
    <row r="2701" ht="15.35" customHeight="1">
      <c r="A2701" t="s" s="594">
        <f>MID(D2701,LEN(C2701)+2,LEN(D2701)-LEN(C2701))</f>
        <v>111</v>
      </c>
      <c r="B2701" s="349">
        <f>IF(_xlfn.IFERROR(FIND("PU",D2701,1),0)&lt;&gt;0,"PU",0)</f>
        <v>0</v>
      </c>
      <c r="C2701" t="s" s="10">
        <v>3575</v>
      </c>
      <c r="D2701" t="s" s="595">
        <v>3577</v>
      </c>
      <c r="E2701" s="349">
        <v>0</v>
      </c>
      <c r="F2701" s="6"/>
      <c r="G2701" s="6"/>
      <c r="H2701" s="6"/>
      <c r="I2701" s="6"/>
      <c r="J2701" s="9"/>
    </row>
    <row r="2702" ht="15.35" customHeight="1">
      <c r="A2702" t="s" s="594">
        <f>MID(D2702,LEN(C2702)+2,LEN(D2702)-LEN(C2702))</f>
        <v>112</v>
      </c>
      <c r="B2702" s="349">
        <f>IF(_xlfn.IFERROR(FIND("PU",D2702,1),0)&lt;&gt;0,"PU",0)</f>
        <v>0</v>
      </c>
      <c r="C2702" t="s" s="10">
        <v>3575</v>
      </c>
      <c r="D2702" t="s" s="595">
        <v>3578</v>
      </c>
      <c r="E2702" s="349">
        <v>0</v>
      </c>
      <c r="F2702" s="6"/>
      <c r="G2702" s="6"/>
      <c r="H2702" s="6"/>
      <c r="I2702" s="6"/>
      <c r="J2702" s="9"/>
    </row>
    <row r="2703" ht="15.35" customHeight="1">
      <c r="A2703" t="s" s="594">
        <f>MID(D2703,LEN(C2703)+2,LEN(D2703)-LEN(C2703))</f>
        <v>113</v>
      </c>
      <c r="B2703" s="349">
        <f>IF(_xlfn.IFERROR(FIND("PU",D2703,1),0)&lt;&gt;0,"PU",0)</f>
        <v>0</v>
      </c>
      <c r="C2703" t="s" s="10">
        <v>3575</v>
      </c>
      <c r="D2703" t="s" s="595">
        <v>3579</v>
      </c>
      <c r="E2703" s="349">
        <v>0</v>
      </c>
      <c r="F2703" s="6"/>
      <c r="G2703" s="6"/>
      <c r="H2703" s="6"/>
      <c r="I2703" s="6"/>
      <c r="J2703" s="9"/>
    </row>
    <row r="2704" ht="15.35" customHeight="1">
      <c r="A2704" t="s" s="594">
        <f>MID(D2704,LEN(C2704)+2,LEN(D2704)-LEN(C2704))</f>
        <v>114</v>
      </c>
      <c r="B2704" s="349">
        <f>IF(_xlfn.IFERROR(FIND("PU",D2704,1),0)&lt;&gt;0,"PU",0)</f>
        <v>0</v>
      </c>
      <c r="C2704" t="s" s="10">
        <v>3575</v>
      </c>
      <c r="D2704" t="s" s="595">
        <v>3580</v>
      </c>
      <c r="E2704" s="349">
        <v>0</v>
      </c>
      <c r="F2704" s="6"/>
      <c r="G2704" s="6"/>
      <c r="H2704" s="6"/>
      <c r="I2704" s="6"/>
      <c r="J2704" s="9"/>
    </row>
    <row r="2705" ht="15.35" customHeight="1">
      <c r="A2705" t="s" s="594">
        <f>MID(D2705,LEN(C2705)+2,LEN(D2705)-LEN(C2705))</f>
        <v>115</v>
      </c>
      <c r="B2705" s="349">
        <f>IF(_xlfn.IFERROR(FIND("PU",D2705,1),0)&lt;&gt;0,"PU",0)</f>
        <v>0</v>
      </c>
      <c r="C2705" t="s" s="10">
        <v>3575</v>
      </c>
      <c r="D2705" t="s" s="595">
        <v>3581</v>
      </c>
      <c r="E2705" s="349">
        <v>0</v>
      </c>
      <c r="F2705" s="6"/>
      <c r="G2705" s="6"/>
      <c r="H2705" s="6"/>
      <c r="I2705" s="6"/>
      <c r="J2705" s="9"/>
    </row>
    <row r="2706" ht="15.35" customHeight="1">
      <c r="A2706" t="s" s="594">
        <f>MID(D2706,LEN(C2706)+2,LEN(D2706)-LEN(C2706))</f>
        <v>117</v>
      </c>
      <c r="B2706" s="349">
        <f>IF(_xlfn.IFERROR(FIND("PU",D2706,1),0)&lt;&gt;0,"PU",0)</f>
        <v>0</v>
      </c>
      <c r="C2706" t="s" s="10">
        <v>3575</v>
      </c>
      <c r="D2706" t="s" s="595">
        <v>3582</v>
      </c>
      <c r="E2706" s="349">
        <v>0</v>
      </c>
      <c r="F2706" s="6"/>
      <c r="G2706" s="6"/>
      <c r="H2706" s="6"/>
      <c r="I2706" s="6"/>
      <c r="J2706" s="9"/>
    </row>
    <row r="2707" ht="15.35" customHeight="1">
      <c r="A2707" t="s" s="594">
        <f>MID(D2707,LEN(C2707)+2,LEN(D2707)-LEN(C2707))</f>
        <v>118</v>
      </c>
      <c r="B2707" s="349">
        <f>IF(_xlfn.IFERROR(FIND("PU",D2707,1),0)&lt;&gt;0,"PU",0)</f>
        <v>0</v>
      </c>
      <c r="C2707" t="s" s="10">
        <v>3575</v>
      </c>
      <c r="D2707" t="s" s="595">
        <v>3583</v>
      </c>
      <c r="E2707" s="349">
        <v>0</v>
      </c>
      <c r="F2707" s="6"/>
      <c r="G2707" s="6"/>
      <c r="H2707" s="6"/>
      <c r="I2707" s="6"/>
      <c r="J2707" s="9"/>
    </row>
    <row r="2708" ht="15.35" customHeight="1">
      <c r="A2708" t="s" s="594">
        <f>MID(D2708,LEN(C2708)+2,LEN(D2708)-LEN(C2708))</f>
        <v>119</v>
      </c>
      <c r="B2708" s="349">
        <f>IF(_xlfn.IFERROR(FIND("PU",D2708,1),0)&lt;&gt;0,"PU",0)</f>
        <v>0</v>
      </c>
      <c r="C2708" t="s" s="10">
        <v>3575</v>
      </c>
      <c r="D2708" t="s" s="595">
        <v>3584</v>
      </c>
      <c r="E2708" s="349">
        <v>0</v>
      </c>
      <c r="F2708" s="6"/>
      <c r="G2708" s="6"/>
      <c r="H2708" s="6"/>
      <c r="I2708" s="6"/>
      <c r="J2708" s="9"/>
    </row>
    <row r="2709" ht="15.35" customHeight="1">
      <c r="A2709" t="s" s="594">
        <f>MID(D2709,LEN(C2709)+2,LEN(D2709)-LEN(C2709))</f>
        <v>120</v>
      </c>
      <c r="B2709" s="349">
        <f>IF(_xlfn.IFERROR(FIND("PU",D2709,1),0)&lt;&gt;0,"PU",0)</f>
        <v>0</v>
      </c>
      <c r="C2709" t="s" s="10">
        <v>3575</v>
      </c>
      <c r="D2709" t="s" s="595">
        <v>3585</v>
      </c>
      <c r="E2709" s="349">
        <v>0</v>
      </c>
      <c r="F2709" s="6"/>
      <c r="G2709" s="6"/>
      <c r="H2709" s="6"/>
      <c r="I2709" s="6"/>
      <c r="J2709" s="9"/>
    </row>
    <row r="2710" ht="15.35" customHeight="1">
      <c r="A2710" t="s" s="594">
        <f>MID(D2710,LEN(C2710)+2,LEN(D2710)-LEN(C2710))</f>
        <v>121</v>
      </c>
      <c r="B2710" s="349">
        <f>IF(_xlfn.IFERROR(FIND("PU",D2710,1),0)&lt;&gt;0,"PU",0)</f>
        <v>0</v>
      </c>
      <c r="C2710" t="s" s="10">
        <v>3575</v>
      </c>
      <c r="D2710" t="s" s="595">
        <v>3586</v>
      </c>
      <c r="E2710" s="349">
        <v>0</v>
      </c>
      <c r="F2710" s="6"/>
      <c r="G2710" s="6"/>
      <c r="H2710" s="6"/>
      <c r="I2710" s="6"/>
      <c r="J2710" s="9"/>
    </row>
    <row r="2711" ht="15.35" customHeight="1">
      <c r="A2711" t="s" s="594">
        <f>MID(D2711,LEN(C2711)+2,LEN(D2711)-LEN(C2711))</f>
        <v>122</v>
      </c>
      <c r="B2711" s="349">
        <f>IF(_xlfn.IFERROR(FIND("PU",D2711,1),0)&lt;&gt;0,"PU",0)</f>
        <v>0</v>
      </c>
      <c r="C2711" t="s" s="10">
        <v>3575</v>
      </c>
      <c r="D2711" t="s" s="595">
        <v>3587</v>
      </c>
      <c r="E2711" s="349">
        <v>0</v>
      </c>
      <c r="F2711" s="6"/>
      <c r="G2711" s="6"/>
      <c r="H2711" s="6"/>
      <c r="I2711" s="6"/>
      <c r="J2711" s="9"/>
    </row>
    <row r="2712" ht="15.35" customHeight="1">
      <c r="A2712" t="s" s="594">
        <f>MID(D2712,LEN(C2712)+2,LEN(D2712)-LEN(C2712))</f>
        <v>123</v>
      </c>
      <c r="B2712" s="349">
        <f>IF(_xlfn.IFERROR(FIND("PU",D2712,1),0)&lt;&gt;0,"PU",0)</f>
        <v>0</v>
      </c>
      <c r="C2712" t="s" s="10">
        <v>3575</v>
      </c>
      <c r="D2712" t="s" s="595">
        <v>3588</v>
      </c>
      <c r="E2712" s="349">
        <v>0</v>
      </c>
      <c r="F2712" s="6"/>
      <c r="G2712" s="6"/>
      <c r="H2712" s="6"/>
      <c r="I2712" s="6"/>
      <c r="J2712" s="9"/>
    </row>
    <row r="2713" ht="15.35" customHeight="1">
      <c r="A2713" t="s" s="594">
        <f>MID(D2713,LEN(C2713)+2,LEN(D2713)-LEN(C2713))</f>
        <v>860</v>
      </c>
      <c r="B2713" s="349">
        <f>IF(_xlfn.IFERROR(FIND("PU",D2713,1),0)&lt;&gt;0,"PU",0)</f>
        <v>0</v>
      </c>
      <c r="C2713" t="s" s="10">
        <v>3575</v>
      </c>
      <c r="D2713" t="s" s="595">
        <v>3589</v>
      </c>
      <c r="E2713" s="349">
        <v>0</v>
      </c>
      <c r="F2713" s="6"/>
      <c r="G2713" s="6"/>
      <c r="H2713" s="6"/>
      <c r="I2713" s="6"/>
      <c r="J2713" s="9"/>
    </row>
    <row r="2714" ht="15.35" customHeight="1">
      <c r="A2714" t="s" s="594">
        <f>MID(D2714,LEN(C2714)+2,LEN(D2714)-LEN(C2714))</f>
        <v>110</v>
      </c>
      <c r="B2714" s="349">
        <f>IF(_xlfn.IFERROR(FIND("PU",D2714,1),0)&lt;&gt;0,"PU",0)</f>
        <v>0</v>
      </c>
      <c r="C2714" t="s" s="10">
        <v>3590</v>
      </c>
      <c r="D2714" t="s" s="595">
        <v>3591</v>
      </c>
      <c r="E2714" s="349">
        <v>0</v>
      </c>
      <c r="F2714" s="6"/>
      <c r="G2714" s="6"/>
      <c r="H2714" s="6"/>
      <c r="I2714" s="6"/>
      <c r="J2714" s="9"/>
    </row>
    <row r="2715" ht="15.35" customHeight="1">
      <c r="A2715" t="s" s="594">
        <f>MID(D2715,LEN(C2715)+2,LEN(D2715)-LEN(C2715))</f>
        <v>111</v>
      </c>
      <c r="B2715" s="349">
        <f>IF(_xlfn.IFERROR(FIND("PU",D2715,1),0)&lt;&gt;0,"PU",0)</f>
        <v>0</v>
      </c>
      <c r="C2715" t="s" s="10">
        <v>3590</v>
      </c>
      <c r="D2715" t="s" s="595">
        <v>3592</v>
      </c>
      <c r="E2715" s="349">
        <v>0</v>
      </c>
      <c r="F2715" s="6"/>
      <c r="G2715" s="6"/>
      <c r="H2715" s="6"/>
      <c r="I2715" s="6"/>
      <c r="J2715" s="9"/>
    </row>
    <row r="2716" ht="15.35" customHeight="1">
      <c r="A2716" t="s" s="594">
        <f>MID(D2716,LEN(C2716)+2,LEN(D2716)-LEN(C2716))</f>
        <v>112</v>
      </c>
      <c r="B2716" s="349">
        <f>IF(_xlfn.IFERROR(FIND("PU",D2716,1),0)&lt;&gt;0,"PU",0)</f>
        <v>0</v>
      </c>
      <c r="C2716" t="s" s="10">
        <v>3590</v>
      </c>
      <c r="D2716" t="s" s="595">
        <v>3593</v>
      </c>
      <c r="E2716" s="349">
        <v>0</v>
      </c>
      <c r="F2716" s="6"/>
      <c r="G2716" s="6"/>
      <c r="H2716" s="6"/>
      <c r="I2716" s="6"/>
      <c r="J2716" s="9"/>
    </row>
    <row r="2717" ht="15.35" customHeight="1">
      <c r="A2717" t="s" s="594">
        <f>MID(D2717,LEN(C2717)+2,LEN(D2717)-LEN(C2717))</f>
        <v>113</v>
      </c>
      <c r="B2717" s="349">
        <f>IF(_xlfn.IFERROR(FIND("PU",D2717,1),0)&lt;&gt;0,"PU",0)</f>
        <v>0</v>
      </c>
      <c r="C2717" t="s" s="10">
        <v>3590</v>
      </c>
      <c r="D2717" t="s" s="595">
        <v>3594</v>
      </c>
      <c r="E2717" s="349">
        <v>0</v>
      </c>
      <c r="F2717" s="6"/>
      <c r="G2717" s="6"/>
      <c r="H2717" s="6"/>
      <c r="I2717" s="6"/>
      <c r="J2717" s="9"/>
    </row>
    <row r="2718" ht="15.35" customHeight="1">
      <c r="A2718" t="s" s="594">
        <f>MID(D2718,LEN(C2718)+2,LEN(D2718)-LEN(C2718))</f>
        <v>114</v>
      </c>
      <c r="B2718" s="349">
        <f>IF(_xlfn.IFERROR(FIND("PU",D2718,1),0)&lt;&gt;0,"PU",0)</f>
        <v>0</v>
      </c>
      <c r="C2718" t="s" s="10">
        <v>3590</v>
      </c>
      <c r="D2718" t="s" s="595">
        <v>3595</v>
      </c>
      <c r="E2718" s="349">
        <v>0</v>
      </c>
      <c r="F2718" s="6"/>
      <c r="G2718" s="6"/>
      <c r="H2718" s="6"/>
      <c r="I2718" s="6"/>
      <c r="J2718" s="9"/>
    </row>
    <row r="2719" ht="15.35" customHeight="1">
      <c r="A2719" t="s" s="594">
        <f>MID(D2719,LEN(C2719)+2,LEN(D2719)-LEN(C2719))</f>
        <v>115</v>
      </c>
      <c r="B2719" s="349">
        <f>IF(_xlfn.IFERROR(FIND("PU",D2719,1),0)&lt;&gt;0,"PU",0)</f>
        <v>0</v>
      </c>
      <c r="C2719" t="s" s="10">
        <v>3590</v>
      </c>
      <c r="D2719" t="s" s="595">
        <v>3596</v>
      </c>
      <c r="E2719" s="349">
        <v>0</v>
      </c>
      <c r="F2719" s="6"/>
      <c r="G2719" s="6"/>
      <c r="H2719" s="6"/>
      <c r="I2719" s="6"/>
      <c r="J2719" s="9"/>
    </row>
    <row r="2720" ht="15.35" customHeight="1">
      <c r="A2720" t="s" s="594">
        <f>MID(D2720,LEN(C2720)+2,LEN(D2720)-LEN(C2720))</f>
        <v>117</v>
      </c>
      <c r="B2720" s="349">
        <f>IF(_xlfn.IFERROR(FIND("PU",D2720,1),0)&lt;&gt;0,"PU",0)</f>
        <v>0</v>
      </c>
      <c r="C2720" t="s" s="10">
        <v>3590</v>
      </c>
      <c r="D2720" t="s" s="595">
        <v>3597</v>
      </c>
      <c r="E2720" s="349">
        <v>0</v>
      </c>
      <c r="F2720" s="6"/>
      <c r="G2720" s="6"/>
      <c r="H2720" s="6"/>
      <c r="I2720" s="6"/>
      <c r="J2720" s="9"/>
    </row>
    <row r="2721" ht="15.35" customHeight="1">
      <c r="A2721" t="s" s="594">
        <f>MID(D2721,LEN(C2721)+2,LEN(D2721)-LEN(C2721))</f>
        <v>118</v>
      </c>
      <c r="B2721" s="349">
        <f>IF(_xlfn.IFERROR(FIND("PU",D2721,1),0)&lt;&gt;0,"PU",0)</f>
        <v>0</v>
      </c>
      <c r="C2721" t="s" s="10">
        <v>3590</v>
      </c>
      <c r="D2721" t="s" s="595">
        <v>3598</v>
      </c>
      <c r="E2721" s="349">
        <v>0</v>
      </c>
      <c r="F2721" s="6"/>
      <c r="G2721" s="6"/>
      <c r="H2721" s="6"/>
      <c r="I2721" s="6"/>
      <c r="J2721" s="9"/>
    </row>
    <row r="2722" ht="15.35" customHeight="1">
      <c r="A2722" t="s" s="594">
        <f>MID(D2722,LEN(C2722)+2,LEN(D2722)-LEN(C2722))</f>
        <v>119</v>
      </c>
      <c r="B2722" s="349">
        <f>IF(_xlfn.IFERROR(FIND("PU",D2722,1),0)&lt;&gt;0,"PU",0)</f>
        <v>0</v>
      </c>
      <c r="C2722" t="s" s="10">
        <v>3590</v>
      </c>
      <c r="D2722" t="s" s="595">
        <v>3599</v>
      </c>
      <c r="E2722" s="349">
        <v>0</v>
      </c>
      <c r="F2722" s="6"/>
      <c r="G2722" s="6"/>
      <c r="H2722" s="6"/>
      <c r="I2722" s="6"/>
      <c r="J2722" s="9"/>
    </row>
    <row r="2723" ht="15.35" customHeight="1">
      <c r="A2723" t="s" s="594">
        <f>MID(D2723,LEN(C2723)+2,LEN(D2723)-LEN(C2723))</f>
        <v>120</v>
      </c>
      <c r="B2723" s="349">
        <f>IF(_xlfn.IFERROR(FIND("PU",D2723,1),0)&lt;&gt;0,"PU",0)</f>
        <v>0</v>
      </c>
      <c r="C2723" t="s" s="10">
        <v>3590</v>
      </c>
      <c r="D2723" t="s" s="595">
        <v>3600</v>
      </c>
      <c r="E2723" s="349">
        <v>0</v>
      </c>
      <c r="F2723" s="6"/>
      <c r="G2723" s="6"/>
      <c r="H2723" s="6"/>
      <c r="I2723" s="6"/>
      <c r="J2723" s="9"/>
    </row>
    <row r="2724" ht="15.35" customHeight="1">
      <c r="A2724" t="s" s="594">
        <f>MID(D2724,LEN(C2724)+2,LEN(D2724)-LEN(C2724))</f>
        <v>121</v>
      </c>
      <c r="B2724" s="349">
        <f>IF(_xlfn.IFERROR(FIND("PU",D2724,1),0)&lt;&gt;0,"PU",0)</f>
        <v>0</v>
      </c>
      <c r="C2724" t="s" s="10">
        <v>3590</v>
      </c>
      <c r="D2724" t="s" s="595">
        <v>3601</v>
      </c>
      <c r="E2724" s="349">
        <v>0</v>
      </c>
      <c r="F2724" s="6"/>
      <c r="G2724" s="6"/>
      <c r="H2724" s="6"/>
      <c r="I2724" s="6"/>
      <c r="J2724" s="9"/>
    </row>
    <row r="2725" ht="15.35" customHeight="1">
      <c r="A2725" t="s" s="594">
        <f>MID(D2725,LEN(C2725)+2,LEN(D2725)-LEN(C2725))</f>
        <v>122</v>
      </c>
      <c r="B2725" s="349">
        <f>IF(_xlfn.IFERROR(FIND("PU",D2725,1),0)&lt;&gt;0,"PU",0)</f>
        <v>0</v>
      </c>
      <c r="C2725" t="s" s="10">
        <v>3590</v>
      </c>
      <c r="D2725" t="s" s="595">
        <v>3602</v>
      </c>
      <c r="E2725" s="349">
        <v>0</v>
      </c>
      <c r="F2725" s="6"/>
      <c r="G2725" s="6"/>
      <c r="H2725" s="6"/>
      <c r="I2725" s="6"/>
      <c r="J2725" s="9"/>
    </row>
    <row r="2726" ht="15.35" customHeight="1">
      <c r="A2726" t="s" s="594">
        <f>MID(D2726,LEN(C2726)+2,LEN(D2726)-LEN(C2726))</f>
        <v>123</v>
      </c>
      <c r="B2726" s="349">
        <f>IF(_xlfn.IFERROR(FIND("PU",D2726,1),0)&lt;&gt;0,"PU",0)</f>
        <v>0</v>
      </c>
      <c r="C2726" t="s" s="10">
        <v>3590</v>
      </c>
      <c r="D2726" t="s" s="595">
        <v>3603</v>
      </c>
      <c r="E2726" s="349">
        <v>0</v>
      </c>
      <c r="F2726" s="6"/>
      <c r="G2726" s="6"/>
      <c r="H2726" s="6"/>
      <c r="I2726" s="6"/>
      <c r="J2726" s="9"/>
    </row>
    <row r="2727" ht="15.35" customHeight="1">
      <c r="A2727" t="s" s="594">
        <f>MID(D2727,LEN(C2727)+2,LEN(D2727)-LEN(C2727))</f>
        <v>860</v>
      </c>
      <c r="B2727" s="349">
        <f>IF(_xlfn.IFERROR(FIND("PU",D2727,1),0)&lt;&gt;0,"PU",0)</f>
        <v>0</v>
      </c>
      <c r="C2727" t="s" s="10">
        <v>3590</v>
      </c>
      <c r="D2727" t="s" s="595">
        <v>3604</v>
      </c>
      <c r="E2727" s="349">
        <v>0</v>
      </c>
      <c r="F2727" s="6"/>
      <c r="G2727" s="6"/>
      <c r="H2727" s="6"/>
      <c r="I2727" s="6"/>
      <c r="J2727" s="9"/>
    </row>
    <row r="2728" ht="15.35" customHeight="1">
      <c r="A2728" t="s" s="594">
        <f>MID(D2728,LEN(C2728)+2,LEN(D2728)-LEN(C2728))</f>
        <v>110</v>
      </c>
      <c r="B2728" s="349">
        <f>IF(_xlfn.IFERROR(FIND("PU",D2728,1),0)&lt;&gt;0,"PU",0)</f>
        <v>0</v>
      </c>
      <c r="C2728" t="s" s="10">
        <v>3605</v>
      </c>
      <c r="D2728" t="s" s="595">
        <v>3606</v>
      </c>
      <c r="E2728" s="349">
        <v>0</v>
      </c>
      <c r="F2728" s="6"/>
      <c r="G2728" s="6"/>
      <c r="H2728" s="6"/>
      <c r="I2728" s="6"/>
      <c r="J2728" s="9"/>
    </row>
    <row r="2729" ht="15.35" customHeight="1">
      <c r="A2729" t="s" s="594">
        <f>MID(D2729,LEN(C2729)+2,LEN(D2729)-LEN(C2729))</f>
        <v>111</v>
      </c>
      <c r="B2729" s="349">
        <f>IF(_xlfn.IFERROR(FIND("PU",D2729,1),0)&lt;&gt;0,"PU",0)</f>
        <v>0</v>
      </c>
      <c r="C2729" t="s" s="10">
        <v>3605</v>
      </c>
      <c r="D2729" t="s" s="595">
        <v>3607</v>
      </c>
      <c r="E2729" s="349">
        <v>0</v>
      </c>
      <c r="F2729" s="6"/>
      <c r="G2729" s="6"/>
      <c r="H2729" s="6"/>
      <c r="I2729" s="6"/>
      <c r="J2729" s="9"/>
    </row>
    <row r="2730" ht="15.35" customHeight="1">
      <c r="A2730" t="s" s="594">
        <f>MID(D2730,LEN(C2730)+2,LEN(D2730)-LEN(C2730))</f>
        <v>112</v>
      </c>
      <c r="B2730" s="349">
        <f>IF(_xlfn.IFERROR(FIND("PU",D2730,1),0)&lt;&gt;0,"PU",0)</f>
        <v>0</v>
      </c>
      <c r="C2730" t="s" s="10">
        <v>3605</v>
      </c>
      <c r="D2730" t="s" s="595">
        <v>3608</v>
      </c>
      <c r="E2730" s="349">
        <v>0</v>
      </c>
      <c r="F2730" s="6"/>
      <c r="G2730" s="6"/>
      <c r="H2730" s="6"/>
      <c r="I2730" s="6"/>
      <c r="J2730" s="9"/>
    </row>
    <row r="2731" ht="15.35" customHeight="1">
      <c r="A2731" t="s" s="594">
        <f>MID(D2731,LEN(C2731)+2,LEN(D2731)-LEN(C2731))</f>
        <v>113</v>
      </c>
      <c r="B2731" s="349">
        <f>IF(_xlfn.IFERROR(FIND("PU",D2731,1),0)&lt;&gt;0,"PU",0)</f>
        <v>0</v>
      </c>
      <c r="C2731" t="s" s="10">
        <v>3605</v>
      </c>
      <c r="D2731" t="s" s="595">
        <v>3609</v>
      </c>
      <c r="E2731" s="349">
        <v>0</v>
      </c>
      <c r="F2731" s="6"/>
      <c r="G2731" s="6"/>
      <c r="H2731" s="6"/>
      <c r="I2731" s="6"/>
      <c r="J2731" s="9"/>
    </row>
    <row r="2732" ht="15.35" customHeight="1">
      <c r="A2732" t="s" s="594">
        <f>MID(D2732,LEN(C2732)+2,LEN(D2732)-LEN(C2732))</f>
        <v>114</v>
      </c>
      <c r="B2732" s="349">
        <f>IF(_xlfn.IFERROR(FIND("PU",D2732,1),0)&lt;&gt;0,"PU",0)</f>
        <v>0</v>
      </c>
      <c r="C2732" t="s" s="10">
        <v>3605</v>
      </c>
      <c r="D2732" t="s" s="595">
        <v>3610</v>
      </c>
      <c r="E2732" s="349">
        <v>0</v>
      </c>
      <c r="F2732" s="6"/>
      <c r="G2732" s="6"/>
      <c r="H2732" s="6"/>
      <c r="I2732" s="6"/>
      <c r="J2732" s="9"/>
    </row>
    <row r="2733" ht="15.35" customHeight="1">
      <c r="A2733" t="s" s="594">
        <f>MID(D2733,LEN(C2733)+2,LEN(D2733)-LEN(C2733))</f>
        <v>115</v>
      </c>
      <c r="B2733" s="349">
        <f>IF(_xlfn.IFERROR(FIND("PU",D2733,1),0)&lt;&gt;0,"PU",0)</f>
        <v>0</v>
      </c>
      <c r="C2733" t="s" s="10">
        <v>3605</v>
      </c>
      <c r="D2733" t="s" s="595">
        <v>3611</v>
      </c>
      <c r="E2733" s="349">
        <v>0</v>
      </c>
      <c r="F2733" s="6"/>
      <c r="G2733" s="6"/>
      <c r="H2733" s="6"/>
      <c r="I2733" s="6"/>
      <c r="J2733" s="9"/>
    </row>
    <row r="2734" ht="15.35" customHeight="1">
      <c r="A2734" t="s" s="594">
        <f>MID(D2734,LEN(C2734)+2,LEN(D2734)-LEN(C2734))</f>
        <v>117</v>
      </c>
      <c r="B2734" s="349">
        <f>IF(_xlfn.IFERROR(FIND("PU",D2734,1),0)&lt;&gt;0,"PU",0)</f>
        <v>0</v>
      </c>
      <c r="C2734" t="s" s="10">
        <v>3605</v>
      </c>
      <c r="D2734" t="s" s="595">
        <v>3612</v>
      </c>
      <c r="E2734" s="349">
        <v>0</v>
      </c>
      <c r="F2734" s="6"/>
      <c r="G2734" s="6"/>
      <c r="H2734" s="6"/>
      <c r="I2734" s="6"/>
      <c r="J2734" s="9"/>
    </row>
    <row r="2735" ht="15.35" customHeight="1">
      <c r="A2735" t="s" s="594">
        <f>MID(D2735,LEN(C2735)+2,LEN(D2735)-LEN(C2735))</f>
        <v>118</v>
      </c>
      <c r="B2735" s="349">
        <f>IF(_xlfn.IFERROR(FIND("PU",D2735,1),0)&lt;&gt;0,"PU",0)</f>
        <v>0</v>
      </c>
      <c r="C2735" t="s" s="10">
        <v>3605</v>
      </c>
      <c r="D2735" t="s" s="595">
        <v>3613</v>
      </c>
      <c r="E2735" s="349">
        <v>0</v>
      </c>
      <c r="F2735" s="6"/>
      <c r="G2735" s="6"/>
      <c r="H2735" s="6"/>
      <c r="I2735" s="6"/>
      <c r="J2735" s="9"/>
    </row>
    <row r="2736" ht="15.35" customHeight="1">
      <c r="A2736" t="s" s="594">
        <f>MID(D2736,LEN(C2736)+2,LEN(D2736)-LEN(C2736))</f>
        <v>119</v>
      </c>
      <c r="B2736" s="349">
        <f>IF(_xlfn.IFERROR(FIND("PU",D2736,1),0)&lt;&gt;0,"PU",0)</f>
        <v>0</v>
      </c>
      <c r="C2736" t="s" s="10">
        <v>3605</v>
      </c>
      <c r="D2736" t="s" s="595">
        <v>3614</v>
      </c>
      <c r="E2736" s="349">
        <v>0</v>
      </c>
      <c r="F2736" s="6"/>
      <c r="G2736" s="6"/>
      <c r="H2736" s="6"/>
      <c r="I2736" s="6"/>
      <c r="J2736" s="9"/>
    </row>
    <row r="2737" ht="15.35" customHeight="1">
      <c r="A2737" t="s" s="594">
        <f>MID(D2737,LEN(C2737)+2,LEN(D2737)-LEN(C2737))</f>
        <v>120</v>
      </c>
      <c r="B2737" s="349">
        <f>IF(_xlfn.IFERROR(FIND("PU",D2737,1),0)&lt;&gt;0,"PU",0)</f>
        <v>0</v>
      </c>
      <c r="C2737" t="s" s="10">
        <v>3605</v>
      </c>
      <c r="D2737" t="s" s="595">
        <v>3615</v>
      </c>
      <c r="E2737" s="349">
        <v>0</v>
      </c>
      <c r="F2737" s="6"/>
      <c r="G2737" s="6"/>
      <c r="H2737" s="6"/>
      <c r="I2737" s="6"/>
      <c r="J2737" s="9"/>
    </row>
    <row r="2738" ht="15.35" customHeight="1">
      <c r="A2738" t="s" s="594">
        <f>MID(D2738,LEN(C2738)+2,LEN(D2738)-LEN(C2738))</f>
        <v>121</v>
      </c>
      <c r="B2738" s="349">
        <f>IF(_xlfn.IFERROR(FIND("PU",D2738,1),0)&lt;&gt;0,"PU",0)</f>
        <v>0</v>
      </c>
      <c r="C2738" t="s" s="10">
        <v>3605</v>
      </c>
      <c r="D2738" t="s" s="595">
        <v>3616</v>
      </c>
      <c r="E2738" s="349">
        <v>0</v>
      </c>
      <c r="F2738" s="6"/>
      <c r="G2738" s="6"/>
      <c r="H2738" s="6"/>
      <c r="I2738" s="6"/>
      <c r="J2738" s="9"/>
    </row>
    <row r="2739" ht="15.35" customHeight="1">
      <c r="A2739" t="s" s="594">
        <f>MID(D2739,LEN(C2739)+2,LEN(D2739)-LEN(C2739))</f>
        <v>122</v>
      </c>
      <c r="B2739" s="349">
        <f>IF(_xlfn.IFERROR(FIND("PU",D2739,1),0)&lt;&gt;0,"PU",0)</f>
        <v>0</v>
      </c>
      <c r="C2739" t="s" s="10">
        <v>3605</v>
      </c>
      <c r="D2739" t="s" s="595">
        <v>3617</v>
      </c>
      <c r="E2739" s="349">
        <v>0</v>
      </c>
      <c r="F2739" s="6"/>
      <c r="G2739" s="6"/>
      <c r="H2739" s="6"/>
      <c r="I2739" s="6"/>
      <c r="J2739" s="9"/>
    </row>
    <row r="2740" ht="15.35" customHeight="1">
      <c r="A2740" t="s" s="594">
        <f>MID(D2740,LEN(C2740)+2,LEN(D2740)-LEN(C2740))</f>
        <v>123</v>
      </c>
      <c r="B2740" s="349">
        <f>IF(_xlfn.IFERROR(FIND("PU",D2740,1),0)&lt;&gt;0,"PU",0)</f>
        <v>0</v>
      </c>
      <c r="C2740" t="s" s="10">
        <v>3605</v>
      </c>
      <c r="D2740" t="s" s="595">
        <v>3618</v>
      </c>
      <c r="E2740" s="349">
        <v>0</v>
      </c>
      <c r="F2740" s="6"/>
      <c r="G2740" s="6"/>
      <c r="H2740" s="6"/>
      <c r="I2740" s="6"/>
      <c r="J2740" s="9"/>
    </row>
    <row r="2741" ht="15.35" customHeight="1">
      <c r="A2741" t="s" s="594">
        <f>MID(D2741,LEN(C2741)+2,LEN(D2741)-LEN(C2741))</f>
        <v>860</v>
      </c>
      <c r="B2741" s="349">
        <f>IF(_xlfn.IFERROR(FIND("PU",D2741,1),0)&lt;&gt;0,"PU",0)</f>
        <v>0</v>
      </c>
      <c r="C2741" t="s" s="10">
        <v>3605</v>
      </c>
      <c r="D2741" t="s" s="595">
        <v>3619</v>
      </c>
      <c r="E2741" s="349">
        <v>0</v>
      </c>
      <c r="F2741" s="6"/>
      <c r="G2741" s="6"/>
      <c r="H2741" s="6"/>
      <c r="I2741" s="6"/>
      <c r="J2741" s="9"/>
    </row>
    <row r="2742" ht="15.35" customHeight="1">
      <c r="A2742" t="s" s="594">
        <f>MID(D2742,LEN(C2742)+2,LEN(D2742)-LEN(C2742))</f>
        <v>110</v>
      </c>
      <c r="B2742" s="349">
        <f>IF(_xlfn.IFERROR(FIND("PU",D2742,1),0)&lt;&gt;0,"PU",0)</f>
        <v>0</v>
      </c>
      <c r="C2742" t="s" s="10">
        <v>3620</v>
      </c>
      <c r="D2742" t="s" s="595">
        <v>3621</v>
      </c>
      <c r="E2742" s="349">
        <v>0</v>
      </c>
      <c r="F2742" s="6"/>
      <c r="G2742" s="6"/>
      <c r="H2742" s="6"/>
      <c r="I2742" s="6"/>
      <c r="J2742" s="9"/>
    </row>
    <row r="2743" ht="15.35" customHeight="1">
      <c r="A2743" t="s" s="594">
        <f>MID(D2743,LEN(C2743)+2,LEN(D2743)-LEN(C2743))</f>
        <v>111</v>
      </c>
      <c r="B2743" s="349">
        <f>IF(_xlfn.IFERROR(FIND("PU",D2743,1),0)&lt;&gt;0,"PU",0)</f>
        <v>0</v>
      </c>
      <c r="C2743" t="s" s="10">
        <v>3620</v>
      </c>
      <c r="D2743" t="s" s="595">
        <v>3622</v>
      </c>
      <c r="E2743" s="349">
        <v>0</v>
      </c>
      <c r="F2743" s="6"/>
      <c r="G2743" s="6"/>
      <c r="H2743" s="6"/>
      <c r="I2743" s="6"/>
      <c r="J2743" s="9"/>
    </row>
    <row r="2744" ht="15.35" customHeight="1">
      <c r="A2744" t="s" s="594">
        <f>MID(D2744,LEN(C2744)+2,LEN(D2744)-LEN(C2744))</f>
        <v>112</v>
      </c>
      <c r="B2744" s="349">
        <f>IF(_xlfn.IFERROR(FIND("PU",D2744,1),0)&lt;&gt;0,"PU",0)</f>
        <v>0</v>
      </c>
      <c r="C2744" t="s" s="10">
        <v>3620</v>
      </c>
      <c r="D2744" t="s" s="595">
        <v>3623</v>
      </c>
      <c r="E2744" s="349">
        <v>0</v>
      </c>
      <c r="F2744" s="6"/>
      <c r="G2744" s="6"/>
      <c r="H2744" s="6"/>
      <c r="I2744" s="6"/>
      <c r="J2744" s="9"/>
    </row>
    <row r="2745" ht="15.35" customHeight="1">
      <c r="A2745" t="s" s="594">
        <f>MID(D2745,LEN(C2745)+2,LEN(D2745)-LEN(C2745))</f>
        <v>113</v>
      </c>
      <c r="B2745" s="349">
        <f>IF(_xlfn.IFERROR(FIND("PU",D2745,1),0)&lt;&gt;0,"PU",0)</f>
        <v>0</v>
      </c>
      <c r="C2745" t="s" s="10">
        <v>3620</v>
      </c>
      <c r="D2745" t="s" s="595">
        <v>3624</v>
      </c>
      <c r="E2745" s="349">
        <v>0</v>
      </c>
      <c r="F2745" s="6"/>
      <c r="G2745" s="6"/>
      <c r="H2745" s="6"/>
      <c r="I2745" s="6"/>
      <c r="J2745" s="9"/>
    </row>
    <row r="2746" ht="15.35" customHeight="1">
      <c r="A2746" t="s" s="594">
        <f>MID(D2746,LEN(C2746)+2,LEN(D2746)-LEN(C2746))</f>
        <v>114</v>
      </c>
      <c r="B2746" s="349">
        <f>IF(_xlfn.IFERROR(FIND("PU",D2746,1),0)&lt;&gt;0,"PU",0)</f>
        <v>0</v>
      </c>
      <c r="C2746" t="s" s="10">
        <v>3620</v>
      </c>
      <c r="D2746" t="s" s="595">
        <v>3625</v>
      </c>
      <c r="E2746" s="349">
        <v>0</v>
      </c>
      <c r="F2746" s="6"/>
      <c r="G2746" s="6"/>
      <c r="H2746" s="6"/>
      <c r="I2746" s="6"/>
      <c r="J2746" s="9"/>
    </row>
    <row r="2747" ht="15.35" customHeight="1">
      <c r="A2747" t="s" s="594">
        <f>MID(D2747,LEN(C2747)+2,LEN(D2747)-LEN(C2747))</f>
        <v>115</v>
      </c>
      <c r="B2747" s="349">
        <f>IF(_xlfn.IFERROR(FIND("PU",D2747,1),0)&lt;&gt;0,"PU",0)</f>
        <v>0</v>
      </c>
      <c r="C2747" t="s" s="10">
        <v>3620</v>
      </c>
      <c r="D2747" t="s" s="595">
        <v>3626</v>
      </c>
      <c r="E2747" s="349">
        <v>0</v>
      </c>
      <c r="F2747" s="6"/>
      <c r="G2747" s="6"/>
      <c r="H2747" s="6"/>
      <c r="I2747" s="6"/>
      <c r="J2747" s="9"/>
    </row>
    <row r="2748" ht="15.35" customHeight="1">
      <c r="A2748" t="s" s="594">
        <f>MID(D2748,LEN(C2748)+2,LEN(D2748)-LEN(C2748))</f>
        <v>117</v>
      </c>
      <c r="B2748" s="349">
        <f>IF(_xlfn.IFERROR(FIND("PU",D2748,1),0)&lt;&gt;0,"PU",0)</f>
        <v>0</v>
      </c>
      <c r="C2748" t="s" s="10">
        <v>3620</v>
      </c>
      <c r="D2748" t="s" s="595">
        <v>3627</v>
      </c>
      <c r="E2748" s="349">
        <v>0</v>
      </c>
      <c r="F2748" s="6"/>
      <c r="G2748" s="6"/>
      <c r="H2748" s="6"/>
      <c r="I2748" s="6"/>
      <c r="J2748" s="9"/>
    </row>
    <row r="2749" ht="15.35" customHeight="1">
      <c r="A2749" t="s" s="594">
        <f>MID(D2749,LEN(C2749)+2,LEN(D2749)-LEN(C2749))</f>
        <v>118</v>
      </c>
      <c r="B2749" s="349">
        <f>IF(_xlfn.IFERROR(FIND("PU",D2749,1),0)&lt;&gt;0,"PU",0)</f>
        <v>0</v>
      </c>
      <c r="C2749" t="s" s="10">
        <v>3620</v>
      </c>
      <c r="D2749" t="s" s="595">
        <v>3628</v>
      </c>
      <c r="E2749" s="349">
        <v>0</v>
      </c>
      <c r="F2749" s="6"/>
      <c r="G2749" s="6"/>
      <c r="H2749" s="6"/>
      <c r="I2749" s="6"/>
      <c r="J2749" s="9"/>
    </row>
    <row r="2750" ht="15.35" customHeight="1">
      <c r="A2750" t="s" s="594">
        <f>MID(D2750,LEN(C2750)+2,LEN(D2750)-LEN(C2750))</f>
        <v>119</v>
      </c>
      <c r="B2750" s="349">
        <f>IF(_xlfn.IFERROR(FIND("PU",D2750,1),0)&lt;&gt;0,"PU",0)</f>
        <v>0</v>
      </c>
      <c r="C2750" t="s" s="10">
        <v>3620</v>
      </c>
      <c r="D2750" t="s" s="595">
        <v>3629</v>
      </c>
      <c r="E2750" s="349">
        <v>0</v>
      </c>
      <c r="F2750" s="6"/>
      <c r="G2750" s="6"/>
      <c r="H2750" s="6"/>
      <c r="I2750" s="6"/>
      <c r="J2750" s="9"/>
    </row>
    <row r="2751" ht="15.35" customHeight="1">
      <c r="A2751" t="s" s="594">
        <f>MID(D2751,LEN(C2751)+2,LEN(D2751)-LEN(C2751))</f>
        <v>120</v>
      </c>
      <c r="B2751" s="349">
        <f>IF(_xlfn.IFERROR(FIND("PU",D2751,1),0)&lt;&gt;0,"PU",0)</f>
        <v>0</v>
      </c>
      <c r="C2751" t="s" s="10">
        <v>3620</v>
      </c>
      <c r="D2751" t="s" s="595">
        <v>3630</v>
      </c>
      <c r="E2751" s="349">
        <v>0</v>
      </c>
      <c r="F2751" s="6"/>
      <c r="G2751" s="6"/>
      <c r="H2751" s="6"/>
      <c r="I2751" s="6"/>
      <c r="J2751" s="9"/>
    </row>
    <row r="2752" ht="15.35" customHeight="1">
      <c r="A2752" t="s" s="594">
        <f>MID(D2752,LEN(C2752)+2,LEN(D2752)-LEN(C2752))</f>
        <v>121</v>
      </c>
      <c r="B2752" s="349">
        <f>IF(_xlfn.IFERROR(FIND("PU",D2752,1),0)&lt;&gt;0,"PU",0)</f>
        <v>0</v>
      </c>
      <c r="C2752" t="s" s="10">
        <v>3620</v>
      </c>
      <c r="D2752" t="s" s="595">
        <v>3631</v>
      </c>
      <c r="E2752" s="349">
        <v>0</v>
      </c>
      <c r="F2752" s="6"/>
      <c r="G2752" s="6"/>
      <c r="H2752" s="6"/>
      <c r="I2752" s="6"/>
      <c r="J2752" s="9"/>
    </row>
    <row r="2753" ht="15.35" customHeight="1">
      <c r="A2753" t="s" s="594">
        <f>MID(D2753,LEN(C2753)+2,LEN(D2753)-LEN(C2753))</f>
        <v>122</v>
      </c>
      <c r="B2753" s="349">
        <f>IF(_xlfn.IFERROR(FIND("PU",D2753,1),0)&lt;&gt;0,"PU",0)</f>
        <v>0</v>
      </c>
      <c r="C2753" t="s" s="10">
        <v>3620</v>
      </c>
      <c r="D2753" t="s" s="595">
        <v>3632</v>
      </c>
      <c r="E2753" s="349">
        <v>0</v>
      </c>
      <c r="F2753" s="6"/>
      <c r="G2753" s="6"/>
      <c r="H2753" s="6"/>
      <c r="I2753" s="6"/>
      <c r="J2753" s="9"/>
    </row>
    <row r="2754" ht="15.35" customHeight="1">
      <c r="A2754" t="s" s="594">
        <f>MID(D2754,LEN(C2754)+2,LEN(D2754)-LEN(C2754))</f>
        <v>123</v>
      </c>
      <c r="B2754" s="349">
        <f>IF(_xlfn.IFERROR(FIND("PU",D2754,1),0)&lt;&gt;0,"PU",0)</f>
        <v>0</v>
      </c>
      <c r="C2754" t="s" s="10">
        <v>3620</v>
      </c>
      <c r="D2754" t="s" s="595">
        <v>3633</v>
      </c>
      <c r="E2754" s="349">
        <v>0</v>
      </c>
      <c r="F2754" s="6"/>
      <c r="G2754" s="6"/>
      <c r="H2754" s="6"/>
      <c r="I2754" s="6"/>
      <c r="J2754" s="9"/>
    </row>
    <row r="2755" ht="15.35" customHeight="1">
      <c r="A2755" t="s" s="594">
        <f>MID(D2755,LEN(C2755)+2,LEN(D2755)-LEN(C2755))</f>
        <v>860</v>
      </c>
      <c r="B2755" s="349">
        <f>IF(_xlfn.IFERROR(FIND("PU",D2755,1),0)&lt;&gt;0,"PU",0)</f>
        <v>0</v>
      </c>
      <c r="C2755" t="s" s="10">
        <v>3620</v>
      </c>
      <c r="D2755" t="s" s="595">
        <v>3634</v>
      </c>
      <c r="E2755" s="349">
        <v>0</v>
      </c>
      <c r="F2755" s="6"/>
      <c r="G2755" s="6"/>
      <c r="H2755" s="6"/>
      <c r="I2755" s="6"/>
      <c r="J2755" s="9"/>
    </row>
    <row r="2756" ht="15.35" customHeight="1">
      <c r="A2756" t="s" s="594">
        <f>MID(D2756,LEN(C2756)+2,LEN(D2756)-LEN(C2756))</f>
        <v>110</v>
      </c>
      <c r="B2756" s="349">
        <f>IF(_xlfn.IFERROR(FIND("PU",D2756,1),0)&lt;&gt;0,"PU",0)</f>
        <v>0</v>
      </c>
      <c r="C2756" t="s" s="10">
        <v>3635</v>
      </c>
      <c r="D2756" t="s" s="595">
        <v>3636</v>
      </c>
      <c r="E2756" s="349">
        <v>0</v>
      </c>
      <c r="F2756" s="6"/>
      <c r="G2756" s="6"/>
      <c r="H2756" s="6"/>
      <c r="I2756" s="6"/>
      <c r="J2756" s="9"/>
    </row>
    <row r="2757" ht="15.35" customHeight="1">
      <c r="A2757" t="s" s="594">
        <f>MID(D2757,LEN(C2757)+2,LEN(D2757)-LEN(C2757))</f>
        <v>111</v>
      </c>
      <c r="B2757" s="349">
        <f>IF(_xlfn.IFERROR(FIND("PU",D2757,1),0)&lt;&gt;0,"PU",0)</f>
        <v>0</v>
      </c>
      <c r="C2757" t="s" s="10">
        <v>3635</v>
      </c>
      <c r="D2757" t="s" s="595">
        <v>3637</v>
      </c>
      <c r="E2757" s="349">
        <v>0</v>
      </c>
      <c r="F2757" s="6"/>
      <c r="G2757" s="6"/>
      <c r="H2757" s="6"/>
      <c r="I2757" s="6"/>
      <c r="J2757" s="9"/>
    </row>
    <row r="2758" ht="15.35" customHeight="1">
      <c r="A2758" t="s" s="594">
        <f>MID(D2758,LEN(C2758)+2,LEN(D2758)-LEN(C2758))</f>
        <v>112</v>
      </c>
      <c r="B2758" s="349">
        <f>IF(_xlfn.IFERROR(FIND("PU",D2758,1),0)&lt;&gt;0,"PU",0)</f>
        <v>0</v>
      </c>
      <c r="C2758" t="s" s="10">
        <v>3635</v>
      </c>
      <c r="D2758" t="s" s="595">
        <v>3638</v>
      </c>
      <c r="E2758" s="349">
        <v>0</v>
      </c>
      <c r="F2758" s="6"/>
      <c r="G2758" s="6"/>
      <c r="H2758" s="6"/>
      <c r="I2758" s="6"/>
      <c r="J2758" s="9"/>
    </row>
    <row r="2759" ht="15.35" customHeight="1">
      <c r="A2759" t="s" s="594">
        <f>MID(D2759,LEN(C2759)+2,LEN(D2759)-LEN(C2759))</f>
        <v>113</v>
      </c>
      <c r="B2759" s="349">
        <f>IF(_xlfn.IFERROR(FIND("PU",D2759,1),0)&lt;&gt;0,"PU",0)</f>
        <v>0</v>
      </c>
      <c r="C2759" t="s" s="10">
        <v>3635</v>
      </c>
      <c r="D2759" t="s" s="595">
        <v>3639</v>
      </c>
      <c r="E2759" s="349">
        <v>0</v>
      </c>
      <c r="F2759" s="6"/>
      <c r="G2759" s="6"/>
      <c r="H2759" s="6"/>
      <c r="I2759" s="6"/>
      <c r="J2759" s="9"/>
    </row>
    <row r="2760" ht="15.35" customHeight="1">
      <c r="A2760" t="s" s="594">
        <f>MID(D2760,LEN(C2760)+2,LEN(D2760)-LEN(C2760))</f>
        <v>114</v>
      </c>
      <c r="B2760" s="349">
        <f>IF(_xlfn.IFERROR(FIND("PU",D2760,1),0)&lt;&gt;0,"PU",0)</f>
        <v>0</v>
      </c>
      <c r="C2760" t="s" s="10">
        <v>3635</v>
      </c>
      <c r="D2760" t="s" s="595">
        <v>3640</v>
      </c>
      <c r="E2760" s="349">
        <v>0</v>
      </c>
      <c r="F2760" s="6"/>
      <c r="G2760" s="6"/>
      <c r="H2760" s="6"/>
      <c r="I2760" s="6"/>
      <c r="J2760" s="9"/>
    </row>
    <row r="2761" ht="15.35" customHeight="1">
      <c r="A2761" t="s" s="594">
        <f>MID(D2761,LEN(C2761)+2,LEN(D2761)-LEN(C2761))</f>
        <v>115</v>
      </c>
      <c r="B2761" s="349">
        <f>IF(_xlfn.IFERROR(FIND("PU",D2761,1),0)&lt;&gt;0,"PU",0)</f>
        <v>0</v>
      </c>
      <c r="C2761" t="s" s="10">
        <v>3635</v>
      </c>
      <c r="D2761" t="s" s="595">
        <v>3641</v>
      </c>
      <c r="E2761" s="349">
        <v>0</v>
      </c>
      <c r="F2761" s="6"/>
      <c r="G2761" s="6"/>
      <c r="H2761" s="6"/>
      <c r="I2761" s="6"/>
      <c r="J2761" s="9"/>
    </row>
    <row r="2762" ht="15.35" customHeight="1">
      <c r="A2762" t="s" s="594">
        <f>MID(D2762,LEN(C2762)+2,LEN(D2762)-LEN(C2762))</f>
        <v>117</v>
      </c>
      <c r="B2762" s="349">
        <f>IF(_xlfn.IFERROR(FIND("PU",D2762,1),0)&lt;&gt;0,"PU",0)</f>
        <v>0</v>
      </c>
      <c r="C2762" t="s" s="10">
        <v>3635</v>
      </c>
      <c r="D2762" t="s" s="595">
        <v>3642</v>
      </c>
      <c r="E2762" s="349">
        <v>0</v>
      </c>
      <c r="F2762" s="6"/>
      <c r="G2762" s="6"/>
      <c r="H2762" s="6"/>
      <c r="I2762" s="6"/>
      <c r="J2762" s="9"/>
    </row>
    <row r="2763" ht="15.35" customHeight="1">
      <c r="A2763" t="s" s="594">
        <f>MID(D2763,LEN(C2763)+2,LEN(D2763)-LEN(C2763))</f>
        <v>118</v>
      </c>
      <c r="B2763" s="349">
        <f>IF(_xlfn.IFERROR(FIND("PU",D2763,1),0)&lt;&gt;0,"PU",0)</f>
        <v>0</v>
      </c>
      <c r="C2763" t="s" s="10">
        <v>3635</v>
      </c>
      <c r="D2763" t="s" s="595">
        <v>3643</v>
      </c>
      <c r="E2763" s="349">
        <v>0</v>
      </c>
      <c r="F2763" s="6"/>
      <c r="G2763" s="6"/>
      <c r="H2763" s="6"/>
      <c r="I2763" s="6"/>
      <c r="J2763" s="9"/>
    </row>
    <row r="2764" ht="15.35" customHeight="1">
      <c r="A2764" t="s" s="594">
        <f>MID(D2764,LEN(C2764)+2,LEN(D2764)-LEN(C2764))</f>
        <v>119</v>
      </c>
      <c r="B2764" s="349">
        <f>IF(_xlfn.IFERROR(FIND("PU",D2764,1),0)&lt;&gt;0,"PU",0)</f>
        <v>0</v>
      </c>
      <c r="C2764" t="s" s="10">
        <v>3635</v>
      </c>
      <c r="D2764" t="s" s="595">
        <v>3644</v>
      </c>
      <c r="E2764" s="349">
        <v>0</v>
      </c>
      <c r="F2764" s="6"/>
      <c r="G2764" s="6"/>
      <c r="H2764" s="6"/>
      <c r="I2764" s="6"/>
      <c r="J2764" s="9"/>
    </row>
    <row r="2765" ht="15.35" customHeight="1">
      <c r="A2765" t="s" s="594">
        <f>MID(D2765,LEN(C2765)+2,LEN(D2765)-LEN(C2765))</f>
        <v>120</v>
      </c>
      <c r="B2765" s="349">
        <f>IF(_xlfn.IFERROR(FIND("PU",D2765,1),0)&lt;&gt;0,"PU",0)</f>
        <v>0</v>
      </c>
      <c r="C2765" t="s" s="10">
        <v>3635</v>
      </c>
      <c r="D2765" t="s" s="595">
        <v>3645</v>
      </c>
      <c r="E2765" s="349">
        <v>0</v>
      </c>
      <c r="F2765" s="6"/>
      <c r="G2765" s="6"/>
      <c r="H2765" s="6"/>
      <c r="I2765" s="6"/>
      <c r="J2765" s="9"/>
    </row>
    <row r="2766" ht="15.35" customHeight="1">
      <c r="A2766" t="s" s="594">
        <f>MID(D2766,LEN(C2766)+2,LEN(D2766)-LEN(C2766))</f>
        <v>121</v>
      </c>
      <c r="B2766" s="349">
        <f>IF(_xlfn.IFERROR(FIND("PU",D2766,1),0)&lt;&gt;0,"PU",0)</f>
        <v>0</v>
      </c>
      <c r="C2766" t="s" s="10">
        <v>3635</v>
      </c>
      <c r="D2766" t="s" s="595">
        <v>3646</v>
      </c>
      <c r="E2766" s="349">
        <v>0</v>
      </c>
      <c r="F2766" s="6"/>
      <c r="G2766" s="6"/>
      <c r="H2766" s="6"/>
      <c r="I2766" s="6"/>
      <c r="J2766" s="9"/>
    </row>
    <row r="2767" ht="15.35" customHeight="1">
      <c r="A2767" t="s" s="594">
        <f>MID(D2767,LEN(C2767)+2,LEN(D2767)-LEN(C2767))</f>
        <v>122</v>
      </c>
      <c r="B2767" s="349">
        <f>IF(_xlfn.IFERROR(FIND("PU",D2767,1),0)&lt;&gt;0,"PU",0)</f>
        <v>0</v>
      </c>
      <c r="C2767" t="s" s="10">
        <v>3635</v>
      </c>
      <c r="D2767" t="s" s="595">
        <v>3647</v>
      </c>
      <c r="E2767" s="349">
        <v>0</v>
      </c>
      <c r="F2767" s="6"/>
      <c r="G2767" s="6"/>
      <c r="H2767" s="6"/>
      <c r="I2767" s="6"/>
      <c r="J2767" s="9"/>
    </row>
    <row r="2768" ht="15.35" customHeight="1">
      <c r="A2768" t="s" s="594">
        <f>MID(D2768,LEN(C2768)+2,LEN(D2768)-LEN(C2768))</f>
        <v>123</v>
      </c>
      <c r="B2768" s="349">
        <f>IF(_xlfn.IFERROR(FIND("PU",D2768,1),0)&lt;&gt;0,"PU",0)</f>
        <v>0</v>
      </c>
      <c r="C2768" t="s" s="10">
        <v>3635</v>
      </c>
      <c r="D2768" t="s" s="595">
        <v>3648</v>
      </c>
      <c r="E2768" s="349">
        <v>0</v>
      </c>
      <c r="F2768" s="6"/>
      <c r="G2768" s="6"/>
      <c r="H2768" s="6"/>
      <c r="I2768" s="6"/>
      <c r="J2768" s="9"/>
    </row>
    <row r="2769" ht="15.35" customHeight="1">
      <c r="A2769" t="s" s="594">
        <f>MID(D2769,LEN(C2769)+2,LEN(D2769)-LEN(C2769))</f>
        <v>860</v>
      </c>
      <c r="B2769" s="349">
        <f>IF(_xlfn.IFERROR(FIND("PU",D2769,1),0)&lt;&gt;0,"PU",0)</f>
        <v>0</v>
      </c>
      <c r="C2769" t="s" s="10">
        <v>3635</v>
      </c>
      <c r="D2769" t="s" s="595">
        <v>3649</v>
      </c>
      <c r="E2769" s="349">
        <v>0</v>
      </c>
      <c r="F2769" s="6"/>
      <c r="G2769" s="6"/>
      <c r="H2769" s="6"/>
      <c r="I2769" s="6"/>
      <c r="J2769" s="9"/>
    </row>
    <row r="2770" ht="15.35" customHeight="1">
      <c r="A2770" t="s" s="594">
        <f>MID(D2770,LEN(C2770)+2,LEN(D2770)-LEN(C2770))</f>
        <v>110</v>
      </c>
      <c r="B2770" s="349">
        <f>IF(_xlfn.IFERROR(FIND("PU",D2770,1),0)&lt;&gt;0,"PU",0)</f>
        <v>0</v>
      </c>
      <c r="C2770" t="s" s="10">
        <v>3650</v>
      </c>
      <c r="D2770" t="s" s="595">
        <v>3651</v>
      </c>
      <c r="E2770" s="349">
        <v>0</v>
      </c>
      <c r="F2770" s="6"/>
      <c r="G2770" s="6"/>
      <c r="H2770" s="6"/>
      <c r="I2770" s="6"/>
      <c r="J2770" s="9"/>
    </row>
    <row r="2771" ht="15.35" customHeight="1">
      <c r="A2771" t="s" s="594">
        <f>MID(D2771,LEN(C2771)+2,LEN(D2771)-LEN(C2771))</f>
        <v>111</v>
      </c>
      <c r="B2771" s="349">
        <f>IF(_xlfn.IFERROR(FIND("PU",D2771,1),0)&lt;&gt;0,"PU",0)</f>
        <v>0</v>
      </c>
      <c r="C2771" t="s" s="10">
        <v>3650</v>
      </c>
      <c r="D2771" t="s" s="595">
        <v>3652</v>
      </c>
      <c r="E2771" s="349">
        <v>0</v>
      </c>
      <c r="F2771" s="6"/>
      <c r="G2771" s="6"/>
      <c r="H2771" s="6"/>
      <c r="I2771" s="6"/>
      <c r="J2771" s="9"/>
    </row>
    <row r="2772" ht="15.35" customHeight="1">
      <c r="A2772" t="s" s="594">
        <f>MID(D2772,LEN(C2772)+2,LEN(D2772)-LEN(C2772))</f>
        <v>112</v>
      </c>
      <c r="B2772" s="349">
        <f>IF(_xlfn.IFERROR(FIND("PU",D2772,1),0)&lt;&gt;0,"PU",0)</f>
        <v>0</v>
      </c>
      <c r="C2772" t="s" s="10">
        <v>3650</v>
      </c>
      <c r="D2772" t="s" s="595">
        <v>3653</v>
      </c>
      <c r="E2772" s="349">
        <v>0</v>
      </c>
      <c r="F2772" s="6"/>
      <c r="G2772" s="6"/>
      <c r="H2772" s="6"/>
      <c r="I2772" s="6"/>
      <c r="J2772" s="9"/>
    </row>
    <row r="2773" ht="15.35" customHeight="1">
      <c r="A2773" t="s" s="594">
        <f>MID(D2773,LEN(C2773)+2,LEN(D2773)-LEN(C2773))</f>
        <v>113</v>
      </c>
      <c r="B2773" s="349">
        <f>IF(_xlfn.IFERROR(FIND("PU",D2773,1),0)&lt;&gt;0,"PU",0)</f>
        <v>0</v>
      </c>
      <c r="C2773" t="s" s="10">
        <v>3650</v>
      </c>
      <c r="D2773" t="s" s="595">
        <v>3654</v>
      </c>
      <c r="E2773" s="349">
        <v>0</v>
      </c>
      <c r="F2773" s="6"/>
      <c r="G2773" s="6"/>
      <c r="H2773" s="6"/>
      <c r="I2773" s="6"/>
      <c r="J2773" s="9"/>
    </row>
    <row r="2774" ht="15.35" customHeight="1">
      <c r="A2774" t="s" s="594">
        <f>MID(D2774,LEN(C2774)+2,LEN(D2774)-LEN(C2774))</f>
        <v>114</v>
      </c>
      <c r="B2774" s="349">
        <f>IF(_xlfn.IFERROR(FIND("PU",D2774,1),0)&lt;&gt;0,"PU",0)</f>
        <v>0</v>
      </c>
      <c r="C2774" t="s" s="10">
        <v>3650</v>
      </c>
      <c r="D2774" t="s" s="595">
        <v>3655</v>
      </c>
      <c r="E2774" s="349">
        <v>0</v>
      </c>
      <c r="F2774" s="6"/>
      <c r="G2774" s="6"/>
      <c r="H2774" s="6"/>
      <c r="I2774" s="6"/>
      <c r="J2774" s="9"/>
    </row>
    <row r="2775" ht="15.35" customHeight="1">
      <c r="A2775" t="s" s="594">
        <f>MID(D2775,LEN(C2775)+2,LEN(D2775)-LEN(C2775))</f>
        <v>115</v>
      </c>
      <c r="B2775" s="349">
        <f>IF(_xlfn.IFERROR(FIND("PU",D2775,1),0)&lt;&gt;0,"PU",0)</f>
        <v>0</v>
      </c>
      <c r="C2775" t="s" s="10">
        <v>3650</v>
      </c>
      <c r="D2775" t="s" s="595">
        <v>3656</v>
      </c>
      <c r="E2775" s="349">
        <v>0</v>
      </c>
      <c r="F2775" s="6"/>
      <c r="G2775" s="6"/>
      <c r="H2775" s="6"/>
      <c r="I2775" s="6"/>
      <c r="J2775" s="9"/>
    </row>
    <row r="2776" ht="15.35" customHeight="1">
      <c r="A2776" t="s" s="594">
        <f>MID(D2776,LEN(C2776)+2,LEN(D2776)-LEN(C2776))</f>
        <v>117</v>
      </c>
      <c r="B2776" s="349">
        <f>IF(_xlfn.IFERROR(FIND("PU",D2776,1),0)&lt;&gt;0,"PU",0)</f>
        <v>0</v>
      </c>
      <c r="C2776" t="s" s="10">
        <v>3650</v>
      </c>
      <c r="D2776" t="s" s="595">
        <v>3657</v>
      </c>
      <c r="E2776" s="349">
        <v>0</v>
      </c>
      <c r="F2776" s="6"/>
      <c r="G2776" s="6"/>
      <c r="H2776" s="6"/>
      <c r="I2776" s="6"/>
      <c r="J2776" s="9"/>
    </row>
    <row r="2777" ht="15.35" customHeight="1">
      <c r="A2777" t="s" s="594">
        <f>MID(D2777,LEN(C2777)+2,LEN(D2777)-LEN(C2777))</f>
        <v>118</v>
      </c>
      <c r="B2777" s="349">
        <f>IF(_xlfn.IFERROR(FIND("PU",D2777,1),0)&lt;&gt;0,"PU",0)</f>
        <v>0</v>
      </c>
      <c r="C2777" t="s" s="10">
        <v>3650</v>
      </c>
      <c r="D2777" t="s" s="595">
        <v>3658</v>
      </c>
      <c r="E2777" s="349">
        <v>0</v>
      </c>
      <c r="F2777" s="6"/>
      <c r="G2777" s="6"/>
      <c r="H2777" s="6"/>
      <c r="I2777" s="6"/>
      <c r="J2777" s="9"/>
    </row>
    <row r="2778" ht="15.35" customHeight="1">
      <c r="A2778" t="s" s="594">
        <f>MID(D2778,LEN(C2778)+2,LEN(D2778)-LEN(C2778))</f>
        <v>119</v>
      </c>
      <c r="B2778" s="349">
        <f>IF(_xlfn.IFERROR(FIND("PU",D2778,1),0)&lt;&gt;0,"PU",0)</f>
        <v>0</v>
      </c>
      <c r="C2778" t="s" s="10">
        <v>3650</v>
      </c>
      <c r="D2778" t="s" s="595">
        <v>3659</v>
      </c>
      <c r="E2778" s="349">
        <v>0</v>
      </c>
      <c r="F2778" s="6"/>
      <c r="G2778" s="6"/>
      <c r="H2778" s="6"/>
      <c r="I2778" s="6"/>
      <c r="J2778" s="9"/>
    </row>
    <row r="2779" ht="15.35" customHeight="1">
      <c r="A2779" t="s" s="594">
        <f>MID(D2779,LEN(C2779)+2,LEN(D2779)-LEN(C2779))</f>
        <v>120</v>
      </c>
      <c r="B2779" s="349">
        <f>IF(_xlfn.IFERROR(FIND("PU",D2779,1),0)&lt;&gt;0,"PU",0)</f>
        <v>0</v>
      </c>
      <c r="C2779" t="s" s="10">
        <v>3650</v>
      </c>
      <c r="D2779" t="s" s="595">
        <v>3660</v>
      </c>
      <c r="E2779" s="349">
        <v>0</v>
      </c>
      <c r="F2779" s="6"/>
      <c r="G2779" s="6"/>
      <c r="H2779" s="6"/>
      <c r="I2779" s="6"/>
      <c r="J2779" s="9"/>
    </row>
    <row r="2780" ht="15.35" customHeight="1">
      <c r="A2780" t="s" s="594">
        <f>MID(D2780,LEN(C2780)+2,LEN(D2780)-LEN(C2780))</f>
        <v>121</v>
      </c>
      <c r="B2780" s="349">
        <f>IF(_xlfn.IFERROR(FIND("PU",D2780,1),0)&lt;&gt;0,"PU",0)</f>
        <v>0</v>
      </c>
      <c r="C2780" t="s" s="10">
        <v>3650</v>
      </c>
      <c r="D2780" t="s" s="595">
        <v>3661</v>
      </c>
      <c r="E2780" s="349">
        <v>0</v>
      </c>
      <c r="F2780" s="6"/>
      <c r="G2780" s="6"/>
      <c r="H2780" s="6"/>
      <c r="I2780" s="6"/>
      <c r="J2780" s="9"/>
    </row>
    <row r="2781" ht="15.35" customHeight="1">
      <c r="A2781" t="s" s="594">
        <f>MID(D2781,LEN(C2781)+2,LEN(D2781)-LEN(C2781))</f>
        <v>122</v>
      </c>
      <c r="B2781" s="349">
        <f>IF(_xlfn.IFERROR(FIND("PU",D2781,1),0)&lt;&gt;0,"PU",0)</f>
        <v>0</v>
      </c>
      <c r="C2781" t="s" s="10">
        <v>3650</v>
      </c>
      <c r="D2781" t="s" s="595">
        <v>3662</v>
      </c>
      <c r="E2781" s="349">
        <v>0</v>
      </c>
      <c r="F2781" s="6"/>
      <c r="G2781" s="6"/>
      <c r="H2781" s="6"/>
      <c r="I2781" s="6"/>
      <c r="J2781" s="9"/>
    </row>
    <row r="2782" ht="15.35" customHeight="1">
      <c r="A2782" t="s" s="594">
        <f>MID(D2782,LEN(C2782)+2,LEN(D2782)-LEN(C2782))</f>
        <v>123</v>
      </c>
      <c r="B2782" s="349">
        <f>IF(_xlfn.IFERROR(FIND("PU",D2782,1),0)&lt;&gt;0,"PU",0)</f>
        <v>0</v>
      </c>
      <c r="C2782" t="s" s="10">
        <v>3650</v>
      </c>
      <c r="D2782" t="s" s="595">
        <v>3663</v>
      </c>
      <c r="E2782" s="349">
        <v>0</v>
      </c>
      <c r="F2782" s="6"/>
      <c r="G2782" s="6"/>
      <c r="H2782" s="6"/>
      <c r="I2782" s="6"/>
      <c r="J2782" s="9"/>
    </row>
    <row r="2783" ht="15.35" customHeight="1">
      <c r="A2783" t="s" s="594">
        <f>MID(D2783,LEN(C2783)+2,LEN(D2783)-LEN(C2783))</f>
        <v>860</v>
      </c>
      <c r="B2783" s="349">
        <f>IF(_xlfn.IFERROR(FIND("PU",D2783,1),0)&lt;&gt;0,"PU",0)</f>
        <v>0</v>
      </c>
      <c r="C2783" t="s" s="10">
        <v>3650</v>
      </c>
      <c r="D2783" t="s" s="595">
        <v>3664</v>
      </c>
      <c r="E2783" s="349">
        <v>0</v>
      </c>
      <c r="F2783" s="6"/>
      <c r="G2783" s="6"/>
      <c r="H2783" s="6"/>
      <c r="I2783" s="6"/>
      <c r="J2783" s="9"/>
    </row>
    <row r="2784" ht="15.35" customHeight="1">
      <c r="A2784" t="s" s="594">
        <f>MID(D2784,LEN(C2784)+2,LEN(D2784)-LEN(C2784))</f>
        <v>110</v>
      </c>
      <c r="B2784" s="349">
        <f>IF(_xlfn.IFERROR(FIND("PU",D2784,1),0)&lt;&gt;0,"PU",0)</f>
        <v>0</v>
      </c>
      <c r="C2784" t="s" s="10">
        <v>3665</v>
      </c>
      <c r="D2784" t="s" s="595">
        <v>3666</v>
      </c>
      <c r="E2784" s="349">
        <v>0</v>
      </c>
      <c r="F2784" s="6"/>
      <c r="G2784" s="6"/>
      <c r="H2784" s="6"/>
      <c r="I2784" s="6"/>
      <c r="J2784" s="9"/>
    </row>
    <row r="2785" ht="15.35" customHeight="1">
      <c r="A2785" t="s" s="594">
        <f>MID(D2785,LEN(C2785)+2,LEN(D2785)-LEN(C2785))</f>
        <v>111</v>
      </c>
      <c r="B2785" s="349">
        <f>IF(_xlfn.IFERROR(FIND("PU",D2785,1),0)&lt;&gt;0,"PU",0)</f>
        <v>0</v>
      </c>
      <c r="C2785" t="s" s="10">
        <v>3665</v>
      </c>
      <c r="D2785" t="s" s="595">
        <v>3667</v>
      </c>
      <c r="E2785" s="349">
        <v>0</v>
      </c>
      <c r="F2785" s="6"/>
      <c r="G2785" s="6"/>
      <c r="H2785" s="6"/>
      <c r="I2785" s="6"/>
      <c r="J2785" s="9"/>
    </row>
    <row r="2786" ht="15.35" customHeight="1">
      <c r="A2786" t="s" s="594">
        <f>MID(D2786,LEN(C2786)+2,LEN(D2786)-LEN(C2786))</f>
        <v>112</v>
      </c>
      <c r="B2786" s="349">
        <f>IF(_xlfn.IFERROR(FIND("PU",D2786,1),0)&lt;&gt;0,"PU",0)</f>
        <v>0</v>
      </c>
      <c r="C2786" t="s" s="10">
        <v>3665</v>
      </c>
      <c r="D2786" t="s" s="595">
        <v>3668</v>
      </c>
      <c r="E2786" s="349">
        <v>0</v>
      </c>
      <c r="F2786" s="6"/>
      <c r="G2786" s="6"/>
      <c r="H2786" s="6"/>
      <c r="I2786" s="6"/>
      <c r="J2786" s="9"/>
    </row>
    <row r="2787" ht="15.35" customHeight="1">
      <c r="A2787" t="s" s="594">
        <f>MID(D2787,LEN(C2787)+2,LEN(D2787)-LEN(C2787))</f>
        <v>113</v>
      </c>
      <c r="B2787" s="349">
        <f>IF(_xlfn.IFERROR(FIND("PU",D2787,1),0)&lt;&gt;0,"PU",0)</f>
        <v>0</v>
      </c>
      <c r="C2787" t="s" s="10">
        <v>3665</v>
      </c>
      <c r="D2787" t="s" s="595">
        <v>3669</v>
      </c>
      <c r="E2787" s="349">
        <v>0</v>
      </c>
      <c r="F2787" s="6"/>
      <c r="G2787" s="6"/>
      <c r="H2787" s="6"/>
      <c r="I2787" s="6"/>
      <c r="J2787" s="9"/>
    </row>
    <row r="2788" ht="15.35" customHeight="1">
      <c r="A2788" t="s" s="594">
        <f>MID(D2788,LEN(C2788)+2,LEN(D2788)-LEN(C2788))</f>
        <v>114</v>
      </c>
      <c r="B2788" s="349">
        <f>IF(_xlfn.IFERROR(FIND("PU",D2788,1),0)&lt;&gt;0,"PU",0)</f>
        <v>0</v>
      </c>
      <c r="C2788" t="s" s="10">
        <v>3665</v>
      </c>
      <c r="D2788" t="s" s="595">
        <v>3670</v>
      </c>
      <c r="E2788" s="349">
        <v>0</v>
      </c>
      <c r="F2788" s="6"/>
      <c r="G2788" s="6"/>
      <c r="H2788" s="6"/>
      <c r="I2788" s="6"/>
      <c r="J2788" s="9"/>
    </row>
    <row r="2789" ht="15.35" customHeight="1">
      <c r="A2789" t="s" s="594">
        <f>MID(D2789,LEN(C2789)+2,LEN(D2789)-LEN(C2789))</f>
        <v>115</v>
      </c>
      <c r="B2789" s="349">
        <f>IF(_xlfn.IFERROR(FIND("PU",D2789,1),0)&lt;&gt;0,"PU",0)</f>
        <v>0</v>
      </c>
      <c r="C2789" t="s" s="10">
        <v>3665</v>
      </c>
      <c r="D2789" t="s" s="595">
        <v>3671</v>
      </c>
      <c r="E2789" s="349">
        <v>0</v>
      </c>
      <c r="F2789" s="6"/>
      <c r="G2789" s="6"/>
      <c r="H2789" s="6"/>
      <c r="I2789" s="6"/>
      <c r="J2789" s="9"/>
    </row>
    <row r="2790" ht="15.35" customHeight="1">
      <c r="A2790" t="s" s="594">
        <f>MID(D2790,LEN(C2790)+2,LEN(D2790)-LEN(C2790))</f>
        <v>117</v>
      </c>
      <c r="B2790" s="349">
        <f>IF(_xlfn.IFERROR(FIND("PU",D2790,1),0)&lt;&gt;0,"PU",0)</f>
        <v>0</v>
      </c>
      <c r="C2790" t="s" s="10">
        <v>3665</v>
      </c>
      <c r="D2790" t="s" s="595">
        <v>3672</v>
      </c>
      <c r="E2790" s="349">
        <v>0</v>
      </c>
      <c r="F2790" s="6"/>
      <c r="G2790" s="6"/>
      <c r="H2790" s="6"/>
      <c r="I2790" s="6"/>
      <c r="J2790" s="9"/>
    </row>
    <row r="2791" ht="15.35" customHeight="1">
      <c r="A2791" t="s" s="594">
        <f>MID(D2791,LEN(C2791)+2,LEN(D2791)-LEN(C2791))</f>
        <v>118</v>
      </c>
      <c r="B2791" s="349">
        <f>IF(_xlfn.IFERROR(FIND("PU",D2791,1),0)&lt;&gt;0,"PU",0)</f>
        <v>0</v>
      </c>
      <c r="C2791" t="s" s="10">
        <v>3665</v>
      </c>
      <c r="D2791" t="s" s="595">
        <v>3673</v>
      </c>
      <c r="E2791" s="349">
        <v>0</v>
      </c>
      <c r="F2791" s="6"/>
      <c r="G2791" s="6"/>
      <c r="H2791" s="6"/>
      <c r="I2791" s="6"/>
      <c r="J2791" s="9"/>
    </row>
    <row r="2792" ht="15.35" customHeight="1">
      <c r="A2792" t="s" s="594">
        <f>MID(D2792,LEN(C2792)+2,LEN(D2792)-LEN(C2792))</f>
        <v>119</v>
      </c>
      <c r="B2792" s="349">
        <f>IF(_xlfn.IFERROR(FIND("PU",D2792,1),0)&lt;&gt;0,"PU",0)</f>
        <v>0</v>
      </c>
      <c r="C2792" t="s" s="10">
        <v>3665</v>
      </c>
      <c r="D2792" t="s" s="595">
        <v>3674</v>
      </c>
      <c r="E2792" s="349">
        <v>0</v>
      </c>
      <c r="F2792" s="6"/>
      <c r="G2792" s="6"/>
      <c r="H2792" s="6"/>
      <c r="I2792" s="6"/>
      <c r="J2792" s="9"/>
    </row>
    <row r="2793" ht="15.35" customHeight="1">
      <c r="A2793" t="s" s="594">
        <f>MID(D2793,LEN(C2793)+2,LEN(D2793)-LEN(C2793))</f>
        <v>120</v>
      </c>
      <c r="B2793" s="349">
        <f>IF(_xlfn.IFERROR(FIND("PU",D2793,1),0)&lt;&gt;0,"PU",0)</f>
        <v>0</v>
      </c>
      <c r="C2793" t="s" s="10">
        <v>3665</v>
      </c>
      <c r="D2793" t="s" s="595">
        <v>3675</v>
      </c>
      <c r="E2793" s="349">
        <v>0</v>
      </c>
      <c r="F2793" s="6"/>
      <c r="G2793" s="6"/>
      <c r="H2793" s="6"/>
      <c r="I2793" s="6"/>
      <c r="J2793" s="9"/>
    </row>
    <row r="2794" ht="15.35" customHeight="1">
      <c r="A2794" t="s" s="594">
        <f>MID(D2794,LEN(C2794)+2,LEN(D2794)-LEN(C2794))</f>
        <v>121</v>
      </c>
      <c r="B2794" s="349">
        <f>IF(_xlfn.IFERROR(FIND("PU",D2794,1),0)&lt;&gt;0,"PU",0)</f>
        <v>0</v>
      </c>
      <c r="C2794" t="s" s="10">
        <v>3665</v>
      </c>
      <c r="D2794" t="s" s="595">
        <v>3676</v>
      </c>
      <c r="E2794" s="349">
        <v>0</v>
      </c>
      <c r="F2794" s="6"/>
      <c r="G2794" s="6"/>
      <c r="H2794" s="6"/>
      <c r="I2794" s="6"/>
      <c r="J2794" s="9"/>
    </row>
    <row r="2795" ht="15.35" customHeight="1">
      <c r="A2795" t="s" s="594">
        <f>MID(D2795,LEN(C2795)+2,LEN(D2795)-LEN(C2795))</f>
        <v>122</v>
      </c>
      <c r="B2795" s="349">
        <f>IF(_xlfn.IFERROR(FIND("PU",D2795,1),0)&lt;&gt;0,"PU",0)</f>
        <v>0</v>
      </c>
      <c r="C2795" t="s" s="10">
        <v>3665</v>
      </c>
      <c r="D2795" t="s" s="595">
        <v>3677</v>
      </c>
      <c r="E2795" s="349">
        <v>0</v>
      </c>
      <c r="F2795" s="6"/>
      <c r="G2795" s="6"/>
      <c r="H2795" s="6"/>
      <c r="I2795" s="6"/>
      <c r="J2795" s="9"/>
    </row>
    <row r="2796" ht="15.35" customHeight="1">
      <c r="A2796" t="s" s="594">
        <f>MID(D2796,LEN(C2796)+2,LEN(D2796)-LEN(C2796))</f>
        <v>123</v>
      </c>
      <c r="B2796" s="349">
        <f>IF(_xlfn.IFERROR(FIND("PU",D2796,1),0)&lt;&gt;0,"PU",0)</f>
        <v>0</v>
      </c>
      <c r="C2796" t="s" s="10">
        <v>3665</v>
      </c>
      <c r="D2796" t="s" s="595">
        <v>3678</v>
      </c>
      <c r="E2796" s="349">
        <v>0</v>
      </c>
      <c r="F2796" s="6"/>
      <c r="G2796" s="6"/>
      <c r="H2796" s="6"/>
      <c r="I2796" s="6"/>
      <c r="J2796" s="9"/>
    </row>
    <row r="2797" ht="15.35" customHeight="1">
      <c r="A2797" t="s" s="594">
        <f>MID(D2797,LEN(C2797)+2,LEN(D2797)-LEN(C2797))</f>
        <v>860</v>
      </c>
      <c r="B2797" s="349">
        <f>IF(_xlfn.IFERROR(FIND("PU",D2797,1),0)&lt;&gt;0,"PU",0)</f>
        <v>0</v>
      </c>
      <c r="C2797" t="s" s="10">
        <v>3665</v>
      </c>
      <c r="D2797" t="s" s="595">
        <v>3679</v>
      </c>
      <c r="E2797" s="349">
        <v>0</v>
      </c>
      <c r="F2797" s="6"/>
      <c r="G2797" s="6"/>
      <c r="H2797" s="6"/>
      <c r="I2797" s="6"/>
      <c r="J2797" s="9"/>
    </row>
    <row r="2798" ht="15.35" customHeight="1">
      <c r="A2798" t="s" s="594">
        <f>MID(D2798,LEN(C2798)+2,LEN(D2798)-LEN(C2798))</f>
        <v>110</v>
      </c>
      <c r="B2798" s="349">
        <f>IF(_xlfn.IFERROR(FIND("PU",D2798,1),0)&lt;&gt;0,"PU",0)</f>
        <v>0</v>
      </c>
      <c r="C2798" t="s" s="10">
        <v>3680</v>
      </c>
      <c r="D2798" t="s" s="595">
        <v>3681</v>
      </c>
      <c r="E2798" s="349">
        <v>0</v>
      </c>
      <c r="F2798" s="6"/>
      <c r="G2798" s="6"/>
      <c r="H2798" s="6"/>
      <c r="I2798" s="6"/>
      <c r="J2798" s="9"/>
    </row>
    <row r="2799" ht="15.35" customHeight="1">
      <c r="A2799" t="s" s="594">
        <f>MID(D2799,LEN(C2799)+2,LEN(D2799)-LEN(C2799))</f>
        <v>111</v>
      </c>
      <c r="B2799" s="349">
        <f>IF(_xlfn.IFERROR(FIND("PU",D2799,1),0)&lt;&gt;0,"PU",0)</f>
        <v>0</v>
      </c>
      <c r="C2799" t="s" s="10">
        <v>3680</v>
      </c>
      <c r="D2799" t="s" s="595">
        <v>3682</v>
      </c>
      <c r="E2799" s="349">
        <v>0</v>
      </c>
      <c r="F2799" s="6"/>
      <c r="G2799" s="6"/>
      <c r="H2799" s="6"/>
      <c r="I2799" s="6"/>
      <c r="J2799" s="9"/>
    </row>
    <row r="2800" ht="15.35" customHeight="1">
      <c r="A2800" t="s" s="594">
        <f>MID(D2800,LEN(C2800)+2,LEN(D2800)-LEN(C2800))</f>
        <v>112</v>
      </c>
      <c r="B2800" s="349">
        <f>IF(_xlfn.IFERROR(FIND("PU",D2800,1),0)&lt;&gt;0,"PU",0)</f>
        <v>0</v>
      </c>
      <c r="C2800" t="s" s="10">
        <v>3680</v>
      </c>
      <c r="D2800" t="s" s="595">
        <v>3683</v>
      </c>
      <c r="E2800" s="349">
        <v>0</v>
      </c>
      <c r="F2800" s="6"/>
      <c r="G2800" s="6"/>
      <c r="H2800" s="6"/>
      <c r="I2800" s="6"/>
      <c r="J2800" s="9"/>
    </row>
    <row r="2801" ht="15.35" customHeight="1">
      <c r="A2801" t="s" s="594">
        <f>MID(D2801,LEN(C2801)+2,LEN(D2801)-LEN(C2801))</f>
        <v>113</v>
      </c>
      <c r="B2801" s="349">
        <f>IF(_xlfn.IFERROR(FIND("PU",D2801,1),0)&lt;&gt;0,"PU",0)</f>
        <v>0</v>
      </c>
      <c r="C2801" t="s" s="10">
        <v>3680</v>
      </c>
      <c r="D2801" t="s" s="595">
        <v>3684</v>
      </c>
      <c r="E2801" s="349">
        <v>0</v>
      </c>
      <c r="F2801" s="6"/>
      <c r="G2801" s="6"/>
      <c r="H2801" s="6"/>
      <c r="I2801" s="6"/>
      <c r="J2801" s="9"/>
    </row>
    <row r="2802" ht="15.35" customHeight="1">
      <c r="A2802" t="s" s="594">
        <f>MID(D2802,LEN(C2802)+2,LEN(D2802)-LEN(C2802))</f>
        <v>114</v>
      </c>
      <c r="B2802" s="349">
        <f>IF(_xlfn.IFERROR(FIND("PU",D2802,1),0)&lt;&gt;0,"PU",0)</f>
        <v>0</v>
      </c>
      <c r="C2802" t="s" s="10">
        <v>3680</v>
      </c>
      <c r="D2802" t="s" s="595">
        <v>3685</v>
      </c>
      <c r="E2802" s="349">
        <v>0</v>
      </c>
      <c r="F2802" s="6"/>
      <c r="G2802" s="6"/>
      <c r="H2802" s="6"/>
      <c r="I2802" s="6"/>
      <c r="J2802" s="9"/>
    </row>
    <row r="2803" ht="15.35" customHeight="1">
      <c r="A2803" t="s" s="594">
        <f>MID(D2803,LEN(C2803)+2,LEN(D2803)-LEN(C2803))</f>
        <v>115</v>
      </c>
      <c r="B2803" s="349">
        <f>IF(_xlfn.IFERROR(FIND("PU",D2803,1),0)&lt;&gt;0,"PU",0)</f>
        <v>0</v>
      </c>
      <c r="C2803" t="s" s="10">
        <v>3680</v>
      </c>
      <c r="D2803" t="s" s="595">
        <v>3686</v>
      </c>
      <c r="E2803" s="349">
        <v>0</v>
      </c>
      <c r="F2803" s="6"/>
      <c r="G2803" s="6"/>
      <c r="H2803" s="6"/>
      <c r="I2803" s="6"/>
      <c r="J2803" s="9"/>
    </row>
    <row r="2804" ht="15.35" customHeight="1">
      <c r="A2804" t="s" s="594">
        <f>MID(D2804,LEN(C2804)+2,LEN(D2804)-LEN(C2804))</f>
        <v>117</v>
      </c>
      <c r="B2804" s="349">
        <f>IF(_xlfn.IFERROR(FIND("PU",D2804,1),0)&lt;&gt;0,"PU",0)</f>
        <v>0</v>
      </c>
      <c r="C2804" t="s" s="10">
        <v>3680</v>
      </c>
      <c r="D2804" t="s" s="595">
        <v>3687</v>
      </c>
      <c r="E2804" s="349">
        <v>0</v>
      </c>
      <c r="F2804" s="6"/>
      <c r="G2804" s="6"/>
      <c r="H2804" s="6"/>
      <c r="I2804" s="6"/>
      <c r="J2804" s="9"/>
    </row>
    <row r="2805" ht="15.35" customHeight="1">
      <c r="A2805" t="s" s="594">
        <f>MID(D2805,LEN(C2805)+2,LEN(D2805)-LEN(C2805))</f>
        <v>118</v>
      </c>
      <c r="B2805" s="349">
        <f>IF(_xlfn.IFERROR(FIND("PU",D2805,1),0)&lt;&gt;0,"PU",0)</f>
        <v>0</v>
      </c>
      <c r="C2805" t="s" s="10">
        <v>3680</v>
      </c>
      <c r="D2805" t="s" s="595">
        <v>3688</v>
      </c>
      <c r="E2805" s="349">
        <v>0</v>
      </c>
      <c r="F2805" s="6"/>
      <c r="G2805" s="6"/>
      <c r="H2805" s="6"/>
      <c r="I2805" s="6"/>
      <c r="J2805" s="9"/>
    </row>
    <row r="2806" ht="15.35" customHeight="1">
      <c r="A2806" t="s" s="594">
        <f>MID(D2806,LEN(C2806)+2,LEN(D2806)-LEN(C2806))</f>
        <v>119</v>
      </c>
      <c r="B2806" s="349">
        <f>IF(_xlfn.IFERROR(FIND("PU",D2806,1),0)&lt;&gt;0,"PU",0)</f>
        <v>0</v>
      </c>
      <c r="C2806" t="s" s="10">
        <v>3680</v>
      </c>
      <c r="D2806" t="s" s="595">
        <v>3689</v>
      </c>
      <c r="E2806" s="349">
        <v>0</v>
      </c>
      <c r="F2806" s="6"/>
      <c r="G2806" s="6"/>
      <c r="H2806" s="6"/>
      <c r="I2806" s="6"/>
      <c r="J2806" s="9"/>
    </row>
    <row r="2807" ht="15.35" customHeight="1">
      <c r="A2807" t="s" s="594">
        <f>MID(D2807,LEN(C2807)+2,LEN(D2807)-LEN(C2807))</f>
        <v>120</v>
      </c>
      <c r="B2807" s="349">
        <f>IF(_xlfn.IFERROR(FIND("PU",D2807,1),0)&lt;&gt;0,"PU",0)</f>
        <v>0</v>
      </c>
      <c r="C2807" t="s" s="10">
        <v>3680</v>
      </c>
      <c r="D2807" t="s" s="595">
        <v>3690</v>
      </c>
      <c r="E2807" s="349">
        <v>0</v>
      </c>
      <c r="F2807" s="6"/>
      <c r="G2807" s="6"/>
      <c r="H2807" s="6"/>
      <c r="I2807" s="6"/>
      <c r="J2807" s="9"/>
    </row>
    <row r="2808" ht="15.35" customHeight="1">
      <c r="A2808" t="s" s="594">
        <f>MID(D2808,LEN(C2808)+2,LEN(D2808)-LEN(C2808))</f>
        <v>121</v>
      </c>
      <c r="B2808" s="349">
        <f>IF(_xlfn.IFERROR(FIND("PU",D2808,1),0)&lt;&gt;0,"PU",0)</f>
        <v>0</v>
      </c>
      <c r="C2808" t="s" s="10">
        <v>3680</v>
      </c>
      <c r="D2808" t="s" s="595">
        <v>3691</v>
      </c>
      <c r="E2808" s="349">
        <v>0</v>
      </c>
      <c r="F2808" s="6"/>
      <c r="G2808" s="6"/>
      <c r="H2808" s="6"/>
      <c r="I2808" s="6"/>
      <c r="J2808" s="9"/>
    </row>
    <row r="2809" ht="15.35" customHeight="1">
      <c r="A2809" t="s" s="594">
        <f>MID(D2809,LEN(C2809)+2,LEN(D2809)-LEN(C2809))</f>
        <v>122</v>
      </c>
      <c r="B2809" s="349">
        <f>IF(_xlfn.IFERROR(FIND("PU",D2809,1),0)&lt;&gt;0,"PU",0)</f>
        <v>0</v>
      </c>
      <c r="C2809" t="s" s="10">
        <v>3680</v>
      </c>
      <c r="D2809" t="s" s="595">
        <v>3692</v>
      </c>
      <c r="E2809" s="349">
        <v>0</v>
      </c>
      <c r="F2809" s="6"/>
      <c r="G2809" s="6"/>
      <c r="H2809" s="6"/>
      <c r="I2809" s="6"/>
      <c r="J2809" s="9"/>
    </row>
    <row r="2810" ht="15.35" customHeight="1">
      <c r="A2810" t="s" s="594">
        <f>MID(D2810,LEN(C2810)+2,LEN(D2810)-LEN(C2810))</f>
        <v>123</v>
      </c>
      <c r="B2810" s="349">
        <f>IF(_xlfn.IFERROR(FIND("PU",D2810,1),0)&lt;&gt;0,"PU",0)</f>
        <v>0</v>
      </c>
      <c r="C2810" t="s" s="10">
        <v>3680</v>
      </c>
      <c r="D2810" t="s" s="595">
        <v>3693</v>
      </c>
      <c r="E2810" s="349">
        <v>0</v>
      </c>
      <c r="F2810" s="6"/>
      <c r="G2810" s="6"/>
      <c r="H2810" s="6"/>
      <c r="I2810" s="6"/>
      <c r="J2810" s="9"/>
    </row>
    <row r="2811" ht="15.35" customHeight="1">
      <c r="A2811" t="s" s="594">
        <f>MID(D2811,LEN(C2811)+2,LEN(D2811)-LEN(C2811))</f>
        <v>860</v>
      </c>
      <c r="B2811" s="349">
        <f>IF(_xlfn.IFERROR(FIND("PU",D2811,1),0)&lt;&gt;0,"PU",0)</f>
        <v>0</v>
      </c>
      <c r="C2811" t="s" s="10">
        <v>3680</v>
      </c>
      <c r="D2811" t="s" s="595">
        <v>3694</v>
      </c>
      <c r="E2811" s="349">
        <v>0</v>
      </c>
      <c r="F2811" s="6"/>
      <c r="G2811" s="6"/>
      <c r="H2811" s="6"/>
      <c r="I2811" s="6"/>
      <c r="J2811" s="9"/>
    </row>
    <row r="2812" ht="15.35" customHeight="1">
      <c r="A2812" t="s" s="594">
        <f>MID(D2812,LEN(C2812)+2,LEN(D2812)-LEN(C2812))</f>
        <v>110</v>
      </c>
      <c r="B2812" s="349">
        <f>IF(_xlfn.IFERROR(FIND("PU",D2812,1),0)&lt;&gt;0,"PU",0)</f>
        <v>0</v>
      </c>
      <c r="C2812" t="s" s="10">
        <v>3695</v>
      </c>
      <c r="D2812" t="s" s="595">
        <v>3696</v>
      </c>
      <c r="E2812" s="349">
        <v>0</v>
      </c>
      <c r="F2812" s="6"/>
      <c r="G2812" s="6"/>
      <c r="H2812" s="6"/>
      <c r="I2812" s="6"/>
      <c r="J2812" s="9"/>
    </row>
    <row r="2813" ht="15.35" customHeight="1">
      <c r="A2813" t="s" s="594">
        <f>MID(D2813,LEN(C2813)+2,LEN(D2813)-LEN(C2813))</f>
        <v>111</v>
      </c>
      <c r="B2813" s="349">
        <f>IF(_xlfn.IFERROR(FIND("PU",D2813,1),0)&lt;&gt;0,"PU",0)</f>
        <v>0</v>
      </c>
      <c r="C2813" t="s" s="10">
        <v>3695</v>
      </c>
      <c r="D2813" t="s" s="595">
        <v>3697</v>
      </c>
      <c r="E2813" s="349">
        <v>0</v>
      </c>
      <c r="F2813" s="6"/>
      <c r="G2813" s="6"/>
      <c r="H2813" s="6"/>
      <c r="I2813" s="6"/>
      <c r="J2813" s="9"/>
    </row>
    <row r="2814" ht="15.35" customHeight="1">
      <c r="A2814" t="s" s="594">
        <f>MID(D2814,LEN(C2814)+2,LEN(D2814)-LEN(C2814))</f>
        <v>112</v>
      </c>
      <c r="B2814" s="349">
        <f>IF(_xlfn.IFERROR(FIND("PU",D2814,1),0)&lt;&gt;0,"PU",0)</f>
        <v>0</v>
      </c>
      <c r="C2814" t="s" s="10">
        <v>3695</v>
      </c>
      <c r="D2814" t="s" s="595">
        <v>3698</v>
      </c>
      <c r="E2814" s="349">
        <v>0</v>
      </c>
      <c r="F2814" s="6"/>
      <c r="G2814" s="6"/>
      <c r="H2814" s="6"/>
      <c r="I2814" s="6"/>
      <c r="J2814" s="9"/>
    </row>
    <row r="2815" ht="15.35" customHeight="1">
      <c r="A2815" t="s" s="594">
        <f>MID(D2815,LEN(C2815)+2,LEN(D2815)-LEN(C2815))</f>
        <v>113</v>
      </c>
      <c r="B2815" s="349">
        <f>IF(_xlfn.IFERROR(FIND("PU",D2815,1),0)&lt;&gt;0,"PU",0)</f>
        <v>0</v>
      </c>
      <c r="C2815" t="s" s="10">
        <v>3695</v>
      </c>
      <c r="D2815" t="s" s="595">
        <v>3699</v>
      </c>
      <c r="E2815" s="349">
        <v>0</v>
      </c>
      <c r="F2815" s="6"/>
      <c r="G2815" s="6"/>
      <c r="H2815" s="6"/>
      <c r="I2815" s="6"/>
      <c r="J2815" s="9"/>
    </row>
    <row r="2816" ht="15.35" customHeight="1">
      <c r="A2816" t="s" s="594">
        <f>MID(D2816,LEN(C2816)+2,LEN(D2816)-LEN(C2816))</f>
        <v>114</v>
      </c>
      <c r="B2816" s="349">
        <f>IF(_xlfn.IFERROR(FIND("PU",D2816,1),0)&lt;&gt;0,"PU",0)</f>
        <v>0</v>
      </c>
      <c r="C2816" t="s" s="10">
        <v>3695</v>
      </c>
      <c r="D2816" t="s" s="595">
        <v>3700</v>
      </c>
      <c r="E2816" s="349">
        <v>0</v>
      </c>
      <c r="F2816" s="6"/>
      <c r="G2816" s="6"/>
      <c r="H2816" s="6"/>
      <c r="I2816" s="6"/>
      <c r="J2816" s="9"/>
    </row>
    <row r="2817" ht="15.35" customHeight="1">
      <c r="A2817" t="s" s="594">
        <f>MID(D2817,LEN(C2817)+2,LEN(D2817)-LEN(C2817))</f>
        <v>115</v>
      </c>
      <c r="B2817" s="349">
        <f>IF(_xlfn.IFERROR(FIND("PU",D2817,1),0)&lt;&gt;0,"PU",0)</f>
        <v>0</v>
      </c>
      <c r="C2817" t="s" s="10">
        <v>3695</v>
      </c>
      <c r="D2817" t="s" s="595">
        <v>3701</v>
      </c>
      <c r="E2817" s="349">
        <v>0</v>
      </c>
      <c r="F2817" s="6"/>
      <c r="G2817" s="6"/>
      <c r="H2817" s="6"/>
      <c r="I2817" s="6"/>
      <c r="J2817" s="9"/>
    </row>
    <row r="2818" ht="15.35" customHeight="1">
      <c r="A2818" t="s" s="594">
        <f>MID(D2818,LEN(C2818)+2,LEN(D2818)-LEN(C2818))</f>
        <v>117</v>
      </c>
      <c r="B2818" s="349">
        <f>IF(_xlfn.IFERROR(FIND("PU",D2818,1),0)&lt;&gt;0,"PU",0)</f>
        <v>0</v>
      </c>
      <c r="C2818" t="s" s="10">
        <v>3695</v>
      </c>
      <c r="D2818" t="s" s="595">
        <v>3702</v>
      </c>
      <c r="E2818" s="349">
        <v>0</v>
      </c>
      <c r="F2818" s="6"/>
      <c r="G2818" s="6"/>
      <c r="H2818" s="6"/>
      <c r="I2818" s="6"/>
      <c r="J2818" s="9"/>
    </row>
    <row r="2819" ht="15.35" customHeight="1">
      <c r="A2819" t="s" s="594">
        <f>MID(D2819,LEN(C2819)+2,LEN(D2819)-LEN(C2819))</f>
        <v>118</v>
      </c>
      <c r="B2819" s="349">
        <f>IF(_xlfn.IFERROR(FIND("PU",D2819,1),0)&lt;&gt;0,"PU",0)</f>
        <v>0</v>
      </c>
      <c r="C2819" t="s" s="10">
        <v>3695</v>
      </c>
      <c r="D2819" t="s" s="595">
        <v>3703</v>
      </c>
      <c r="E2819" s="349">
        <v>0</v>
      </c>
      <c r="F2819" s="6"/>
      <c r="G2819" s="6"/>
      <c r="H2819" s="6"/>
      <c r="I2819" s="6"/>
      <c r="J2819" s="9"/>
    </row>
    <row r="2820" ht="15.35" customHeight="1">
      <c r="A2820" t="s" s="594">
        <f>MID(D2820,LEN(C2820)+2,LEN(D2820)-LEN(C2820))</f>
        <v>119</v>
      </c>
      <c r="B2820" s="349">
        <f>IF(_xlfn.IFERROR(FIND("PU",D2820,1),0)&lt;&gt;0,"PU",0)</f>
        <v>0</v>
      </c>
      <c r="C2820" t="s" s="10">
        <v>3695</v>
      </c>
      <c r="D2820" t="s" s="595">
        <v>3704</v>
      </c>
      <c r="E2820" s="349">
        <v>0</v>
      </c>
      <c r="F2820" s="6"/>
      <c r="G2820" s="6"/>
      <c r="H2820" s="6"/>
      <c r="I2820" s="6"/>
      <c r="J2820" s="9"/>
    </row>
    <row r="2821" ht="15.35" customHeight="1">
      <c r="A2821" t="s" s="594">
        <f>MID(D2821,LEN(C2821)+2,LEN(D2821)-LEN(C2821))</f>
        <v>120</v>
      </c>
      <c r="B2821" s="349">
        <f>IF(_xlfn.IFERROR(FIND("PU",D2821,1),0)&lt;&gt;0,"PU",0)</f>
        <v>0</v>
      </c>
      <c r="C2821" t="s" s="10">
        <v>3695</v>
      </c>
      <c r="D2821" t="s" s="595">
        <v>3705</v>
      </c>
      <c r="E2821" s="349">
        <v>0</v>
      </c>
      <c r="F2821" s="6"/>
      <c r="G2821" s="6"/>
      <c r="H2821" s="6"/>
      <c r="I2821" s="6"/>
      <c r="J2821" s="9"/>
    </row>
    <row r="2822" ht="15.35" customHeight="1">
      <c r="A2822" t="s" s="594">
        <f>MID(D2822,LEN(C2822)+2,LEN(D2822)-LEN(C2822))</f>
        <v>121</v>
      </c>
      <c r="B2822" s="349">
        <f>IF(_xlfn.IFERROR(FIND("PU",D2822,1),0)&lt;&gt;0,"PU",0)</f>
        <v>0</v>
      </c>
      <c r="C2822" t="s" s="10">
        <v>3695</v>
      </c>
      <c r="D2822" t="s" s="595">
        <v>3706</v>
      </c>
      <c r="E2822" s="349">
        <v>0</v>
      </c>
      <c r="F2822" s="6"/>
      <c r="G2822" s="6"/>
      <c r="H2822" s="6"/>
      <c r="I2822" s="6"/>
      <c r="J2822" s="9"/>
    </row>
    <row r="2823" ht="15.35" customHeight="1">
      <c r="A2823" t="s" s="594">
        <f>MID(D2823,LEN(C2823)+2,LEN(D2823)-LEN(C2823))</f>
        <v>122</v>
      </c>
      <c r="B2823" s="349">
        <f>IF(_xlfn.IFERROR(FIND("PU",D2823,1),0)&lt;&gt;0,"PU",0)</f>
        <v>0</v>
      </c>
      <c r="C2823" t="s" s="10">
        <v>3695</v>
      </c>
      <c r="D2823" t="s" s="595">
        <v>3707</v>
      </c>
      <c r="E2823" s="349">
        <v>0</v>
      </c>
      <c r="F2823" s="6"/>
      <c r="G2823" s="6"/>
      <c r="H2823" s="6"/>
      <c r="I2823" s="6"/>
      <c r="J2823" s="9"/>
    </row>
    <row r="2824" ht="15.35" customHeight="1">
      <c r="A2824" t="s" s="594">
        <f>MID(D2824,LEN(C2824)+2,LEN(D2824)-LEN(C2824))</f>
        <v>123</v>
      </c>
      <c r="B2824" s="349">
        <f>IF(_xlfn.IFERROR(FIND("PU",D2824,1),0)&lt;&gt;0,"PU",0)</f>
        <v>0</v>
      </c>
      <c r="C2824" t="s" s="10">
        <v>3695</v>
      </c>
      <c r="D2824" t="s" s="595">
        <v>3708</v>
      </c>
      <c r="E2824" s="349">
        <v>0</v>
      </c>
      <c r="F2824" s="6"/>
      <c r="G2824" s="6"/>
      <c r="H2824" s="6"/>
      <c r="I2824" s="6"/>
      <c r="J2824" s="9"/>
    </row>
    <row r="2825" ht="15.35" customHeight="1">
      <c r="A2825" t="s" s="594">
        <f>MID(D2825,LEN(C2825)+2,LEN(D2825)-LEN(C2825))</f>
        <v>860</v>
      </c>
      <c r="B2825" s="349">
        <f>IF(_xlfn.IFERROR(FIND("PU",D2825,1),0)&lt;&gt;0,"PU",0)</f>
        <v>0</v>
      </c>
      <c r="C2825" t="s" s="10">
        <v>3695</v>
      </c>
      <c r="D2825" t="s" s="595">
        <v>3709</v>
      </c>
      <c r="E2825" s="349">
        <v>0</v>
      </c>
      <c r="F2825" s="6"/>
      <c r="G2825" s="6"/>
      <c r="H2825" s="6"/>
      <c r="I2825" s="6"/>
      <c r="J2825" s="9"/>
    </row>
    <row r="2826" ht="15.35" customHeight="1">
      <c r="A2826" t="s" s="594">
        <f>MID(D2826,LEN(C2826)+2,LEN(D2826)-LEN(C2826))</f>
        <v>110</v>
      </c>
      <c r="B2826" s="349">
        <f>IF(_xlfn.IFERROR(FIND("PU",D2826,1),0)&lt;&gt;0,"PU",0)</f>
        <v>0</v>
      </c>
      <c r="C2826" t="s" s="10">
        <v>3710</v>
      </c>
      <c r="D2826" t="s" s="595">
        <v>3711</v>
      </c>
      <c r="E2826" s="349">
        <v>0</v>
      </c>
      <c r="F2826" s="6"/>
      <c r="G2826" s="6"/>
      <c r="H2826" s="6"/>
      <c r="I2826" s="6"/>
      <c r="J2826" s="9"/>
    </row>
    <row r="2827" ht="15.35" customHeight="1">
      <c r="A2827" t="s" s="594">
        <f>MID(D2827,LEN(C2827)+2,LEN(D2827)-LEN(C2827))</f>
        <v>111</v>
      </c>
      <c r="B2827" s="349">
        <f>IF(_xlfn.IFERROR(FIND("PU",D2827,1),0)&lt;&gt;0,"PU",0)</f>
        <v>0</v>
      </c>
      <c r="C2827" t="s" s="10">
        <v>3710</v>
      </c>
      <c r="D2827" t="s" s="595">
        <v>3712</v>
      </c>
      <c r="E2827" s="349">
        <v>0</v>
      </c>
      <c r="F2827" s="6"/>
      <c r="G2827" s="6"/>
      <c r="H2827" s="6"/>
      <c r="I2827" s="6"/>
      <c r="J2827" s="9"/>
    </row>
    <row r="2828" ht="15.35" customHeight="1">
      <c r="A2828" t="s" s="594">
        <f>MID(D2828,LEN(C2828)+2,LEN(D2828)-LEN(C2828))</f>
        <v>112</v>
      </c>
      <c r="B2828" s="349">
        <f>IF(_xlfn.IFERROR(FIND("PU",D2828,1),0)&lt;&gt;0,"PU",0)</f>
        <v>0</v>
      </c>
      <c r="C2828" t="s" s="10">
        <v>3710</v>
      </c>
      <c r="D2828" t="s" s="595">
        <v>3713</v>
      </c>
      <c r="E2828" s="349">
        <v>0</v>
      </c>
      <c r="F2828" s="6"/>
      <c r="G2828" s="6"/>
      <c r="H2828" s="6"/>
      <c r="I2828" s="6"/>
      <c r="J2828" s="9"/>
    </row>
    <row r="2829" ht="15.35" customHeight="1">
      <c r="A2829" t="s" s="594">
        <f>MID(D2829,LEN(C2829)+2,LEN(D2829)-LEN(C2829))</f>
        <v>113</v>
      </c>
      <c r="B2829" s="349">
        <f>IF(_xlfn.IFERROR(FIND("PU",D2829,1),0)&lt;&gt;0,"PU",0)</f>
        <v>0</v>
      </c>
      <c r="C2829" t="s" s="10">
        <v>3710</v>
      </c>
      <c r="D2829" t="s" s="595">
        <v>3714</v>
      </c>
      <c r="E2829" s="349">
        <v>0</v>
      </c>
      <c r="F2829" s="6"/>
      <c r="G2829" s="6"/>
      <c r="H2829" s="6"/>
      <c r="I2829" s="6"/>
      <c r="J2829" s="9"/>
    </row>
    <row r="2830" ht="15.35" customHeight="1">
      <c r="A2830" t="s" s="594">
        <f>MID(D2830,LEN(C2830)+2,LEN(D2830)-LEN(C2830))</f>
        <v>114</v>
      </c>
      <c r="B2830" s="349">
        <f>IF(_xlfn.IFERROR(FIND("PU",D2830,1),0)&lt;&gt;0,"PU",0)</f>
        <v>0</v>
      </c>
      <c r="C2830" t="s" s="10">
        <v>3710</v>
      </c>
      <c r="D2830" t="s" s="595">
        <v>3715</v>
      </c>
      <c r="E2830" s="349">
        <v>0</v>
      </c>
      <c r="F2830" s="6"/>
      <c r="G2830" s="6"/>
      <c r="H2830" s="6"/>
      <c r="I2830" s="6"/>
      <c r="J2830" s="9"/>
    </row>
    <row r="2831" ht="15.35" customHeight="1">
      <c r="A2831" t="s" s="594">
        <f>MID(D2831,LEN(C2831)+2,LEN(D2831)-LEN(C2831))</f>
        <v>115</v>
      </c>
      <c r="B2831" s="349">
        <f>IF(_xlfn.IFERROR(FIND("PU",D2831,1),0)&lt;&gt;0,"PU",0)</f>
        <v>0</v>
      </c>
      <c r="C2831" t="s" s="10">
        <v>3710</v>
      </c>
      <c r="D2831" t="s" s="595">
        <v>3716</v>
      </c>
      <c r="E2831" s="349">
        <v>0</v>
      </c>
      <c r="F2831" s="6"/>
      <c r="G2831" s="6"/>
      <c r="H2831" s="6"/>
      <c r="I2831" s="6"/>
      <c r="J2831" s="9"/>
    </row>
    <row r="2832" ht="15.35" customHeight="1">
      <c r="A2832" t="s" s="594">
        <f>MID(D2832,LEN(C2832)+2,LEN(D2832)-LEN(C2832))</f>
        <v>117</v>
      </c>
      <c r="B2832" s="349">
        <f>IF(_xlfn.IFERROR(FIND("PU",D2832,1),0)&lt;&gt;0,"PU",0)</f>
        <v>0</v>
      </c>
      <c r="C2832" t="s" s="10">
        <v>3710</v>
      </c>
      <c r="D2832" t="s" s="595">
        <v>3717</v>
      </c>
      <c r="E2832" s="349">
        <v>0</v>
      </c>
      <c r="F2832" s="6"/>
      <c r="G2832" s="6"/>
      <c r="H2832" s="6"/>
      <c r="I2832" s="6"/>
      <c r="J2832" s="9"/>
    </row>
    <row r="2833" ht="15.35" customHeight="1">
      <c r="A2833" t="s" s="594">
        <f>MID(D2833,LEN(C2833)+2,LEN(D2833)-LEN(C2833))</f>
        <v>118</v>
      </c>
      <c r="B2833" s="349">
        <f>IF(_xlfn.IFERROR(FIND("PU",D2833,1),0)&lt;&gt;0,"PU",0)</f>
        <v>0</v>
      </c>
      <c r="C2833" t="s" s="10">
        <v>3710</v>
      </c>
      <c r="D2833" t="s" s="595">
        <v>3718</v>
      </c>
      <c r="E2833" s="349">
        <v>0</v>
      </c>
      <c r="F2833" s="6"/>
      <c r="G2833" s="6"/>
      <c r="H2833" s="6"/>
      <c r="I2833" s="6"/>
      <c r="J2833" s="9"/>
    </row>
    <row r="2834" ht="15.35" customHeight="1">
      <c r="A2834" t="s" s="594">
        <f>MID(D2834,LEN(C2834)+2,LEN(D2834)-LEN(C2834))</f>
        <v>119</v>
      </c>
      <c r="B2834" s="349">
        <f>IF(_xlfn.IFERROR(FIND("PU",D2834,1),0)&lt;&gt;0,"PU",0)</f>
        <v>0</v>
      </c>
      <c r="C2834" t="s" s="10">
        <v>3710</v>
      </c>
      <c r="D2834" t="s" s="595">
        <v>3719</v>
      </c>
      <c r="E2834" s="349">
        <v>0</v>
      </c>
      <c r="F2834" s="6"/>
      <c r="G2834" s="6"/>
      <c r="H2834" s="6"/>
      <c r="I2834" s="6"/>
      <c r="J2834" s="9"/>
    </row>
    <row r="2835" ht="15.35" customHeight="1">
      <c r="A2835" t="s" s="594">
        <f>MID(D2835,LEN(C2835)+2,LEN(D2835)-LEN(C2835))</f>
        <v>120</v>
      </c>
      <c r="B2835" s="349">
        <f>IF(_xlfn.IFERROR(FIND("PU",D2835,1),0)&lt;&gt;0,"PU",0)</f>
        <v>0</v>
      </c>
      <c r="C2835" t="s" s="10">
        <v>3710</v>
      </c>
      <c r="D2835" t="s" s="595">
        <v>3720</v>
      </c>
      <c r="E2835" s="349">
        <v>0</v>
      </c>
      <c r="F2835" s="6"/>
      <c r="G2835" s="6"/>
      <c r="H2835" s="6"/>
      <c r="I2835" s="6"/>
      <c r="J2835" s="9"/>
    </row>
    <row r="2836" ht="15.35" customHeight="1">
      <c r="A2836" t="s" s="594">
        <f>MID(D2836,LEN(C2836)+2,LEN(D2836)-LEN(C2836))</f>
        <v>121</v>
      </c>
      <c r="B2836" s="349">
        <f>IF(_xlfn.IFERROR(FIND("PU",D2836,1),0)&lt;&gt;0,"PU",0)</f>
        <v>0</v>
      </c>
      <c r="C2836" t="s" s="10">
        <v>3710</v>
      </c>
      <c r="D2836" t="s" s="595">
        <v>3721</v>
      </c>
      <c r="E2836" s="349">
        <v>0</v>
      </c>
      <c r="F2836" s="6"/>
      <c r="G2836" s="6"/>
      <c r="H2836" s="6"/>
      <c r="I2836" s="6"/>
      <c r="J2836" s="9"/>
    </row>
    <row r="2837" ht="15.35" customHeight="1">
      <c r="A2837" t="s" s="594">
        <f>MID(D2837,LEN(C2837)+2,LEN(D2837)-LEN(C2837))</f>
        <v>122</v>
      </c>
      <c r="B2837" s="349">
        <f>IF(_xlfn.IFERROR(FIND("PU",D2837,1),0)&lt;&gt;0,"PU",0)</f>
        <v>0</v>
      </c>
      <c r="C2837" t="s" s="10">
        <v>3710</v>
      </c>
      <c r="D2837" t="s" s="595">
        <v>3722</v>
      </c>
      <c r="E2837" s="349">
        <v>0</v>
      </c>
      <c r="F2837" s="6"/>
      <c r="G2837" s="6"/>
      <c r="H2837" s="6"/>
      <c r="I2837" s="6"/>
      <c r="J2837" s="9"/>
    </row>
    <row r="2838" ht="15.35" customHeight="1">
      <c r="A2838" t="s" s="594">
        <f>MID(D2838,LEN(C2838)+2,LEN(D2838)-LEN(C2838))</f>
        <v>123</v>
      </c>
      <c r="B2838" s="349">
        <f>IF(_xlfn.IFERROR(FIND("PU",D2838,1),0)&lt;&gt;0,"PU",0)</f>
        <v>0</v>
      </c>
      <c r="C2838" t="s" s="10">
        <v>3710</v>
      </c>
      <c r="D2838" t="s" s="595">
        <v>3723</v>
      </c>
      <c r="E2838" s="349">
        <v>0</v>
      </c>
      <c r="F2838" s="6"/>
      <c r="G2838" s="6"/>
      <c r="H2838" s="6"/>
      <c r="I2838" s="6"/>
      <c r="J2838" s="9"/>
    </row>
    <row r="2839" ht="15.35" customHeight="1">
      <c r="A2839" t="s" s="594">
        <f>MID(D2839,LEN(C2839)+2,LEN(D2839)-LEN(C2839))</f>
        <v>860</v>
      </c>
      <c r="B2839" s="349">
        <f>IF(_xlfn.IFERROR(FIND("PU",D2839,1),0)&lt;&gt;0,"PU",0)</f>
        <v>0</v>
      </c>
      <c r="C2839" t="s" s="10">
        <v>3710</v>
      </c>
      <c r="D2839" t="s" s="595">
        <v>3724</v>
      </c>
      <c r="E2839" s="349">
        <v>0</v>
      </c>
      <c r="F2839" s="6"/>
      <c r="G2839" s="6"/>
      <c r="H2839" s="6"/>
      <c r="I2839" s="6"/>
      <c r="J2839" s="9"/>
    </row>
    <row r="2840" ht="15.35" customHeight="1">
      <c r="A2840" t="s" s="594">
        <f>MID(D2840,LEN(C2840)+2,LEN(D2840)-LEN(C2840))</f>
        <v>110</v>
      </c>
      <c r="B2840" s="349">
        <f>IF(_xlfn.IFERROR(FIND("PU",D2840,1),0)&lt;&gt;0,"PU",0)</f>
        <v>0</v>
      </c>
      <c r="C2840" t="s" s="10">
        <v>3725</v>
      </c>
      <c r="D2840" t="s" s="595">
        <v>3726</v>
      </c>
      <c r="E2840" s="349">
        <v>0</v>
      </c>
      <c r="F2840" s="6"/>
      <c r="G2840" s="6"/>
      <c r="H2840" s="6"/>
      <c r="I2840" s="6"/>
      <c r="J2840" s="9"/>
    </row>
    <row r="2841" ht="15.35" customHeight="1">
      <c r="A2841" t="s" s="594">
        <f>MID(D2841,LEN(C2841)+2,LEN(D2841)-LEN(C2841))</f>
        <v>111</v>
      </c>
      <c r="B2841" s="349">
        <f>IF(_xlfn.IFERROR(FIND("PU",D2841,1),0)&lt;&gt;0,"PU",0)</f>
        <v>0</v>
      </c>
      <c r="C2841" t="s" s="10">
        <v>3725</v>
      </c>
      <c r="D2841" t="s" s="595">
        <v>3727</v>
      </c>
      <c r="E2841" s="349">
        <v>0</v>
      </c>
      <c r="F2841" s="6"/>
      <c r="G2841" s="6"/>
      <c r="H2841" s="6"/>
      <c r="I2841" s="6"/>
      <c r="J2841" s="9"/>
    </row>
    <row r="2842" ht="15.35" customHeight="1">
      <c r="A2842" t="s" s="594">
        <f>MID(D2842,LEN(C2842)+2,LEN(D2842)-LEN(C2842))</f>
        <v>112</v>
      </c>
      <c r="B2842" s="349">
        <f>IF(_xlfn.IFERROR(FIND("PU",D2842,1),0)&lt;&gt;0,"PU",0)</f>
        <v>0</v>
      </c>
      <c r="C2842" t="s" s="10">
        <v>3725</v>
      </c>
      <c r="D2842" t="s" s="595">
        <v>3728</v>
      </c>
      <c r="E2842" s="349">
        <v>0</v>
      </c>
      <c r="F2842" s="6"/>
      <c r="G2842" s="6"/>
      <c r="H2842" s="6"/>
      <c r="I2842" s="6"/>
      <c r="J2842" s="9"/>
    </row>
    <row r="2843" ht="15.35" customHeight="1">
      <c r="A2843" t="s" s="594">
        <f>MID(D2843,LEN(C2843)+2,LEN(D2843)-LEN(C2843))</f>
        <v>113</v>
      </c>
      <c r="B2843" s="349">
        <f>IF(_xlfn.IFERROR(FIND("PU",D2843,1),0)&lt;&gt;0,"PU",0)</f>
        <v>0</v>
      </c>
      <c r="C2843" t="s" s="10">
        <v>3725</v>
      </c>
      <c r="D2843" t="s" s="595">
        <v>3729</v>
      </c>
      <c r="E2843" s="349">
        <v>0</v>
      </c>
      <c r="F2843" s="6"/>
      <c r="G2843" s="6"/>
      <c r="H2843" s="6"/>
      <c r="I2843" s="6"/>
      <c r="J2843" s="9"/>
    </row>
    <row r="2844" ht="15.35" customHeight="1">
      <c r="A2844" t="s" s="594">
        <f>MID(D2844,LEN(C2844)+2,LEN(D2844)-LEN(C2844))</f>
        <v>114</v>
      </c>
      <c r="B2844" s="349">
        <f>IF(_xlfn.IFERROR(FIND("PU",D2844,1),0)&lt;&gt;0,"PU",0)</f>
        <v>0</v>
      </c>
      <c r="C2844" t="s" s="10">
        <v>3725</v>
      </c>
      <c r="D2844" t="s" s="595">
        <v>3730</v>
      </c>
      <c r="E2844" s="349">
        <v>0</v>
      </c>
      <c r="F2844" s="6"/>
      <c r="G2844" s="6"/>
      <c r="H2844" s="6"/>
      <c r="I2844" s="6"/>
      <c r="J2844" s="9"/>
    </row>
    <row r="2845" ht="15.35" customHeight="1">
      <c r="A2845" t="s" s="594">
        <f>MID(D2845,LEN(C2845)+2,LEN(D2845)-LEN(C2845))</f>
        <v>115</v>
      </c>
      <c r="B2845" s="349">
        <f>IF(_xlfn.IFERROR(FIND("PU",D2845,1),0)&lt;&gt;0,"PU",0)</f>
        <v>0</v>
      </c>
      <c r="C2845" t="s" s="10">
        <v>3725</v>
      </c>
      <c r="D2845" t="s" s="595">
        <v>3731</v>
      </c>
      <c r="E2845" s="349">
        <v>0</v>
      </c>
      <c r="F2845" s="6"/>
      <c r="G2845" s="6"/>
      <c r="H2845" s="6"/>
      <c r="I2845" s="6"/>
      <c r="J2845" s="9"/>
    </row>
    <row r="2846" ht="15.35" customHeight="1">
      <c r="A2846" t="s" s="594">
        <f>MID(D2846,LEN(C2846)+2,LEN(D2846)-LEN(C2846))</f>
        <v>117</v>
      </c>
      <c r="B2846" s="349">
        <f>IF(_xlfn.IFERROR(FIND("PU",D2846,1),0)&lt;&gt;0,"PU",0)</f>
        <v>0</v>
      </c>
      <c r="C2846" t="s" s="10">
        <v>3725</v>
      </c>
      <c r="D2846" t="s" s="595">
        <v>3732</v>
      </c>
      <c r="E2846" s="349">
        <v>0</v>
      </c>
      <c r="F2846" s="6"/>
      <c r="G2846" s="6"/>
      <c r="H2846" s="6"/>
      <c r="I2846" s="6"/>
      <c r="J2846" s="9"/>
    </row>
    <row r="2847" ht="15.35" customHeight="1">
      <c r="A2847" t="s" s="594">
        <f>MID(D2847,LEN(C2847)+2,LEN(D2847)-LEN(C2847))</f>
        <v>118</v>
      </c>
      <c r="B2847" s="349">
        <f>IF(_xlfn.IFERROR(FIND("PU",D2847,1),0)&lt;&gt;0,"PU",0)</f>
        <v>0</v>
      </c>
      <c r="C2847" t="s" s="10">
        <v>3725</v>
      </c>
      <c r="D2847" t="s" s="595">
        <v>3733</v>
      </c>
      <c r="E2847" s="349">
        <v>0</v>
      </c>
      <c r="F2847" s="6"/>
      <c r="G2847" s="6"/>
      <c r="H2847" s="6"/>
      <c r="I2847" s="6"/>
      <c r="J2847" s="9"/>
    </row>
    <row r="2848" ht="15.35" customHeight="1">
      <c r="A2848" t="s" s="594">
        <f>MID(D2848,LEN(C2848)+2,LEN(D2848)-LEN(C2848))</f>
        <v>119</v>
      </c>
      <c r="B2848" s="349">
        <f>IF(_xlfn.IFERROR(FIND("PU",D2848,1),0)&lt;&gt;0,"PU",0)</f>
        <v>0</v>
      </c>
      <c r="C2848" t="s" s="10">
        <v>3725</v>
      </c>
      <c r="D2848" t="s" s="595">
        <v>3734</v>
      </c>
      <c r="E2848" s="349">
        <v>0</v>
      </c>
      <c r="F2848" s="6"/>
      <c r="G2848" s="6"/>
      <c r="H2848" s="6"/>
      <c r="I2848" s="6"/>
      <c r="J2848" s="9"/>
    </row>
    <row r="2849" ht="15.35" customHeight="1">
      <c r="A2849" t="s" s="594">
        <f>MID(D2849,LEN(C2849)+2,LEN(D2849)-LEN(C2849))</f>
        <v>120</v>
      </c>
      <c r="B2849" s="349">
        <f>IF(_xlfn.IFERROR(FIND("PU",D2849,1),0)&lt;&gt;0,"PU",0)</f>
        <v>0</v>
      </c>
      <c r="C2849" t="s" s="10">
        <v>3725</v>
      </c>
      <c r="D2849" t="s" s="595">
        <v>3735</v>
      </c>
      <c r="E2849" s="349">
        <v>0</v>
      </c>
      <c r="F2849" s="6"/>
      <c r="G2849" s="6"/>
      <c r="H2849" s="6"/>
      <c r="I2849" s="6"/>
      <c r="J2849" s="9"/>
    </row>
    <row r="2850" ht="15.35" customHeight="1">
      <c r="A2850" t="s" s="594">
        <f>MID(D2850,LEN(C2850)+2,LEN(D2850)-LEN(C2850))</f>
        <v>121</v>
      </c>
      <c r="B2850" s="349">
        <f>IF(_xlfn.IFERROR(FIND("PU",D2850,1),0)&lt;&gt;0,"PU",0)</f>
        <v>0</v>
      </c>
      <c r="C2850" t="s" s="10">
        <v>3725</v>
      </c>
      <c r="D2850" t="s" s="595">
        <v>3736</v>
      </c>
      <c r="E2850" s="349">
        <v>0</v>
      </c>
      <c r="F2850" s="6"/>
      <c r="G2850" s="6"/>
      <c r="H2850" s="6"/>
      <c r="I2850" s="6"/>
      <c r="J2850" s="9"/>
    </row>
    <row r="2851" ht="15.35" customHeight="1">
      <c r="A2851" t="s" s="594">
        <f>MID(D2851,LEN(C2851)+2,LEN(D2851)-LEN(C2851))</f>
        <v>122</v>
      </c>
      <c r="B2851" s="349">
        <f>IF(_xlfn.IFERROR(FIND("PU",D2851,1),0)&lt;&gt;0,"PU",0)</f>
        <v>0</v>
      </c>
      <c r="C2851" t="s" s="10">
        <v>3725</v>
      </c>
      <c r="D2851" t="s" s="595">
        <v>3737</v>
      </c>
      <c r="E2851" s="349">
        <v>0</v>
      </c>
      <c r="F2851" s="6"/>
      <c r="G2851" s="6"/>
      <c r="H2851" s="6"/>
      <c r="I2851" s="6"/>
      <c r="J2851" s="9"/>
    </row>
    <row r="2852" ht="15.35" customHeight="1">
      <c r="A2852" t="s" s="594">
        <f>MID(D2852,LEN(C2852)+2,LEN(D2852)-LEN(C2852))</f>
        <v>123</v>
      </c>
      <c r="B2852" s="349">
        <f>IF(_xlfn.IFERROR(FIND("PU",D2852,1),0)&lt;&gt;0,"PU",0)</f>
        <v>0</v>
      </c>
      <c r="C2852" t="s" s="10">
        <v>3725</v>
      </c>
      <c r="D2852" t="s" s="595">
        <v>3738</v>
      </c>
      <c r="E2852" s="349">
        <v>0</v>
      </c>
      <c r="F2852" s="6"/>
      <c r="G2852" s="6"/>
      <c r="H2852" s="6"/>
      <c r="I2852" s="6"/>
      <c r="J2852" s="9"/>
    </row>
    <row r="2853" ht="15.35" customHeight="1">
      <c r="A2853" t="s" s="594">
        <f>MID(D2853,LEN(C2853)+2,LEN(D2853)-LEN(C2853))</f>
        <v>860</v>
      </c>
      <c r="B2853" s="349">
        <f>IF(_xlfn.IFERROR(FIND("PU",D2853,1),0)&lt;&gt;0,"PU",0)</f>
        <v>0</v>
      </c>
      <c r="C2853" t="s" s="10">
        <v>3725</v>
      </c>
      <c r="D2853" t="s" s="595">
        <v>3739</v>
      </c>
      <c r="E2853" s="349">
        <v>0</v>
      </c>
      <c r="F2853" s="6"/>
      <c r="G2853" s="6"/>
      <c r="H2853" s="6"/>
      <c r="I2853" s="6"/>
      <c r="J2853" s="9"/>
    </row>
    <row r="2854" ht="15.35" customHeight="1">
      <c r="A2854" t="s" s="594">
        <f>MID(D2854,LEN(C2854)+2,LEN(D2854)-LEN(C2854))</f>
        <v>110</v>
      </c>
      <c r="B2854" s="349">
        <f>IF(_xlfn.IFERROR(FIND("PU",D2854,1),0)&lt;&gt;0,"PU",0)</f>
        <v>0</v>
      </c>
      <c r="C2854" t="s" s="10">
        <v>3740</v>
      </c>
      <c r="D2854" t="s" s="595">
        <v>3741</v>
      </c>
      <c r="E2854" s="349">
        <v>0</v>
      </c>
      <c r="F2854" s="6"/>
      <c r="G2854" s="6"/>
      <c r="H2854" s="6"/>
      <c r="I2854" s="6"/>
      <c r="J2854" s="9"/>
    </row>
    <row r="2855" ht="15.35" customHeight="1">
      <c r="A2855" t="s" s="594">
        <f>MID(D2855,LEN(C2855)+2,LEN(D2855)-LEN(C2855))</f>
        <v>111</v>
      </c>
      <c r="B2855" s="349">
        <f>IF(_xlfn.IFERROR(FIND("PU",D2855,1),0)&lt;&gt;0,"PU",0)</f>
        <v>0</v>
      </c>
      <c r="C2855" t="s" s="10">
        <v>3740</v>
      </c>
      <c r="D2855" t="s" s="595">
        <v>3742</v>
      </c>
      <c r="E2855" s="349">
        <v>0</v>
      </c>
      <c r="F2855" s="6"/>
      <c r="G2855" s="6"/>
      <c r="H2855" s="6"/>
      <c r="I2855" s="6"/>
      <c r="J2855" s="9"/>
    </row>
    <row r="2856" ht="15.35" customHeight="1">
      <c r="A2856" t="s" s="594">
        <f>MID(D2856,LEN(C2856)+2,LEN(D2856)-LEN(C2856))</f>
        <v>112</v>
      </c>
      <c r="B2856" s="349">
        <f>IF(_xlfn.IFERROR(FIND("PU",D2856,1),0)&lt;&gt;0,"PU",0)</f>
        <v>0</v>
      </c>
      <c r="C2856" t="s" s="10">
        <v>3740</v>
      </c>
      <c r="D2856" t="s" s="595">
        <v>3743</v>
      </c>
      <c r="E2856" s="349">
        <v>0</v>
      </c>
      <c r="F2856" s="6"/>
      <c r="G2856" s="6"/>
      <c r="H2856" s="6"/>
      <c r="I2856" s="6"/>
      <c r="J2856" s="9"/>
    </row>
    <row r="2857" ht="15.35" customHeight="1">
      <c r="A2857" t="s" s="594">
        <f>MID(D2857,LEN(C2857)+2,LEN(D2857)-LEN(C2857))</f>
        <v>113</v>
      </c>
      <c r="B2857" s="349">
        <f>IF(_xlfn.IFERROR(FIND("PU",D2857,1),0)&lt;&gt;0,"PU",0)</f>
        <v>0</v>
      </c>
      <c r="C2857" t="s" s="10">
        <v>3740</v>
      </c>
      <c r="D2857" t="s" s="595">
        <v>3744</v>
      </c>
      <c r="E2857" s="349">
        <v>0</v>
      </c>
      <c r="F2857" s="6"/>
      <c r="G2857" s="6"/>
      <c r="H2857" s="6"/>
      <c r="I2857" s="6"/>
      <c r="J2857" s="9"/>
    </row>
    <row r="2858" ht="15.35" customHeight="1">
      <c r="A2858" t="s" s="594">
        <f>MID(D2858,LEN(C2858)+2,LEN(D2858)-LEN(C2858))</f>
        <v>114</v>
      </c>
      <c r="B2858" s="349">
        <f>IF(_xlfn.IFERROR(FIND("PU",D2858,1),0)&lt;&gt;0,"PU",0)</f>
        <v>0</v>
      </c>
      <c r="C2858" t="s" s="10">
        <v>3740</v>
      </c>
      <c r="D2858" t="s" s="595">
        <v>3745</v>
      </c>
      <c r="E2858" s="349">
        <v>0</v>
      </c>
      <c r="F2858" s="6"/>
      <c r="G2858" s="6"/>
      <c r="H2858" s="6"/>
      <c r="I2858" s="6"/>
      <c r="J2858" s="9"/>
    </row>
    <row r="2859" ht="15.35" customHeight="1">
      <c r="A2859" t="s" s="594">
        <f>MID(D2859,LEN(C2859)+2,LEN(D2859)-LEN(C2859))</f>
        <v>115</v>
      </c>
      <c r="B2859" s="349">
        <f>IF(_xlfn.IFERROR(FIND("PU",D2859,1),0)&lt;&gt;0,"PU",0)</f>
        <v>0</v>
      </c>
      <c r="C2859" t="s" s="10">
        <v>3740</v>
      </c>
      <c r="D2859" t="s" s="595">
        <v>3746</v>
      </c>
      <c r="E2859" s="349">
        <v>0</v>
      </c>
      <c r="F2859" s="6"/>
      <c r="G2859" s="6"/>
      <c r="H2859" s="6"/>
      <c r="I2859" s="6"/>
      <c r="J2859" s="9"/>
    </row>
    <row r="2860" ht="15.35" customHeight="1">
      <c r="A2860" t="s" s="594">
        <f>MID(D2860,LEN(C2860)+2,LEN(D2860)-LEN(C2860))</f>
        <v>117</v>
      </c>
      <c r="B2860" s="349">
        <f>IF(_xlfn.IFERROR(FIND("PU",D2860,1),0)&lt;&gt;0,"PU",0)</f>
        <v>0</v>
      </c>
      <c r="C2860" t="s" s="10">
        <v>3740</v>
      </c>
      <c r="D2860" t="s" s="595">
        <v>3747</v>
      </c>
      <c r="E2860" s="349">
        <v>0</v>
      </c>
      <c r="F2860" s="6"/>
      <c r="G2860" s="6"/>
      <c r="H2860" s="6"/>
      <c r="I2860" s="6"/>
      <c r="J2860" s="9"/>
    </row>
    <row r="2861" ht="15.35" customHeight="1">
      <c r="A2861" t="s" s="594">
        <f>MID(D2861,LEN(C2861)+2,LEN(D2861)-LEN(C2861))</f>
        <v>118</v>
      </c>
      <c r="B2861" s="349">
        <f>IF(_xlfn.IFERROR(FIND("PU",D2861,1),0)&lt;&gt;0,"PU",0)</f>
        <v>0</v>
      </c>
      <c r="C2861" t="s" s="10">
        <v>3740</v>
      </c>
      <c r="D2861" t="s" s="595">
        <v>3748</v>
      </c>
      <c r="E2861" s="349">
        <v>0</v>
      </c>
      <c r="F2861" s="6"/>
      <c r="G2861" s="6"/>
      <c r="H2861" s="6"/>
      <c r="I2861" s="6"/>
      <c r="J2861" s="9"/>
    </row>
    <row r="2862" ht="15.35" customHeight="1">
      <c r="A2862" t="s" s="594">
        <f>MID(D2862,LEN(C2862)+2,LEN(D2862)-LEN(C2862))</f>
        <v>119</v>
      </c>
      <c r="B2862" s="349">
        <f>IF(_xlfn.IFERROR(FIND("PU",D2862,1),0)&lt;&gt;0,"PU",0)</f>
        <v>0</v>
      </c>
      <c r="C2862" t="s" s="10">
        <v>3740</v>
      </c>
      <c r="D2862" t="s" s="595">
        <v>3749</v>
      </c>
      <c r="E2862" s="349">
        <v>0</v>
      </c>
      <c r="F2862" s="6"/>
      <c r="G2862" s="6"/>
      <c r="H2862" s="6"/>
      <c r="I2862" s="6"/>
      <c r="J2862" s="9"/>
    </row>
    <row r="2863" ht="15.35" customHeight="1">
      <c r="A2863" t="s" s="594">
        <f>MID(D2863,LEN(C2863)+2,LEN(D2863)-LEN(C2863))</f>
        <v>120</v>
      </c>
      <c r="B2863" s="349">
        <f>IF(_xlfn.IFERROR(FIND("PU",D2863,1),0)&lt;&gt;0,"PU",0)</f>
        <v>0</v>
      </c>
      <c r="C2863" t="s" s="10">
        <v>3740</v>
      </c>
      <c r="D2863" t="s" s="595">
        <v>3750</v>
      </c>
      <c r="E2863" s="349">
        <v>0</v>
      </c>
      <c r="F2863" s="6"/>
      <c r="G2863" s="6"/>
      <c r="H2863" s="6"/>
      <c r="I2863" s="6"/>
      <c r="J2863" s="9"/>
    </row>
    <row r="2864" ht="15.35" customHeight="1">
      <c r="A2864" t="s" s="594">
        <f>MID(D2864,LEN(C2864)+2,LEN(D2864)-LEN(C2864))</f>
        <v>121</v>
      </c>
      <c r="B2864" s="349">
        <f>IF(_xlfn.IFERROR(FIND("PU",D2864,1),0)&lt;&gt;0,"PU",0)</f>
        <v>0</v>
      </c>
      <c r="C2864" t="s" s="10">
        <v>3740</v>
      </c>
      <c r="D2864" t="s" s="595">
        <v>3751</v>
      </c>
      <c r="E2864" s="349">
        <v>0</v>
      </c>
      <c r="F2864" s="6"/>
      <c r="G2864" s="6"/>
      <c r="H2864" s="6"/>
      <c r="I2864" s="6"/>
      <c r="J2864" s="9"/>
    </row>
    <row r="2865" ht="15.35" customHeight="1">
      <c r="A2865" t="s" s="594">
        <f>MID(D2865,LEN(C2865)+2,LEN(D2865)-LEN(C2865))</f>
        <v>122</v>
      </c>
      <c r="B2865" s="349">
        <f>IF(_xlfn.IFERROR(FIND("PU",D2865,1),0)&lt;&gt;0,"PU",0)</f>
        <v>0</v>
      </c>
      <c r="C2865" t="s" s="10">
        <v>3740</v>
      </c>
      <c r="D2865" t="s" s="595">
        <v>3752</v>
      </c>
      <c r="E2865" s="349">
        <v>0</v>
      </c>
      <c r="F2865" s="6"/>
      <c r="G2865" s="6"/>
      <c r="H2865" s="6"/>
      <c r="I2865" s="6"/>
      <c r="J2865" s="9"/>
    </row>
    <row r="2866" ht="15.35" customHeight="1">
      <c r="A2866" t="s" s="594">
        <f>MID(D2866,LEN(C2866)+2,LEN(D2866)-LEN(C2866))</f>
        <v>123</v>
      </c>
      <c r="B2866" s="349">
        <f>IF(_xlfn.IFERROR(FIND("PU",D2866,1),0)&lt;&gt;0,"PU",0)</f>
        <v>0</v>
      </c>
      <c r="C2866" t="s" s="10">
        <v>3740</v>
      </c>
      <c r="D2866" t="s" s="595">
        <v>3753</v>
      </c>
      <c r="E2866" s="349">
        <v>0</v>
      </c>
      <c r="F2866" s="6"/>
      <c r="G2866" s="6"/>
      <c r="H2866" s="6"/>
      <c r="I2866" s="6"/>
      <c r="J2866" s="9"/>
    </row>
    <row r="2867" ht="15.35" customHeight="1">
      <c r="A2867" t="s" s="594">
        <f>MID(D2867,LEN(C2867)+2,LEN(D2867)-LEN(C2867))</f>
        <v>860</v>
      </c>
      <c r="B2867" s="349">
        <f>IF(_xlfn.IFERROR(FIND("PU",D2867,1),0)&lt;&gt;0,"PU",0)</f>
        <v>0</v>
      </c>
      <c r="C2867" t="s" s="10">
        <v>3740</v>
      </c>
      <c r="D2867" t="s" s="595">
        <v>3754</v>
      </c>
      <c r="E2867" s="349">
        <v>0</v>
      </c>
      <c r="F2867" s="6"/>
      <c r="G2867" s="6"/>
      <c r="H2867" s="6"/>
      <c r="I2867" s="6"/>
      <c r="J2867" s="9"/>
    </row>
    <row r="2868" ht="15.35" customHeight="1">
      <c r="A2868" t="s" s="594">
        <f>MID(D2868,LEN(C2868)+2,LEN(D2868)-LEN(C2868))</f>
        <v>110</v>
      </c>
      <c r="B2868" s="349">
        <f>IF(_xlfn.IFERROR(FIND("PU",D2868,1),0)&lt;&gt;0,"PU",0)</f>
        <v>0</v>
      </c>
      <c r="C2868" t="s" s="10">
        <v>3755</v>
      </c>
      <c r="D2868" t="s" s="595">
        <v>3756</v>
      </c>
      <c r="E2868" s="349">
        <v>0</v>
      </c>
      <c r="F2868" s="6"/>
      <c r="G2868" s="6"/>
      <c r="H2868" s="6"/>
      <c r="I2868" s="6"/>
      <c r="J2868" s="9"/>
    </row>
    <row r="2869" ht="15.35" customHeight="1">
      <c r="A2869" t="s" s="594">
        <f>MID(D2869,LEN(C2869)+2,LEN(D2869)-LEN(C2869))</f>
        <v>111</v>
      </c>
      <c r="B2869" s="349">
        <f>IF(_xlfn.IFERROR(FIND("PU",D2869,1),0)&lt;&gt;0,"PU",0)</f>
        <v>0</v>
      </c>
      <c r="C2869" t="s" s="10">
        <v>3755</v>
      </c>
      <c r="D2869" t="s" s="595">
        <v>3757</v>
      </c>
      <c r="E2869" s="349">
        <v>0</v>
      </c>
      <c r="F2869" s="6"/>
      <c r="G2869" s="6"/>
      <c r="H2869" s="6"/>
      <c r="I2869" s="6"/>
      <c r="J2869" s="9"/>
    </row>
    <row r="2870" ht="15.35" customHeight="1">
      <c r="A2870" t="s" s="594">
        <f>MID(D2870,LEN(C2870)+2,LEN(D2870)-LEN(C2870))</f>
        <v>112</v>
      </c>
      <c r="B2870" s="349">
        <f>IF(_xlfn.IFERROR(FIND("PU",D2870,1),0)&lt;&gt;0,"PU",0)</f>
        <v>0</v>
      </c>
      <c r="C2870" t="s" s="10">
        <v>3755</v>
      </c>
      <c r="D2870" t="s" s="595">
        <v>3758</v>
      </c>
      <c r="E2870" s="349">
        <v>0</v>
      </c>
      <c r="F2870" s="6"/>
      <c r="G2870" s="6"/>
      <c r="H2870" s="6"/>
      <c r="I2870" s="6"/>
      <c r="J2870" s="9"/>
    </row>
    <row r="2871" ht="15.35" customHeight="1">
      <c r="A2871" t="s" s="594">
        <f>MID(D2871,LEN(C2871)+2,LEN(D2871)-LEN(C2871))</f>
        <v>113</v>
      </c>
      <c r="B2871" s="349">
        <f>IF(_xlfn.IFERROR(FIND("PU",D2871,1),0)&lt;&gt;0,"PU",0)</f>
        <v>0</v>
      </c>
      <c r="C2871" t="s" s="10">
        <v>3755</v>
      </c>
      <c r="D2871" t="s" s="595">
        <v>3759</v>
      </c>
      <c r="E2871" s="349">
        <v>0</v>
      </c>
      <c r="F2871" s="6"/>
      <c r="G2871" s="6"/>
      <c r="H2871" s="6"/>
      <c r="I2871" s="6"/>
      <c r="J2871" s="9"/>
    </row>
    <row r="2872" ht="15.35" customHeight="1">
      <c r="A2872" t="s" s="594">
        <f>MID(D2872,LEN(C2872)+2,LEN(D2872)-LEN(C2872))</f>
        <v>114</v>
      </c>
      <c r="B2872" s="349">
        <f>IF(_xlfn.IFERROR(FIND("PU",D2872,1),0)&lt;&gt;0,"PU",0)</f>
        <v>0</v>
      </c>
      <c r="C2872" t="s" s="10">
        <v>3755</v>
      </c>
      <c r="D2872" t="s" s="595">
        <v>3760</v>
      </c>
      <c r="E2872" s="349">
        <v>0</v>
      </c>
      <c r="F2872" s="6"/>
      <c r="G2872" s="6"/>
      <c r="H2872" s="6"/>
      <c r="I2872" s="6"/>
      <c r="J2872" s="9"/>
    </row>
    <row r="2873" ht="15.35" customHeight="1">
      <c r="A2873" t="s" s="594">
        <f>MID(D2873,LEN(C2873)+2,LEN(D2873)-LEN(C2873))</f>
        <v>115</v>
      </c>
      <c r="B2873" s="349">
        <f>IF(_xlfn.IFERROR(FIND("PU",D2873,1),0)&lt;&gt;0,"PU",0)</f>
        <v>0</v>
      </c>
      <c r="C2873" t="s" s="10">
        <v>3755</v>
      </c>
      <c r="D2873" t="s" s="595">
        <v>3761</v>
      </c>
      <c r="E2873" s="349">
        <v>0</v>
      </c>
      <c r="F2873" s="6"/>
      <c r="G2873" s="6"/>
      <c r="H2873" s="6"/>
      <c r="I2873" s="6"/>
      <c r="J2873" s="9"/>
    </row>
    <row r="2874" ht="15.35" customHeight="1">
      <c r="A2874" t="s" s="594">
        <f>MID(D2874,LEN(C2874)+2,LEN(D2874)-LEN(C2874))</f>
        <v>117</v>
      </c>
      <c r="B2874" s="349">
        <f>IF(_xlfn.IFERROR(FIND("PU",D2874,1),0)&lt;&gt;0,"PU",0)</f>
        <v>0</v>
      </c>
      <c r="C2874" t="s" s="10">
        <v>3755</v>
      </c>
      <c r="D2874" t="s" s="595">
        <v>3762</v>
      </c>
      <c r="E2874" s="349">
        <v>0</v>
      </c>
      <c r="F2874" s="6"/>
      <c r="G2874" s="6"/>
      <c r="H2874" s="6"/>
      <c r="I2874" s="6"/>
      <c r="J2874" s="9"/>
    </row>
    <row r="2875" ht="15.35" customHeight="1">
      <c r="A2875" t="s" s="594">
        <f>MID(D2875,LEN(C2875)+2,LEN(D2875)-LEN(C2875))</f>
        <v>118</v>
      </c>
      <c r="B2875" s="349">
        <f>IF(_xlfn.IFERROR(FIND("PU",D2875,1),0)&lt;&gt;0,"PU",0)</f>
        <v>0</v>
      </c>
      <c r="C2875" t="s" s="10">
        <v>3755</v>
      </c>
      <c r="D2875" t="s" s="595">
        <v>3763</v>
      </c>
      <c r="E2875" s="349">
        <v>0</v>
      </c>
      <c r="F2875" s="6"/>
      <c r="G2875" s="6"/>
      <c r="H2875" s="6"/>
      <c r="I2875" s="6"/>
      <c r="J2875" s="9"/>
    </row>
    <row r="2876" ht="15.35" customHeight="1">
      <c r="A2876" t="s" s="594">
        <f>MID(D2876,LEN(C2876)+2,LEN(D2876)-LEN(C2876))</f>
        <v>119</v>
      </c>
      <c r="B2876" s="349">
        <f>IF(_xlfn.IFERROR(FIND("PU",D2876,1),0)&lt;&gt;0,"PU",0)</f>
        <v>0</v>
      </c>
      <c r="C2876" t="s" s="10">
        <v>3755</v>
      </c>
      <c r="D2876" t="s" s="595">
        <v>3764</v>
      </c>
      <c r="E2876" s="349">
        <v>0</v>
      </c>
      <c r="F2876" s="6"/>
      <c r="G2876" s="6"/>
      <c r="H2876" s="6"/>
      <c r="I2876" s="6"/>
      <c r="J2876" s="9"/>
    </row>
    <row r="2877" ht="15.35" customHeight="1">
      <c r="A2877" t="s" s="594">
        <f>MID(D2877,LEN(C2877)+2,LEN(D2877)-LEN(C2877))</f>
        <v>120</v>
      </c>
      <c r="B2877" s="349">
        <f>IF(_xlfn.IFERROR(FIND("PU",D2877,1),0)&lt;&gt;0,"PU",0)</f>
        <v>0</v>
      </c>
      <c r="C2877" t="s" s="10">
        <v>3755</v>
      </c>
      <c r="D2877" t="s" s="595">
        <v>3765</v>
      </c>
      <c r="E2877" s="349">
        <v>0</v>
      </c>
      <c r="F2877" s="6"/>
      <c r="G2877" s="6"/>
      <c r="H2877" s="6"/>
      <c r="I2877" s="6"/>
      <c r="J2877" s="9"/>
    </row>
    <row r="2878" ht="15.35" customHeight="1">
      <c r="A2878" t="s" s="594">
        <f>MID(D2878,LEN(C2878)+2,LEN(D2878)-LEN(C2878))</f>
        <v>121</v>
      </c>
      <c r="B2878" s="349">
        <f>IF(_xlfn.IFERROR(FIND("PU",D2878,1),0)&lt;&gt;0,"PU",0)</f>
        <v>0</v>
      </c>
      <c r="C2878" t="s" s="10">
        <v>3755</v>
      </c>
      <c r="D2878" t="s" s="595">
        <v>3766</v>
      </c>
      <c r="E2878" s="349">
        <v>0</v>
      </c>
      <c r="F2878" s="6"/>
      <c r="G2878" s="6"/>
      <c r="H2878" s="6"/>
      <c r="I2878" s="6"/>
      <c r="J2878" s="9"/>
    </row>
    <row r="2879" ht="15.35" customHeight="1">
      <c r="A2879" t="s" s="594">
        <f>MID(D2879,LEN(C2879)+2,LEN(D2879)-LEN(C2879))</f>
        <v>122</v>
      </c>
      <c r="B2879" s="349">
        <f>IF(_xlfn.IFERROR(FIND("PU",D2879,1),0)&lt;&gt;0,"PU",0)</f>
        <v>0</v>
      </c>
      <c r="C2879" t="s" s="10">
        <v>3755</v>
      </c>
      <c r="D2879" t="s" s="595">
        <v>3767</v>
      </c>
      <c r="E2879" s="349">
        <v>0</v>
      </c>
      <c r="F2879" s="6"/>
      <c r="G2879" s="6"/>
      <c r="H2879" s="6"/>
      <c r="I2879" s="6"/>
      <c r="J2879" s="9"/>
    </row>
    <row r="2880" ht="15.35" customHeight="1">
      <c r="A2880" t="s" s="594">
        <f>MID(D2880,LEN(C2880)+2,LEN(D2880)-LEN(C2880))</f>
        <v>123</v>
      </c>
      <c r="B2880" s="349">
        <f>IF(_xlfn.IFERROR(FIND("PU",D2880,1),0)&lt;&gt;0,"PU",0)</f>
        <v>0</v>
      </c>
      <c r="C2880" t="s" s="10">
        <v>3755</v>
      </c>
      <c r="D2880" t="s" s="595">
        <v>3768</v>
      </c>
      <c r="E2880" s="349">
        <v>0</v>
      </c>
      <c r="F2880" s="6"/>
      <c r="G2880" s="6"/>
      <c r="H2880" s="6"/>
      <c r="I2880" s="6"/>
      <c r="J2880" s="9"/>
    </row>
    <row r="2881" ht="15.35" customHeight="1">
      <c r="A2881" t="s" s="594">
        <f>MID(D2881,LEN(C2881)+2,LEN(D2881)-LEN(C2881))</f>
        <v>860</v>
      </c>
      <c r="B2881" s="349">
        <f>IF(_xlfn.IFERROR(FIND("PU",D2881,1),0)&lt;&gt;0,"PU",0)</f>
        <v>0</v>
      </c>
      <c r="C2881" t="s" s="10">
        <v>3755</v>
      </c>
      <c r="D2881" t="s" s="595">
        <v>3769</v>
      </c>
      <c r="E2881" s="349">
        <v>0</v>
      </c>
      <c r="F2881" s="6"/>
      <c r="G2881" s="6"/>
      <c r="H2881" s="6"/>
      <c r="I2881" s="6"/>
      <c r="J2881" s="9"/>
    </row>
    <row r="2882" ht="15.35" customHeight="1">
      <c r="A2882" t="s" s="594">
        <f>MID(D2882,LEN(C2882)+2,LEN(D2882)-LEN(C2882))</f>
        <v>110</v>
      </c>
      <c r="B2882" s="349">
        <f>IF(_xlfn.IFERROR(FIND("PU",D2882,1),0)&lt;&gt;0,"PU",0)</f>
        <v>0</v>
      </c>
      <c r="C2882" t="s" s="10">
        <v>3770</v>
      </c>
      <c r="D2882" t="s" s="595">
        <v>3771</v>
      </c>
      <c r="E2882" s="349">
        <v>0</v>
      </c>
      <c r="F2882" s="6"/>
      <c r="G2882" s="6"/>
      <c r="H2882" s="6"/>
      <c r="I2882" s="6"/>
      <c r="J2882" s="9"/>
    </row>
    <row r="2883" ht="15.35" customHeight="1">
      <c r="A2883" t="s" s="594">
        <f>MID(D2883,LEN(C2883)+2,LEN(D2883)-LEN(C2883))</f>
        <v>111</v>
      </c>
      <c r="B2883" s="349">
        <f>IF(_xlfn.IFERROR(FIND("PU",D2883,1),0)&lt;&gt;0,"PU",0)</f>
        <v>0</v>
      </c>
      <c r="C2883" t="s" s="10">
        <v>3770</v>
      </c>
      <c r="D2883" t="s" s="595">
        <v>3772</v>
      </c>
      <c r="E2883" s="349">
        <v>0</v>
      </c>
      <c r="F2883" s="6"/>
      <c r="G2883" s="6"/>
      <c r="H2883" s="6"/>
      <c r="I2883" s="6"/>
      <c r="J2883" s="9"/>
    </row>
    <row r="2884" ht="15.35" customHeight="1">
      <c r="A2884" t="s" s="594">
        <f>MID(D2884,LEN(C2884)+2,LEN(D2884)-LEN(C2884))</f>
        <v>112</v>
      </c>
      <c r="B2884" s="349">
        <f>IF(_xlfn.IFERROR(FIND("PU",D2884,1),0)&lt;&gt;0,"PU",0)</f>
        <v>0</v>
      </c>
      <c r="C2884" t="s" s="10">
        <v>3770</v>
      </c>
      <c r="D2884" t="s" s="595">
        <v>3773</v>
      </c>
      <c r="E2884" s="349">
        <v>0</v>
      </c>
      <c r="F2884" s="6"/>
      <c r="G2884" s="6"/>
      <c r="H2884" s="6"/>
      <c r="I2884" s="6"/>
      <c r="J2884" s="9"/>
    </row>
    <row r="2885" ht="15.35" customHeight="1">
      <c r="A2885" t="s" s="594">
        <f>MID(D2885,LEN(C2885)+2,LEN(D2885)-LEN(C2885))</f>
        <v>113</v>
      </c>
      <c r="B2885" s="349">
        <f>IF(_xlfn.IFERROR(FIND("PU",D2885,1),0)&lt;&gt;0,"PU",0)</f>
        <v>0</v>
      </c>
      <c r="C2885" t="s" s="10">
        <v>3770</v>
      </c>
      <c r="D2885" t="s" s="595">
        <v>3774</v>
      </c>
      <c r="E2885" s="349">
        <v>0</v>
      </c>
      <c r="F2885" s="6"/>
      <c r="G2885" s="6"/>
      <c r="H2885" s="6"/>
      <c r="I2885" s="6"/>
      <c r="J2885" s="9"/>
    </row>
    <row r="2886" ht="15.35" customHeight="1">
      <c r="A2886" t="s" s="594">
        <f>MID(D2886,LEN(C2886)+2,LEN(D2886)-LEN(C2886))</f>
        <v>114</v>
      </c>
      <c r="B2886" s="349">
        <f>IF(_xlfn.IFERROR(FIND("PU",D2886,1),0)&lt;&gt;0,"PU",0)</f>
        <v>0</v>
      </c>
      <c r="C2886" t="s" s="10">
        <v>3770</v>
      </c>
      <c r="D2886" t="s" s="595">
        <v>3775</v>
      </c>
      <c r="E2886" s="349">
        <v>0</v>
      </c>
      <c r="F2886" s="6"/>
      <c r="G2886" s="6"/>
      <c r="H2886" s="6"/>
      <c r="I2886" s="6"/>
      <c r="J2886" s="9"/>
    </row>
    <row r="2887" ht="15.35" customHeight="1">
      <c r="A2887" t="s" s="594">
        <f>MID(D2887,LEN(C2887)+2,LEN(D2887)-LEN(C2887))</f>
        <v>115</v>
      </c>
      <c r="B2887" s="349">
        <f>IF(_xlfn.IFERROR(FIND("PU",D2887,1),0)&lt;&gt;0,"PU",0)</f>
        <v>0</v>
      </c>
      <c r="C2887" t="s" s="10">
        <v>3770</v>
      </c>
      <c r="D2887" t="s" s="595">
        <v>3776</v>
      </c>
      <c r="E2887" s="349">
        <v>0</v>
      </c>
      <c r="F2887" s="6"/>
      <c r="G2887" s="6"/>
      <c r="H2887" s="6"/>
      <c r="I2887" s="6"/>
      <c r="J2887" s="9"/>
    </row>
    <row r="2888" ht="15.35" customHeight="1">
      <c r="A2888" t="s" s="594">
        <f>MID(D2888,LEN(C2888)+2,LEN(D2888)-LEN(C2888))</f>
        <v>117</v>
      </c>
      <c r="B2888" s="349">
        <f>IF(_xlfn.IFERROR(FIND("PU",D2888,1),0)&lt;&gt;0,"PU",0)</f>
        <v>0</v>
      </c>
      <c r="C2888" t="s" s="10">
        <v>3770</v>
      </c>
      <c r="D2888" t="s" s="595">
        <v>3777</v>
      </c>
      <c r="E2888" s="349">
        <v>0</v>
      </c>
      <c r="F2888" s="6"/>
      <c r="G2888" s="6"/>
      <c r="H2888" s="6"/>
      <c r="I2888" s="6"/>
      <c r="J2888" s="9"/>
    </row>
    <row r="2889" ht="15.35" customHeight="1">
      <c r="A2889" t="s" s="594">
        <f>MID(D2889,LEN(C2889)+2,LEN(D2889)-LEN(C2889))</f>
        <v>118</v>
      </c>
      <c r="B2889" s="349">
        <f>IF(_xlfn.IFERROR(FIND("PU",D2889,1),0)&lt;&gt;0,"PU",0)</f>
        <v>0</v>
      </c>
      <c r="C2889" t="s" s="10">
        <v>3770</v>
      </c>
      <c r="D2889" t="s" s="595">
        <v>3778</v>
      </c>
      <c r="E2889" s="349">
        <v>0</v>
      </c>
      <c r="F2889" s="6"/>
      <c r="G2889" s="6"/>
      <c r="H2889" s="6"/>
      <c r="I2889" s="6"/>
      <c r="J2889" s="9"/>
    </row>
    <row r="2890" ht="15.35" customHeight="1">
      <c r="A2890" t="s" s="594">
        <f>MID(D2890,LEN(C2890)+2,LEN(D2890)-LEN(C2890))</f>
        <v>119</v>
      </c>
      <c r="B2890" s="349">
        <f>IF(_xlfn.IFERROR(FIND("PU",D2890,1),0)&lt;&gt;0,"PU",0)</f>
        <v>0</v>
      </c>
      <c r="C2890" t="s" s="10">
        <v>3770</v>
      </c>
      <c r="D2890" t="s" s="595">
        <v>3779</v>
      </c>
      <c r="E2890" s="349">
        <v>0</v>
      </c>
      <c r="F2890" s="6"/>
      <c r="G2890" s="6"/>
      <c r="H2890" s="6"/>
      <c r="I2890" s="6"/>
      <c r="J2890" s="9"/>
    </row>
    <row r="2891" ht="15.35" customHeight="1">
      <c r="A2891" t="s" s="594">
        <f>MID(D2891,LEN(C2891)+2,LEN(D2891)-LEN(C2891))</f>
        <v>120</v>
      </c>
      <c r="B2891" s="349">
        <f>IF(_xlfn.IFERROR(FIND("PU",D2891,1),0)&lt;&gt;0,"PU",0)</f>
        <v>0</v>
      </c>
      <c r="C2891" t="s" s="10">
        <v>3770</v>
      </c>
      <c r="D2891" t="s" s="595">
        <v>3780</v>
      </c>
      <c r="E2891" s="349">
        <v>0</v>
      </c>
      <c r="F2891" s="6"/>
      <c r="G2891" s="6"/>
      <c r="H2891" s="6"/>
      <c r="I2891" s="6"/>
      <c r="J2891" s="9"/>
    </row>
    <row r="2892" ht="15.35" customHeight="1">
      <c r="A2892" t="s" s="594">
        <f>MID(D2892,LEN(C2892)+2,LEN(D2892)-LEN(C2892))</f>
        <v>121</v>
      </c>
      <c r="B2892" s="349">
        <f>IF(_xlfn.IFERROR(FIND("PU",D2892,1),0)&lt;&gt;0,"PU",0)</f>
        <v>0</v>
      </c>
      <c r="C2892" t="s" s="10">
        <v>3770</v>
      </c>
      <c r="D2892" t="s" s="595">
        <v>3781</v>
      </c>
      <c r="E2892" s="349">
        <v>0</v>
      </c>
      <c r="F2892" s="6"/>
      <c r="G2892" s="6"/>
      <c r="H2892" s="6"/>
      <c r="I2892" s="6"/>
      <c r="J2892" s="9"/>
    </row>
    <row r="2893" ht="15.35" customHeight="1">
      <c r="A2893" t="s" s="594">
        <f>MID(D2893,LEN(C2893)+2,LEN(D2893)-LEN(C2893))</f>
        <v>122</v>
      </c>
      <c r="B2893" s="349">
        <f>IF(_xlfn.IFERROR(FIND("PU",D2893,1),0)&lt;&gt;0,"PU",0)</f>
        <v>0</v>
      </c>
      <c r="C2893" t="s" s="10">
        <v>3770</v>
      </c>
      <c r="D2893" t="s" s="595">
        <v>3782</v>
      </c>
      <c r="E2893" s="349">
        <v>0</v>
      </c>
      <c r="F2893" s="6"/>
      <c r="G2893" s="6"/>
      <c r="H2893" s="6"/>
      <c r="I2893" s="6"/>
      <c r="J2893" s="9"/>
    </row>
    <row r="2894" ht="15.35" customHeight="1">
      <c r="A2894" t="s" s="594">
        <f>MID(D2894,LEN(C2894)+2,LEN(D2894)-LEN(C2894))</f>
        <v>123</v>
      </c>
      <c r="B2894" s="349">
        <f>IF(_xlfn.IFERROR(FIND("PU",D2894,1),0)&lt;&gt;0,"PU",0)</f>
        <v>0</v>
      </c>
      <c r="C2894" t="s" s="10">
        <v>3770</v>
      </c>
      <c r="D2894" t="s" s="595">
        <v>3783</v>
      </c>
      <c r="E2894" s="349">
        <v>0</v>
      </c>
      <c r="F2894" s="6"/>
      <c r="G2894" s="6"/>
      <c r="H2894" s="6"/>
      <c r="I2894" s="6"/>
      <c r="J2894" s="9"/>
    </row>
    <row r="2895" ht="15.35" customHeight="1">
      <c r="A2895" t="s" s="594">
        <f>MID(D2895,LEN(C2895)+2,LEN(D2895)-LEN(C2895))</f>
        <v>860</v>
      </c>
      <c r="B2895" s="349">
        <f>IF(_xlfn.IFERROR(FIND("PU",D2895,1),0)&lt;&gt;0,"PU",0)</f>
        <v>0</v>
      </c>
      <c r="C2895" t="s" s="10">
        <v>3770</v>
      </c>
      <c r="D2895" t="s" s="595">
        <v>3784</v>
      </c>
      <c r="E2895" s="349">
        <v>0</v>
      </c>
      <c r="F2895" s="6"/>
      <c r="G2895" s="6"/>
      <c r="H2895" s="6"/>
      <c r="I2895" s="6"/>
      <c r="J2895" s="9"/>
    </row>
    <row r="2896" ht="15.35" customHeight="1">
      <c r="A2896" t="s" s="594">
        <f>MID(D2896,LEN(C2896)+2,LEN(D2896)-LEN(C2896))</f>
        <v>110</v>
      </c>
      <c r="B2896" s="349">
        <f>IF(_xlfn.IFERROR(FIND("PU",D2896,1),0)&lt;&gt;0,"PU",0)</f>
        <v>0</v>
      </c>
      <c r="C2896" t="s" s="10">
        <v>3785</v>
      </c>
      <c r="D2896" t="s" s="595">
        <v>3786</v>
      </c>
      <c r="E2896" s="349">
        <v>0</v>
      </c>
      <c r="F2896" s="6"/>
      <c r="G2896" s="6"/>
      <c r="H2896" s="6"/>
      <c r="I2896" s="6"/>
      <c r="J2896" s="9"/>
    </row>
    <row r="2897" ht="15.35" customHeight="1">
      <c r="A2897" t="s" s="594">
        <f>MID(D2897,LEN(C2897)+2,LEN(D2897)-LEN(C2897))</f>
        <v>111</v>
      </c>
      <c r="B2897" s="349">
        <f>IF(_xlfn.IFERROR(FIND("PU",D2897,1),0)&lt;&gt;0,"PU",0)</f>
        <v>0</v>
      </c>
      <c r="C2897" t="s" s="10">
        <v>3785</v>
      </c>
      <c r="D2897" t="s" s="595">
        <v>3787</v>
      </c>
      <c r="E2897" s="349">
        <v>0</v>
      </c>
      <c r="F2897" s="6"/>
      <c r="G2897" s="6"/>
      <c r="H2897" s="6"/>
      <c r="I2897" s="6"/>
      <c r="J2897" s="9"/>
    </row>
    <row r="2898" ht="15.35" customHeight="1">
      <c r="A2898" t="s" s="594">
        <f>MID(D2898,LEN(C2898)+2,LEN(D2898)-LEN(C2898))</f>
        <v>112</v>
      </c>
      <c r="B2898" s="349">
        <f>IF(_xlfn.IFERROR(FIND("PU",D2898,1),0)&lt;&gt;0,"PU",0)</f>
        <v>0</v>
      </c>
      <c r="C2898" t="s" s="10">
        <v>3785</v>
      </c>
      <c r="D2898" t="s" s="595">
        <v>3788</v>
      </c>
      <c r="E2898" s="349">
        <v>0</v>
      </c>
      <c r="F2898" s="6"/>
      <c r="G2898" s="6"/>
      <c r="H2898" s="6"/>
      <c r="I2898" s="6"/>
      <c r="J2898" s="9"/>
    </row>
    <row r="2899" ht="15.35" customHeight="1">
      <c r="A2899" t="s" s="594">
        <f>MID(D2899,LEN(C2899)+2,LEN(D2899)-LEN(C2899))</f>
        <v>113</v>
      </c>
      <c r="B2899" s="349">
        <f>IF(_xlfn.IFERROR(FIND("PU",D2899,1),0)&lt;&gt;0,"PU",0)</f>
        <v>0</v>
      </c>
      <c r="C2899" t="s" s="10">
        <v>3785</v>
      </c>
      <c r="D2899" t="s" s="595">
        <v>3789</v>
      </c>
      <c r="E2899" s="349">
        <v>0</v>
      </c>
      <c r="F2899" s="6"/>
      <c r="G2899" s="6"/>
      <c r="H2899" s="6"/>
      <c r="I2899" s="6"/>
      <c r="J2899" s="9"/>
    </row>
    <row r="2900" ht="15.35" customHeight="1">
      <c r="A2900" t="s" s="594">
        <f>MID(D2900,LEN(C2900)+2,LEN(D2900)-LEN(C2900))</f>
        <v>114</v>
      </c>
      <c r="B2900" s="349">
        <f>IF(_xlfn.IFERROR(FIND("PU",D2900,1),0)&lt;&gt;0,"PU",0)</f>
        <v>0</v>
      </c>
      <c r="C2900" t="s" s="10">
        <v>3785</v>
      </c>
      <c r="D2900" t="s" s="595">
        <v>3790</v>
      </c>
      <c r="E2900" s="349">
        <v>0</v>
      </c>
      <c r="F2900" s="6"/>
      <c r="G2900" s="6"/>
      <c r="H2900" s="6"/>
      <c r="I2900" s="6"/>
      <c r="J2900" s="9"/>
    </row>
    <row r="2901" ht="15.35" customHeight="1">
      <c r="A2901" t="s" s="594">
        <f>MID(D2901,LEN(C2901)+2,LEN(D2901)-LEN(C2901))</f>
        <v>115</v>
      </c>
      <c r="B2901" s="349">
        <f>IF(_xlfn.IFERROR(FIND("PU",D2901,1),0)&lt;&gt;0,"PU",0)</f>
        <v>0</v>
      </c>
      <c r="C2901" t="s" s="10">
        <v>3785</v>
      </c>
      <c r="D2901" t="s" s="10">
        <v>3791</v>
      </c>
      <c r="E2901" s="349">
        <v>0</v>
      </c>
      <c r="F2901" s="6"/>
      <c r="G2901" s="6"/>
      <c r="H2901" s="6"/>
      <c r="I2901" s="6"/>
      <c r="J2901" s="9"/>
    </row>
    <row r="2902" ht="15.35" customHeight="1">
      <c r="A2902" t="s" s="594">
        <f>MID(D2902,LEN(C2902)+2,LEN(D2902)-LEN(C2902))</f>
        <v>117</v>
      </c>
      <c r="B2902" s="349">
        <f>IF(_xlfn.IFERROR(FIND("PU",D2902,1),0)&lt;&gt;0,"PU",0)</f>
        <v>0</v>
      </c>
      <c r="C2902" t="s" s="10">
        <v>3785</v>
      </c>
      <c r="D2902" t="s" s="10">
        <v>3792</v>
      </c>
      <c r="E2902" s="349">
        <v>0</v>
      </c>
      <c r="F2902" s="6"/>
      <c r="G2902" s="6"/>
      <c r="H2902" s="6"/>
      <c r="I2902" s="6"/>
      <c r="J2902" s="9"/>
    </row>
    <row r="2903" ht="15.35" customHeight="1">
      <c r="A2903" t="s" s="594">
        <f>MID(D2903,LEN(C2903)+2,LEN(D2903)-LEN(C2903))</f>
        <v>118</v>
      </c>
      <c r="B2903" s="349">
        <f>IF(_xlfn.IFERROR(FIND("PU",D2903,1),0)&lt;&gt;0,"PU",0)</f>
        <v>0</v>
      </c>
      <c r="C2903" t="s" s="10">
        <v>3785</v>
      </c>
      <c r="D2903" t="s" s="10">
        <v>3793</v>
      </c>
      <c r="E2903" s="349">
        <v>0</v>
      </c>
      <c r="F2903" s="6"/>
      <c r="G2903" s="6"/>
      <c r="H2903" s="6"/>
      <c r="I2903" s="6"/>
      <c r="J2903" s="9"/>
    </row>
    <row r="2904" ht="15.35" customHeight="1">
      <c r="A2904" t="s" s="594">
        <f>MID(D2904,LEN(C2904)+2,LEN(D2904)-LEN(C2904))</f>
        <v>119</v>
      </c>
      <c r="B2904" s="349">
        <f>IF(_xlfn.IFERROR(FIND("PU",D2904,1),0)&lt;&gt;0,"PU",0)</f>
        <v>0</v>
      </c>
      <c r="C2904" t="s" s="10">
        <v>3785</v>
      </c>
      <c r="D2904" t="s" s="10">
        <v>3794</v>
      </c>
      <c r="E2904" s="349">
        <v>0</v>
      </c>
      <c r="F2904" s="6"/>
      <c r="G2904" s="6"/>
      <c r="H2904" s="6"/>
      <c r="I2904" s="6"/>
      <c r="J2904" s="9"/>
    </row>
    <row r="2905" ht="15.35" customHeight="1">
      <c r="A2905" t="s" s="594">
        <f>MID(D2905,LEN(C2905)+2,LEN(D2905)-LEN(C2905))</f>
        <v>120</v>
      </c>
      <c r="B2905" s="349">
        <f>IF(_xlfn.IFERROR(FIND("PU",D2905,1),0)&lt;&gt;0,"PU",0)</f>
        <v>0</v>
      </c>
      <c r="C2905" t="s" s="10">
        <v>3785</v>
      </c>
      <c r="D2905" t="s" s="10">
        <v>3795</v>
      </c>
      <c r="E2905" s="349">
        <v>0</v>
      </c>
      <c r="F2905" s="6"/>
      <c r="G2905" s="6"/>
      <c r="H2905" s="6"/>
      <c r="I2905" s="6"/>
      <c r="J2905" s="9"/>
    </row>
    <row r="2906" ht="15.35" customHeight="1">
      <c r="A2906" t="s" s="594">
        <f>MID(D2906,LEN(C2906)+2,LEN(D2906)-LEN(C2906))</f>
        <v>121</v>
      </c>
      <c r="B2906" s="349">
        <f>IF(_xlfn.IFERROR(FIND("PU",D2906,1),0)&lt;&gt;0,"PU",0)</f>
        <v>0</v>
      </c>
      <c r="C2906" t="s" s="10">
        <v>3785</v>
      </c>
      <c r="D2906" t="s" s="10">
        <v>3796</v>
      </c>
      <c r="E2906" s="349">
        <v>0</v>
      </c>
      <c r="F2906" s="6"/>
      <c r="G2906" s="6"/>
      <c r="H2906" s="6"/>
      <c r="I2906" s="6"/>
      <c r="J2906" s="9"/>
    </row>
    <row r="2907" ht="15.35" customHeight="1">
      <c r="A2907" t="s" s="594">
        <f>MID(D2907,LEN(C2907)+2,LEN(D2907)-LEN(C2907))</f>
        <v>122</v>
      </c>
      <c r="B2907" s="349">
        <f>IF(_xlfn.IFERROR(FIND("PU",D2907,1),0)&lt;&gt;0,"PU",0)</f>
        <v>0</v>
      </c>
      <c r="C2907" t="s" s="10">
        <v>3785</v>
      </c>
      <c r="D2907" t="s" s="10">
        <v>3797</v>
      </c>
      <c r="E2907" s="349">
        <v>0</v>
      </c>
      <c r="F2907" s="6"/>
      <c r="G2907" s="6"/>
      <c r="H2907" s="6"/>
      <c r="I2907" s="6"/>
      <c r="J2907" s="9"/>
    </row>
    <row r="2908" ht="15.35" customHeight="1">
      <c r="A2908" t="s" s="594">
        <f>MID(D2908,LEN(C2908)+2,LEN(D2908)-LEN(C2908))</f>
        <v>123</v>
      </c>
      <c r="B2908" s="349">
        <f>IF(_xlfn.IFERROR(FIND("PU",D2908,1),0)&lt;&gt;0,"PU",0)</f>
        <v>0</v>
      </c>
      <c r="C2908" t="s" s="10">
        <v>3785</v>
      </c>
      <c r="D2908" t="s" s="10">
        <v>3798</v>
      </c>
      <c r="E2908" s="349">
        <v>0</v>
      </c>
      <c r="F2908" s="6"/>
      <c r="G2908" s="6"/>
      <c r="H2908" s="6"/>
      <c r="I2908" s="6"/>
      <c r="J2908" s="9"/>
    </row>
    <row r="2909" ht="15.35" customHeight="1">
      <c r="A2909" t="s" s="594">
        <f>MID(D2909,LEN(C2909)+2,LEN(D2909)-LEN(C2909))</f>
        <v>860</v>
      </c>
      <c r="B2909" s="349">
        <f>IF(_xlfn.IFERROR(FIND("PU",D2909,1),0)&lt;&gt;0,"PU",0)</f>
        <v>0</v>
      </c>
      <c r="C2909" t="s" s="10">
        <v>3785</v>
      </c>
      <c r="D2909" t="s" s="10">
        <v>3799</v>
      </c>
      <c r="E2909" s="349">
        <v>0</v>
      </c>
      <c r="F2909" s="6"/>
      <c r="G2909" s="6"/>
      <c r="H2909" s="6"/>
      <c r="I2909" s="6"/>
      <c r="J2909" s="9"/>
    </row>
    <row r="2910" ht="15.35" customHeight="1">
      <c r="A2910" t="s" s="594">
        <f>MID(D2910,LEN(C2910)+2,LEN(D2910)-LEN(C2910))</f>
        <v>110</v>
      </c>
      <c r="B2910" s="349">
        <f>IF(_xlfn.IFERROR(FIND("PU",D2910,1),0)&lt;&gt;0,"PU",0)</f>
        <v>0</v>
      </c>
      <c r="C2910" t="s" s="10">
        <v>3800</v>
      </c>
      <c r="D2910" t="s" s="10">
        <v>3801</v>
      </c>
      <c r="E2910" s="349">
        <v>0</v>
      </c>
      <c r="F2910" s="6"/>
      <c r="G2910" s="6"/>
      <c r="H2910" s="6"/>
      <c r="I2910" s="6"/>
      <c r="J2910" s="9"/>
    </row>
    <row r="2911" ht="15.35" customHeight="1">
      <c r="A2911" t="s" s="594">
        <f>MID(D2911,LEN(C2911)+2,LEN(D2911)-LEN(C2911))</f>
        <v>111</v>
      </c>
      <c r="B2911" s="349">
        <f>IF(_xlfn.IFERROR(FIND("PU",D2911,1),0)&lt;&gt;0,"PU",0)</f>
        <v>0</v>
      </c>
      <c r="C2911" t="s" s="10">
        <v>3800</v>
      </c>
      <c r="D2911" t="s" s="10">
        <v>3802</v>
      </c>
      <c r="E2911" s="349">
        <v>0</v>
      </c>
      <c r="F2911" s="6"/>
      <c r="G2911" s="6"/>
      <c r="H2911" s="6"/>
      <c r="I2911" s="6"/>
      <c r="J2911" s="9"/>
    </row>
    <row r="2912" ht="15.35" customHeight="1">
      <c r="A2912" t="s" s="594">
        <f>MID(D2912,LEN(C2912)+2,LEN(D2912)-LEN(C2912))</f>
        <v>112</v>
      </c>
      <c r="B2912" s="349">
        <f>IF(_xlfn.IFERROR(FIND("PU",D2912,1),0)&lt;&gt;0,"PU",0)</f>
        <v>0</v>
      </c>
      <c r="C2912" t="s" s="10">
        <v>3800</v>
      </c>
      <c r="D2912" t="s" s="10">
        <v>3803</v>
      </c>
      <c r="E2912" s="349">
        <v>0</v>
      </c>
      <c r="F2912" s="6"/>
      <c r="G2912" s="6"/>
      <c r="H2912" s="6"/>
      <c r="I2912" s="6"/>
      <c r="J2912" s="9"/>
    </row>
    <row r="2913" ht="15.35" customHeight="1">
      <c r="A2913" t="s" s="594">
        <f>MID(D2913,LEN(C2913)+2,LEN(D2913)-LEN(C2913))</f>
        <v>113</v>
      </c>
      <c r="B2913" s="349">
        <f>IF(_xlfn.IFERROR(FIND("PU",D2913,1),0)&lt;&gt;0,"PU",0)</f>
        <v>0</v>
      </c>
      <c r="C2913" t="s" s="10">
        <v>3800</v>
      </c>
      <c r="D2913" t="s" s="10">
        <v>3804</v>
      </c>
      <c r="E2913" s="349">
        <v>0</v>
      </c>
      <c r="F2913" s="6"/>
      <c r="G2913" s="6"/>
      <c r="H2913" s="6"/>
      <c r="I2913" s="6"/>
      <c r="J2913" s="9"/>
    </row>
    <row r="2914" ht="15.35" customHeight="1">
      <c r="A2914" t="s" s="594">
        <f>MID(D2914,LEN(C2914)+2,LEN(D2914)-LEN(C2914))</f>
        <v>114</v>
      </c>
      <c r="B2914" s="349">
        <f>IF(_xlfn.IFERROR(FIND("PU",D2914,1),0)&lt;&gt;0,"PU",0)</f>
        <v>0</v>
      </c>
      <c r="C2914" t="s" s="10">
        <v>3800</v>
      </c>
      <c r="D2914" t="s" s="10">
        <v>3805</v>
      </c>
      <c r="E2914" s="349">
        <v>0</v>
      </c>
      <c r="F2914" s="6"/>
      <c r="G2914" s="6"/>
      <c r="H2914" s="6"/>
      <c r="I2914" s="6"/>
      <c r="J2914" s="9"/>
    </row>
    <row r="2915" ht="15.35" customHeight="1">
      <c r="A2915" t="s" s="594">
        <f>MID(D2915,LEN(C2915)+2,LEN(D2915)-LEN(C2915))</f>
        <v>115</v>
      </c>
      <c r="B2915" s="349">
        <f>IF(_xlfn.IFERROR(FIND("PU",D2915,1),0)&lt;&gt;0,"PU",0)</f>
        <v>0</v>
      </c>
      <c r="C2915" t="s" s="10">
        <v>3800</v>
      </c>
      <c r="D2915" t="s" s="10">
        <v>3806</v>
      </c>
      <c r="E2915" s="349">
        <v>0</v>
      </c>
      <c r="F2915" s="6"/>
      <c r="G2915" s="6"/>
      <c r="H2915" s="6"/>
      <c r="I2915" s="6"/>
      <c r="J2915" s="9"/>
    </row>
    <row r="2916" ht="15.35" customHeight="1">
      <c r="A2916" t="s" s="594">
        <f>MID(D2916,LEN(C2916)+2,LEN(D2916)-LEN(C2916))</f>
        <v>117</v>
      </c>
      <c r="B2916" s="349">
        <f>IF(_xlfn.IFERROR(FIND("PU",D2916,1),0)&lt;&gt;0,"PU",0)</f>
        <v>0</v>
      </c>
      <c r="C2916" t="s" s="10">
        <v>3800</v>
      </c>
      <c r="D2916" t="s" s="10">
        <v>3807</v>
      </c>
      <c r="E2916" s="349">
        <v>0</v>
      </c>
      <c r="F2916" s="6"/>
      <c r="G2916" s="6"/>
      <c r="H2916" s="6"/>
      <c r="I2916" s="6"/>
      <c r="J2916" s="9"/>
    </row>
    <row r="2917" ht="15.35" customHeight="1">
      <c r="A2917" t="s" s="594">
        <f>MID(D2917,LEN(C2917)+2,LEN(D2917)-LEN(C2917))</f>
        <v>118</v>
      </c>
      <c r="B2917" s="349">
        <f>IF(_xlfn.IFERROR(FIND("PU",D2917,1),0)&lt;&gt;0,"PU",0)</f>
        <v>0</v>
      </c>
      <c r="C2917" t="s" s="10">
        <v>3800</v>
      </c>
      <c r="D2917" t="s" s="10">
        <v>3808</v>
      </c>
      <c r="E2917" s="349">
        <v>0</v>
      </c>
      <c r="F2917" s="6"/>
      <c r="G2917" s="6"/>
      <c r="H2917" s="6"/>
      <c r="I2917" s="6"/>
      <c r="J2917" s="9"/>
    </row>
    <row r="2918" ht="15.35" customHeight="1">
      <c r="A2918" t="s" s="594">
        <f>MID(D2918,LEN(C2918)+2,LEN(D2918)-LEN(C2918))</f>
        <v>119</v>
      </c>
      <c r="B2918" s="349">
        <f>IF(_xlfn.IFERROR(FIND("PU",D2918,1),0)&lt;&gt;0,"PU",0)</f>
        <v>0</v>
      </c>
      <c r="C2918" t="s" s="10">
        <v>3800</v>
      </c>
      <c r="D2918" t="s" s="10">
        <v>3809</v>
      </c>
      <c r="E2918" s="349">
        <v>0</v>
      </c>
      <c r="F2918" s="6"/>
      <c r="G2918" s="6"/>
      <c r="H2918" s="6"/>
      <c r="I2918" s="6"/>
      <c r="J2918" s="9"/>
    </row>
    <row r="2919" ht="15.35" customHeight="1">
      <c r="A2919" t="s" s="594">
        <f>MID(D2919,LEN(C2919)+2,LEN(D2919)-LEN(C2919))</f>
        <v>120</v>
      </c>
      <c r="B2919" s="349">
        <f>IF(_xlfn.IFERROR(FIND("PU",D2919,1),0)&lt;&gt;0,"PU",0)</f>
        <v>0</v>
      </c>
      <c r="C2919" t="s" s="10">
        <v>3800</v>
      </c>
      <c r="D2919" t="s" s="10">
        <v>3810</v>
      </c>
      <c r="E2919" s="349">
        <v>0</v>
      </c>
      <c r="F2919" s="6"/>
      <c r="G2919" s="6"/>
      <c r="H2919" s="6"/>
      <c r="I2919" s="6"/>
      <c r="J2919" s="9"/>
    </row>
    <row r="2920" ht="15.35" customHeight="1">
      <c r="A2920" t="s" s="594">
        <f>MID(D2920,LEN(C2920)+2,LEN(D2920)-LEN(C2920))</f>
        <v>121</v>
      </c>
      <c r="B2920" s="349">
        <f>IF(_xlfn.IFERROR(FIND("PU",D2920,1),0)&lt;&gt;0,"PU",0)</f>
        <v>0</v>
      </c>
      <c r="C2920" t="s" s="10">
        <v>3800</v>
      </c>
      <c r="D2920" t="s" s="10">
        <v>3811</v>
      </c>
      <c r="E2920" s="349">
        <v>0</v>
      </c>
      <c r="F2920" s="6"/>
      <c r="G2920" s="6"/>
      <c r="H2920" s="6"/>
      <c r="I2920" s="6"/>
      <c r="J2920" s="9"/>
    </row>
    <row r="2921" ht="15.35" customHeight="1">
      <c r="A2921" t="s" s="594">
        <f>MID(D2921,LEN(C2921)+2,LEN(D2921)-LEN(C2921))</f>
        <v>122</v>
      </c>
      <c r="B2921" s="349">
        <f>IF(_xlfn.IFERROR(FIND("PU",D2921,1),0)&lt;&gt;0,"PU",0)</f>
        <v>0</v>
      </c>
      <c r="C2921" t="s" s="10">
        <v>3800</v>
      </c>
      <c r="D2921" t="s" s="10">
        <v>3812</v>
      </c>
      <c r="E2921" s="349">
        <v>0</v>
      </c>
      <c r="F2921" s="6"/>
      <c r="G2921" s="6"/>
      <c r="H2921" s="6"/>
      <c r="I2921" s="6"/>
      <c r="J2921" s="9"/>
    </row>
    <row r="2922" ht="15.35" customHeight="1">
      <c r="A2922" t="s" s="594">
        <f>MID(D2922,LEN(C2922)+2,LEN(D2922)-LEN(C2922))</f>
        <v>123</v>
      </c>
      <c r="B2922" s="349">
        <f>IF(_xlfn.IFERROR(FIND("PU",D2922,1),0)&lt;&gt;0,"PU",0)</f>
        <v>0</v>
      </c>
      <c r="C2922" t="s" s="10">
        <v>3800</v>
      </c>
      <c r="D2922" t="s" s="10">
        <v>3813</v>
      </c>
      <c r="E2922" s="349">
        <v>0</v>
      </c>
      <c r="F2922" s="6"/>
      <c r="G2922" s="6"/>
      <c r="H2922" s="6"/>
      <c r="I2922" s="6"/>
      <c r="J2922" s="9"/>
    </row>
    <row r="2923" ht="15.35" customHeight="1">
      <c r="A2923" t="s" s="594">
        <f>MID(D2923,LEN(C2923)+2,LEN(D2923)-LEN(C2923))</f>
        <v>860</v>
      </c>
      <c r="B2923" s="349">
        <f>IF(_xlfn.IFERROR(FIND("PU",D2923,1),0)&lt;&gt;0,"PU",0)</f>
        <v>0</v>
      </c>
      <c r="C2923" t="s" s="10">
        <v>3800</v>
      </c>
      <c r="D2923" t="s" s="10">
        <v>3814</v>
      </c>
      <c r="E2923" s="349">
        <v>0</v>
      </c>
      <c r="F2923" s="6"/>
      <c r="G2923" s="6"/>
      <c r="H2923" s="6"/>
      <c r="I2923" s="6"/>
      <c r="J2923" s="9"/>
    </row>
    <row r="2924" ht="15.35" customHeight="1">
      <c r="A2924" t="s" s="594">
        <f>MID(D2924,LEN(C2924)+2,LEN(D2924)-LEN(C2924))</f>
        <v>110</v>
      </c>
      <c r="B2924" s="349">
        <f>IF(_xlfn.IFERROR(FIND("PU",D2924,1),0)&lt;&gt;0,"PU",0)</f>
        <v>0</v>
      </c>
      <c r="C2924" t="s" s="10">
        <v>3815</v>
      </c>
      <c r="D2924" t="s" s="10">
        <v>3816</v>
      </c>
      <c r="E2924" s="349">
        <v>0</v>
      </c>
      <c r="F2924" s="6"/>
      <c r="G2924" s="6"/>
      <c r="H2924" s="6"/>
      <c r="I2924" s="6"/>
      <c r="J2924" s="9"/>
    </row>
    <row r="2925" ht="15.35" customHeight="1">
      <c r="A2925" t="s" s="594">
        <f>MID(D2925,LEN(C2925)+2,LEN(D2925)-LEN(C2925))</f>
        <v>111</v>
      </c>
      <c r="B2925" s="349">
        <f>IF(_xlfn.IFERROR(FIND("PU",D2925,1),0)&lt;&gt;0,"PU",0)</f>
        <v>0</v>
      </c>
      <c r="C2925" t="s" s="10">
        <v>3815</v>
      </c>
      <c r="D2925" t="s" s="10">
        <v>3817</v>
      </c>
      <c r="E2925" s="349">
        <v>0</v>
      </c>
      <c r="F2925" s="6"/>
      <c r="G2925" s="6"/>
      <c r="H2925" s="6"/>
      <c r="I2925" s="6"/>
      <c r="J2925" s="9"/>
    </row>
    <row r="2926" ht="15.35" customHeight="1">
      <c r="A2926" t="s" s="594">
        <f>MID(D2926,LEN(C2926)+2,LEN(D2926)-LEN(C2926))</f>
        <v>112</v>
      </c>
      <c r="B2926" s="349">
        <f>IF(_xlfn.IFERROR(FIND("PU",D2926,1),0)&lt;&gt;0,"PU",0)</f>
        <v>0</v>
      </c>
      <c r="C2926" t="s" s="10">
        <v>3815</v>
      </c>
      <c r="D2926" t="s" s="10">
        <v>3818</v>
      </c>
      <c r="E2926" s="349">
        <v>0</v>
      </c>
      <c r="F2926" s="6"/>
      <c r="G2926" s="6"/>
      <c r="H2926" s="6"/>
      <c r="I2926" s="6"/>
      <c r="J2926" s="9"/>
    </row>
    <row r="2927" ht="15.35" customHeight="1">
      <c r="A2927" t="s" s="594">
        <f>MID(D2927,LEN(C2927)+2,LEN(D2927)-LEN(C2927))</f>
        <v>113</v>
      </c>
      <c r="B2927" s="349">
        <f>IF(_xlfn.IFERROR(FIND("PU",D2927,1),0)&lt;&gt;0,"PU",0)</f>
        <v>0</v>
      </c>
      <c r="C2927" t="s" s="10">
        <v>3815</v>
      </c>
      <c r="D2927" t="s" s="10">
        <v>3819</v>
      </c>
      <c r="E2927" s="349">
        <v>0</v>
      </c>
      <c r="F2927" s="6"/>
      <c r="G2927" s="6"/>
      <c r="H2927" s="6"/>
      <c r="I2927" s="6"/>
      <c r="J2927" s="9"/>
    </row>
    <row r="2928" ht="15.35" customHeight="1">
      <c r="A2928" t="s" s="594">
        <f>MID(D2928,LEN(C2928)+2,LEN(D2928)-LEN(C2928))</f>
        <v>114</v>
      </c>
      <c r="B2928" s="349">
        <f>IF(_xlfn.IFERROR(FIND("PU",D2928,1),0)&lt;&gt;0,"PU",0)</f>
        <v>0</v>
      </c>
      <c r="C2928" t="s" s="10">
        <v>3815</v>
      </c>
      <c r="D2928" t="s" s="10">
        <v>3820</v>
      </c>
      <c r="E2928" s="349">
        <v>0</v>
      </c>
      <c r="F2928" s="6"/>
      <c r="G2928" s="6"/>
      <c r="H2928" s="6"/>
      <c r="I2928" s="6"/>
      <c r="J2928" s="9"/>
    </row>
    <row r="2929" ht="15.35" customHeight="1">
      <c r="A2929" t="s" s="594">
        <f>MID(D2929,LEN(C2929)+2,LEN(D2929)-LEN(C2929))</f>
        <v>115</v>
      </c>
      <c r="B2929" s="349">
        <f>IF(_xlfn.IFERROR(FIND("PU",D2929,1),0)&lt;&gt;0,"PU",0)</f>
        <v>0</v>
      </c>
      <c r="C2929" t="s" s="10">
        <v>3815</v>
      </c>
      <c r="D2929" t="s" s="10">
        <v>3821</v>
      </c>
      <c r="E2929" s="349">
        <v>0</v>
      </c>
      <c r="F2929" s="6"/>
      <c r="G2929" s="6"/>
      <c r="H2929" s="6"/>
      <c r="I2929" s="6"/>
      <c r="J2929" s="9"/>
    </row>
    <row r="2930" ht="15.35" customHeight="1">
      <c r="A2930" t="s" s="594">
        <f>MID(D2930,LEN(C2930)+2,LEN(D2930)-LEN(C2930))</f>
        <v>117</v>
      </c>
      <c r="B2930" s="349">
        <f>IF(_xlfn.IFERROR(FIND("PU",D2930,1),0)&lt;&gt;0,"PU",0)</f>
        <v>0</v>
      </c>
      <c r="C2930" t="s" s="10">
        <v>3815</v>
      </c>
      <c r="D2930" t="s" s="10">
        <v>3822</v>
      </c>
      <c r="E2930" s="349">
        <v>0</v>
      </c>
      <c r="F2930" s="6"/>
      <c r="G2930" s="6"/>
      <c r="H2930" s="6"/>
      <c r="I2930" s="6"/>
      <c r="J2930" s="9"/>
    </row>
    <row r="2931" ht="15.35" customHeight="1">
      <c r="A2931" t="s" s="594">
        <f>MID(D2931,LEN(C2931)+2,LEN(D2931)-LEN(C2931))</f>
        <v>118</v>
      </c>
      <c r="B2931" s="349">
        <f>IF(_xlfn.IFERROR(FIND("PU",D2931,1),0)&lt;&gt;0,"PU",0)</f>
        <v>0</v>
      </c>
      <c r="C2931" t="s" s="10">
        <v>3815</v>
      </c>
      <c r="D2931" t="s" s="10">
        <v>3823</v>
      </c>
      <c r="E2931" s="349">
        <v>0</v>
      </c>
      <c r="F2931" s="6"/>
      <c r="G2931" s="6"/>
      <c r="H2931" s="6"/>
      <c r="I2931" s="6"/>
      <c r="J2931" s="9"/>
    </row>
    <row r="2932" ht="15.35" customHeight="1">
      <c r="A2932" t="s" s="594">
        <f>MID(D2932,LEN(C2932)+2,LEN(D2932)-LEN(C2932))</f>
        <v>119</v>
      </c>
      <c r="B2932" s="349">
        <f>IF(_xlfn.IFERROR(FIND("PU",D2932,1),0)&lt;&gt;0,"PU",0)</f>
        <v>0</v>
      </c>
      <c r="C2932" t="s" s="10">
        <v>3815</v>
      </c>
      <c r="D2932" t="s" s="10">
        <v>3824</v>
      </c>
      <c r="E2932" s="349">
        <v>0</v>
      </c>
      <c r="F2932" s="6"/>
      <c r="G2932" s="6"/>
      <c r="H2932" s="6"/>
      <c r="I2932" s="6"/>
      <c r="J2932" s="9"/>
    </row>
    <row r="2933" ht="15.35" customHeight="1">
      <c r="A2933" t="s" s="594">
        <f>MID(D2933,LEN(C2933)+2,LEN(D2933)-LEN(C2933))</f>
        <v>120</v>
      </c>
      <c r="B2933" s="349">
        <f>IF(_xlfn.IFERROR(FIND("PU",D2933,1),0)&lt;&gt;0,"PU",0)</f>
        <v>0</v>
      </c>
      <c r="C2933" t="s" s="10">
        <v>3815</v>
      </c>
      <c r="D2933" t="s" s="10">
        <v>3825</v>
      </c>
      <c r="E2933" s="349">
        <v>0</v>
      </c>
      <c r="F2933" s="6"/>
      <c r="G2933" s="6"/>
      <c r="H2933" s="6"/>
      <c r="I2933" s="6"/>
      <c r="J2933" s="9"/>
    </row>
    <row r="2934" ht="15.35" customHeight="1">
      <c r="A2934" t="s" s="594">
        <f>MID(D2934,LEN(C2934)+2,LEN(D2934)-LEN(C2934))</f>
        <v>121</v>
      </c>
      <c r="B2934" s="349">
        <f>IF(_xlfn.IFERROR(FIND("PU",D2934,1),0)&lt;&gt;0,"PU",0)</f>
        <v>0</v>
      </c>
      <c r="C2934" t="s" s="10">
        <v>3815</v>
      </c>
      <c r="D2934" t="s" s="10">
        <v>3826</v>
      </c>
      <c r="E2934" s="349">
        <v>0</v>
      </c>
      <c r="F2934" s="6"/>
      <c r="G2934" s="6"/>
      <c r="H2934" s="6"/>
      <c r="I2934" s="6"/>
      <c r="J2934" s="9"/>
    </row>
    <row r="2935" ht="15.35" customHeight="1">
      <c r="A2935" t="s" s="594">
        <f>MID(D2935,LEN(C2935)+2,LEN(D2935)-LEN(C2935))</f>
        <v>122</v>
      </c>
      <c r="B2935" s="349">
        <f>IF(_xlfn.IFERROR(FIND("PU",D2935,1),0)&lt;&gt;0,"PU",0)</f>
        <v>0</v>
      </c>
      <c r="C2935" t="s" s="10">
        <v>3815</v>
      </c>
      <c r="D2935" t="s" s="10">
        <v>3827</v>
      </c>
      <c r="E2935" s="349">
        <v>0</v>
      </c>
      <c r="F2935" s="6"/>
      <c r="G2935" s="6"/>
      <c r="H2935" s="6"/>
      <c r="I2935" s="6"/>
      <c r="J2935" s="9"/>
    </row>
    <row r="2936" ht="15.35" customHeight="1">
      <c r="A2936" t="s" s="594">
        <f>MID(D2936,LEN(C2936)+2,LEN(D2936)-LEN(C2936))</f>
        <v>123</v>
      </c>
      <c r="B2936" s="349">
        <f>IF(_xlfn.IFERROR(FIND("PU",D2936,1),0)&lt;&gt;0,"PU",0)</f>
        <v>0</v>
      </c>
      <c r="C2936" t="s" s="10">
        <v>3815</v>
      </c>
      <c r="D2936" t="s" s="10">
        <v>3828</v>
      </c>
      <c r="E2936" s="349">
        <v>0</v>
      </c>
      <c r="F2936" s="6"/>
      <c r="G2936" s="6"/>
      <c r="H2936" s="6"/>
      <c r="I2936" s="6"/>
      <c r="J2936" s="9"/>
    </row>
    <row r="2937" ht="15.35" customHeight="1">
      <c r="A2937" t="s" s="594">
        <f>MID(D2937,LEN(C2937)+2,LEN(D2937)-LEN(C2937))</f>
        <v>860</v>
      </c>
      <c r="B2937" s="349">
        <f>IF(_xlfn.IFERROR(FIND("PU",D2937,1),0)&lt;&gt;0,"PU",0)</f>
        <v>0</v>
      </c>
      <c r="C2937" t="s" s="10">
        <v>3815</v>
      </c>
      <c r="D2937" t="s" s="10">
        <v>3829</v>
      </c>
      <c r="E2937" s="349">
        <v>0</v>
      </c>
      <c r="F2937" s="6"/>
      <c r="G2937" s="6"/>
      <c r="H2937" s="6"/>
      <c r="I2937" s="6"/>
      <c r="J2937" s="9"/>
    </row>
    <row r="2938" ht="15.35" customHeight="1">
      <c r="A2938" t="s" s="594">
        <f>MID(D2938,LEN(C2938)+2,LEN(D2938)-LEN(C2938))</f>
        <v>110</v>
      </c>
      <c r="B2938" s="349">
        <f>IF(_xlfn.IFERROR(FIND("PU",D2938,1),0)&lt;&gt;0,"PU",0)</f>
        <v>0</v>
      </c>
      <c r="C2938" t="s" s="10">
        <v>3830</v>
      </c>
      <c r="D2938" t="s" s="10">
        <v>3831</v>
      </c>
      <c r="E2938" s="349">
        <v>0</v>
      </c>
      <c r="F2938" s="6"/>
      <c r="G2938" s="6"/>
      <c r="H2938" s="6"/>
      <c r="I2938" s="6"/>
      <c r="J2938" s="9"/>
    </row>
    <row r="2939" ht="15.35" customHeight="1">
      <c r="A2939" t="s" s="594">
        <f>MID(D2939,LEN(C2939)+2,LEN(D2939)-LEN(C2939))</f>
        <v>111</v>
      </c>
      <c r="B2939" s="349">
        <f>IF(_xlfn.IFERROR(FIND("PU",D2939,1),0)&lt;&gt;0,"PU",0)</f>
        <v>0</v>
      </c>
      <c r="C2939" t="s" s="10">
        <v>3830</v>
      </c>
      <c r="D2939" t="s" s="10">
        <v>3832</v>
      </c>
      <c r="E2939" s="349">
        <v>0</v>
      </c>
      <c r="F2939" s="6"/>
      <c r="G2939" s="6"/>
      <c r="H2939" s="6"/>
      <c r="I2939" s="6"/>
      <c r="J2939" s="9"/>
    </row>
    <row r="2940" ht="15.35" customHeight="1">
      <c r="A2940" t="s" s="594">
        <f>MID(D2940,LEN(C2940)+2,LEN(D2940)-LEN(C2940))</f>
        <v>112</v>
      </c>
      <c r="B2940" s="349">
        <f>IF(_xlfn.IFERROR(FIND("PU",D2940,1),0)&lt;&gt;0,"PU",0)</f>
        <v>0</v>
      </c>
      <c r="C2940" t="s" s="10">
        <v>3830</v>
      </c>
      <c r="D2940" t="s" s="10">
        <v>3833</v>
      </c>
      <c r="E2940" s="349">
        <v>0</v>
      </c>
      <c r="F2940" s="6"/>
      <c r="G2940" s="6"/>
      <c r="H2940" s="6"/>
      <c r="I2940" s="6"/>
      <c r="J2940" s="9"/>
    </row>
    <row r="2941" ht="15.35" customHeight="1">
      <c r="A2941" t="s" s="594">
        <f>MID(D2941,LEN(C2941)+2,LEN(D2941)-LEN(C2941))</f>
        <v>113</v>
      </c>
      <c r="B2941" s="349">
        <f>IF(_xlfn.IFERROR(FIND("PU",D2941,1),0)&lt;&gt;0,"PU",0)</f>
        <v>0</v>
      </c>
      <c r="C2941" t="s" s="10">
        <v>3830</v>
      </c>
      <c r="D2941" t="s" s="10">
        <v>3834</v>
      </c>
      <c r="E2941" s="349">
        <v>0</v>
      </c>
      <c r="F2941" s="6"/>
      <c r="G2941" s="6"/>
      <c r="H2941" s="6"/>
      <c r="I2941" s="6"/>
      <c r="J2941" s="9"/>
    </row>
    <row r="2942" ht="15.35" customHeight="1">
      <c r="A2942" t="s" s="594">
        <f>MID(D2942,LEN(C2942)+2,LEN(D2942)-LEN(C2942))</f>
        <v>114</v>
      </c>
      <c r="B2942" s="349">
        <f>IF(_xlfn.IFERROR(FIND("PU",D2942,1),0)&lt;&gt;0,"PU",0)</f>
        <v>0</v>
      </c>
      <c r="C2942" t="s" s="10">
        <v>3830</v>
      </c>
      <c r="D2942" t="s" s="10">
        <v>3835</v>
      </c>
      <c r="E2942" s="349">
        <v>0</v>
      </c>
      <c r="F2942" s="6"/>
      <c r="G2942" s="6"/>
      <c r="H2942" s="6"/>
      <c r="I2942" s="6"/>
      <c r="J2942" s="9"/>
    </row>
    <row r="2943" ht="15.35" customHeight="1">
      <c r="A2943" t="s" s="594">
        <f>MID(D2943,LEN(C2943)+2,LEN(D2943)-LEN(C2943))</f>
        <v>115</v>
      </c>
      <c r="B2943" s="349">
        <f>IF(_xlfn.IFERROR(FIND("PU",D2943,1),0)&lt;&gt;0,"PU",0)</f>
        <v>0</v>
      </c>
      <c r="C2943" t="s" s="10">
        <v>3830</v>
      </c>
      <c r="D2943" t="s" s="10">
        <v>3836</v>
      </c>
      <c r="E2943" s="349">
        <v>0</v>
      </c>
      <c r="F2943" s="6"/>
      <c r="G2943" s="6"/>
      <c r="H2943" s="6"/>
      <c r="I2943" s="6"/>
      <c r="J2943" s="9"/>
    </row>
    <row r="2944" ht="15.35" customHeight="1">
      <c r="A2944" t="s" s="594">
        <f>MID(D2944,LEN(C2944)+2,LEN(D2944)-LEN(C2944))</f>
        <v>117</v>
      </c>
      <c r="B2944" s="349">
        <f>IF(_xlfn.IFERROR(FIND("PU",D2944,1),0)&lt;&gt;0,"PU",0)</f>
        <v>0</v>
      </c>
      <c r="C2944" t="s" s="10">
        <v>3830</v>
      </c>
      <c r="D2944" t="s" s="10">
        <v>3837</v>
      </c>
      <c r="E2944" s="349">
        <v>0</v>
      </c>
      <c r="F2944" s="6"/>
      <c r="G2944" s="6"/>
      <c r="H2944" s="6"/>
      <c r="I2944" s="6"/>
      <c r="J2944" s="9"/>
    </row>
    <row r="2945" ht="15.35" customHeight="1">
      <c r="A2945" t="s" s="594">
        <f>MID(D2945,LEN(C2945)+2,LEN(D2945)-LEN(C2945))</f>
        <v>118</v>
      </c>
      <c r="B2945" s="349">
        <f>IF(_xlfn.IFERROR(FIND("PU",D2945,1),0)&lt;&gt;0,"PU",0)</f>
        <v>0</v>
      </c>
      <c r="C2945" t="s" s="10">
        <v>3830</v>
      </c>
      <c r="D2945" t="s" s="10">
        <v>3838</v>
      </c>
      <c r="E2945" s="349">
        <v>0</v>
      </c>
      <c r="F2945" s="6"/>
      <c r="G2945" s="6"/>
      <c r="H2945" s="6"/>
      <c r="I2945" s="6"/>
      <c r="J2945" s="9"/>
    </row>
    <row r="2946" ht="15.35" customHeight="1">
      <c r="A2946" t="s" s="594">
        <f>MID(D2946,LEN(C2946)+2,LEN(D2946)-LEN(C2946))</f>
        <v>119</v>
      </c>
      <c r="B2946" s="349">
        <f>IF(_xlfn.IFERROR(FIND("PU",D2946,1),0)&lt;&gt;0,"PU",0)</f>
        <v>0</v>
      </c>
      <c r="C2946" t="s" s="10">
        <v>3830</v>
      </c>
      <c r="D2946" t="s" s="10">
        <v>3839</v>
      </c>
      <c r="E2946" s="349">
        <v>0</v>
      </c>
      <c r="F2946" s="6"/>
      <c r="G2946" s="6"/>
      <c r="H2946" s="6"/>
      <c r="I2946" s="6"/>
      <c r="J2946" s="9"/>
    </row>
    <row r="2947" ht="15.35" customHeight="1">
      <c r="A2947" t="s" s="594">
        <f>MID(D2947,LEN(C2947)+2,LEN(D2947)-LEN(C2947))</f>
        <v>120</v>
      </c>
      <c r="B2947" s="349">
        <f>IF(_xlfn.IFERROR(FIND("PU",D2947,1),0)&lt;&gt;0,"PU",0)</f>
        <v>0</v>
      </c>
      <c r="C2947" t="s" s="10">
        <v>3830</v>
      </c>
      <c r="D2947" t="s" s="10">
        <v>3840</v>
      </c>
      <c r="E2947" s="349">
        <v>0</v>
      </c>
      <c r="F2947" s="6"/>
      <c r="G2947" s="6"/>
      <c r="H2947" s="6"/>
      <c r="I2947" s="6"/>
      <c r="J2947" s="9"/>
    </row>
    <row r="2948" ht="15.35" customHeight="1">
      <c r="A2948" t="s" s="594">
        <f>MID(D2948,LEN(C2948)+2,LEN(D2948)-LEN(C2948))</f>
        <v>121</v>
      </c>
      <c r="B2948" s="349">
        <f>IF(_xlfn.IFERROR(FIND("PU",D2948,1),0)&lt;&gt;0,"PU",0)</f>
        <v>0</v>
      </c>
      <c r="C2948" t="s" s="10">
        <v>3830</v>
      </c>
      <c r="D2948" t="s" s="10">
        <v>3841</v>
      </c>
      <c r="E2948" s="349">
        <v>0</v>
      </c>
      <c r="F2948" s="6"/>
      <c r="G2948" s="6"/>
      <c r="H2948" s="6"/>
      <c r="I2948" s="6"/>
      <c r="J2948" s="9"/>
    </row>
    <row r="2949" ht="15.35" customHeight="1">
      <c r="A2949" t="s" s="594">
        <f>MID(D2949,LEN(C2949)+2,LEN(D2949)-LEN(C2949))</f>
        <v>122</v>
      </c>
      <c r="B2949" s="349">
        <f>IF(_xlfn.IFERROR(FIND("PU",D2949,1),0)&lt;&gt;0,"PU",0)</f>
        <v>0</v>
      </c>
      <c r="C2949" t="s" s="10">
        <v>3830</v>
      </c>
      <c r="D2949" t="s" s="10">
        <v>3842</v>
      </c>
      <c r="E2949" s="349">
        <v>0</v>
      </c>
      <c r="F2949" s="6"/>
      <c r="G2949" s="6"/>
      <c r="H2949" s="6"/>
      <c r="I2949" s="6"/>
      <c r="J2949" s="9"/>
    </row>
    <row r="2950" ht="15.35" customHeight="1">
      <c r="A2950" t="s" s="594">
        <f>MID(D2950,LEN(C2950)+2,LEN(D2950)-LEN(C2950))</f>
        <v>123</v>
      </c>
      <c r="B2950" s="349">
        <f>IF(_xlfn.IFERROR(FIND("PU",D2950,1),0)&lt;&gt;0,"PU",0)</f>
        <v>0</v>
      </c>
      <c r="C2950" t="s" s="10">
        <v>3830</v>
      </c>
      <c r="D2950" t="s" s="10">
        <v>3843</v>
      </c>
      <c r="E2950" s="349">
        <v>0</v>
      </c>
      <c r="F2950" s="6"/>
      <c r="G2950" s="6"/>
      <c r="H2950" s="6"/>
      <c r="I2950" s="6"/>
      <c r="J2950" s="9"/>
    </row>
    <row r="2951" ht="15.35" customHeight="1">
      <c r="A2951" t="s" s="594">
        <f>MID(D2951,LEN(C2951)+2,LEN(D2951)-LEN(C2951))</f>
        <v>860</v>
      </c>
      <c r="B2951" s="349">
        <f>IF(_xlfn.IFERROR(FIND("PU",D2951,1),0)&lt;&gt;0,"PU",0)</f>
        <v>0</v>
      </c>
      <c r="C2951" t="s" s="10">
        <v>3830</v>
      </c>
      <c r="D2951" t="s" s="10">
        <v>3844</v>
      </c>
      <c r="E2951" s="349">
        <v>0</v>
      </c>
      <c r="F2951" s="6"/>
      <c r="G2951" s="6"/>
      <c r="H2951" s="6"/>
      <c r="I2951" s="6"/>
      <c r="J2951" s="9"/>
    </row>
    <row r="2952" ht="15.35" customHeight="1">
      <c r="A2952" t="s" s="594">
        <f>MID(D2952,LEN(C2952)+2,LEN(D2952)-LEN(C2952))</f>
        <v>110</v>
      </c>
      <c r="B2952" s="349">
        <f>IF(_xlfn.IFERROR(FIND("PU",D2952,1),0)&lt;&gt;0,"PU",0)</f>
        <v>0</v>
      </c>
      <c r="C2952" t="s" s="10">
        <v>3845</v>
      </c>
      <c r="D2952" t="s" s="10">
        <v>3846</v>
      </c>
      <c r="E2952" s="349">
        <v>0</v>
      </c>
      <c r="F2952" s="6"/>
      <c r="G2952" s="6"/>
      <c r="H2952" s="6"/>
      <c r="I2952" s="6"/>
      <c r="J2952" s="9"/>
    </row>
    <row r="2953" ht="15.35" customHeight="1">
      <c r="A2953" t="s" s="594">
        <f>MID(D2953,LEN(C2953)+2,LEN(D2953)-LEN(C2953))</f>
        <v>111</v>
      </c>
      <c r="B2953" s="349">
        <f>IF(_xlfn.IFERROR(FIND("PU",D2953,1),0)&lt;&gt;0,"PU",0)</f>
        <v>0</v>
      </c>
      <c r="C2953" t="s" s="10">
        <v>3845</v>
      </c>
      <c r="D2953" t="s" s="10">
        <v>3847</v>
      </c>
      <c r="E2953" s="349">
        <v>0</v>
      </c>
      <c r="F2953" s="6"/>
      <c r="G2953" s="6"/>
      <c r="H2953" s="6"/>
      <c r="I2953" s="6"/>
      <c r="J2953" s="9"/>
    </row>
    <row r="2954" ht="15.35" customHeight="1">
      <c r="A2954" t="s" s="594">
        <f>MID(D2954,LEN(C2954)+2,LEN(D2954)-LEN(C2954))</f>
        <v>112</v>
      </c>
      <c r="B2954" s="349">
        <f>IF(_xlfn.IFERROR(FIND("PU",D2954,1),0)&lt;&gt;0,"PU",0)</f>
        <v>0</v>
      </c>
      <c r="C2954" t="s" s="10">
        <v>3845</v>
      </c>
      <c r="D2954" t="s" s="10">
        <v>3848</v>
      </c>
      <c r="E2954" s="349">
        <v>0</v>
      </c>
      <c r="F2954" s="6"/>
      <c r="G2954" s="6"/>
      <c r="H2954" s="6"/>
      <c r="I2954" s="6"/>
      <c r="J2954" s="9"/>
    </row>
    <row r="2955" ht="15.35" customHeight="1">
      <c r="A2955" t="s" s="594">
        <f>MID(D2955,LEN(C2955)+2,LEN(D2955)-LEN(C2955))</f>
        <v>113</v>
      </c>
      <c r="B2955" s="349">
        <f>IF(_xlfn.IFERROR(FIND("PU",D2955,1),0)&lt;&gt;0,"PU",0)</f>
        <v>0</v>
      </c>
      <c r="C2955" t="s" s="10">
        <v>3845</v>
      </c>
      <c r="D2955" t="s" s="10">
        <v>3849</v>
      </c>
      <c r="E2955" s="349">
        <v>0</v>
      </c>
      <c r="F2955" s="6"/>
      <c r="G2955" s="6"/>
      <c r="H2955" s="6"/>
      <c r="I2955" s="6"/>
      <c r="J2955" s="9"/>
    </row>
    <row r="2956" ht="15.35" customHeight="1">
      <c r="A2956" t="s" s="594">
        <f>MID(D2956,LEN(C2956)+2,LEN(D2956)-LEN(C2956))</f>
        <v>114</v>
      </c>
      <c r="B2956" s="349">
        <f>IF(_xlfn.IFERROR(FIND("PU",D2956,1),0)&lt;&gt;0,"PU",0)</f>
        <v>0</v>
      </c>
      <c r="C2956" t="s" s="10">
        <v>3845</v>
      </c>
      <c r="D2956" t="s" s="10">
        <v>3850</v>
      </c>
      <c r="E2956" s="349">
        <v>0</v>
      </c>
      <c r="F2956" s="6"/>
      <c r="G2956" s="6"/>
      <c r="H2956" s="6"/>
      <c r="I2956" s="6"/>
      <c r="J2956" s="9"/>
    </row>
    <row r="2957" ht="15.35" customHeight="1">
      <c r="A2957" t="s" s="594">
        <f>MID(D2957,LEN(C2957)+2,LEN(D2957)-LEN(C2957))</f>
        <v>115</v>
      </c>
      <c r="B2957" s="349">
        <f>IF(_xlfn.IFERROR(FIND("PU",D2957,1),0)&lt;&gt;0,"PU",0)</f>
        <v>0</v>
      </c>
      <c r="C2957" t="s" s="10">
        <v>3845</v>
      </c>
      <c r="D2957" t="s" s="10">
        <v>3851</v>
      </c>
      <c r="E2957" s="349">
        <v>0</v>
      </c>
      <c r="F2957" s="6"/>
      <c r="G2957" s="6"/>
      <c r="H2957" s="6"/>
      <c r="I2957" s="6"/>
      <c r="J2957" s="9"/>
    </row>
    <row r="2958" ht="15.35" customHeight="1">
      <c r="A2958" t="s" s="594">
        <f>MID(D2958,LEN(C2958)+2,LEN(D2958)-LEN(C2958))</f>
        <v>117</v>
      </c>
      <c r="B2958" s="349">
        <f>IF(_xlfn.IFERROR(FIND("PU",D2958,1),0)&lt;&gt;0,"PU",0)</f>
        <v>0</v>
      </c>
      <c r="C2958" t="s" s="10">
        <v>3845</v>
      </c>
      <c r="D2958" t="s" s="10">
        <v>3852</v>
      </c>
      <c r="E2958" s="349">
        <v>0</v>
      </c>
      <c r="F2958" s="6"/>
      <c r="G2958" s="6"/>
      <c r="H2958" s="6"/>
      <c r="I2958" s="6"/>
      <c r="J2958" s="9"/>
    </row>
    <row r="2959" ht="15.35" customHeight="1">
      <c r="A2959" t="s" s="594">
        <f>MID(D2959,LEN(C2959)+2,LEN(D2959)-LEN(C2959))</f>
        <v>118</v>
      </c>
      <c r="B2959" s="349">
        <f>IF(_xlfn.IFERROR(FIND("PU",D2959,1),0)&lt;&gt;0,"PU",0)</f>
        <v>0</v>
      </c>
      <c r="C2959" t="s" s="10">
        <v>3845</v>
      </c>
      <c r="D2959" t="s" s="10">
        <v>3853</v>
      </c>
      <c r="E2959" s="349">
        <v>0</v>
      </c>
      <c r="F2959" s="6"/>
      <c r="G2959" s="6"/>
      <c r="H2959" s="6"/>
      <c r="I2959" s="6"/>
      <c r="J2959" s="9"/>
    </row>
    <row r="2960" ht="15.35" customHeight="1">
      <c r="A2960" t="s" s="594">
        <f>MID(D2960,LEN(C2960)+2,LEN(D2960)-LEN(C2960))</f>
        <v>119</v>
      </c>
      <c r="B2960" s="349">
        <f>IF(_xlfn.IFERROR(FIND("PU",D2960,1),0)&lt;&gt;0,"PU",0)</f>
        <v>0</v>
      </c>
      <c r="C2960" t="s" s="10">
        <v>3845</v>
      </c>
      <c r="D2960" t="s" s="10">
        <v>3854</v>
      </c>
      <c r="E2960" s="349">
        <v>0</v>
      </c>
      <c r="F2960" s="6"/>
      <c r="G2960" s="6"/>
      <c r="H2960" s="6"/>
      <c r="I2960" s="6"/>
      <c r="J2960" s="9"/>
    </row>
    <row r="2961" ht="15.35" customHeight="1">
      <c r="A2961" t="s" s="594">
        <f>MID(D2961,LEN(C2961)+2,LEN(D2961)-LEN(C2961))</f>
        <v>120</v>
      </c>
      <c r="B2961" s="349">
        <f>IF(_xlfn.IFERROR(FIND("PU",D2961,1),0)&lt;&gt;0,"PU",0)</f>
        <v>0</v>
      </c>
      <c r="C2961" t="s" s="10">
        <v>3845</v>
      </c>
      <c r="D2961" t="s" s="10">
        <v>3855</v>
      </c>
      <c r="E2961" s="349">
        <v>0</v>
      </c>
      <c r="F2961" s="6"/>
      <c r="G2961" s="6"/>
      <c r="H2961" s="6"/>
      <c r="I2961" s="6"/>
      <c r="J2961" s="9"/>
    </row>
    <row r="2962" ht="15.35" customHeight="1">
      <c r="A2962" t="s" s="594">
        <f>MID(D2962,LEN(C2962)+2,LEN(D2962)-LEN(C2962))</f>
        <v>121</v>
      </c>
      <c r="B2962" s="349">
        <f>IF(_xlfn.IFERROR(FIND("PU",D2962,1),0)&lt;&gt;0,"PU",0)</f>
        <v>0</v>
      </c>
      <c r="C2962" t="s" s="10">
        <v>3845</v>
      </c>
      <c r="D2962" t="s" s="10">
        <v>3856</v>
      </c>
      <c r="E2962" s="349">
        <v>0</v>
      </c>
      <c r="F2962" s="6"/>
      <c r="G2962" s="6"/>
      <c r="H2962" s="6"/>
      <c r="I2962" s="6"/>
      <c r="J2962" s="9"/>
    </row>
    <row r="2963" ht="15.35" customHeight="1">
      <c r="A2963" t="s" s="594">
        <f>MID(D2963,LEN(C2963)+2,LEN(D2963)-LEN(C2963))</f>
        <v>122</v>
      </c>
      <c r="B2963" s="349">
        <f>IF(_xlfn.IFERROR(FIND("PU",D2963,1),0)&lt;&gt;0,"PU",0)</f>
        <v>0</v>
      </c>
      <c r="C2963" t="s" s="10">
        <v>3845</v>
      </c>
      <c r="D2963" t="s" s="10">
        <v>3857</v>
      </c>
      <c r="E2963" s="349">
        <v>0</v>
      </c>
      <c r="F2963" s="6"/>
      <c r="G2963" s="6"/>
      <c r="H2963" s="6"/>
      <c r="I2963" s="6"/>
      <c r="J2963" s="9"/>
    </row>
    <row r="2964" ht="15.35" customHeight="1">
      <c r="A2964" t="s" s="594">
        <f>MID(D2964,LEN(C2964)+2,LEN(D2964)-LEN(C2964))</f>
        <v>123</v>
      </c>
      <c r="B2964" s="349">
        <f>IF(_xlfn.IFERROR(FIND("PU",D2964,1),0)&lt;&gt;0,"PU",0)</f>
        <v>0</v>
      </c>
      <c r="C2964" t="s" s="10">
        <v>3845</v>
      </c>
      <c r="D2964" t="s" s="10">
        <v>3858</v>
      </c>
      <c r="E2964" s="349">
        <v>0</v>
      </c>
      <c r="F2964" s="6"/>
      <c r="G2964" s="6"/>
      <c r="H2964" s="6"/>
      <c r="I2964" s="6"/>
      <c r="J2964" s="9"/>
    </row>
    <row r="2965" ht="15.35" customHeight="1">
      <c r="A2965" t="s" s="594">
        <f>MID(D2965,LEN(C2965)+2,LEN(D2965)-LEN(C2965))</f>
        <v>860</v>
      </c>
      <c r="B2965" s="349">
        <f>IF(_xlfn.IFERROR(FIND("PU",D2965,1),0)&lt;&gt;0,"PU",0)</f>
        <v>0</v>
      </c>
      <c r="C2965" t="s" s="10">
        <v>3845</v>
      </c>
      <c r="D2965" t="s" s="10">
        <v>3859</v>
      </c>
      <c r="E2965" s="349">
        <v>0</v>
      </c>
      <c r="F2965" s="6"/>
      <c r="G2965" s="6"/>
      <c r="H2965" s="6"/>
      <c r="I2965" s="6"/>
      <c r="J2965" s="9"/>
    </row>
    <row r="2966" ht="15.35" customHeight="1">
      <c r="A2966" t="s" s="594">
        <f>MID(D2966,LEN(C2966)+2,LEN(D2966)-LEN(C2966))</f>
        <v>110</v>
      </c>
      <c r="B2966" s="349">
        <f>IF(_xlfn.IFERROR(FIND("PU",D2966,1),0)&lt;&gt;0,"PU",0)</f>
        <v>0</v>
      </c>
      <c r="C2966" t="s" s="10">
        <v>3860</v>
      </c>
      <c r="D2966" t="s" s="10">
        <v>3861</v>
      </c>
      <c r="E2966" s="349">
        <v>0</v>
      </c>
      <c r="F2966" s="6"/>
      <c r="G2966" s="6"/>
      <c r="H2966" s="6"/>
      <c r="I2966" s="6"/>
      <c r="J2966" s="9"/>
    </row>
    <row r="2967" ht="15.35" customHeight="1">
      <c r="A2967" t="s" s="594">
        <f>MID(D2967,LEN(C2967)+2,LEN(D2967)-LEN(C2967))</f>
        <v>111</v>
      </c>
      <c r="B2967" s="349">
        <f>IF(_xlfn.IFERROR(FIND("PU",D2967,1),0)&lt;&gt;0,"PU",0)</f>
        <v>0</v>
      </c>
      <c r="C2967" t="s" s="10">
        <v>3860</v>
      </c>
      <c r="D2967" t="s" s="10">
        <v>3862</v>
      </c>
      <c r="E2967" s="349">
        <v>0</v>
      </c>
      <c r="F2967" s="6"/>
      <c r="G2967" s="6"/>
      <c r="H2967" s="6"/>
      <c r="I2967" s="6"/>
      <c r="J2967" s="9"/>
    </row>
    <row r="2968" ht="15.35" customHeight="1">
      <c r="A2968" t="s" s="594">
        <f>MID(D2968,LEN(C2968)+2,LEN(D2968)-LEN(C2968))</f>
        <v>112</v>
      </c>
      <c r="B2968" s="349">
        <f>IF(_xlfn.IFERROR(FIND("PU",D2968,1),0)&lt;&gt;0,"PU",0)</f>
        <v>0</v>
      </c>
      <c r="C2968" t="s" s="10">
        <v>3860</v>
      </c>
      <c r="D2968" t="s" s="10">
        <v>3863</v>
      </c>
      <c r="E2968" s="349">
        <v>0</v>
      </c>
      <c r="F2968" s="6"/>
      <c r="G2968" s="6"/>
      <c r="H2968" s="6"/>
      <c r="I2968" s="6"/>
      <c r="J2968" s="9"/>
    </row>
    <row r="2969" ht="15.35" customHeight="1">
      <c r="A2969" t="s" s="594">
        <f>MID(D2969,LEN(C2969)+2,LEN(D2969)-LEN(C2969))</f>
        <v>113</v>
      </c>
      <c r="B2969" s="349">
        <f>IF(_xlfn.IFERROR(FIND("PU",D2969,1),0)&lt;&gt;0,"PU",0)</f>
        <v>0</v>
      </c>
      <c r="C2969" t="s" s="10">
        <v>3860</v>
      </c>
      <c r="D2969" t="s" s="10">
        <v>3864</v>
      </c>
      <c r="E2969" s="349">
        <v>0</v>
      </c>
      <c r="F2969" s="6"/>
      <c r="G2969" s="6"/>
      <c r="H2969" s="6"/>
      <c r="I2969" s="6"/>
      <c r="J2969" s="9"/>
    </row>
    <row r="2970" ht="15.35" customHeight="1">
      <c r="A2970" t="s" s="594">
        <f>MID(D2970,LEN(C2970)+2,LEN(D2970)-LEN(C2970))</f>
        <v>114</v>
      </c>
      <c r="B2970" s="349">
        <f>IF(_xlfn.IFERROR(FIND("PU",D2970,1),0)&lt;&gt;0,"PU",0)</f>
        <v>0</v>
      </c>
      <c r="C2970" t="s" s="10">
        <v>3860</v>
      </c>
      <c r="D2970" t="s" s="10">
        <v>3865</v>
      </c>
      <c r="E2970" s="349">
        <v>0</v>
      </c>
      <c r="F2970" s="6"/>
      <c r="G2970" s="6"/>
      <c r="H2970" s="6"/>
      <c r="I2970" s="6"/>
      <c r="J2970" s="9"/>
    </row>
    <row r="2971" ht="15.35" customHeight="1">
      <c r="A2971" t="s" s="594">
        <f>MID(D2971,LEN(C2971)+2,LEN(D2971)-LEN(C2971))</f>
        <v>115</v>
      </c>
      <c r="B2971" s="349">
        <f>IF(_xlfn.IFERROR(FIND("PU",D2971,1),0)&lt;&gt;0,"PU",0)</f>
        <v>0</v>
      </c>
      <c r="C2971" t="s" s="10">
        <v>3860</v>
      </c>
      <c r="D2971" t="s" s="10">
        <v>3866</v>
      </c>
      <c r="E2971" s="349">
        <v>0</v>
      </c>
      <c r="F2971" s="6"/>
      <c r="G2971" s="6"/>
      <c r="H2971" s="6"/>
      <c r="I2971" s="6"/>
      <c r="J2971" s="9"/>
    </row>
    <row r="2972" ht="15.35" customHeight="1">
      <c r="A2972" t="s" s="594">
        <f>MID(D2972,LEN(C2972)+2,LEN(D2972)-LEN(C2972))</f>
        <v>117</v>
      </c>
      <c r="B2972" s="349">
        <f>IF(_xlfn.IFERROR(FIND("PU",D2972,1),0)&lt;&gt;0,"PU",0)</f>
        <v>0</v>
      </c>
      <c r="C2972" t="s" s="10">
        <v>3860</v>
      </c>
      <c r="D2972" t="s" s="10">
        <v>3867</v>
      </c>
      <c r="E2972" s="349">
        <v>0</v>
      </c>
      <c r="F2972" s="6"/>
      <c r="G2972" s="6"/>
      <c r="H2972" s="6"/>
      <c r="I2972" s="6"/>
      <c r="J2972" s="9"/>
    </row>
    <row r="2973" ht="15.35" customHeight="1">
      <c r="A2973" t="s" s="594">
        <f>MID(D2973,LEN(C2973)+2,LEN(D2973)-LEN(C2973))</f>
        <v>118</v>
      </c>
      <c r="B2973" s="349">
        <f>IF(_xlfn.IFERROR(FIND("PU",D2973,1),0)&lt;&gt;0,"PU",0)</f>
        <v>0</v>
      </c>
      <c r="C2973" t="s" s="10">
        <v>3860</v>
      </c>
      <c r="D2973" t="s" s="10">
        <v>3868</v>
      </c>
      <c r="E2973" s="349">
        <v>0</v>
      </c>
      <c r="F2973" s="6"/>
      <c r="G2973" s="6"/>
      <c r="H2973" s="6"/>
      <c r="I2973" s="6"/>
      <c r="J2973" s="9"/>
    </row>
    <row r="2974" ht="15.35" customHeight="1">
      <c r="A2974" t="s" s="594">
        <f>MID(D2974,LEN(C2974)+2,LEN(D2974)-LEN(C2974))</f>
        <v>119</v>
      </c>
      <c r="B2974" s="349">
        <f>IF(_xlfn.IFERROR(FIND("PU",D2974,1),0)&lt;&gt;0,"PU",0)</f>
        <v>0</v>
      </c>
      <c r="C2974" t="s" s="10">
        <v>3860</v>
      </c>
      <c r="D2974" t="s" s="10">
        <v>3869</v>
      </c>
      <c r="E2974" s="349">
        <v>0</v>
      </c>
      <c r="F2974" s="6"/>
      <c r="G2974" s="6"/>
      <c r="H2974" s="6"/>
      <c r="I2974" s="6"/>
      <c r="J2974" s="9"/>
    </row>
    <row r="2975" ht="15.35" customHeight="1">
      <c r="A2975" t="s" s="594">
        <f>MID(D2975,LEN(C2975)+2,LEN(D2975)-LEN(C2975))</f>
        <v>120</v>
      </c>
      <c r="B2975" s="349">
        <f>IF(_xlfn.IFERROR(FIND("PU",D2975,1),0)&lt;&gt;0,"PU",0)</f>
        <v>0</v>
      </c>
      <c r="C2975" t="s" s="10">
        <v>3860</v>
      </c>
      <c r="D2975" t="s" s="10">
        <v>3870</v>
      </c>
      <c r="E2975" s="349">
        <v>0</v>
      </c>
      <c r="F2975" s="6"/>
      <c r="G2975" s="6"/>
      <c r="H2975" s="6"/>
      <c r="I2975" s="6"/>
      <c r="J2975" s="9"/>
    </row>
    <row r="2976" ht="15.35" customHeight="1">
      <c r="A2976" t="s" s="594">
        <f>MID(D2976,LEN(C2976)+2,LEN(D2976)-LEN(C2976))</f>
        <v>121</v>
      </c>
      <c r="B2976" s="349">
        <f>IF(_xlfn.IFERROR(FIND("PU",D2976,1),0)&lt;&gt;0,"PU",0)</f>
        <v>0</v>
      </c>
      <c r="C2976" t="s" s="10">
        <v>3860</v>
      </c>
      <c r="D2976" t="s" s="10">
        <v>3871</v>
      </c>
      <c r="E2976" s="349">
        <v>0</v>
      </c>
      <c r="F2976" s="6"/>
      <c r="G2976" s="6"/>
      <c r="H2976" s="6"/>
      <c r="I2976" s="6"/>
      <c r="J2976" s="9"/>
    </row>
    <row r="2977" ht="15.35" customHeight="1">
      <c r="A2977" t="s" s="594">
        <f>MID(D2977,LEN(C2977)+2,LEN(D2977)-LEN(C2977))</f>
        <v>122</v>
      </c>
      <c r="B2977" s="349">
        <f>IF(_xlfn.IFERROR(FIND("PU",D2977,1),0)&lt;&gt;0,"PU",0)</f>
        <v>0</v>
      </c>
      <c r="C2977" t="s" s="10">
        <v>3860</v>
      </c>
      <c r="D2977" t="s" s="10">
        <v>3872</v>
      </c>
      <c r="E2977" s="349">
        <v>0</v>
      </c>
      <c r="F2977" s="6"/>
      <c r="G2977" s="6"/>
      <c r="H2977" s="6"/>
      <c r="I2977" s="6"/>
      <c r="J2977" s="9"/>
    </row>
    <row r="2978" ht="15.35" customHeight="1">
      <c r="A2978" t="s" s="594">
        <f>MID(D2978,LEN(C2978)+2,LEN(D2978)-LEN(C2978))</f>
        <v>123</v>
      </c>
      <c r="B2978" s="349">
        <f>IF(_xlfn.IFERROR(FIND("PU",D2978,1),0)&lt;&gt;0,"PU",0)</f>
        <v>0</v>
      </c>
      <c r="C2978" t="s" s="10">
        <v>3860</v>
      </c>
      <c r="D2978" t="s" s="10">
        <v>3873</v>
      </c>
      <c r="E2978" s="349">
        <v>0</v>
      </c>
      <c r="F2978" s="6"/>
      <c r="G2978" s="6"/>
      <c r="H2978" s="6"/>
      <c r="I2978" s="6"/>
      <c r="J2978" s="9"/>
    </row>
    <row r="2979" ht="15.35" customHeight="1">
      <c r="A2979" t="s" s="594">
        <f>MID(D2979,LEN(C2979)+2,LEN(D2979)-LEN(C2979))</f>
        <v>860</v>
      </c>
      <c r="B2979" s="349">
        <f>IF(_xlfn.IFERROR(FIND("PU",D2979,1),0)&lt;&gt;0,"PU",0)</f>
        <v>0</v>
      </c>
      <c r="C2979" t="s" s="10">
        <v>3860</v>
      </c>
      <c r="D2979" t="s" s="10">
        <v>3874</v>
      </c>
      <c r="E2979" s="349">
        <v>0</v>
      </c>
      <c r="F2979" s="6"/>
      <c r="G2979" s="6"/>
      <c r="H2979" s="6"/>
      <c r="I2979" s="6"/>
      <c r="J2979" s="9"/>
    </row>
    <row r="2980" ht="15.35" customHeight="1">
      <c r="A2980" t="s" s="594">
        <f>MID(D2980,LEN(C2980)+2,LEN(D2980)-LEN(C2980))</f>
        <v>110</v>
      </c>
      <c r="B2980" s="349">
        <f>IF(_xlfn.IFERROR(FIND("PU",D2980,1),0)&lt;&gt;0,"PU",0)</f>
        <v>0</v>
      </c>
      <c r="C2980" t="s" s="10">
        <v>3875</v>
      </c>
      <c r="D2980" t="s" s="10">
        <v>3876</v>
      </c>
      <c r="E2980" s="349">
        <v>0</v>
      </c>
      <c r="F2980" s="6"/>
      <c r="G2980" s="6"/>
      <c r="H2980" s="6"/>
      <c r="I2980" s="6"/>
      <c r="J2980" s="9"/>
    </row>
    <row r="2981" ht="15.35" customHeight="1">
      <c r="A2981" t="s" s="594">
        <f>MID(D2981,LEN(C2981)+2,LEN(D2981)-LEN(C2981))</f>
        <v>111</v>
      </c>
      <c r="B2981" s="349">
        <f>IF(_xlfn.IFERROR(FIND("PU",D2981,1),0)&lt;&gt;0,"PU",0)</f>
        <v>0</v>
      </c>
      <c r="C2981" t="s" s="10">
        <v>3875</v>
      </c>
      <c r="D2981" t="s" s="10">
        <v>3877</v>
      </c>
      <c r="E2981" s="349">
        <v>0</v>
      </c>
      <c r="F2981" s="6"/>
      <c r="G2981" s="6"/>
      <c r="H2981" s="6"/>
      <c r="I2981" s="6"/>
      <c r="J2981" s="9"/>
    </row>
    <row r="2982" ht="15.35" customHeight="1">
      <c r="A2982" t="s" s="594">
        <f>MID(D2982,LEN(C2982)+2,LEN(D2982)-LEN(C2982))</f>
        <v>112</v>
      </c>
      <c r="B2982" s="349">
        <f>IF(_xlfn.IFERROR(FIND("PU",D2982,1),0)&lt;&gt;0,"PU",0)</f>
        <v>0</v>
      </c>
      <c r="C2982" t="s" s="10">
        <v>3875</v>
      </c>
      <c r="D2982" t="s" s="10">
        <v>3878</v>
      </c>
      <c r="E2982" s="349">
        <v>0</v>
      </c>
      <c r="F2982" s="6"/>
      <c r="G2982" s="6"/>
      <c r="H2982" s="6"/>
      <c r="I2982" s="6"/>
      <c r="J2982" s="9"/>
    </row>
    <row r="2983" ht="15.35" customHeight="1">
      <c r="A2983" t="s" s="594">
        <f>MID(D2983,LEN(C2983)+2,LEN(D2983)-LEN(C2983))</f>
        <v>113</v>
      </c>
      <c r="B2983" s="349">
        <f>IF(_xlfn.IFERROR(FIND("PU",D2983,1),0)&lt;&gt;0,"PU",0)</f>
        <v>0</v>
      </c>
      <c r="C2983" t="s" s="10">
        <v>3875</v>
      </c>
      <c r="D2983" t="s" s="10">
        <v>3879</v>
      </c>
      <c r="E2983" s="349">
        <v>0</v>
      </c>
      <c r="F2983" s="6"/>
      <c r="G2983" s="6"/>
      <c r="H2983" s="6"/>
      <c r="I2983" s="6"/>
      <c r="J2983" s="9"/>
    </row>
    <row r="2984" ht="15.35" customHeight="1">
      <c r="A2984" t="s" s="594">
        <f>MID(D2984,LEN(C2984)+2,LEN(D2984)-LEN(C2984))</f>
        <v>114</v>
      </c>
      <c r="B2984" s="349">
        <f>IF(_xlfn.IFERROR(FIND("PU",D2984,1),0)&lt;&gt;0,"PU",0)</f>
        <v>0</v>
      </c>
      <c r="C2984" t="s" s="10">
        <v>3875</v>
      </c>
      <c r="D2984" t="s" s="10">
        <v>3880</v>
      </c>
      <c r="E2984" s="349">
        <v>0</v>
      </c>
      <c r="F2984" s="6"/>
      <c r="G2984" s="6"/>
      <c r="H2984" s="6"/>
      <c r="I2984" s="6"/>
      <c r="J2984" s="9"/>
    </row>
    <row r="2985" ht="15.35" customHeight="1">
      <c r="A2985" t="s" s="594">
        <f>MID(D2985,LEN(C2985)+2,LEN(D2985)-LEN(C2985))</f>
        <v>115</v>
      </c>
      <c r="B2985" s="349">
        <f>IF(_xlfn.IFERROR(FIND("PU",D2985,1),0)&lt;&gt;0,"PU",0)</f>
        <v>0</v>
      </c>
      <c r="C2985" t="s" s="10">
        <v>3875</v>
      </c>
      <c r="D2985" t="s" s="10">
        <v>3881</v>
      </c>
      <c r="E2985" s="349">
        <v>0</v>
      </c>
      <c r="F2985" s="6"/>
      <c r="G2985" s="6"/>
      <c r="H2985" s="6"/>
      <c r="I2985" s="6"/>
      <c r="J2985" s="9"/>
    </row>
    <row r="2986" ht="15.35" customHeight="1">
      <c r="A2986" t="s" s="594">
        <f>MID(D2986,LEN(C2986)+2,LEN(D2986)-LEN(C2986))</f>
        <v>117</v>
      </c>
      <c r="B2986" s="349">
        <f>IF(_xlfn.IFERROR(FIND("PU",D2986,1),0)&lt;&gt;0,"PU",0)</f>
        <v>0</v>
      </c>
      <c r="C2986" t="s" s="10">
        <v>3875</v>
      </c>
      <c r="D2986" t="s" s="10">
        <v>3882</v>
      </c>
      <c r="E2986" s="349">
        <v>0</v>
      </c>
      <c r="F2986" s="6"/>
      <c r="G2986" s="6"/>
      <c r="H2986" s="6"/>
      <c r="I2986" s="6"/>
      <c r="J2986" s="9"/>
    </row>
    <row r="2987" ht="15.35" customHeight="1">
      <c r="A2987" t="s" s="594">
        <f>MID(D2987,LEN(C2987)+2,LEN(D2987)-LEN(C2987))</f>
        <v>118</v>
      </c>
      <c r="B2987" s="349">
        <f>IF(_xlfn.IFERROR(FIND("PU",D2987,1),0)&lt;&gt;0,"PU",0)</f>
        <v>0</v>
      </c>
      <c r="C2987" t="s" s="10">
        <v>3875</v>
      </c>
      <c r="D2987" t="s" s="10">
        <v>3883</v>
      </c>
      <c r="E2987" s="349">
        <v>0</v>
      </c>
      <c r="F2987" s="6"/>
      <c r="G2987" s="6"/>
      <c r="H2987" s="6"/>
      <c r="I2987" s="6"/>
      <c r="J2987" s="9"/>
    </row>
    <row r="2988" ht="15.35" customHeight="1">
      <c r="A2988" t="s" s="594">
        <f>MID(D2988,LEN(C2988)+2,LEN(D2988)-LEN(C2988))</f>
        <v>119</v>
      </c>
      <c r="B2988" s="349">
        <f>IF(_xlfn.IFERROR(FIND("PU",D2988,1),0)&lt;&gt;0,"PU",0)</f>
        <v>0</v>
      </c>
      <c r="C2988" t="s" s="10">
        <v>3875</v>
      </c>
      <c r="D2988" t="s" s="10">
        <v>3884</v>
      </c>
      <c r="E2988" s="349">
        <v>0</v>
      </c>
      <c r="F2988" s="6"/>
      <c r="G2988" s="6"/>
      <c r="H2988" s="6"/>
      <c r="I2988" s="6"/>
      <c r="J2988" s="9"/>
    </row>
    <row r="2989" ht="15.35" customHeight="1">
      <c r="A2989" t="s" s="594">
        <f>MID(D2989,LEN(C2989)+2,LEN(D2989)-LEN(C2989))</f>
        <v>120</v>
      </c>
      <c r="B2989" s="349">
        <f>IF(_xlfn.IFERROR(FIND("PU",D2989,1),0)&lt;&gt;0,"PU",0)</f>
        <v>0</v>
      </c>
      <c r="C2989" t="s" s="10">
        <v>3875</v>
      </c>
      <c r="D2989" t="s" s="10">
        <v>3885</v>
      </c>
      <c r="E2989" s="349">
        <v>0</v>
      </c>
      <c r="F2989" s="6"/>
      <c r="G2989" s="6"/>
      <c r="H2989" s="6"/>
      <c r="I2989" s="6"/>
      <c r="J2989" s="9"/>
    </row>
    <row r="2990" ht="15.35" customHeight="1">
      <c r="A2990" t="s" s="594">
        <f>MID(D2990,LEN(C2990)+2,LEN(D2990)-LEN(C2990))</f>
        <v>121</v>
      </c>
      <c r="B2990" s="349">
        <f>IF(_xlfn.IFERROR(FIND("PU",D2990,1),0)&lt;&gt;0,"PU",0)</f>
        <v>0</v>
      </c>
      <c r="C2990" t="s" s="10">
        <v>3875</v>
      </c>
      <c r="D2990" t="s" s="10">
        <v>3886</v>
      </c>
      <c r="E2990" s="349">
        <v>0</v>
      </c>
      <c r="F2990" s="6"/>
      <c r="G2990" s="6"/>
      <c r="H2990" s="6"/>
      <c r="I2990" s="6"/>
      <c r="J2990" s="9"/>
    </row>
    <row r="2991" ht="15.35" customHeight="1">
      <c r="A2991" t="s" s="594">
        <f>MID(D2991,LEN(C2991)+2,LEN(D2991)-LEN(C2991))</f>
        <v>122</v>
      </c>
      <c r="B2991" s="349">
        <f>IF(_xlfn.IFERROR(FIND("PU",D2991,1),0)&lt;&gt;0,"PU",0)</f>
        <v>0</v>
      </c>
      <c r="C2991" t="s" s="10">
        <v>3875</v>
      </c>
      <c r="D2991" t="s" s="10">
        <v>3887</v>
      </c>
      <c r="E2991" s="349">
        <v>0</v>
      </c>
      <c r="F2991" s="6"/>
      <c r="G2991" s="6"/>
      <c r="H2991" s="6"/>
      <c r="I2991" s="6"/>
      <c r="J2991" s="9"/>
    </row>
    <row r="2992" ht="15.35" customHeight="1">
      <c r="A2992" t="s" s="594">
        <f>MID(D2992,LEN(C2992)+2,LEN(D2992)-LEN(C2992))</f>
        <v>123</v>
      </c>
      <c r="B2992" s="349">
        <f>IF(_xlfn.IFERROR(FIND("PU",D2992,1),0)&lt;&gt;0,"PU",0)</f>
        <v>0</v>
      </c>
      <c r="C2992" t="s" s="10">
        <v>3875</v>
      </c>
      <c r="D2992" t="s" s="10">
        <v>3888</v>
      </c>
      <c r="E2992" s="349">
        <v>0</v>
      </c>
      <c r="F2992" s="6"/>
      <c r="G2992" s="6"/>
      <c r="H2992" s="6"/>
      <c r="I2992" s="6"/>
      <c r="J2992" s="9"/>
    </row>
    <row r="2993" ht="15.35" customHeight="1">
      <c r="A2993" t="s" s="594">
        <f>MID(D2993,LEN(C2993)+2,LEN(D2993)-LEN(C2993))</f>
        <v>860</v>
      </c>
      <c r="B2993" s="349">
        <f>IF(_xlfn.IFERROR(FIND("PU",D2993,1),0)&lt;&gt;0,"PU",0)</f>
        <v>0</v>
      </c>
      <c r="C2993" t="s" s="10">
        <v>3875</v>
      </c>
      <c r="D2993" t="s" s="10">
        <v>3889</v>
      </c>
      <c r="E2993" s="349">
        <v>0</v>
      </c>
      <c r="F2993" s="6"/>
      <c r="G2993" s="6"/>
      <c r="H2993" s="6"/>
      <c r="I2993" s="6"/>
      <c r="J2993" s="9"/>
    </row>
    <row r="2994" ht="15.35" customHeight="1">
      <c r="A2994" t="s" s="594">
        <f>MID(D2994,LEN(C2994)+2,LEN(D2994)-LEN(C2994))</f>
        <v>110</v>
      </c>
      <c r="B2994" s="349">
        <f>IF(_xlfn.IFERROR(FIND("PU",D2994,1),0)&lt;&gt;0,"PU",0)</f>
        <v>0</v>
      </c>
      <c r="C2994" t="s" s="10">
        <v>3890</v>
      </c>
      <c r="D2994" t="s" s="10">
        <v>3891</v>
      </c>
      <c r="E2994" s="349">
        <v>0</v>
      </c>
      <c r="F2994" s="6"/>
      <c r="G2994" s="6"/>
      <c r="H2994" s="6"/>
      <c r="I2994" s="6"/>
      <c r="J2994" s="9"/>
    </row>
    <row r="2995" ht="15.35" customHeight="1">
      <c r="A2995" t="s" s="594">
        <f>MID(D2995,LEN(C2995)+2,LEN(D2995)-LEN(C2995))</f>
        <v>111</v>
      </c>
      <c r="B2995" s="349">
        <f>IF(_xlfn.IFERROR(FIND("PU",D2995,1),0)&lt;&gt;0,"PU",0)</f>
        <v>0</v>
      </c>
      <c r="C2995" t="s" s="10">
        <v>3890</v>
      </c>
      <c r="D2995" t="s" s="10">
        <v>3892</v>
      </c>
      <c r="E2995" s="349">
        <v>0</v>
      </c>
      <c r="F2995" s="6"/>
      <c r="G2995" s="6"/>
      <c r="H2995" s="6"/>
      <c r="I2995" s="6"/>
      <c r="J2995" s="9"/>
    </row>
    <row r="2996" ht="15.35" customHeight="1">
      <c r="A2996" t="s" s="594">
        <f>MID(D2996,LEN(C2996)+2,LEN(D2996)-LEN(C2996))</f>
        <v>112</v>
      </c>
      <c r="B2996" s="349">
        <f>IF(_xlfn.IFERROR(FIND("PU",D2996,1),0)&lt;&gt;0,"PU",0)</f>
        <v>0</v>
      </c>
      <c r="C2996" t="s" s="10">
        <v>3890</v>
      </c>
      <c r="D2996" t="s" s="10">
        <v>3893</v>
      </c>
      <c r="E2996" s="349">
        <v>0</v>
      </c>
      <c r="F2996" s="6"/>
      <c r="G2996" s="6"/>
      <c r="H2996" s="6"/>
      <c r="I2996" s="6"/>
      <c r="J2996" s="9"/>
    </row>
    <row r="2997" ht="15.35" customHeight="1">
      <c r="A2997" t="s" s="594">
        <f>MID(D2997,LEN(C2997)+2,LEN(D2997)-LEN(C2997))</f>
        <v>113</v>
      </c>
      <c r="B2997" s="349">
        <f>IF(_xlfn.IFERROR(FIND("PU",D2997,1),0)&lt;&gt;0,"PU",0)</f>
        <v>0</v>
      </c>
      <c r="C2997" t="s" s="10">
        <v>3890</v>
      </c>
      <c r="D2997" t="s" s="10">
        <v>3894</v>
      </c>
      <c r="E2997" s="349">
        <v>0</v>
      </c>
      <c r="F2997" s="6"/>
      <c r="G2997" s="6"/>
      <c r="H2997" s="6"/>
      <c r="I2997" s="6"/>
      <c r="J2997" s="9"/>
    </row>
    <row r="2998" ht="15.35" customHeight="1">
      <c r="A2998" t="s" s="594">
        <f>MID(D2998,LEN(C2998)+2,LEN(D2998)-LEN(C2998))</f>
        <v>114</v>
      </c>
      <c r="B2998" s="349">
        <f>IF(_xlfn.IFERROR(FIND("PU",D2998,1),0)&lt;&gt;0,"PU",0)</f>
        <v>0</v>
      </c>
      <c r="C2998" t="s" s="10">
        <v>3890</v>
      </c>
      <c r="D2998" t="s" s="10">
        <v>3895</v>
      </c>
      <c r="E2998" s="349">
        <v>0</v>
      </c>
      <c r="F2998" s="6"/>
      <c r="G2998" s="6"/>
      <c r="H2998" s="6"/>
      <c r="I2998" s="6"/>
      <c r="J2998" s="9"/>
    </row>
    <row r="2999" ht="15.35" customHeight="1">
      <c r="A2999" t="s" s="594">
        <f>MID(D2999,LEN(C2999)+2,LEN(D2999)-LEN(C2999))</f>
        <v>115</v>
      </c>
      <c r="B2999" s="349">
        <f>IF(_xlfn.IFERROR(FIND("PU",D2999,1),0)&lt;&gt;0,"PU",0)</f>
        <v>0</v>
      </c>
      <c r="C2999" t="s" s="10">
        <v>3890</v>
      </c>
      <c r="D2999" t="s" s="10">
        <v>3896</v>
      </c>
      <c r="E2999" s="349">
        <v>0</v>
      </c>
      <c r="F2999" s="6"/>
      <c r="G2999" s="6"/>
      <c r="H2999" s="6"/>
      <c r="I2999" s="6"/>
      <c r="J2999" s="9"/>
    </row>
    <row r="3000" ht="15.35" customHeight="1">
      <c r="A3000" t="s" s="594">
        <f>MID(D3000,LEN(C3000)+2,LEN(D3000)-LEN(C3000))</f>
        <v>117</v>
      </c>
      <c r="B3000" s="349">
        <f>IF(_xlfn.IFERROR(FIND("PU",D3000,1),0)&lt;&gt;0,"PU",0)</f>
        <v>0</v>
      </c>
      <c r="C3000" t="s" s="10">
        <v>3890</v>
      </c>
      <c r="D3000" t="s" s="10">
        <v>3897</v>
      </c>
      <c r="E3000" s="349">
        <v>0</v>
      </c>
      <c r="F3000" s="6"/>
      <c r="G3000" s="6"/>
      <c r="H3000" s="6"/>
      <c r="I3000" s="6"/>
      <c r="J3000" s="9"/>
    </row>
    <row r="3001" ht="15.35" customHeight="1">
      <c r="A3001" t="s" s="594">
        <f>MID(D3001,LEN(C3001)+2,LEN(D3001)-LEN(C3001))</f>
        <v>118</v>
      </c>
      <c r="B3001" s="349">
        <f>IF(_xlfn.IFERROR(FIND("PU",D3001,1),0)&lt;&gt;0,"PU",0)</f>
        <v>0</v>
      </c>
      <c r="C3001" t="s" s="10">
        <v>3890</v>
      </c>
      <c r="D3001" t="s" s="10">
        <v>3898</v>
      </c>
      <c r="E3001" s="349">
        <v>0</v>
      </c>
      <c r="F3001" s="6"/>
      <c r="G3001" s="6"/>
      <c r="H3001" s="6"/>
      <c r="I3001" s="6"/>
      <c r="J3001" s="9"/>
    </row>
    <row r="3002" ht="15.35" customHeight="1">
      <c r="A3002" t="s" s="594">
        <f>MID(D3002,LEN(C3002)+2,LEN(D3002)-LEN(C3002))</f>
        <v>119</v>
      </c>
      <c r="B3002" s="349">
        <f>IF(_xlfn.IFERROR(FIND("PU",D3002,1),0)&lt;&gt;0,"PU",0)</f>
        <v>0</v>
      </c>
      <c r="C3002" t="s" s="10">
        <v>3890</v>
      </c>
      <c r="D3002" t="s" s="10">
        <v>3899</v>
      </c>
      <c r="E3002" s="349">
        <v>0</v>
      </c>
      <c r="F3002" s="6"/>
      <c r="G3002" s="6"/>
      <c r="H3002" s="6"/>
      <c r="I3002" s="6"/>
      <c r="J3002" s="9"/>
    </row>
    <row r="3003" ht="15.35" customHeight="1">
      <c r="A3003" t="s" s="594">
        <f>MID(D3003,LEN(C3003)+2,LEN(D3003)-LEN(C3003))</f>
        <v>120</v>
      </c>
      <c r="B3003" s="349">
        <f>IF(_xlfn.IFERROR(FIND("PU",D3003,1),0)&lt;&gt;0,"PU",0)</f>
        <v>0</v>
      </c>
      <c r="C3003" t="s" s="10">
        <v>3890</v>
      </c>
      <c r="D3003" t="s" s="10">
        <v>3900</v>
      </c>
      <c r="E3003" s="349">
        <v>0</v>
      </c>
      <c r="F3003" s="6"/>
      <c r="G3003" s="6"/>
      <c r="H3003" s="6"/>
      <c r="I3003" s="6"/>
      <c r="J3003" s="9"/>
    </row>
    <row r="3004" ht="15.35" customHeight="1">
      <c r="A3004" t="s" s="594">
        <f>MID(D3004,LEN(C3004)+2,LEN(D3004)-LEN(C3004))</f>
        <v>121</v>
      </c>
      <c r="B3004" s="349">
        <f>IF(_xlfn.IFERROR(FIND("PU",D3004,1),0)&lt;&gt;0,"PU",0)</f>
        <v>0</v>
      </c>
      <c r="C3004" t="s" s="10">
        <v>3890</v>
      </c>
      <c r="D3004" t="s" s="10">
        <v>3901</v>
      </c>
      <c r="E3004" s="349">
        <v>0</v>
      </c>
      <c r="F3004" s="6"/>
      <c r="G3004" s="6"/>
      <c r="H3004" s="6"/>
      <c r="I3004" s="6"/>
      <c r="J3004" s="9"/>
    </row>
    <row r="3005" ht="15.35" customHeight="1">
      <c r="A3005" t="s" s="594">
        <f>MID(D3005,LEN(C3005)+2,LEN(D3005)-LEN(C3005))</f>
        <v>122</v>
      </c>
      <c r="B3005" s="349">
        <f>IF(_xlfn.IFERROR(FIND("PU",D3005,1),0)&lt;&gt;0,"PU",0)</f>
        <v>0</v>
      </c>
      <c r="C3005" t="s" s="10">
        <v>3890</v>
      </c>
      <c r="D3005" t="s" s="10">
        <v>3902</v>
      </c>
      <c r="E3005" s="349">
        <v>0</v>
      </c>
      <c r="F3005" s="6"/>
      <c r="G3005" s="6"/>
      <c r="H3005" s="6"/>
      <c r="I3005" s="6"/>
      <c r="J3005" s="9"/>
    </row>
    <row r="3006" ht="15.35" customHeight="1">
      <c r="A3006" t="s" s="594">
        <f>MID(D3006,LEN(C3006)+2,LEN(D3006)-LEN(C3006))</f>
        <v>123</v>
      </c>
      <c r="B3006" s="349">
        <f>IF(_xlfn.IFERROR(FIND("PU",D3006,1),0)&lt;&gt;0,"PU",0)</f>
        <v>0</v>
      </c>
      <c r="C3006" t="s" s="10">
        <v>3890</v>
      </c>
      <c r="D3006" t="s" s="10">
        <v>3903</v>
      </c>
      <c r="E3006" s="349">
        <v>0</v>
      </c>
      <c r="F3006" s="6"/>
      <c r="G3006" s="6"/>
      <c r="H3006" s="6"/>
      <c r="I3006" s="6"/>
      <c r="J3006" s="9"/>
    </row>
    <row r="3007" ht="15.35" customHeight="1">
      <c r="A3007" t="s" s="594">
        <f>MID(D3007,LEN(C3007)+2,LEN(D3007)-LEN(C3007))</f>
        <v>860</v>
      </c>
      <c r="B3007" s="349">
        <f>IF(_xlfn.IFERROR(FIND("PU",D3007,1),0)&lt;&gt;0,"PU",0)</f>
        <v>0</v>
      </c>
      <c r="C3007" t="s" s="10">
        <v>3890</v>
      </c>
      <c r="D3007" t="s" s="10">
        <v>3904</v>
      </c>
      <c r="E3007" s="349">
        <v>0</v>
      </c>
      <c r="F3007" s="6"/>
      <c r="G3007" s="6"/>
      <c r="H3007" s="6"/>
      <c r="I3007" s="6"/>
      <c r="J3007" s="9"/>
    </row>
    <row r="3008" ht="15.35" customHeight="1">
      <c r="A3008" t="s" s="594">
        <f>MID(D3008,LEN(C3008)+2,LEN(D3008)-LEN(C3008))</f>
        <v>110</v>
      </c>
      <c r="B3008" s="349">
        <f>IF(_xlfn.IFERROR(FIND("PU",D3008,1),0)&lt;&gt;0,"PU",0)</f>
        <v>0</v>
      </c>
      <c r="C3008" t="s" s="10">
        <v>3905</v>
      </c>
      <c r="D3008" t="s" s="10">
        <v>3906</v>
      </c>
      <c r="E3008" s="349">
        <v>0</v>
      </c>
      <c r="F3008" s="6"/>
      <c r="G3008" s="6"/>
      <c r="H3008" s="6"/>
      <c r="I3008" s="6"/>
      <c r="J3008" s="9"/>
    </row>
    <row r="3009" ht="15.35" customHeight="1">
      <c r="A3009" t="s" s="594">
        <f>MID(D3009,LEN(C3009)+2,LEN(D3009)-LEN(C3009))</f>
        <v>111</v>
      </c>
      <c r="B3009" s="349">
        <f>IF(_xlfn.IFERROR(FIND("PU",D3009,1),0)&lt;&gt;0,"PU",0)</f>
        <v>0</v>
      </c>
      <c r="C3009" t="s" s="10">
        <v>3905</v>
      </c>
      <c r="D3009" t="s" s="10">
        <v>3907</v>
      </c>
      <c r="E3009" s="349">
        <v>0</v>
      </c>
      <c r="F3009" s="6"/>
      <c r="G3009" s="6"/>
      <c r="H3009" s="6"/>
      <c r="I3009" s="6"/>
      <c r="J3009" s="9"/>
    </row>
    <row r="3010" ht="15.35" customHeight="1">
      <c r="A3010" t="s" s="594">
        <f>MID(D3010,LEN(C3010)+2,LEN(D3010)-LEN(C3010))</f>
        <v>112</v>
      </c>
      <c r="B3010" s="349">
        <f>IF(_xlfn.IFERROR(FIND("PU",D3010,1),0)&lt;&gt;0,"PU",0)</f>
        <v>0</v>
      </c>
      <c r="C3010" t="s" s="10">
        <v>3905</v>
      </c>
      <c r="D3010" t="s" s="10">
        <v>3908</v>
      </c>
      <c r="E3010" s="349">
        <v>0</v>
      </c>
      <c r="F3010" s="6"/>
      <c r="G3010" s="6"/>
      <c r="H3010" s="6"/>
      <c r="I3010" s="6"/>
      <c r="J3010" s="9"/>
    </row>
    <row r="3011" ht="15.35" customHeight="1">
      <c r="A3011" t="s" s="594">
        <f>MID(D3011,LEN(C3011)+2,LEN(D3011)-LEN(C3011))</f>
        <v>113</v>
      </c>
      <c r="B3011" s="349">
        <f>IF(_xlfn.IFERROR(FIND("PU",D3011,1),0)&lt;&gt;0,"PU",0)</f>
        <v>0</v>
      </c>
      <c r="C3011" t="s" s="10">
        <v>3905</v>
      </c>
      <c r="D3011" t="s" s="10">
        <v>3909</v>
      </c>
      <c r="E3011" s="349">
        <v>0</v>
      </c>
      <c r="F3011" s="6"/>
      <c r="G3011" s="6"/>
      <c r="H3011" s="6"/>
      <c r="I3011" s="6"/>
      <c r="J3011" s="9"/>
    </row>
    <row r="3012" ht="15.35" customHeight="1">
      <c r="A3012" t="s" s="594">
        <f>MID(D3012,LEN(C3012)+2,LEN(D3012)-LEN(C3012))</f>
        <v>114</v>
      </c>
      <c r="B3012" s="349">
        <f>IF(_xlfn.IFERROR(FIND("PU",D3012,1),0)&lt;&gt;0,"PU",0)</f>
        <v>0</v>
      </c>
      <c r="C3012" t="s" s="10">
        <v>3905</v>
      </c>
      <c r="D3012" t="s" s="10">
        <v>3910</v>
      </c>
      <c r="E3012" s="349">
        <v>0</v>
      </c>
      <c r="F3012" s="6"/>
      <c r="G3012" s="6"/>
      <c r="H3012" s="6"/>
      <c r="I3012" s="6"/>
      <c r="J3012" s="9"/>
    </row>
    <row r="3013" ht="15.35" customHeight="1">
      <c r="A3013" t="s" s="594">
        <f>MID(D3013,LEN(C3013)+2,LEN(D3013)-LEN(C3013))</f>
        <v>115</v>
      </c>
      <c r="B3013" s="349">
        <f>IF(_xlfn.IFERROR(FIND("PU",D3013,1),0)&lt;&gt;0,"PU",0)</f>
        <v>0</v>
      </c>
      <c r="C3013" t="s" s="10">
        <v>3905</v>
      </c>
      <c r="D3013" t="s" s="10">
        <v>3911</v>
      </c>
      <c r="E3013" s="349">
        <v>0</v>
      </c>
      <c r="F3013" s="6"/>
      <c r="G3013" s="6"/>
      <c r="H3013" s="6"/>
      <c r="I3013" s="6"/>
      <c r="J3013" s="9"/>
    </row>
    <row r="3014" ht="15.35" customHeight="1">
      <c r="A3014" t="s" s="594">
        <f>MID(D3014,LEN(C3014)+2,LEN(D3014)-LEN(C3014))</f>
        <v>117</v>
      </c>
      <c r="B3014" s="349">
        <f>IF(_xlfn.IFERROR(FIND("PU",D3014,1),0)&lt;&gt;0,"PU",0)</f>
        <v>0</v>
      </c>
      <c r="C3014" t="s" s="10">
        <v>3905</v>
      </c>
      <c r="D3014" t="s" s="10">
        <v>3912</v>
      </c>
      <c r="E3014" s="349">
        <v>0</v>
      </c>
      <c r="F3014" s="6"/>
      <c r="G3014" s="6"/>
      <c r="H3014" s="6"/>
      <c r="I3014" s="6"/>
      <c r="J3014" s="9"/>
    </row>
    <row r="3015" ht="15.35" customHeight="1">
      <c r="A3015" t="s" s="594">
        <f>MID(D3015,LEN(C3015)+2,LEN(D3015)-LEN(C3015))</f>
        <v>118</v>
      </c>
      <c r="B3015" s="349">
        <f>IF(_xlfn.IFERROR(FIND("PU",D3015,1),0)&lt;&gt;0,"PU",0)</f>
        <v>0</v>
      </c>
      <c r="C3015" t="s" s="10">
        <v>3905</v>
      </c>
      <c r="D3015" t="s" s="10">
        <v>3913</v>
      </c>
      <c r="E3015" s="349">
        <v>0</v>
      </c>
      <c r="F3015" s="6"/>
      <c r="G3015" s="6"/>
      <c r="H3015" s="6"/>
      <c r="I3015" s="6"/>
      <c r="J3015" s="9"/>
    </row>
    <row r="3016" ht="15.35" customHeight="1">
      <c r="A3016" t="s" s="594">
        <f>MID(D3016,LEN(C3016)+2,LEN(D3016)-LEN(C3016))</f>
        <v>119</v>
      </c>
      <c r="B3016" s="349">
        <f>IF(_xlfn.IFERROR(FIND("PU",D3016,1),0)&lt;&gt;0,"PU",0)</f>
        <v>0</v>
      </c>
      <c r="C3016" t="s" s="10">
        <v>3905</v>
      </c>
      <c r="D3016" t="s" s="10">
        <v>3914</v>
      </c>
      <c r="E3016" s="349">
        <v>0</v>
      </c>
      <c r="F3016" s="6"/>
      <c r="G3016" s="6"/>
      <c r="H3016" s="6"/>
      <c r="I3016" s="6"/>
      <c r="J3016" s="9"/>
    </row>
    <row r="3017" ht="15.35" customHeight="1">
      <c r="A3017" t="s" s="594">
        <f>MID(D3017,LEN(C3017)+2,LEN(D3017)-LEN(C3017))</f>
        <v>120</v>
      </c>
      <c r="B3017" s="349">
        <f>IF(_xlfn.IFERROR(FIND("PU",D3017,1),0)&lt;&gt;0,"PU",0)</f>
        <v>0</v>
      </c>
      <c r="C3017" t="s" s="10">
        <v>3905</v>
      </c>
      <c r="D3017" t="s" s="10">
        <v>3915</v>
      </c>
      <c r="E3017" s="349">
        <v>0</v>
      </c>
      <c r="F3017" s="6"/>
      <c r="G3017" s="6"/>
      <c r="H3017" s="6"/>
      <c r="I3017" s="6"/>
      <c r="J3017" s="9"/>
    </row>
    <row r="3018" ht="15.35" customHeight="1">
      <c r="A3018" t="s" s="594">
        <f>MID(D3018,LEN(C3018)+2,LEN(D3018)-LEN(C3018))</f>
        <v>121</v>
      </c>
      <c r="B3018" s="349">
        <f>IF(_xlfn.IFERROR(FIND("PU",D3018,1),0)&lt;&gt;0,"PU",0)</f>
        <v>0</v>
      </c>
      <c r="C3018" t="s" s="10">
        <v>3905</v>
      </c>
      <c r="D3018" t="s" s="10">
        <v>3916</v>
      </c>
      <c r="E3018" s="349">
        <v>0</v>
      </c>
      <c r="F3018" s="6"/>
      <c r="G3018" s="6"/>
      <c r="H3018" s="6"/>
      <c r="I3018" s="6"/>
      <c r="J3018" s="9"/>
    </row>
    <row r="3019" ht="15.35" customHeight="1">
      <c r="A3019" t="s" s="594">
        <f>MID(D3019,LEN(C3019)+2,LEN(D3019)-LEN(C3019))</f>
        <v>122</v>
      </c>
      <c r="B3019" s="349">
        <f>IF(_xlfn.IFERROR(FIND("PU",D3019,1),0)&lt;&gt;0,"PU",0)</f>
        <v>0</v>
      </c>
      <c r="C3019" t="s" s="10">
        <v>3905</v>
      </c>
      <c r="D3019" t="s" s="10">
        <v>3917</v>
      </c>
      <c r="E3019" s="349">
        <v>0</v>
      </c>
      <c r="F3019" s="6"/>
      <c r="G3019" s="6"/>
      <c r="H3019" s="6"/>
      <c r="I3019" s="6"/>
      <c r="J3019" s="9"/>
    </row>
    <row r="3020" ht="15.35" customHeight="1">
      <c r="A3020" t="s" s="594">
        <f>MID(D3020,LEN(C3020)+2,LEN(D3020)-LEN(C3020))</f>
        <v>123</v>
      </c>
      <c r="B3020" s="349">
        <f>IF(_xlfn.IFERROR(FIND("PU",D3020,1),0)&lt;&gt;0,"PU",0)</f>
        <v>0</v>
      </c>
      <c r="C3020" t="s" s="10">
        <v>3905</v>
      </c>
      <c r="D3020" t="s" s="10">
        <v>3918</v>
      </c>
      <c r="E3020" s="349">
        <v>0</v>
      </c>
      <c r="F3020" s="6"/>
      <c r="G3020" s="6"/>
      <c r="H3020" s="6"/>
      <c r="I3020" s="6"/>
      <c r="J3020" s="9"/>
    </row>
    <row r="3021" ht="15.35" customHeight="1">
      <c r="A3021" t="s" s="594">
        <f>MID(D3021,LEN(C3021)+2,LEN(D3021)-LEN(C3021))</f>
        <v>860</v>
      </c>
      <c r="B3021" s="349">
        <f>IF(_xlfn.IFERROR(FIND("PU",D3021,1),0)&lt;&gt;0,"PU",0)</f>
        <v>0</v>
      </c>
      <c r="C3021" t="s" s="10">
        <v>3905</v>
      </c>
      <c r="D3021" t="s" s="10">
        <v>3919</v>
      </c>
      <c r="E3021" s="349">
        <v>0</v>
      </c>
      <c r="F3021" s="6"/>
      <c r="G3021" s="6"/>
      <c r="H3021" s="6"/>
      <c r="I3021" s="6"/>
      <c r="J3021" s="9"/>
    </row>
    <row r="3022" ht="15.35" customHeight="1">
      <c r="A3022" t="s" s="594">
        <f>MID(D3022,LEN(C3022)+2,LEN(D3022)-LEN(C3022))</f>
        <v>110</v>
      </c>
      <c r="B3022" s="349">
        <f>IF(_xlfn.IFERROR(FIND("PU",D3022,1),0)&lt;&gt;0,"PU",0)</f>
        <v>0</v>
      </c>
      <c r="C3022" t="s" s="10">
        <v>3920</v>
      </c>
      <c r="D3022" t="s" s="10">
        <v>3921</v>
      </c>
      <c r="E3022" s="349">
        <v>0</v>
      </c>
      <c r="F3022" s="6"/>
      <c r="G3022" s="6"/>
      <c r="H3022" s="6"/>
      <c r="I3022" s="6"/>
      <c r="J3022" s="9"/>
    </row>
    <row r="3023" ht="15.35" customHeight="1">
      <c r="A3023" t="s" s="594">
        <f>MID(D3023,LEN(C3023)+2,LEN(D3023)-LEN(C3023))</f>
        <v>111</v>
      </c>
      <c r="B3023" s="349">
        <f>IF(_xlfn.IFERROR(FIND("PU",D3023,1),0)&lt;&gt;0,"PU",0)</f>
        <v>0</v>
      </c>
      <c r="C3023" t="s" s="10">
        <v>3920</v>
      </c>
      <c r="D3023" t="s" s="10">
        <v>3922</v>
      </c>
      <c r="E3023" s="349">
        <v>0</v>
      </c>
      <c r="F3023" s="6"/>
      <c r="G3023" s="6"/>
      <c r="H3023" s="6"/>
      <c r="I3023" s="6"/>
      <c r="J3023" s="9"/>
    </row>
    <row r="3024" ht="15.35" customHeight="1">
      <c r="A3024" t="s" s="594">
        <f>MID(D3024,LEN(C3024)+2,LEN(D3024)-LEN(C3024))</f>
        <v>112</v>
      </c>
      <c r="B3024" s="349">
        <f>IF(_xlfn.IFERROR(FIND("PU",D3024,1),0)&lt;&gt;0,"PU",0)</f>
        <v>0</v>
      </c>
      <c r="C3024" t="s" s="10">
        <v>3920</v>
      </c>
      <c r="D3024" t="s" s="10">
        <v>3923</v>
      </c>
      <c r="E3024" s="349">
        <v>0</v>
      </c>
      <c r="F3024" s="6"/>
      <c r="G3024" s="6"/>
      <c r="H3024" s="6"/>
      <c r="I3024" s="6"/>
      <c r="J3024" s="9"/>
    </row>
    <row r="3025" ht="15.35" customHeight="1">
      <c r="A3025" t="s" s="594">
        <f>MID(D3025,LEN(C3025)+2,LEN(D3025)-LEN(C3025))</f>
        <v>113</v>
      </c>
      <c r="B3025" s="349">
        <f>IF(_xlfn.IFERROR(FIND("PU",D3025,1),0)&lt;&gt;0,"PU",0)</f>
        <v>0</v>
      </c>
      <c r="C3025" t="s" s="10">
        <v>3920</v>
      </c>
      <c r="D3025" t="s" s="10">
        <v>3924</v>
      </c>
      <c r="E3025" s="349">
        <v>0</v>
      </c>
      <c r="F3025" s="6"/>
      <c r="G3025" s="6"/>
      <c r="H3025" s="6"/>
      <c r="I3025" s="6"/>
      <c r="J3025" s="9"/>
    </row>
    <row r="3026" ht="15.35" customHeight="1">
      <c r="A3026" t="s" s="594">
        <f>MID(D3026,LEN(C3026)+2,LEN(D3026)-LEN(C3026))</f>
        <v>114</v>
      </c>
      <c r="B3026" s="349">
        <f>IF(_xlfn.IFERROR(FIND("PU",D3026,1),0)&lt;&gt;0,"PU",0)</f>
        <v>0</v>
      </c>
      <c r="C3026" t="s" s="10">
        <v>3920</v>
      </c>
      <c r="D3026" t="s" s="10">
        <v>3925</v>
      </c>
      <c r="E3026" s="349">
        <v>0</v>
      </c>
      <c r="F3026" s="6"/>
      <c r="G3026" s="6"/>
      <c r="H3026" s="6"/>
      <c r="I3026" s="6"/>
      <c r="J3026" s="9"/>
    </row>
    <row r="3027" ht="15.35" customHeight="1">
      <c r="A3027" t="s" s="594">
        <f>MID(D3027,LEN(C3027)+2,LEN(D3027)-LEN(C3027))</f>
        <v>115</v>
      </c>
      <c r="B3027" s="349">
        <f>IF(_xlfn.IFERROR(FIND("PU",D3027,1),0)&lt;&gt;0,"PU",0)</f>
        <v>0</v>
      </c>
      <c r="C3027" t="s" s="10">
        <v>3920</v>
      </c>
      <c r="D3027" t="s" s="10">
        <v>3926</v>
      </c>
      <c r="E3027" s="349">
        <v>0</v>
      </c>
      <c r="F3027" s="6"/>
      <c r="G3027" s="6"/>
      <c r="H3027" s="6"/>
      <c r="I3027" s="6"/>
      <c r="J3027" s="9"/>
    </row>
    <row r="3028" ht="15.35" customHeight="1">
      <c r="A3028" t="s" s="594">
        <f>MID(D3028,LEN(C3028)+2,LEN(D3028)-LEN(C3028))</f>
        <v>117</v>
      </c>
      <c r="B3028" s="349">
        <f>IF(_xlfn.IFERROR(FIND("PU",D3028,1),0)&lt;&gt;0,"PU",0)</f>
        <v>0</v>
      </c>
      <c r="C3028" t="s" s="10">
        <v>3920</v>
      </c>
      <c r="D3028" t="s" s="10">
        <v>3927</v>
      </c>
      <c r="E3028" s="349">
        <v>0</v>
      </c>
      <c r="F3028" s="6"/>
      <c r="G3028" s="6"/>
      <c r="H3028" s="6"/>
      <c r="I3028" s="6"/>
      <c r="J3028" s="9"/>
    </row>
    <row r="3029" ht="15.35" customHeight="1">
      <c r="A3029" t="s" s="594">
        <f>MID(D3029,LEN(C3029)+2,LEN(D3029)-LEN(C3029))</f>
        <v>118</v>
      </c>
      <c r="B3029" s="349">
        <f>IF(_xlfn.IFERROR(FIND("PU",D3029,1),0)&lt;&gt;0,"PU",0)</f>
        <v>0</v>
      </c>
      <c r="C3029" t="s" s="10">
        <v>3920</v>
      </c>
      <c r="D3029" t="s" s="10">
        <v>3928</v>
      </c>
      <c r="E3029" s="349">
        <v>0</v>
      </c>
      <c r="F3029" s="6"/>
      <c r="G3029" s="6"/>
      <c r="H3029" s="6"/>
      <c r="I3029" s="6"/>
      <c r="J3029" s="9"/>
    </row>
    <row r="3030" ht="15.35" customHeight="1">
      <c r="A3030" t="s" s="594">
        <f>MID(D3030,LEN(C3030)+2,LEN(D3030)-LEN(C3030))</f>
        <v>119</v>
      </c>
      <c r="B3030" s="349">
        <f>IF(_xlfn.IFERROR(FIND("PU",D3030,1),0)&lt;&gt;0,"PU",0)</f>
        <v>0</v>
      </c>
      <c r="C3030" t="s" s="10">
        <v>3920</v>
      </c>
      <c r="D3030" t="s" s="10">
        <v>3929</v>
      </c>
      <c r="E3030" s="349">
        <v>0</v>
      </c>
      <c r="F3030" s="6"/>
      <c r="G3030" s="6"/>
      <c r="H3030" s="6"/>
      <c r="I3030" s="6"/>
      <c r="J3030" s="9"/>
    </row>
    <row r="3031" ht="15.35" customHeight="1">
      <c r="A3031" t="s" s="594">
        <f>MID(D3031,LEN(C3031)+2,LEN(D3031)-LEN(C3031))</f>
        <v>120</v>
      </c>
      <c r="B3031" s="349">
        <f>IF(_xlfn.IFERROR(FIND("PU",D3031,1),0)&lt;&gt;0,"PU",0)</f>
        <v>0</v>
      </c>
      <c r="C3031" t="s" s="10">
        <v>3920</v>
      </c>
      <c r="D3031" t="s" s="10">
        <v>3930</v>
      </c>
      <c r="E3031" s="349">
        <v>0</v>
      </c>
      <c r="F3031" s="6"/>
      <c r="G3031" s="6"/>
      <c r="H3031" s="6"/>
      <c r="I3031" s="6"/>
      <c r="J3031" s="9"/>
    </row>
    <row r="3032" ht="15.35" customHeight="1">
      <c r="A3032" t="s" s="594">
        <f>MID(D3032,LEN(C3032)+2,LEN(D3032)-LEN(C3032))</f>
        <v>121</v>
      </c>
      <c r="B3032" s="349">
        <f>IF(_xlfn.IFERROR(FIND("PU",D3032,1),0)&lt;&gt;0,"PU",0)</f>
        <v>0</v>
      </c>
      <c r="C3032" t="s" s="10">
        <v>3920</v>
      </c>
      <c r="D3032" t="s" s="10">
        <v>3931</v>
      </c>
      <c r="E3032" s="349">
        <v>0</v>
      </c>
      <c r="F3032" s="6"/>
      <c r="G3032" s="6"/>
      <c r="H3032" s="6"/>
      <c r="I3032" s="6"/>
      <c r="J3032" s="9"/>
    </row>
    <row r="3033" ht="15.35" customHeight="1">
      <c r="A3033" t="s" s="594">
        <f>MID(D3033,LEN(C3033)+2,LEN(D3033)-LEN(C3033))</f>
        <v>122</v>
      </c>
      <c r="B3033" s="349">
        <f>IF(_xlfn.IFERROR(FIND("PU",D3033,1),0)&lt;&gt;0,"PU",0)</f>
        <v>0</v>
      </c>
      <c r="C3033" t="s" s="10">
        <v>3920</v>
      </c>
      <c r="D3033" t="s" s="10">
        <v>3932</v>
      </c>
      <c r="E3033" s="349">
        <v>0</v>
      </c>
      <c r="F3033" s="6"/>
      <c r="G3033" s="6"/>
      <c r="H3033" s="6"/>
      <c r="I3033" s="6"/>
      <c r="J3033" s="9"/>
    </row>
    <row r="3034" ht="15.35" customHeight="1">
      <c r="A3034" t="s" s="594">
        <f>MID(D3034,LEN(C3034)+2,LEN(D3034)-LEN(C3034))</f>
        <v>123</v>
      </c>
      <c r="B3034" s="349">
        <f>IF(_xlfn.IFERROR(FIND("PU",D3034,1),0)&lt;&gt;0,"PU",0)</f>
        <v>0</v>
      </c>
      <c r="C3034" t="s" s="10">
        <v>3920</v>
      </c>
      <c r="D3034" t="s" s="10">
        <v>3933</v>
      </c>
      <c r="E3034" s="349">
        <v>0</v>
      </c>
      <c r="F3034" s="6"/>
      <c r="G3034" s="6"/>
      <c r="H3034" s="6"/>
      <c r="I3034" s="6"/>
      <c r="J3034" s="9"/>
    </row>
    <row r="3035" ht="15.35" customHeight="1">
      <c r="A3035" t="s" s="594">
        <f>MID(D3035,LEN(C3035)+2,LEN(D3035)-LEN(C3035))</f>
        <v>860</v>
      </c>
      <c r="B3035" s="349">
        <f>IF(_xlfn.IFERROR(FIND("PU",D3035,1),0)&lt;&gt;0,"PU",0)</f>
        <v>0</v>
      </c>
      <c r="C3035" t="s" s="10">
        <v>3920</v>
      </c>
      <c r="D3035" t="s" s="10">
        <v>3934</v>
      </c>
      <c r="E3035" s="349">
        <v>0</v>
      </c>
      <c r="F3035" s="6"/>
      <c r="G3035" s="6"/>
      <c r="H3035" s="6"/>
      <c r="I3035" s="6"/>
      <c r="J3035" s="9"/>
    </row>
    <row r="3036" ht="15.35" customHeight="1">
      <c r="A3036" t="s" s="594">
        <f>MID(D3036,LEN(C3036)+2,LEN(D3036)-LEN(C3036))</f>
        <v>110</v>
      </c>
      <c r="B3036" s="349">
        <f>IF(_xlfn.IFERROR(FIND("PU",D3036,1),0)&lt;&gt;0,"PU",0)</f>
        <v>0</v>
      </c>
      <c r="C3036" t="s" s="10">
        <v>3935</v>
      </c>
      <c r="D3036" t="s" s="10">
        <v>3936</v>
      </c>
      <c r="E3036" s="349">
        <v>0</v>
      </c>
      <c r="F3036" s="6"/>
      <c r="G3036" s="6"/>
      <c r="H3036" s="6"/>
      <c r="I3036" s="6"/>
      <c r="J3036" s="9"/>
    </row>
    <row r="3037" ht="15.35" customHeight="1">
      <c r="A3037" t="s" s="594">
        <f>MID(D3037,LEN(C3037)+2,LEN(D3037)-LEN(C3037))</f>
        <v>111</v>
      </c>
      <c r="B3037" s="349">
        <f>IF(_xlfn.IFERROR(FIND("PU",D3037,1),0)&lt;&gt;0,"PU",0)</f>
        <v>0</v>
      </c>
      <c r="C3037" t="s" s="10">
        <v>3935</v>
      </c>
      <c r="D3037" t="s" s="10">
        <v>3937</v>
      </c>
      <c r="E3037" s="349">
        <v>0</v>
      </c>
      <c r="F3037" s="6"/>
      <c r="G3037" s="6"/>
      <c r="H3037" s="6"/>
      <c r="I3037" s="6"/>
      <c r="J3037" s="9"/>
    </row>
    <row r="3038" ht="15.35" customHeight="1">
      <c r="A3038" t="s" s="594">
        <f>MID(D3038,LEN(C3038)+2,LEN(D3038)-LEN(C3038))</f>
        <v>112</v>
      </c>
      <c r="B3038" s="349">
        <f>IF(_xlfn.IFERROR(FIND("PU",D3038,1),0)&lt;&gt;0,"PU",0)</f>
        <v>0</v>
      </c>
      <c r="C3038" t="s" s="10">
        <v>3935</v>
      </c>
      <c r="D3038" t="s" s="10">
        <v>3938</v>
      </c>
      <c r="E3038" s="349">
        <v>0</v>
      </c>
      <c r="F3038" s="6"/>
      <c r="G3038" s="6"/>
      <c r="H3038" s="6"/>
      <c r="I3038" s="6"/>
      <c r="J3038" s="9"/>
    </row>
    <row r="3039" ht="15.35" customHeight="1">
      <c r="A3039" t="s" s="594">
        <f>MID(D3039,LEN(C3039)+2,LEN(D3039)-LEN(C3039))</f>
        <v>113</v>
      </c>
      <c r="B3039" s="349">
        <f>IF(_xlfn.IFERROR(FIND("PU",D3039,1),0)&lt;&gt;0,"PU",0)</f>
        <v>0</v>
      </c>
      <c r="C3039" t="s" s="10">
        <v>3935</v>
      </c>
      <c r="D3039" t="s" s="10">
        <v>3939</v>
      </c>
      <c r="E3039" s="349">
        <v>0</v>
      </c>
      <c r="F3039" s="6"/>
      <c r="G3039" s="6"/>
      <c r="H3039" s="6"/>
      <c r="I3039" s="6"/>
      <c r="J3039" s="9"/>
    </row>
    <row r="3040" ht="15.35" customHeight="1">
      <c r="A3040" t="s" s="594">
        <f>MID(D3040,LEN(C3040)+2,LEN(D3040)-LEN(C3040))</f>
        <v>114</v>
      </c>
      <c r="B3040" s="349">
        <f>IF(_xlfn.IFERROR(FIND("PU",D3040,1),0)&lt;&gt;0,"PU",0)</f>
        <v>0</v>
      </c>
      <c r="C3040" t="s" s="10">
        <v>3935</v>
      </c>
      <c r="D3040" t="s" s="10">
        <v>3940</v>
      </c>
      <c r="E3040" s="349">
        <v>0</v>
      </c>
      <c r="F3040" s="6"/>
      <c r="G3040" s="6"/>
      <c r="H3040" s="6"/>
      <c r="I3040" s="6"/>
      <c r="J3040" s="9"/>
    </row>
    <row r="3041" ht="15.35" customHeight="1">
      <c r="A3041" t="s" s="594">
        <f>MID(D3041,LEN(C3041)+2,LEN(D3041)-LEN(C3041))</f>
        <v>115</v>
      </c>
      <c r="B3041" s="349">
        <f>IF(_xlfn.IFERROR(FIND("PU",D3041,1),0)&lt;&gt;0,"PU",0)</f>
        <v>0</v>
      </c>
      <c r="C3041" t="s" s="10">
        <v>3935</v>
      </c>
      <c r="D3041" t="s" s="10">
        <v>3941</v>
      </c>
      <c r="E3041" s="349">
        <v>0</v>
      </c>
      <c r="F3041" s="6"/>
      <c r="G3041" s="6"/>
      <c r="H3041" s="6"/>
      <c r="I3041" s="6"/>
      <c r="J3041" s="9"/>
    </row>
    <row r="3042" ht="15.35" customHeight="1">
      <c r="A3042" t="s" s="594">
        <f>MID(D3042,LEN(C3042)+2,LEN(D3042)-LEN(C3042))</f>
        <v>117</v>
      </c>
      <c r="B3042" s="349">
        <f>IF(_xlfn.IFERROR(FIND("PU",D3042,1),0)&lt;&gt;0,"PU",0)</f>
        <v>0</v>
      </c>
      <c r="C3042" t="s" s="10">
        <v>3935</v>
      </c>
      <c r="D3042" t="s" s="10">
        <v>3942</v>
      </c>
      <c r="E3042" s="349">
        <v>0</v>
      </c>
      <c r="F3042" s="6"/>
      <c r="G3042" s="6"/>
      <c r="H3042" s="6"/>
      <c r="I3042" s="6"/>
      <c r="J3042" s="9"/>
    </row>
    <row r="3043" ht="15.35" customHeight="1">
      <c r="A3043" t="s" s="594">
        <f>MID(D3043,LEN(C3043)+2,LEN(D3043)-LEN(C3043))</f>
        <v>118</v>
      </c>
      <c r="B3043" s="349">
        <f>IF(_xlfn.IFERROR(FIND("PU",D3043,1),0)&lt;&gt;0,"PU",0)</f>
        <v>0</v>
      </c>
      <c r="C3043" t="s" s="10">
        <v>3935</v>
      </c>
      <c r="D3043" t="s" s="10">
        <v>3943</v>
      </c>
      <c r="E3043" s="349">
        <v>0</v>
      </c>
      <c r="F3043" s="6"/>
      <c r="G3043" s="6"/>
      <c r="H3043" s="6"/>
      <c r="I3043" s="6"/>
      <c r="J3043" s="9"/>
    </row>
    <row r="3044" ht="15.35" customHeight="1">
      <c r="A3044" t="s" s="594">
        <f>MID(D3044,LEN(C3044)+2,LEN(D3044)-LEN(C3044))</f>
        <v>119</v>
      </c>
      <c r="B3044" s="349">
        <f>IF(_xlfn.IFERROR(FIND("PU",D3044,1),0)&lt;&gt;0,"PU",0)</f>
        <v>0</v>
      </c>
      <c r="C3044" t="s" s="10">
        <v>3935</v>
      </c>
      <c r="D3044" t="s" s="10">
        <v>3944</v>
      </c>
      <c r="E3044" s="349">
        <v>0</v>
      </c>
      <c r="F3044" s="6"/>
      <c r="G3044" s="6"/>
      <c r="H3044" s="6"/>
      <c r="I3044" s="6"/>
      <c r="J3044" s="9"/>
    </row>
    <row r="3045" ht="15.35" customHeight="1">
      <c r="A3045" t="s" s="594">
        <f>MID(D3045,LEN(C3045)+2,LEN(D3045)-LEN(C3045))</f>
        <v>120</v>
      </c>
      <c r="B3045" s="349">
        <f>IF(_xlfn.IFERROR(FIND("PU",D3045,1),0)&lt;&gt;0,"PU",0)</f>
        <v>0</v>
      </c>
      <c r="C3045" t="s" s="10">
        <v>3935</v>
      </c>
      <c r="D3045" t="s" s="10">
        <v>3945</v>
      </c>
      <c r="E3045" s="349">
        <v>0</v>
      </c>
      <c r="F3045" s="6"/>
      <c r="G3045" s="6"/>
      <c r="H3045" s="6"/>
      <c r="I3045" s="6"/>
      <c r="J3045" s="9"/>
    </row>
    <row r="3046" ht="15.35" customHeight="1">
      <c r="A3046" t="s" s="594">
        <f>MID(D3046,LEN(C3046)+2,LEN(D3046)-LEN(C3046))</f>
        <v>121</v>
      </c>
      <c r="B3046" s="349">
        <f>IF(_xlfn.IFERROR(FIND("PU",D3046,1),0)&lt;&gt;0,"PU",0)</f>
        <v>0</v>
      </c>
      <c r="C3046" t="s" s="10">
        <v>3935</v>
      </c>
      <c r="D3046" t="s" s="10">
        <v>3946</v>
      </c>
      <c r="E3046" s="349">
        <v>0</v>
      </c>
      <c r="F3046" s="6"/>
      <c r="G3046" s="6"/>
      <c r="H3046" s="6"/>
      <c r="I3046" s="6"/>
      <c r="J3046" s="9"/>
    </row>
    <row r="3047" ht="15.35" customHeight="1">
      <c r="A3047" t="s" s="594">
        <f>MID(D3047,LEN(C3047)+2,LEN(D3047)-LEN(C3047))</f>
        <v>122</v>
      </c>
      <c r="B3047" s="349">
        <f>IF(_xlfn.IFERROR(FIND("PU",D3047,1),0)&lt;&gt;0,"PU",0)</f>
        <v>0</v>
      </c>
      <c r="C3047" t="s" s="10">
        <v>3935</v>
      </c>
      <c r="D3047" t="s" s="10">
        <v>3947</v>
      </c>
      <c r="E3047" s="349">
        <v>0</v>
      </c>
      <c r="F3047" s="6"/>
      <c r="G3047" s="6"/>
      <c r="H3047" s="6"/>
      <c r="I3047" s="6"/>
      <c r="J3047" s="9"/>
    </row>
    <row r="3048" ht="15.35" customHeight="1">
      <c r="A3048" t="s" s="594">
        <f>MID(D3048,LEN(C3048)+2,LEN(D3048)-LEN(C3048))</f>
        <v>123</v>
      </c>
      <c r="B3048" s="349">
        <f>IF(_xlfn.IFERROR(FIND("PU",D3048,1),0)&lt;&gt;0,"PU",0)</f>
        <v>0</v>
      </c>
      <c r="C3048" t="s" s="10">
        <v>3935</v>
      </c>
      <c r="D3048" t="s" s="10">
        <v>3948</v>
      </c>
      <c r="E3048" s="349">
        <v>0</v>
      </c>
      <c r="F3048" s="6"/>
      <c r="G3048" s="6"/>
      <c r="H3048" s="6"/>
      <c r="I3048" s="6"/>
      <c r="J3048" s="9"/>
    </row>
    <row r="3049" ht="15.35" customHeight="1">
      <c r="A3049" t="s" s="594">
        <f>MID(D3049,LEN(C3049)+2,LEN(D3049)-LEN(C3049))</f>
        <v>860</v>
      </c>
      <c r="B3049" s="349">
        <f>IF(_xlfn.IFERROR(FIND("PU",D3049,1),0)&lt;&gt;0,"PU",0)</f>
        <v>0</v>
      </c>
      <c r="C3049" t="s" s="10">
        <v>3935</v>
      </c>
      <c r="D3049" t="s" s="10">
        <v>3949</v>
      </c>
      <c r="E3049" s="349">
        <v>0</v>
      </c>
      <c r="F3049" s="6"/>
      <c r="G3049" s="6"/>
      <c r="H3049" s="6"/>
      <c r="I3049" s="6"/>
      <c r="J3049" s="9"/>
    </row>
    <row r="3050" ht="15.35" customHeight="1">
      <c r="A3050" t="s" s="594">
        <f>MID(D3050,LEN(C3050)+2,LEN(D3050)-LEN(C3050))</f>
        <v>110</v>
      </c>
      <c r="B3050" s="349">
        <f>IF(_xlfn.IFERROR(FIND("PU",D3050,1),0)&lt;&gt;0,"PU",0)</f>
        <v>0</v>
      </c>
      <c r="C3050" t="s" s="10">
        <v>3950</v>
      </c>
      <c r="D3050" t="s" s="10">
        <v>3951</v>
      </c>
      <c r="E3050" s="349">
        <v>0</v>
      </c>
      <c r="F3050" s="6"/>
      <c r="G3050" s="6"/>
      <c r="H3050" s="6"/>
      <c r="I3050" s="6"/>
      <c r="J3050" s="9"/>
    </row>
    <row r="3051" ht="15.35" customHeight="1">
      <c r="A3051" t="s" s="594">
        <f>MID(D3051,LEN(C3051)+2,LEN(D3051)-LEN(C3051))</f>
        <v>111</v>
      </c>
      <c r="B3051" s="349">
        <f>IF(_xlfn.IFERROR(FIND("PU",D3051,1),0)&lt;&gt;0,"PU",0)</f>
        <v>0</v>
      </c>
      <c r="C3051" t="s" s="10">
        <v>3950</v>
      </c>
      <c r="D3051" t="s" s="10">
        <v>3952</v>
      </c>
      <c r="E3051" s="349">
        <v>0</v>
      </c>
      <c r="F3051" s="6"/>
      <c r="G3051" s="6"/>
      <c r="H3051" s="6"/>
      <c r="I3051" s="6"/>
      <c r="J3051" s="9"/>
    </row>
    <row r="3052" ht="15.35" customHeight="1">
      <c r="A3052" t="s" s="594">
        <f>MID(D3052,LEN(C3052)+2,LEN(D3052)-LEN(C3052))</f>
        <v>112</v>
      </c>
      <c r="B3052" s="349">
        <f>IF(_xlfn.IFERROR(FIND("PU",D3052,1),0)&lt;&gt;0,"PU",0)</f>
        <v>0</v>
      </c>
      <c r="C3052" t="s" s="10">
        <v>3950</v>
      </c>
      <c r="D3052" t="s" s="10">
        <v>3953</v>
      </c>
      <c r="E3052" s="349">
        <v>0</v>
      </c>
      <c r="F3052" s="6"/>
      <c r="G3052" s="6"/>
      <c r="H3052" s="6"/>
      <c r="I3052" s="6"/>
      <c r="J3052" s="9"/>
    </row>
    <row r="3053" ht="15.35" customHeight="1">
      <c r="A3053" t="s" s="594">
        <f>MID(D3053,LEN(C3053)+2,LEN(D3053)-LEN(C3053))</f>
        <v>113</v>
      </c>
      <c r="B3053" s="349">
        <f>IF(_xlfn.IFERROR(FIND("PU",D3053,1),0)&lt;&gt;0,"PU",0)</f>
        <v>0</v>
      </c>
      <c r="C3053" t="s" s="10">
        <v>3950</v>
      </c>
      <c r="D3053" t="s" s="10">
        <v>3954</v>
      </c>
      <c r="E3053" s="349">
        <v>0</v>
      </c>
      <c r="F3053" s="6"/>
      <c r="G3053" s="6"/>
      <c r="H3053" s="6"/>
      <c r="I3053" s="6"/>
      <c r="J3053" s="9"/>
    </row>
    <row r="3054" ht="15.35" customHeight="1">
      <c r="A3054" t="s" s="594">
        <f>MID(D3054,LEN(C3054)+2,LEN(D3054)-LEN(C3054))</f>
        <v>114</v>
      </c>
      <c r="B3054" s="349">
        <f>IF(_xlfn.IFERROR(FIND("PU",D3054,1),0)&lt;&gt;0,"PU",0)</f>
        <v>0</v>
      </c>
      <c r="C3054" t="s" s="10">
        <v>3950</v>
      </c>
      <c r="D3054" t="s" s="10">
        <v>3955</v>
      </c>
      <c r="E3054" s="349">
        <v>0</v>
      </c>
      <c r="F3054" s="6"/>
      <c r="G3054" s="6"/>
      <c r="H3054" s="6"/>
      <c r="I3054" s="6"/>
      <c r="J3054" s="9"/>
    </row>
    <row r="3055" ht="15.35" customHeight="1">
      <c r="A3055" t="s" s="594">
        <f>MID(D3055,LEN(C3055)+2,LEN(D3055)-LEN(C3055))</f>
        <v>115</v>
      </c>
      <c r="B3055" s="349">
        <f>IF(_xlfn.IFERROR(FIND("PU",D3055,1),0)&lt;&gt;0,"PU",0)</f>
        <v>0</v>
      </c>
      <c r="C3055" t="s" s="10">
        <v>3950</v>
      </c>
      <c r="D3055" t="s" s="10">
        <v>3956</v>
      </c>
      <c r="E3055" s="349">
        <v>0</v>
      </c>
      <c r="F3055" s="6"/>
      <c r="G3055" s="6"/>
      <c r="H3055" s="6"/>
      <c r="I3055" s="6"/>
      <c r="J3055" s="9"/>
    </row>
    <row r="3056" ht="15.35" customHeight="1">
      <c r="A3056" t="s" s="594">
        <f>MID(D3056,LEN(C3056)+2,LEN(D3056)-LEN(C3056))</f>
        <v>117</v>
      </c>
      <c r="B3056" s="349">
        <f>IF(_xlfn.IFERROR(FIND("PU",D3056,1),0)&lt;&gt;0,"PU",0)</f>
        <v>0</v>
      </c>
      <c r="C3056" t="s" s="10">
        <v>3950</v>
      </c>
      <c r="D3056" t="s" s="10">
        <v>3957</v>
      </c>
      <c r="E3056" s="349">
        <v>0</v>
      </c>
      <c r="F3056" s="6"/>
      <c r="G3056" s="6"/>
      <c r="H3056" s="6"/>
      <c r="I3056" s="6"/>
      <c r="J3056" s="9"/>
    </row>
    <row r="3057" ht="15.35" customHeight="1">
      <c r="A3057" t="s" s="594">
        <f>MID(D3057,LEN(C3057)+2,LEN(D3057)-LEN(C3057))</f>
        <v>118</v>
      </c>
      <c r="B3057" s="349">
        <f>IF(_xlfn.IFERROR(FIND("PU",D3057,1),0)&lt;&gt;0,"PU",0)</f>
        <v>0</v>
      </c>
      <c r="C3057" t="s" s="10">
        <v>3950</v>
      </c>
      <c r="D3057" t="s" s="10">
        <v>3958</v>
      </c>
      <c r="E3057" s="349">
        <v>0</v>
      </c>
      <c r="F3057" s="6"/>
      <c r="G3057" s="6"/>
      <c r="H3057" s="6"/>
      <c r="I3057" s="6"/>
      <c r="J3057" s="9"/>
    </row>
    <row r="3058" ht="15.35" customHeight="1">
      <c r="A3058" t="s" s="594">
        <f>MID(D3058,LEN(C3058)+2,LEN(D3058)-LEN(C3058))</f>
        <v>119</v>
      </c>
      <c r="B3058" s="349">
        <f>IF(_xlfn.IFERROR(FIND("PU",D3058,1),0)&lt;&gt;0,"PU",0)</f>
        <v>0</v>
      </c>
      <c r="C3058" t="s" s="10">
        <v>3950</v>
      </c>
      <c r="D3058" t="s" s="10">
        <v>3959</v>
      </c>
      <c r="E3058" s="349">
        <v>0</v>
      </c>
      <c r="F3058" s="6"/>
      <c r="G3058" s="6"/>
      <c r="H3058" s="6"/>
      <c r="I3058" s="6"/>
      <c r="J3058" s="9"/>
    </row>
    <row r="3059" ht="15.35" customHeight="1">
      <c r="A3059" t="s" s="594">
        <f>MID(D3059,LEN(C3059)+2,LEN(D3059)-LEN(C3059))</f>
        <v>120</v>
      </c>
      <c r="B3059" s="349">
        <f>IF(_xlfn.IFERROR(FIND("PU",D3059,1),0)&lt;&gt;0,"PU",0)</f>
        <v>0</v>
      </c>
      <c r="C3059" t="s" s="10">
        <v>3950</v>
      </c>
      <c r="D3059" t="s" s="10">
        <v>3960</v>
      </c>
      <c r="E3059" s="349">
        <v>0</v>
      </c>
      <c r="F3059" s="6"/>
      <c r="G3059" s="6"/>
      <c r="H3059" s="6"/>
      <c r="I3059" s="6"/>
      <c r="J3059" s="9"/>
    </row>
    <row r="3060" ht="15.35" customHeight="1">
      <c r="A3060" t="s" s="594">
        <f>MID(D3060,LEN(C3060)+2,LEN(D3060)-LEN(C3060))</f>
        <v>121</v>
      </c>
      <c r="B3060" s="349">
        <f>IF(_xlfn.IFERROR(FIND("PU",D3060,1),0)&lt;&gt;0,"PU",0)</f>
        <v>0</v>
      </c>
      <c r="C3060" t="s" s="10">
        <v>3950</v>
      </c>
      <c r="D3060" t="s" s="10">
        <v>3961</v>
      </c>
      <c r="E3060" s="349">
        <v>0</v>
      </c>
      <c r="F3060" s="6"/>
      <c r="G3060" s="6"/>
      <c r="H3060" s="6"/>
      <c r="I3060" s="6"/>
      <c r="J3060" s="9"/>
    </row>
    <row r="3061" ht="15.35" customHeight="1">
      <c r="A3061" t="s" s="594">
        <f>MID(D3061,LEN(C3061)+2,LEN(D3061)-LEN(C3061))</f>
        <v>122</v>
      </c>
      <c r="B3061" s="349">
        <f>IF(_xlfn.IFERROR(FIND("PU",D3061,1),0)&lt;&gt;0,"PU",0)</f>
        <v>0</v>
      </c>
      <c r="C3061" t="s" s="10">
        <v>3950</v>
      </c>
      <c r="D3061" t="s" s="10">
        <v>3962</v>
      </c>
      <c r="E3061" s="349">
        <v>0</v>
      </c>
      <c r="F3061" s="6"/>
      <c r="G3061" s="6"/>
      <c r="H3061" s="6"/>
      <c r="I3061" s="6"/>
      <c r="J3061" s="9"/>
    </row>
    <row r="3062" ht="15.35" customHeight="1">
      <c r="A3062" t="s" s="594">
        <f>MID(D3062,LEN(C3062)+2,LEN(D3062)-LEN(C3062))</f>
        <v>123</v>
      </c>
      <c r="B3062" s="349">
        <f>IF(_xlfn.IFERROR(FIND("PU",D3062,1),0)&lt;&gt;0,"PU",0)</f>
        <v>0</v>
      </c>
      <c r="C3062" t="s" s="10">
        <v>3950</v>
      </c>
      <c r="D3062" t="s" s="10">
        <v>3963</v>
      </c>
      <c r="E3062" s="349">
        <v>0</v>
      </c>
      <c r="F3062" s="6"/>
      <c r="G3062" s="6"/>
      <c r="H3062" s="6"/>
      <c r="I3062" s="6"/>
      <c r="J3062" s="9"/>
    </row>
    <row r="3063" ht="15.35" customHeight="1">
      <c r="A3063" t="s" s="594">
        <f>MID(D3063,LEN(C3063)+2,LEN(D3063)-LEN(C3063))</f>
        <v>860</v>
      </c>
      <c r="B3063" s="349">
        <f>IF(_xlfn.IFERROR(FIND("PU",D3063,1),0)&lt;&gt;0,"PU",0)</f>
        <v>0</v>
      </c>
      <c r="C3063" t="s" s="10">
        <v>3950</v>
      </c>
      <c r="D3063" t="s" s="10">
        <v>3964</v>
      </c>
      <c r="E3063" s="349">
        <v>0</v>
      </c>
      <c r="F3063" s="6"/>
      <c r="G3063" s="6"/>
      <c r="H3063" s="6"/>
      <c r="I3063" s="6"/>
      <c r="J3063" s="9"/>
    </row>
    <row r="3064" ht="15.35" customHeight="1">
      <c r="A3064" t="s" s="594">
        <f>MID(D3064,LEN(C3064)+2,LEN(D3064)-LEN(C3064))</f>
        <v>110</v>
      </c>
      <c r="B3064" s="349">
        <f>IF(_xlfn.IFERROR(FIND("PU",D3064,1),0)&lt;&gt;0,"PU",0)</f>
        <v>0</v>
      </c>
      <c r="C3064" t="s" s="10">
        <v>3965</v>
      </c>
      <c r="D3064" t="s" s="10">
        <v>3966</v>
      </c>
      <c r="E3064" s="349">
        <v>0</v>
      </c>
      <c r="F3064" s="6"/>
      <c r="G3064" s="6"/>
      <c r="H3064" s="6"/>
      <c r="I3064" s="6"/>
      <c r="J3064" s="9"/>
    </row>
    <row r="3065" ht="15.35" customHeight="1">
      <c r="A3065" t="s" s="594">
        <f>MID(D3065,LEN(C3065)+2,LEN(D3065)-LEN(C3065))</f>
        <v>111</v>
      </c>
      <c r="B3065" s="349">
        <f>IF(_xlfn.IFERROR(FIND("PU",D3065,1),0)&lt;&gt;0,"PU",0)</f>
        <v>0</v>
      </c>
      <c r="C3065" t="s" s="10">
        <v>3965</v>
      </c>
      <c r="D3065" t="s" s="10">
        <v>3967</v>
      </c>
      <c r="E3065" s="349">
        <v>0</v>
      </c>
      <c r="F3065" s="6"/>
      <c r="G3065" s="6"/>
      <c r="H3065" s="6"/>
      <c r="I3065" s="6"/>
      <c r="J3065" s="9"/>
    </row>
    <row r="3066" ht="15.35" customHeight="1">
      <c r="A3066" t="s" s="594">
        <f>MID(D3066,LEN(C3066)+2,LEN(D3066)-LEN(C3066))</f>
        <v>112</v>
      </c>
      <c r="B3066" s="349">
        <f>IF(_xlfn.IFERROR(FIND("PU",D3066,1),0)&lt;&gt;0,"PU",0)</f>
        <v>0</v>
      </c>
      <c r="C3066" t="s" s="10">
        <v>3965</v>
      </c>
      <c r="D3066" t="s" s="10">
        <v>3968</v>
      </c>
      <c r="E3066" s="349">
        <v>0</v>
      </c>
      <c r="F3066" s="6"/>
      <c r="G3066" s="6"/>
      <c r="H3066" s="6"/>
      <c r="I3066" s="6"/>
      <c r="J3066" s="9"/>
    </row>
    <row r="3067" ht="15.35" customHeight="1">
      <c r="A3067" t="s" s="594">
        <f>MID(D3067,LEN(C3067)+2,LEN(D3067)-LEN(C3067))</f>
        <v>113</v>
      </c>
      <c r="B3067" s="349">
        <f>IF(_xlfn.IFERROR(FIND("PU",D3067,1),0)&lt;&gt;0,"PU",0)</f>
        <v>0</v>
      </c>
      <c r="C3067" t="s" s="10">
        <v>3965</v>
      </c>
      <c r="D3067" t="s" s="10">
        <v>3969</v>
      </c>
      <c r="E3067" s="349">
        <v>0</v>
      </c>
      <c r="F3067" s="6"/>
      <c r="G3067" s="6"/>
      <c r="H3067" s="6"/>
      <c r="I3067" s="6"/>
      <c r="J3067" s="9"/>
    </row>
    <row r="3068" ht="15.35" customHeight="1">
      <c r="A3068" t="s" s="594">
        <f>MID(D3068,LEN(C3068)+2,LEN(D3068)-LEN(C3068))</f>
        <v>114</v>
      </c>
      <c r="B3068" s="349">
        <f>IF(_xlfn.IFERROR(FIND("PU",D3068,1),0)&lt;&gt;0,"PU",0)</f>
        <v>0</v>
      </c>
      <c r="C3068" t="s" s="10">
        <v>3965</v>
      </c>
      <c r="D3068" t="s" s="10">
        <v>3970</v>
      </c>
      <c r="E3068" s="349">
        <v>0</v>
      </c>
      <c r="F3068" s="6"/>
      <c r="G3068" s="6"/>
      <c r="H3068" s="6"/>
      <c r="I3068" s="6"/>
      <c r="J3068" s="9"/>
    </row>
    <row r="3069" ht="15.35" customHeight="1">
      <c r="A3069" t="s" s="594">
        <f>MID(D3069,LEN(C3069)+2,LEN(D3069)-LEN(C3069))</f>
        <v>115</v>
      </c>
      <c r="B3069" s="349">
        <f>IF(_xlfn.IFERROR(FIND("PU",D3069,1),0)&lt;&gt;0,"PU",0)</f>
        <v>0</v>
      </c>
      <c r="C3069" t="s" s="10">
        <v>3965</v>
      </c>
      <c r="D3069" t="s" s="10">
        <v>3971</v>
      </c>
      <c r="E3069" s="349">
        <v>0</v>
      </c>
      <c r="F3069" s="6"/>
      <c r="G3069" s="6"/>
      <c r="H3069" s="6"/>
      <c r="I3069" s="6"/>
      <c r="J3069" s="9"/>
    </row>
    <row r="3070" ht="15.35" customHeight="1">
      <c r="A3070" t="s" s="594">
        <f>MID(D3070,LEN(C3070)+2,LEN(D3070)-LEN(C3070))</f>
        <v>117</v>
      </c>
      <c r="B3070" s="349">
        <f>IF(_xlfn.IFERROR(FIND("PU",D3070,1),0)&lt;&gt;0,"PU",0)</f>
        <v>0</v>
      </c>
      <c r="C3070" t="s" s="10">
        <v>3965</v>
      </c>
      <c r="D3070" t="s" s="10">
        <v>3972</v>
      </c>
      <c r="E3070" s="349">
        <v>0</v>
      </c>
      <c r="F3070" s="6"/>
      <c r="G3070" s="6"/>
      <c r="H3070" s="6"/>
      <c r="I3070" s="6"/>
      <c r="J3070" s="9"/>
    </row>
    <row r="3071" ht="15.35" customHeight="1">
      <c r="A3071" t="s" s="594">
        <f>MID(D3071,LEN(C3071)+2,LEN(D3071)-LEN(C3071))</f>
        <v>118</v>
      </c>
      <c r="B3071" s="349">
        <f>IF(_xlfn.IFERROR(FIND("PU",D3071,1),0)&lt;&gt;0,"PU",0)</f>
        <v>0</v>
      </c>
      <c r="C3071" t="s" s="10">
        <v>3965</v>
      </c>
      <c r="D3071" t="s" s="10">
        <v>3973</v>
      </c>
      <c r="E3071" s="349">
        <v>0</v>
      </c>
      <c r="F3071" s="6"/>
      <c r="G3071" s="6"/>
      <c r="H3071" s="6"/>
      <c r="I3071" s="6"/>
      <c r="J3071" s="9"/>
    </row>
    <row r="3072" ht="15.35" customHeight="1">
      <c r="A3072" t="s" s="594">
        <f>MID(D3072,LEN(C3072)+2,LEN(D3072)-LEN(C3072))</f>
        <v>119</v>
      </c>
      <c r="B3072" s="349">
        <f>IF(_xlfn.IFERROR(FIND("PU",D3072,1),0)&lt;&gt;0,"PU",0)</f>
        <v>0</v>
      </c>
      <c r="C3072" t="s" s="10">
        <v>3965</v>
      </c>
      <c r="D3072" t="s" s="10">
        <v>3974</v>
      </c>
      <c r="E3072" s="349">
        <v>0</v>
      </c>
      <c r="F3072" s="6"/>
      <c r="G3072" s="6"/>
      <c r="H3072" s="6"/>
      <c r="I3072" s="6"/>
      <c r="J3072" s="9"/>
    </row>
    <row r="3073" ht="15.35" customHeight="1">
      <c r="A3073" t="s" s="594">
        <f>MID(D3073,LEN(C3073)+2,LEN(D3073)-LEN(C3073))</f>
        <v>120</v>
      </c>
      <c r="B3073" s="349">
        <f>IF(_xlfn.IFERROR(FIND("PU",D3073,1),0)&lt;&gt;0,"PU",0)</f>
        <v>0</v>
      </c>
      <c r="C3073" t="s" s="10">
        <v>3965</v>
      </c>
      <c r="D3073" t="s" s="10">
        <v>3975</v>
      </c>
      <c r="E3073" s="349">
        <v>0</v>
      </c>
      <c r="F3073" s="6"/>
      <c r="G3073" s="6"/>
      <c r="H3073" s="6"/>
      <c r="I3073" s="6"/>
      <c r="J3073" s="9"/>
    </row>
    <row r="3074" ht="15.35" customHeight="1">
      <c r="A3074" t="s" s="594">
        <f>MID(D3074,LEN(C3074)+2,LEN(D3074)-LEN(C3074))</f>
        <v>121</v>
      </c>
      <c r="B3074" s="349">
        <f>IF(_xlfn.IFERROR(FIND("PU",D3074,1),0)&lt;&gt;0,"PU",0)</f>
        <v>0</v>
      </c>
      <c r="C3074" t="s" s="10">
        <v>3965</v>
      </c>
      <c r="D3074" t="s" s="10">
        <v>3976</v>
      </c>
      <c r="E3074" s="349">
        <v>0</v>
      </c>
      <c r="F3074" s="6"/>
      <c r="G3074" s="6"/>
      <c r="H3074" s="6"/>
      <c r="I3074" s="6"/>
      <c r="J3074" s="9"/>
    </row>
    <row r="3075" ht="15.35" customHeight="1">
      <c r="A3075" t="s" s="594">
        <f>MID(D3075,LEN(C3075)+2,LEN(D3075)-LEN(C3075))</f>
        <v>122</v>
      </c>
      <c r="B3075" s="349">
        <f>IF(_xlfn.IFERROR(FIND("PU",D3075,1),0)&lt;&gt;0,"PU",0)</f>
        <v>0</v>
      </c>
      <c r="C3075" t="s" s="10">
        <v>3965</v>
      </c>
      <c r="D3075" t="s" s="10">
        <v>3977</v>
      </c>
      <c r="E3075" s="349">
        <v>0</v>
      </c>
      <c r="F3075" s="6"/>
      <c r="G3075" s="6"/>
      <c r="H3075" s="6"/>
      <c r="I3075" s="6"/>
      <c r="J3075" s="9"/>
    </row>
    <row r="3076" ht="15.35" customHeight="1">
      <c r="A3076" t="s" s="594">
        <f>MID(D3076,LEN(C3076)+2,LEN(D3076)-LEN(C3076))</f>
        <v>123</v>
      </c>
      <c r="B3076" s="349">
        <f>IF(_xlfn.IFERROR(FIND("PU",D3076,1),0)&lt;&gt;0,"PU",0)</f>
        <v>0</v>
      </c>
      <c r="C3076" t="s" s="10">
        <v>3965</v>
      </c>
      <c r="D3076" t="s" s="10">
        <v>3978</v>
      </c>
      <c r="E3076" s="349">
        <v>0</v>
      </c>
      <c r="F3076" s="6"/>
      <c r="G3076" s="6"/>
      <c r="H3076" s="6"/>
      <c r="I3076" s="6"/>
      <c r="J3076" s="9"/>
    </row>
    <row r="3077" ht="15.35" customHeight="1">
      <c r="A3077" t="s" s="594">
        <f>MID(D3077,LEN(C3077)+2,LEN(D3077)-LEN(C3077))</f>
        <v>860</v>
      </c>
      <c r="B3077" s="349">
        <f>IF(_xlfn.IFERROR(FIND("PU",D3077,1),0)&lt;&gt;0,"PU",0)</f>
        <v>0</v>
      </c>
      <c r="C3077" t="s" s="10">
        <v>3965</v>
      </c>
      <c r="D3077" t="s" s="10">
        <v>3979</v>
      </c>
      <c r="E3077" s="349">
        <v>0</v>
      </c>
      <c r="F3077" s="6"/>
      <c r="G3077" s="6"/>
      <c r="H3077" s="6"/>
      <c r="I3077" s="6"/>
      <c r="J3077" s="9"/>
    </row>
    <row r="3078" ht="15.35" customHeight="1">
      <c r="A3078" t="s" s="594">
        <f>MID(D3078,LEN(C3078)+2,LEN(D3078)-LEN(C3078))</f>
        <v>110</v>
      </c>
      <c r="B3078" s="349">
        <f>IF(_xlfn.IFERROR(FIND("PU",D3078,1),0)&lt;&gt;0,"PU",0)</f>
        <v>0</v>
      </c>
      <c r="C3078" t="s" s="10">
        <v>3980</v>
      </c>
      <c r="D3078" t="s" s="10">
        <v>3981</v>
      </c>
      <c r="E3078" s="349">
        <v>0</v>
      </c>
      <c r="F3078" s="6"/>
      <c r="G3078" s="6"/>
      <c r="H3078" s="6"/>
      <c r="I3078" s="6"/>
      <c r="J3078" s="9"/>
    </row>
    <row r="3079" ht="15.35" customHeight="1">
      <c r="A3079" t="s" s="594">
        <f>MID(D3079,LEN(C3079)+2,LEN(D3079)-LEN(C3079))</f>
        <v>111</v>
      </c>
      <c r="B3079" s="349">
        <f>IF(_xlfn.IFERROR(FIND("PU",D3079,1),0)&lt;&gt;0,"PU",0)</f>
        <v>0</v>
      </c>
      <c r="C3079" t="s" s="10">
        <v>3980</v>
      </c>
      <c r="D3079" t="s" s="10">
        <v>3982</v>
      </c>
      <c r="E3079" s="349">
        <v>0</v>
      </c>
      <c r="F3079" s="6"/>
      <c r="G3079" s="6"/>
      <c r="H3079" s="6"/>
      <c r="I3079" s="6"/>
      <c r="J3079" s="9"/>
    </row>
    <row r="3080" ht="15.35" customHeight="1">
      <c r="A3080" t="s" s="594">
        <f>MID(D3080,LEN(C3080)+2,LEN(D3080)-LEN(C3080))</f>
        <v>112</v>
      </c>
      <c r="B3080" s="349">
        <f>IF(_xlfn.IFERROR(FIND("PU",D3080,1),0)&lt;&gt;0,"PU",0)</f>
        <v>0</v>
      </c>
      <c r="C3080" t="s" s="10">
        <v>3980</v>
      </c>
      <c r="D3080" t="s" s="10">
        <v>3983</v>
      </c>
      <c r="E3080" s="349">
        <v>0</v>
      </c>
      <c r="F3080" s="6"/>
      <c r="G3080" s="6"/>
      <c r="H3080" s="6"/>
      <c r="I3080" s="6"/>
      <c r="J3080" s="9"/>
    </row>
    <row r="3081" ht="15.35" customHeight="1">
      <c r="A3081" t="s" s="594">
        <f>MID(D3081,LEN(C3081)+2,LEN(D3081)-LEN(C3081))</f>
        <v>113</v>
      </c>
      <c r="B3081" s="349">
        <f>IF(_xlfn.IFERROR(FIND("PU",D3081,1),0)&lt;&gt;0,"PU",0)</f>
        <v>0</v>
      </c>
      <c r="C3081" t="s" s="10">
        <v>3980</v>
      </c>
      <c r="D3081" t="s" s="10">
        <v>3984</v>
      </c>
      <c r="E3081" s="349">
        <v>0</v>
      </c>
      <c r="F3081" s="6"/>
      <c r="G3081" s="6"/>
      <c r="H3081" s="6"/>
      <c r="I3081" s="6"/>
      <c r="J3081" s="9"/>
    </row>
    <row r="3082" ht="15.35" customHeight="1">
      <c r="A3082" t="s" s="594">
        <f>MID(D3082,LEN(C3082)+2,LEN(D3082)-LEN(C3082))</f>
        <v>114</v>
      </c>
      <c r="B3082" s="349">
        <f>IF(_xlfn.IFERROR(FIND("PU",D3082,1),0)&lt;&gt;0,"PU",0)</f>
        <v>0</v>
      </c>
      <c r="C3082" t="s" s="10">
        <v>3980</v>
      </c>
      <c r="D3082" t="s" s="10">
        <v>3985</v>
      </c>
      <c r="E3082" s="349">
        <v>0</v>
      </c>
      <c r="F3082" s="6"/>
      <c r="G3082" s="6"/>
      <c r="H3082" s="6"/>
      <c r="I3082" s="6"/>
      <c r="J3082" s="9"/>
    </row>
    <row r="3083" ht="15.35" customHeight="1">
      <c r="A3083" t="s" s="594">
        <f>MID(D3083,LEN(C3083)+2,LEN(D3083)-LEN(C3083))</f>
        <v>115</v>
      </c>
      <c r="B3083" s="349">
        <f>IF(_xlfn.IFERROR(FIND("PU",D3083,1),0)&lt;&gt;0,"PU",0)</f>
        <v>0</v>
      </c>
      <c r="C3083" t="s" s="10">
        <v>3980</v>
      </c>
      <c r="D3083" t="s" s="10">
        <v>3986</v>
      </c>
      <c r="E3083" s="349">
        <v>0</v>
      </c>
      <c r="F3083" s="6"/>
      <c r="G3083" s="6"/>
      <c r="H3083" s="6"/>
      <c r="I3083" s="6"/>
      <c r="J3083" s="9"/>
    </row>
    <row r="3084" ht="15.35" customHeight="1">
      <c r="A3084" t="s" s="594">
        <f>MID(D3084,LEN(C3084)+2,LEN(D3084)-LEN(C3084))</f>
        <v>117</v>
      </c>
      <c r="B3084" s="349">
        <f>IF(_xlfn.IFERROR(FIND("PU",D3084,1),0)&lt;&gt;0,"PU",0)</f>
        <v>0</v>
      </c>
      <c r="C3084" t="s" s="10">
        <v>3980</v>
      </c>
      <c r="D3084" t="s" s="10">
        <v>3987</v>
      </c>
      <c r="E3084" s="349">
        <v>0</v>
      </c>
      <c r="F3084" s="6"/>
      <c r="G3084" s="6"/>
      <c r="H3084" s="6"/>
      <c r="I3084" s="6"/>
      <c r="J3084" s="9"/>
    </row>
    <row r="3085" ht="15.35" customHeight="1">
      <c r="A3085" t="s" s="594">
        <f>MID(D3085,LEN(C3085)+2,LEN(D3085)-LEN(C3085))</f>
        <v>118</v>
      </c>
      <c r="B3085" s="349">
        <f>IF(_xlfn.IFERROR(FIND("PU",D3085,1),0)&lt;&gt;0,"PU",0)</f>
        <v>0</v>
      </c>
      <c r="C3085" t="s" s="10">
        <v>3980</v>
      </c>
      <c r="D3085" t="s" s="10">
        <v>3988</v>
      </c>
      <c r="E3085" s="349">
        <v>0</v>
      </c>
      <c r="F3085" s="6"/>
      <c r="G3085" s="6"/>
      <c r="H3085" s="6"/>
      <c r="I3085" s="6"/>
      <c r="J3085" s="9"/>
    </row>
    <row r="3086" ht="15.35" customHeight="1">
      <c r="A3086" t="s" s="594">
        <f>MID(D3086,LEN(C3086)+2,LEN(D3086)-LEN(C3086))</f>
        <v>119</v>
      </c>
      <c r="B3086" s="349">
        <f>IF(_xlfn.IFERROR(FIND("PU",D3086,1),0)&lt;&gt;0,"PU",0)</f>
        <v>0</v>
      </c>
      <c r="C3086" t="s" s="10">
        <v>3980</v>
      </c>
      <c r="D3086" t="s" s="10">
        <v>3989</v>
      </c>
      <c r="E3086" s="349">
        <v>0</v>
      </c>
      <c r="F3086" s="6"/>
      <c r="G3086" s="6"/>
      <c r="H3086" s="6"/>
      <c r="I3086" s="6"/>
      <c r="J3086" s="9"/>
    </row>
    <row r="3087" ht="15.35" customHeight="1">
      <c r="A3087" t="s" s="594">
        <f>MID(D3087,LEN(C3087)+2,LEN(D3087)-LEN(C3087))</f>
        <v>120</v>
      </c>
      <c r="B3087" s="349">
        <f>IF(_xlfn.IFERROR(FIND("PU",D3087,1),0)&lt;&gt;0,"PU",0)</f>
        <v>0</v>
      </c>
      <c r="C3087" t="s" s="10">
        <v>3980</v>
      </c>
      <c r="D3087" t="s" s="10">
        <v>3990</v>
      </c>
      <c r="E3087" s="349">
        <v>0</v>
      </c>
      <c r="F3087" s="6"/>
      <c r="G3087" s="6"/>
      <c r="H3087" s="6"/>
      <c r="I3087" s="6"/>
      <c r="J3087" s="9"/>
    </row>
    <row r="3088" ht="15.35" customHeight="1">
      <c r="A3088" t="s" s="594">
        <f>MID(D3088,LEN(C3088)+2,LEN(D3088)-LEN(C3088))</f>
        <v>121</v>
      </c>
      <c r="B3088" s="349">
        <f>IF(_xlfn.IFERROR(FIND("PU",D3088,1),0)&lt;&gt;0,"PU",0)</f>
        <v>0</v>
      </c>
      <c r="C3088" t="s" s="10">
        <v>3980</v>
      </c>
      <c r="D3088" t="s" s="10">
        <v>3991</v>
      </c>
      <c r="E3088" s="349">
        <v>0</v>
      </c>
      <c r="F3088" s="6"/>
      <c r="G3088" s="6"/>
      <c r="H3088" s="6"/>
      <c r="I3088" s="6"/>
      <c r="J3088" s="9"/>
    </row>
    <row r="3089" ht="15.35" customHeight="1">
      <c r="A3089" t="s" s="594">
        <f>MID(D3089,LEN(C3089)+2,LEN(D3089)-LEN(C3089))</f>
        <v>122</v>
      </c>
      <c r="B3089" s="349">
        <f>IF(_xlfn.IFERROR(FIND("PU",D3089,1),0)&lt;&gt;0,"PU",0)</f>
        <v>0</v>
      </c>
      <c r="C3089" t="s" s="10">
        <v>3980</v>
      </c>
      <c r="D3089" t="s" s="10">
        <v>3992</v>
      </c>
      <c r="E3089" s="349">
        <v>0</v>
      </c>
      <c r="F3089" s="6"/>
      <c r="G3089" s="6"/>
      <c r="H3089" s="6"/>
      <c r="I3089" s="6"/>
      <c r="J3089" s="9"/>
    </row>
    <row r="3090" ht="15.35" customHeight="1">
      <c r="A3090" t="s" s="594">
        <f>MID(D3090,LEN(C3090)+2,LEN(D3090)-LEN(C3090))</f>
        <v>123</v>
      </c>
      <c r="B3090" s="349">
        <f>IF(_xlfn.IFERROR(FIND("PU",D3090,1),0)&lt;&gt;0,"PU",0)</f>
        <v>0</v>
      </c>
      <c r="C3090" t="s" s="10">
        <v>3980</v>
      </c>
      <c r="D3090" t="s" s="10">
        <v>3993</v>
      </c>
      <c r="E3090" s="349">
        <v>0</v>
      </c>
      <c r="F3090" s="6"/>
      <c r="G3090" s="6"/>
      <c r="H3090" s="6"/>
      <c r="I3090" s="6"/>
      <c r="J3090" s="9"/>
    </row>
    <row r="3091" ht="15.35" customHeight="1">
      <c r="A3091" t="s" s="594">
        <f>MID(D3091,LEN(C3091)+2,LEN(D3091)-LEN(C3091))</f>
        <v>860</v>
      </c>
      <c r="B3091" s="349">
        <f>IF(_xlfn.IFERROR(FIND("PU",D3091,1),0)&lt;&gt;0,"PU",0)</f>
        <v>0</v>
      </c>
      <c r="C3091" t="s" s="10">
        <v>3980</v>
      </c>
      <c r="D3091" t="s" s="10">
        <v>3994</v>
      </c>
      <c r="E3091" s="349">
        <v>0</v>
      </c>
      <c r="F3091" s="6"/>
      <c r="G3091" s="6"/>
      <c r="H3091" s="6"/>
      <c r="I3091" s="6"/>
      <c r="J3091" s="9"/>
    </row>
    <row r="3092" ht="15.35" customHeight="1">
      <c r="A3092" t="s" s="594">
        <f>MID(D3092,LEN(C3092)+2,LEN(D3092)-LEN(C3092))</f>
        <v>110</v>
      </c>
      <c r="B3092" s="349">
        <f>IF(_xlfn.IFERROR(FIND("PU",D3092,1),0)&lt;&gt;0,"PU",0)</f>
        <v>0</v>
      </c>
      <c r="C3092" t="s" s="10">
        <v>3995</v>
      </c>
      <c r="D3092" t="s" s="10">
        <v>3996</v>
      </c>
      <c r="E3092" s="349">
        <v>0</v>
      </c>
      <c r="F3092" s="6"/>
      <c r="G3092" s="6"/>
      <c r="H3092" s="6"/>
      <c r="I3092" s="6"/>
      <c r="J3092" s="9"/>
    </row>
    <row r="3093" ht="15.35" customHeight="1">
      <c r="A3093" t="s" s="594">
        <f>MID(D3093,LEN(C3093)+2,LEN(D3093)-LEN(C3093))</f>
        <v>111</v>
      </c>
      <c r="B3093" s="349">
        <f>IF(_xlfn.IFERROR(FIND("PU",D3093,1),0)&lt;&gt;0,"PU",0)</f>
        <v>0</v>
      </c>
      <c r="C3093" t="s" s="10">
        <v>3995</v>
      </c>
      <c r="D3093" t="s" s="10">
        <v>3997</v>
      </c>
      <c r="E3093" s="349">
        <v>0</v>
      </c>
      <c r="F3093" s="6"/>
      <c r="G3093" s="6"/>
      <c r="H3093" s="6"/>
      <c r="I3093" s="6"/>
      <c r="J3093" s="9"/>
    </row>
    <row r="3094" ht="15.35" customHeight="1">
      <c r="A3094" t="s" s="594">
        <f>MID(D3094,LEN(C3094)+2,LEN(D3094)-LEN(C3094))</f>
        <v>112</v>
      </c>
      <c r="B3094" s="349">
        <f>IF(_xlfn.IFERROR(FIND("PU",D3094,1),0)&lt;&gt;0,"PU",0)</f>
        <v>0</v>
      </c>
      <c r="C3094" t="s" s="10">
        <v>3995</v>
      </c>
      <c r="D3094" t="s" s="10">
        <v>3998</v>
      </c>
      <c r="E3094" s="349">
        <v>0</v>
      </c>
      <c r="F3094" s="6"/>
      <c r="G3094" s="6"/>
      <c r="H3094" s="6"/>
      <c r="I3094" s="6"/>
      <c r="J3094" s="9"/>
    </row>
    <row r="3095" ht="15.35" customHeight="1">
      <c r="A3095" t="s" s="594">
        <f>MID(D3095,LEN(C3095)+2,LEN(D3095)-LEN(C3095))</f>
        <v>113</v>
      </c>
      <c r="B3095" s="349">
        <f>IF(_xlfn.IFERROR(FIND("PU",D3095,1),0)&lt;&gt;0,"PU",0)</f>
        <v>0</v>
      </c>
      <c r="C3095" t="s" s="10">
        <v>3995</v>
      </c>
      <c r="D3095" t="s" s="10">
        <v>3999</v>
      </c>
      <c r="E3095" s="349">
        <v>0</v>
      </c>
      <c r="F3095" s="6"/>
      <c r="G3095" s="6"/>
      <c r="H3095" s="6"/>
      <c r="I3095" s="6"/>
      <c r="J3095" s="9"/>
    </row>
    <row r="3096" ht="15.35" customHeight="1">
      <c r="A3096" t="s" s="594">
        <f>MID(D3096,LEN(C3096)+2,LEN(D3096)-LEN(C3096))</f>
        <v>114</v>
      </c>
      <c r="B3096" s="349">
        <f>IF(_xlfn.IFERROR(FIND("PU",D3096,1),0)&lt;&gt;0,"PU",0)</f>
        <v>0</v>
      </c>
      <c r="C3096" t="s" s="10">
        <v>3995</v>
      </c>
      <c r="D3096" t="s" s="10">
        <v>4000</v>
      </c>
      <c r="E3096" s="349">
        <v>0</v>
      </c>
      <c r="F3096" s="6"/>
      <c r="G3096" s="6"/>
      <c r="H3096" s="6"/>
      <c r="I3096" s="6"/>
      <c r="J3096" s="9"/>
    </row>
    <row r="3097" ht="15.35" customHeight="1">
      <c r="A3097" t="s" s="594">
        <f>MID(D3097,LEN(C3097)+2,LEN(D3097)-LEN(C3097))</f>
        <v>115</v>
      </c>
      <c r="B3097" s="349">
        <f>IF(_xlfn.IFERROR(FIND("PU",D3097,1),0)&lt;&gt;0,"PU",0)</f>
        <v>0</v>
      </c>
      <c r="C3097" t="s" s="10">
        <v>3995</v>
      </c>
      <c r="D3097" t="s" s="10">
        <v>4001</v>
      </c>
      <c r="E3097" s="349">
        <v>0</v>
      </c>
      <c r="F3097" s="6"/>
      <c r="G3097" s="6"/>
      <c r="H3097" s="6"/>
      <c r="I3097" s="6"/>
      <c r="J3097" s="9"/>
    </row>
    <row r="3098" ht="15.35" customHeight="1">
      <c r="A3098" t="s" s="594">
        <f>MID(D3098,LEN(C3098)+2,LEN(D3098)-LEN(C3098))</f>
        <v>117</v>
      </c>
      <c r="B3098" s="349">
        <f>IF(_xlfn.IFERROR(FIND("PU",D3098,1),0)&lt;&gt;0,"PU",0)</f>
        <v>0</v>
      </c>
      <c r="C3098" t="s" s="10">
        <v>3995</v>
      </c>
      <c r="D3098" t="s" s="10">
        <v>4002</v>
      </c>
      <c r="E3098" s="349">
        <v>0</v>
      </c>
      <c r="F3098" s="6"/>
      <c r="G3098" s="6"/>
      <c r="H3098" s="6"/>
      <c r="I3098" s="6"/>
      <c r="J3098" s="9"/>
    </row>
    <row r="3099" ht="15.35" customHeight="1">
      <c r="A3099" t="s" s="594">
        <f>MID(D3099,LEN(C3099)+2,LEN(D3099)-LEN(C3099))</f>
        <v>118</v>
      </c>
      <c r="B3099" s="349">
        <f>IF(_xlfn.IFERROR(FIND("PU",D3099,1),0)&lt;&gt;0,"PU",0)</f>
        <v>0</v>
      </c>
      <c r="C3099" t="s" s="10">
        <v>3995</v>
      </c>
      <c r="D3099" t="s" s="10">
        <v>4003</v>
      </c>
      <c r="E3099" s="349">
        <v>0</v>
      </c>
      <c r="F3099" s="6"/>
      <c r="G3099" s="6"/>
      <c r="H3099" s="6"/>
      <c r="I3099" s="6"/>
      <c r="J3099" s="9"/>
    </row>
    <row r="3100" ht="15.35" customHeight="1">
      <c r="A3100" t="s" s="594">
        <f>MID(D3100,LEN(C3100)+2,LEN(D3100)-LEN(C3100))</f>
        <v>119</v>
      </c>
      <c r="B3100" s="349">
        <f>IF(_xlfn.IFERROR(FIND("PU",D3100,1),0)&lt;&gt;0,"PU",0)</f>
        <v>0</v>
      </c>
      <c r="C3100" t="s" s="10">
        <v>3995</v>
      </c>
      <c r="D3100" t="s" s="10">
        <v>4004</v>
      </c>
      <c r="E3100" s="349">
        <v>0</v>
      </c>
      <c r="F3100" s="6"/>
      <c r="G3100" s="6"/>
      <c r="H3100" s="6"/>
      <c r="I3100" s="6"/>
      <c r="J3100" s="9"/>
    </row>
    <row r="3101" ht="15.35" customHeight="1">
      <c r="A3101" t="s" s="594">
        <f>MID(D3101,LEN(C3101)+2,LEN(D3101)-LEN(C3101))</f>
        <v>120</v>
      </c>
      <c r="B3101" s="349">
        <f>IF(_xlfn.IFERROR(FIND("PU",D3101,1),0)&lt;&gt;0,"PU",0)</f>
        <v>0</v>
      </c>
      <c r="C3101" t="s" s="10">
        <v>3995</v>
      </c>
      <c r="D3101" t="s" s="10">
        <v>4005</v>
      </c>
      <c r="E3101" s="349">
        <v>0</v>
      </c>
      <c r="F3101" s="6"/>
      <c r="G3101" s="6"/>
      <c r="H3101" s="6"/>
      <c r="I3101" s="6"/>
      <c r="J3101" s="9"/>
    </row>
    <row r="3102" ht="15.35" customHeight="1">
      <c r="A3102" t="s" s="594">
        <f>MID(D3102,LEN(C3102)+2,LEN(D3102)-LEN(C3102))</f>
        <v>121</v>
      </c>
      <c r="B3102" s="349">
        <f>IF(_xlfn.IFERROR(FIND("PU",D3102,1),0)&lt;&gt;0,"PU",0)</f>
        <v>0</v>
      </c>
      <c r="C3102" t="s" s="10">
        <v>3995</v>
      </c>
      <c r="D3102" t="s" s="10">
        <v>4006</v>
      </c>
      <c r="E3102" s="349">
        <v>0</v>
      </c>
      <c r="F3102" s="6"/>
      <c r="G3102" s="6"/>
      <c r="H3102" s="6"/>
      <c r="I3102" s="6"/>
      <c r="J3102" s="9"/>
    </row>
    <row r="3103" ht="15.35" customHeight="1">
      <c r="A3103" t="s" s="594">
        <f>MID(D3103,LEN(C3103)+2,LEN(D3103)-LEN(C3103))</f>
        <v>122</v>
      </c>
      <c r="B3103" s="349">
        <f>IF(_xlfn.IFERROR(FIND("PU",D3103,1),0)&lt;&gt;0,"PU",0)</f>
        <v>0</v>
      </c>
      <c r="C3103" t="s" s="10">
        <v>3995</v>
      </c>
      <c r="D3103" t="s" s="10">
        <v>4007</v>
      </c>
      <c r="E3103" s="349">
        <v>0</v>
      </c>
      <c r="F3103" s="6"/>
      <c r="G3103" s="6"/>
      <c r="H3103" s="6"/>
      <c r="I3103" s="6"/>
      <c r="J3103" s="9"/>
    </row>
    <row r="3104" ht="15.35" customHeight="1">
      <c r="A3104" t="s" s="594">
        <f>MID(D3104,LEN(C3104)+2,LEN(D3104)-LEN(C3104))</f>
        <v>123</v>
      </c>
      <c r="B3104" s="349">
        <f>IF(_xlfn.IFERROR(FIND("PU",D3104,1),0)&lt;&gt;0,"PU",0)</f>
        <v>0</v>
      </c>
      <c r="C3104" t="s" s="10">
        <v>3995</v>
      </c>
      <c r="D3104" t="s" s="10">
        <v>4008</v>
      </c>
      <c r="E3104" s="349">
        <v>0</v>
      </c>
      <c r="F3104" s="6"/>
      <c r="G3104" s="6"/>
      <c r="H3104" s="6"/>
      <c r="I3104" s="6"/>
      <c r="J3104" s="9"/>
    </row>
    <row r="3105" ht="15.35" customHeight="1">
      <c r="A3105" t="s" s="594">
        <f>MID(D3105,LEN(C3105)+2,LEN(D3105)-LEN(C3105))</f>
        <v>860</v>
      </c>
      <c r="B3105" s="349">
        <f>IF(_xlfn.IFERROR(FIND("PU",D3105,1),0)&lt;&gt;0,"PU",0)</f>
        <v>0</v>
      </c>
      <c r="C3105" t="s" s="10">
        <v>3995</v>
      </c>
      <c r="D3105" t="s" s="10">
        <v>4009</v>
      </c>
      <c r="E3105" s="349">
        <v>0</v>
      </c>
      <c r="F3105" s="6"/>
      <c r="G3105" s="6"/>
      <c r="H3105" s="6"/>
      <c r="I3105" s="6"/>
      <c r="J3105" s="9"/>
    </row>
    <row r="3106" ht="15.35" customHeight="1">
      <c r="A3106" t="s" s="594">
        <f>MID(D3106,LEN(C3106)+2,LEN(D3106)-LEN(C3106))</f>
        <v>110</v>
      </c>
      <c r="B3106" s="349">
        <f>IF(_xlfn.IFERROR(FIND("PU",D3106,1),0)&lt;&gt;0,"PU",0)</f>
        <v>0</v>
      </c>
      <c r="C3106" t="s" s="10">
        <v>4010</v>
      </c>
      <c r="D3106" t="s" s="10">
        <v>4011</v>
      </c>
      <c r="E3106" s="349">
        <v>0</v>
      </c>
      <c r="F3106" s="6"/>
      <c r="G3106" s="6"/>
      <c r="H3106" s="6"/>
      <c r="I3106" s="6"/>
      <c r="J3106" s="9"/>
    </row>
    <row r="3107" ht="15.35" customHeight="1">
      <c r="A3107" t="s" s="594">
        <f>MID(D3107,LEN(C3107)+2,LEN(D3107)-LEN(C3107))</f>
        <v>110</v>
      </c>
      <c r="B3107" s="349">
        <f>IF(_xlfn.IFERROR(FIND("PU",D3107,1),0)&lt;&gt;0,"PU",0)</f>
        <v>0</v>
      </c>
      <c r="C3107" t="s" s="10">
        <v>4012</v>
      </c>
      <c r="D3107" t="s" s="10">
        <v>4013</v>
      </c>
      <c r="E3107" s="349">
        <v>0</v>
      </c>
      <c r="F3107" s="6"/>
      <c r="G3107" s="6"/>
      <c r="H3107" s="6"/>
      <c r="I3107" s="6"/>
      <c r="J3107" s="9"/>
    </row>
    <row r="3108" ht="15.35" customHeight="1">
      <c r="A3108" t="s" s="594">
        <f>MID(D3108,LEN(C3108)+2,LEN(D3108)-LEN(C3108))</f>
        <v>111</v>
      </c>
      <c r="B3108" s="349">
        <f>IF(_xlfn.IFERROR(FIND("PU",D3108,1),0)&lt;&gt;0,"PU",0)</f>
        <v>0</v>
      </c>
      <c r="C3108" t="s" s="10">
        <v>4012</v>
      </c>
      <c r="D3108" t="s" s="10">
        <v>4014</v>
      </c>
      <c r="E3108" s="349">
        <v>0</v>
      </c>
      <c r="F3108" s="6"/>
      <c r="G3108" s="6"/>
      <c r="H3108" s="6"/>
      <c r="I3108" s="6"/>
      <c r="J3108" s="9"/>
    </row>
    <row r="3109" ht="15.35" customHeight="1">
      <c r="A3109" t="s" s="594">
        <f>MID(D3109,LEN(C3109)+2,LEN(D3109)-LEN(C3109))</f>
        <v>112</v>
      </c>
      <c r="B3109" s="349">
        <f>IF(_xlfn.IFERROR(FIND("PU",D3109,1),0)&lt;&gt;0,"PU",0)</f>
        <v>0</v>
      </c>
      <c r="C3109" t="s" s="10">
        <v>4012</v>
      </c>
      <c r="D3109" t="s" s="10">
        <v>4015</v>
      </c>
      <c r="E3109" s="349">
        <v>0</v>
      </c>
      <c r="F3109" s="6"/>
      <c r="G3109" s="6"/>
      <c r="H3109" s="6"/>
      <c r="I3109" s="6"/>
      <c r="J3109" s="9"/>
    </row>
    <row r="3110" ht="15.35" customHeight="1">
      <c r="A3110" t="s" s="594">
        <f>MID(D3110,LEN(C3110)+2,LEN(D3110)-LEN(C3110))</f>
        <v>113</v>
      </c>
      <c r="B3110" s="349">
        <f>IF(_xlfn.IFERROR(FIND("PU",D3110,1),0)&lt;&gt;0,"PU",0)</f>
        <v>0</v>
      </c>
      <c r="C3110" t="s" s="10">
        <v>4012</v>
      </c>
      <c r="D3110" t="s" s="10">
        <v>4016</v>
      </c>
      <c r="E3110" s="349">
        <v>0</v>
      </c>
      <c r="F3110" s="6"/>
      <c r="G3110" s="6"/>
      <c r="H3110" s="6"/>
      <c r="I3110" s="6"/>
      <c r="J3110" s="9"/>
    </row>
    <row r="3111" ht="15.35" customHeight="1">
      <c r="A3111" t="s" s="594">
        <f>MID(D3111,LEN(C3111)+2,LEN(D3111)-LEN(C3111))</f>
        <v>114</v>
      </c>
      <c r="B3111" s="349">
        <f>IF(_xlfn.IFERROR(FIND("PU",D3111,1),0)&lt;&gt;0,"PU",0)</f>
        <v>0</v>
      </c>
      <c r="C3111" t="s" s="10">
        <v>4012</v>
      </c>
      <c r="D3111" t="s" s="10">
        <v>4017</v>
      </c>
      <c r="E3111" s="349">
        <v>0</v>
      </c>
      <c r="F3111" s="6"/>
      <c r="G3111" s="6"/>
      <c r="H3111" s="6"/>
      <c r="I3111" s="6"/>
      <c r="J3111" s="9"/>
    </row>
    <row r="3112" ht="15.35" customHeight="1">
      <c r="A3112" t="s" s="594">
        <f>MID(D3112,LEN(C3112)+2,LEN(D3112)-LEN(C3112))</f>
        <v>115</v>
      </c>
      <c r="B3112" s="349">
        <f>IF(_xlfn.IFERROR(FIND("PU",D3112,1),0)&lt;&gt;0,"PU",0)</f>
        <v>0</v>
      </c>
      <c r="C3112" t="s" s="10">
        <v>4012</v>
      </c>
      <c r="D3112" t="s" s="10">
        <v>4018</v>
      </c>
      <c r="E3112" s="349">
        <v>0</v>
      </c>
      <c r="F3112" s="6"/>
      <c r="G3112" s="6"/>
      <c r="H3112" s="6"/>
      <c r="I3112" s="6"/>
      <c r="J3112" s="9"/>
    </row>
    <row r="3113" ht="15.35" customHeight="1">
      <c r="A3113" t="s" s="594">
        <f>MID(D3113,LEN(C3113)+2,LEN(D3113)-LEN(C3113))</f>
        <v>117</v>
      </c>
      <c r="B3113" s="349">
        <f>IF(_xlfn.IFERROR(FIND("PU",D3113,1),0)&lt;&gt;0,"PU",0)</f>
        <v>0</v>
      </c>
      <c r="C3113" t="s" s="10">
        <v>4012</v>
      </c>
      <c r="D3113" t="s" s="10">
        <v>4019</v>
      </c>
      <c r="E3113" s="349">
        <v>0</v>
      </c>
      <c r="F3113" s="6"/>
      <c r="G3113" s="6"/>
      <c r="H3113" s="6"/>
      <c r="I3113" s="6"/>
      <c r="J3113" s="9"/>
    </row>
    <row r="3114" ht="15.35" customHeight="1">
      <c r="A3114" t="s" s="594">
        <f>MID(D3114,LEN(C3114)+2,LEN(D3114)-LEN(C3114))</f>
        <v>118</v>
      </c>
      <c r="B3114" s="349">
        <f>IF(_xlfn.IFERROR(FIND("PU",D3114,1),0)&lt;&gt;0,"PU",0)</f>
        <v>0</v>
      </c>
      <c r="C3114" t="s" s="10">
        <v>4012</v>
      </c>
      <c r="D3114" t="s" s="10">
        <v>4020</v>
      </c>
      <c r="E3114" s="349">
        <v>0</v>
      </c>
      <c r="F3114" s="6"/>
      <c r="G3114" s="6"/>
      <c r="H3114" s="6"/>
      <c r="I3114" s="6"/>
      <c r="J3114" s="9"/>
    </row>
    <row r="3115" ht="15.35" customHeight="1">
      <c r="A3115" t="s" s="594">
        <f>MID(D3115,LEN(C3115)+2,LEN(D3115)-LEN(C3115))</f>
        <v>119</v>
      </c>
      <c r="B3115" s="349">
        <f>IF(_xlfn.IFERROR(FIND("PU",D3115,1),0)&lt;&gt;0,"PU",0)</f>
        <v>0</v>
      </c>
      <c r="C3115" t="s" s="10">
        <v>4012</v>
      </c>
      <c r="D3115" t="s" s="10">
        <v>4021</v>
      </c>
      <c r="E3115" s="349">
        <v>0</v>
      </c>
      <c r="F3115" s="6"/>
      <c r="G3115" s="6"/>
      <c r="H3115" s="6"/>
      <c r="I3115" s="6"/>
      <c r="J3115" s="9"/>
    </row>
    <row r="3116" ht="15.35" customHeight="1">
      <c r="A3116" t="s" s="594">
        <f>MID(D3116,LEN(C3116)+2,LEN(D3116)-LEN(C3116))</f>
        <v>120</v>
      </c>
      <c r="B3116" s="349">
        <f>IF(_xlfn.IFERROR(FIND("PU",D3116,1),0)&lt;&gt;0,"PU",0)</f>
        <v>0</v>
      </c>
      <c r="C3116" t="s" s="10">
        <v>4012</v>
      </c>
      <c r="D3116" t="s" s="10">
        <v>4022</v>
      </c>
      <c r="E3116" s="349">
        <v>0</v>
      </c>
      <c r="F3116" s="6"/>
      <c r="G3116" s="6"/>
      <c r="H3116" s="6"/>
      <c r="I3116" s="6"/>
      <c r="J3116" s="9"/>
    </row>
    <row r="3117" ht="15.35" customHeight="1">
      <c r="A3117" t="s" s="594">
        <f>MID(D3117,LEN(C3117)+2,LEN(D3117)-LEN(C3117))</f>
        <v>121</v>
      </c>
      <c r="B3117" s="349">
        <f>IF(_xlfn.IFERROR(FIND("PU",D3117,1),0)&lt;&gt;0,"PU",0)</f>
        <v>0</v>
      </c>
      <c r="C3117" t="s" s="10">
        <v>4012</v>
      </c>
      <c r="D3117" t="s" s="10">
        <v>4023</v>
      </c>
      <c r="E3117" s="349">
        <v>0</v>
      </c>
      <c r="F3117" s="6"/>
      <c r="G3117" s="6"/>
      <c r="H3117" s="6"/>
      <c r="I3117" s="6"/>
      <c r="J3117" s="9"/>
    </row>
    <row r="3118" ht="15.35" customHeight="1">
      <c r="A3118" t="s" s="594">
        <f>MID(D3118,LEN(C3118)+2,LEN(D3118)-LEN(C3118))</f>
        <v>122</v>
      </c>
      <c r="B3118" s="349">
        <f>IF(_xlfn.IFERROR(FIND("PU",D3118,1),0)&lt;&gt;0,"PU",0)</f>
        <v>0</v>
      </c>
      <c r="C3118" t="s" s="10">
        <v>4012</v>
      </c>
      <c r="D3118" t="s" s="10">
        <v>4024</v>
      </c>
      <c r="E3118" s="349">
        <v>0</v>
      </c>
      <c r="F3118" s="6"/>
      <c r="G3118" s="6"/>
      <c r="H3118" s="6"/>
      <c r="I3118" s="6"/>
      <c r="J3118" s="9"/>
    </row>
    <row r="3119" ht="15.35" customHeight="1">
      <c r="A3119" t="s" s="594">
        <f>MID(D3119,LEN(C3119)+2,LEN(D3119)-LEN(C3119))</f>
        <v>123</v>
      </c>
      <c r="B3119" s="349">
        <f>IF(_xlfn.IFERROR(FIND("PU",D3119,1),0)&lt;&gt;0,"PU",0)</f>
        <v>0</v>
      </c>
      <c r="C3119" t="s" s="10">
        <v>4012</v>
      </c>
      <c r="D3119" t="s" s="10">
        <v>4025</v>
      </c>
      <c r="E3119" s="349">
        <v>0</v>
      </c>
      <c r="F3119" s="6"/>
      <c r="G3119" s="6"/>
      <c r="H3119" s="6"/>
      <c r="I3119" s="6"/>
      <c r="J3119" s="9"/>
    </row>
    <row r="3120" ht="15.35" customHeight="1">
      <c r="A3120" t="s" s="594">
        <f>MID(D3120,LEN(C3120)+2,LEN(D3120)-LEN(C3120))</f>
        <v>860</v>
      </c>
      <c r="B3120" s="349">
        <f>IF(_xlfn.IFERROR(FIND("PU",D3120,1),0)&lt;&gt;0,"PU",0)</f>
        <v>0</v>
      </c>
      <c r="C3120" t="s" s="10">
        <v>4012</v>
      </c>
      <c r="D3120" t="s" s="10">
        <v>4026</v>
      </c>
      <c r="E3120" s="349">
        <v>0</v>
      </c>
      <c r="F3120" s="6"/>
      <c r="G3120" s="6"/>
      <c r="H3120" s="6"/>
      <c r="I3120" s="6"/>
      <c r="J3120" s="9"/>
    </row>
    <row r="3121" ht="15.35" customHeight="1">
      <c r="A3121" t="s" s="594">
        <f>MID(D3121,LEN(C3121)+2,LEN(D3121)-LEN(C3121))</f>
        <v>110</v>
      </c>
      <c r="B3121" s="349">
        <f>IF(_xlfn.IFERROR(FIND("PU",D3121,1),0)&lt;&gt;0,"PU",0)</f>
        <v>0</v>
      </c>
      <c r="C3121" t="s" s="10">
        <v>4027</v>
      </c>
      <c r="D3121" t="s" s="10">
        <v>4028</v>
      </c>
      <c r="E3121" s="349">
        <v>0</v>
      </c>
      <c r="F3121" s="6"/>
      <c r="G3121" s="6"/>
      <c r="H3121" s="6"/>
      <c r="I3121" s="6"/>
      <c r="J3121" s="9"/>
    </row>
    <row r="3122" ht="15.35" customHeight="1">
      <c r="A3122" t="s" s="594">
        <f>MID(D3122,LEN(C3122)+2,LEN(D3122)-LEN(C3122))</f>
        <v>111</v>
      </c>
      <c r="B3122" s="349">
        <f>IF(_xlfn.IFERROR(FIND("PU",D3122,1),0)&lt;&gt;0,"PU",0)</f>
        <v>0</v>
      </c>
      <c r="C3122" t="s" s="10">
        <v>4027</v>
      </c>
      <c r="D3122" t="s" s="10">
        <v>4029</v>
      </c>
      <c r="E3122" s="349">
        <v>0</v>
      </c>
      <c r="F3122" s="6"/>
      <c r="G3122" s="6"/>
      <c r="H3122" s="6"/>
      <c r="I3122" s="6"/>
      <c r="J3122" s="9"/>
    </row>
    <row r="3123" ht="15.35" customHeight="1">
      <c r="A3123" t="s" s="594">
        <f>MID(D3123,LEN(C3123)+2,LEN(D3123)-LEN(C3123))</f>
        <v>112</v>
      </c>
      <c r="B3123" s="349">
        <f>IF(_xlfn.IFERROR(FIND("PU",D3123,1),0)&lt;&gt;0,"PU",0)</f>
        <v>0</v>
      </c>
      <c r="C3123" t="s" s="10">
        <v>4027</v>
      </c>
      <c r="D3123" t="s" s="10">
        <v>4030</v>
      </c>
      <c r="E3123" s="349">
        <v>0</v>
      </c>
      <c r="F3123" s="6"/>
      <c r="G3123" s="6"/>
      <c r="H3123" s="6"/>
      <c r="I3123" s="6"/>
      <c r="J3123" s="9"/>
    </row>
    <row r="3124" ht="15.35" customHeight="1">
      <c r="A3124" t="s" s="594">
        <f>MID(D3124,LEN(C3124)+2,LEN(D3124)-LEN(C3124))</f>
        <v>113</v>
      </c>
      <c r="B3124" s="349">
        <f>IF(_xlfn.IFERROR(FIND("PU",D3124,1),0)&lt;&gt;0,"PU",0)</f>
        <v>0</v>
      </c>
      <c r="C3124" t="s" s="10">
        <v>4027</v>
      </c>
      <c r="D3124" t="s" s="10">
        <v>4031</v>
      </c>
      <c r="E3124" s="349">
        <v>0</v>
      </c>
      <c r="F3124" s="6"/>
      <c r="G3124" s="6"/>
      <c r="H3124" s="6"/>
      <c r="I3124" s="6"/>
      <c r="J3124" s="9"/>
    </row>
    <row r="3125" ht="15.35" customHeight="1">
      <c r="A3125" t="s" s="594">
        <f>MID(D3125,LEN(C3125)+2,LEN(D3125)-LEN(C3125))</f>
        <v>114</v>
      </c>
      <c r="B3125" s="349">
        <f>IF(_xlfn.IFERROR(FIND("PU",D3125,1),0)&lt;&gt;0,"PU",0)</f>
        <v>0</v>
      </c>
      <c r="C3125" t="s" s="10">
        <v>4027</v>
      </c>
      <c r="D3125" t="s" s="10">
        <v>4032</v>
      </c>
      <c r="E3125" s="349">
        <v>0</v>
      </c>
      <c r="F3125" s="6"/>
      <c r="G3125" s="6"/>
      <c r="H3125" s="6"/>
      <c r="I3125" s="6"/>
      <c r="J3125" s="9"/>
    </row>
    <row r="3126" ht="15.35" customHeight="1">
      <c r="A3126" t="s" s="594">
        <f>MID(D3126,LEN(C3126)+2,LEN(D3126)-LEN(C3126))</f>
        <v>115</v>
      </c>
      <c r="B3126" s="349">
        <f>IF(_xlfn.IFERROR(FIND("PU",D3126,1),0)&lt;&gt;0,"PU",0)</f>
        <v>0</v>
      </c>
      <c r="C3126" t="s" s="10">
        <v>4027</v>
      </c>
      <c r="D3126" t="s" s="10">
        <v>4033</v>
      </c>
      <c r="E3126" s="349">
        <v>0</v>
      </c>
      <c r="F3126" s="6"/>
      <c r="G3126" s="6"/>
      <c r="H3126" s="6"/>
      <c r="I3126" s="6"/>
      <c r="J3126" s="9"/>
    </row>
    <row r="3127" ht="15.35" customHeight="1">
      <c r="A3127" t="s" s="594">
        <f>MID(D3127,LEN(C3127)+2,LEN(D3127)-LEN(C3127))</f>
        <v>117</v>
      </c>
      <c r="B3127" s="349">
        <f>IF(_xlfn.IFERROR(FIND("PU",D3127,1),0)&lt;&gt;0,"PU",0)</f>
        <v>0</v>
      </c>
      <c r="C3127" t="s" s="10">
        <v>4027</v>
      </c>
      <c r="D3127" t="s" s="10">
        <v>4034</v>
      </c>
      <c r="E3127" s="349">
        <v>0</v>
      </c>
      <c r="F3127" s="6"/>
      <c r="G3127" s="6"/>
      <c r="H3127" s="6"/>
      <c r="I3127" s="6"/>
      <c r="J3127" s="9"/>
    </row>
    <row r="3128" ht="15.35" customHeight="1">
      <c r="A3128" t="s" s="594">
        <f>MID(D3128,LEN(C3128)+2,LEN(D3128)-LEN(C3128))</f>
        <v>118</v>
      </c>
      <c r="B3128" s="349">
        <f>IF(_xlfn.IFERROR(FIND("PU",D3128,1),0)&lt;&gt;0,"PU",0)</f>
        <v>0</v>
      </c>
      <c r="C3128" t="s" s="10">
        <v>4027</v>
      </c>
      <c r="D3128" t="s" s="10">
        <v>4035</v>
      </c>
      <c r="E3128" s="349">
        <v>0</v>
      </c>
      <c r="F3128" s="6"/>
      <c r="G3128" s="6"/>
      <c r="H3128" s="6"/>
      <c r="I3128" s="6"/>
      <c r="J3128" s="9"/>
    </row>
    <row r="3129" ht="15.35" customHeight="1">
      <c r="A3129" t="s" s="594">
        <f>MID(D3129,LEN(C3129)+2,LEN(D3129)-LEN(C3129))</f>
        <v>119</v>
      </c>
      <c r="B3129" s="349">
        <f>IF(_xlfn.IFERROR(FIND("PU",D3129,1),0)&lt;&gt;0,"PU",0)</f>
        <v>0</v>
      </c>
      <c r="C3129" t="s" s="10">
        <v>4027</v>
      </c>
      <c r="D3129" t="s" s="10">
        <v>4036</v>
      </c>
      <c r="E3129" s="349">
        <v>0</v>
      </c>
      <c r="F3129" s="6"/>
      <c r="G3129" s="6"/>
      <c r="H3129" s="6"/>
      <c r="I3129" s="6"/>
      <c r="J3129" s="9"/>
    </row>
    <row r="3130" ht="15.35" customHeight="1">
      <c r="A3130" t="s" s="594">
        <f>MID(D3130,LEN(C3130)+2,LEN(D3130)-LEN(C3130))</f>
        <v>120</v>
      </c>
      <c r="B3130" s="349">
        <f>IF(_xlfn.IFERROR(FIND("PU",D3130,1),0)&lt;&gt;0,"PU",0)</f>
        <v>0</v>
      </c>
      <c r="C3130" t="s" s="10">
        <v>4027</v>
      </c>
      <c r="D3130" t="s" s="10">
        <v>4037</v>
      </c>
      <c r="E3130" s="349">
        <v>0</v>
      </c>
      <c r="F3130" s="6"/>
      <c r="G3130" s="6"/>
      <c r="H3130" s="6"/>
      <c r="I3130" s="6"/>
      <c r="J3130" s="9"/>
    </row>
    <row r="3131" ht="15.35" customHeight="1">
      <c r="A3131" t="s" s="594">
        <f>MID(D3131,LEN(C3131)+2,LEN(D3131)-LEN(C3131))</f>
        <v>121</v>
      </c>
      <c r="B3131" s="349">
        <f>IF(_xlfn.IFERROR(FIND("PU",D3131,1),0)&lt;&gt;0,"PU",0)</f>
        <v>0</v>
      </c>
      <c r="C3131" t="s" s="10">
        <v>4027</v>
      </c>
      <c r="D3131" t="s" s="10">
        <v>4038</v>
      </c>
      <c r="E3131" s="349">
        <v>0</v>
      </c>
      <c r="F3131" s="6"/>
      <c r="G3131" s="6"/>
      <c r="H3131" s="6"/>
      <c r="I3131" s="6"/>
      <c r="J3131" s="9"/>
    </row>
    <row r="3132" ht="15.35" customHeight="1">
      <c r="A3132" t="s" s="594">
        <f>MID(D3132,LEN(C3132)+2,LEN(D3132)-LEN(C3132))</f>
        <v>122</v>
      </c>
      <c r="B3132" s="349">
        <f>IF(_xlfn.IFERROR(FIND("PU",D3132,1),0)&lt;&gt;0,"PU",0)</f>
        <v>0</v>
      </c>
      <c r="C3132" t="s" s="10">
        <v>4027</v>
      </c>
      <c r="D3132" t="s" s="10">
        <v>4039</v>
      </c>
      <c r="E3132" s="349">
        <v>0</v>
      </c>
      <c r="F3132" s="6"/>
      <c r="G3132" s="6"/>
      <c r="H3132" s="6"/>
      <c r="I3132" s="6"/>
      <c r="J3132" s="9"/>
    </row>
    <row r="3133" ht="15.35" customHeight="1">
      <c r="A3133" t="s" s="594">
        <f>MID(D3133,LEN(C3133)+2,LEN(D3133)-LEN(C3133))</f>
        <v>123</v>
      </c>
      <c r="B3133" s="349">
        <f>IF(_xlfn.IFERROR(FIND("PU",D3133,1),0)&lt;&gt;0,"PU",0)</f>
        <v>0</v>
      </c>
      <c r="C3133" t="s" s="10">
        <v>4027</v>
      </c>
      <c r="D3133" t="s" s="10">
        <v>4040</v>
      </c>
      <c r="E3133" s="349">
        <v>0</v>
      </c>
      <c r="F3133" s="6"/>
      <c r="G3133" s="6"/>
      <c r="H3133" s="6"/>
      <c r="I3133" s="6"/>
      <c r="J3133" s="9"/>
    </row>
    <row r="3134" ht="15.35" customHeight="1">
      <c r="A3134" t="s" s="594">
        <f>MID(D3134,LEN(C3134)+2,LEN(D3134)-LEN(C3134))</f>
        <v>860</v>
      </c>
      <c r="B3134" s="349">
        <f>IF(_xlfn.IFERROR(FIND("PU",D3134,1),0)&lt;&gt;0,"PU",0)</f>
        <v>0</v>
      </c>
      <c r="C3134" t="s" s="10">
        <v>4027</v>
      </c>
      <c r="D3134" t="s" s="10">
        <v>4041</v>
      </c>
      <c r="E3134" s="349">
        <v>0</v>
      </c>
      <c r="F3134" s="6"/>
      <c r="G3134" s="6"/>
      <c r="H3134" s="6"/>
      <c r="I3134" s="6"/>
      <c r="J3134" s="9"/>
    </row>
    <row r="3135" ht="15.35" customHeight="1">
      <c r="A3135" t="s" s="594">
        <f>MID(D3135,LEN(C3135)+2,LEN(D3135)-LEN(C3135))</f>
        <v>110</v>
      </c>
      <c r="B3135" s="349">
        <f>IF(_xlfn.IFERROR(FIND("PU",D3135,1),0)&lt;&gt;0,"PU",0)</f>
        <v>0</v>
      </c>
      <c r="C3135" t="s" s="10">
        <v>4042</v>
      </c>
      <c r="D3135" t="s" s="10">
        <v>4043</v>
      </c>
      <c r="E3135" s="349">
        <v>0</v>
      </c>
      <c r="F3135" s="6"/>
      <c r="G3135" s="6"/>
      <c r="H3135" s="6"/>
      <c r="I3135" s="6"/>
      <c r="J3135" s="9"/>
    </row>
    <row r="3136" ht="15.35" customHeight="1">
      <c r="A3136" t="s" s="594">
        <f>MID(D3136,LEN(C3136)+2,LEN(D3136)-LEN(C3136))</f>
        <v>111</v>
      </c>
      <c r="B3136" s="349">
        <f>IF(_xlfn.IFERROR(FIND("PU",D3136,1),0)&lt;&gt;0,"PU",0)</f>
        <v>0</v>
      </c>
      <c r="C3136" t="s" s="10">
        <v>4042</v>
      </c>
      <c r="D3136" t="s" s="10">
        <v>4044</v>
      </c>
      <c r="E3136" s="349">
        <v>0</v>
      </c>
      <c r="F3136" s="6"/>
      <c r="G3136" s="6"/>
      <c r="H3136" s="6"/>
      <c r="I3136" s="6"/>
      <c r="J3136" s="9"/>
    </row>
    <row r="3137" ht="15.35" customHeight="1">
      <c r="A3137" t="s" s="594">
        <f>MID(D3137,LEN(C3137)+2,LEN(D3137)-LEN(C3137))</f>
        <v>112</v>
      </c>
      <c r="B3137" s="349">
        <f>IF(_xlfn.IFERROR(FIND("PU",D3137,1),0)&lt;&gt;0,"PU",0)</f>
        <v>0</v>
      </c>
      <c r="C3137" t="s" s="10">
        <v>4042</v>
      </c>
      <c r="D3137" t="s" s="10">
        <v>4045</v>
      </c>
      <c r="E3137" s="349">
        <v>0</v>
      </c>
      <c r="F3137" s="6"/>
      <c r="G3137" s="6"/>
      <c r="H3137" s="6"/>
      <c r="I3137" s="6"/>
      <c r="J3137" s="9"/>
    </row>
    <row r="3138" ht="15.35" customHeight="1">
      <c r="A3138" t="s" s="594">
        <f>MID(D3138,LEN(C3138)+2,LEN(D3138)-LEN(C3138))</f>
        <v>113</v>
      </c>
      <c r="B3138" s="349">
        <f>IF(_xlfn.IFERROR(FIND("PU",D3138,1),0)&lt;&gt;0,"PU",0)</f>
        <v>0</v>
      </c>
      <c r="C3138" t="s" s="10">
        <v>4042</v>
      </c>
      <c r="D3138" t="s" s="10">
        <v>4046</v>
      </c>
      <c r="E3138" s="349">
        <v>0</v>
      </c>
      <c r="F3138" s="6"/>
      <c r="G3138" s="6"/>
      <c r="H3138" s="6"/>
      <c r="I3138" s="6"/>
      <c r="J3138" s="9"/>
    </row>
    <row r="3139" ht="15.35" customHeight="1">
      <c r="A3139" t="s" s="594">
        <f>MID(D3139,LEN(C3139)+2,LEN(D3139)-LEN(C3139))</f>
        <v>114</v>
      </c>
      <c r="B3139" s="349">
        <f>IF(_xlfn.IFERROR(FIND("PU",D3139,1),0)&lt;&gt;0,"PU",0)</f>
        <v>0</v>
      </c>
      <c r="C3139" t="s" s="10">
        <v>4042</v>
      </c>
      <c r="D3139" t="s" s="10">
        <v>4047</v>
      </c>
      <c r="E3139" s="349">
        <v>0</v>
      </c>
      <c r="F3139" s="6"/>
      <c r="G3139" s="6"/>
      <c r="H3139" s="6"/>
      <c r="I3139" s="6"/>
      <c r="J3139" s="9"/>
    </row>
    <row r="3140" ht="15.35" customHeight="1">
      <c r="A3140" t="s" s="594">
        <f>MID(D3140,LEN(C3140)+2,LEN(D3140)-LEN(C3140))</f>
        <v>115</v>
      </c>
      <c r="B3140" s="349">
        <f>IF(_xlfn.IFERROR(FIND("PU",D3140,1),0)&lt;&gt;0,"PU",0)</f>
        <v>0</v>
      </c>
      <c r="C3140" t="s" s="10">
        <v>4042</v>
      </c>
      <c r="D3140" t="s" s="10">
        <v>4048</v>
      </c>
      <c r="E3140" s="349">
        <v>0</v>
      </c>
      <c r="F3140" s="6"/>
      <c r="G3140" s="6"/>
      <c r="H3140" s="6"/>
      <c r="I3140" s="6"/>
      <c r="J3140" s="9"/>
    </row>
    <row r="3141" ht="15.35" customHeight="1">
      <c r="A3141" t="s" s="594">
        <f>MID(D3141,LEN(C3141)+2,LEN(D3141)-LEN(C3141))</f>
        <v>117</v>
      </c>
      <c r="B3141" s="349">
        <f>IF(_xlfn.IFERROR(FIND("PU",D3141,1),0)&lt;&gt;0,"PU",0)</f>
        <v>0</v>
      </c>
      <c r="C3141" t="s" s="10">
        <v>4042</v>
      </c>
      <c r="D3141" t="s" s="10">
        <v>4049</v>
      </c>
      <c r="E3141" s="349">
        <v>0</v>
      </c>
      <c r="F3141" s="6"/>
      <c r="G3141" s="6"/>
      <c r="H3141" s="6"/>
      <c r="I3141" s="6"/>
      <c r="J3141" s="9"/>
    </row>
    <row r="3142" ht="15.35" customHeight="1">
      <c r="A3142" t="s" s="594">
        <f>MID(D3142,LEN(C3142)+2,LEN(D3142)-LEN(C3142))</f>
        <v>118</v>
      </c>
      <c r="B3142" s="349">
        <f>IF(_xlfn.IFERROR(FIND("PU",D3142,1),0)&lt;&gt;0,"PU",0)</f>
        <v>0</v>
      </c>
      <c r="C3142" t="s" s="10">
        <v>4042</v>
      </c>
      <c r="D3142" t="s" s="10">
        <v>4050</v>
      </c>
      <c r="E3142" s="349">
        <v>0</v>
      </c>
      <c r="F3142" s="6"/>
      <c r="G3142" s="6"/>
      <c r="H3142" s="6"/>
      <c r="I3142" s="6"/>
      <c r="J3142" s="9"/>
    </row>
    <row r="3143" ht="15.35" customHeight="1">
      <c r="A3143" t="s" s="594">
        <f>MID(D3143,LEN(C3143)+2,LEN(D3143)-LEN(C3143))</f>
        <v>119</v>
      </c>
      <c r="B3143" s="349">
        <f>IF(_xlfn.IFERROR(FIND("PU",D3143,1),0)&lt;&gt;0,"PU",0)</f>
        <v>0</v>
      </c>
      <c r="C3143" t="s" s="10">
        <v>4042</v>
      </c>
      <c r="D3143" t="s" s="10">
        <v>4051</v>
      </c>
      <c r="E3143" s="349">
        <v>0</v>
      </c>
      <c r="F3143" s="6"/>
      <c r="G3143" s="6"/>
      <c r="H3143" s="6"/>
      <c r="I3143" s="6"/>
      <c r="J3143" s="9"/>
    </row>
    <row r="3144" ht="15.35" customHeight="1">
      <c r="A3144" t="s" s="594">
        <f>MID(D3144,LEN(C3144)+2,LEN(D3144)-LEN(C3144))</f>
        <v>120</v>
      </c>
      <c r="B3144" s="349">
        <f>IF(_xlfn.IFERROR(FIND("PU",D3144,1),0)&lt;&gt;0,"PU",0)</f>
        <v>0</v>
      </c>
      <c r="C3144" t="s" s="10">
        <v>4042</v>
      </c>
      <c r="D3144" t="s" s="10">
        <v>4052</v>
      </c>
      <c r="E3144" s="349">
        <v>0</v>
      </c>
      <c r="F3144" s="6"/>
      <c r="G3144" s="6"/>
      <c r="H3144" s="6"/>
      <c r="I3144" s="6"/>
      <c r="J3144" s="9"/>
    </row>
    <row r="3145" ht="15.35" customHeight="1">
      <c r="A3145" t="s" s="594">
        <f>MID(D3145,LEN(C3145)+2,LEN(D3145)-LEN(C3145))</f>
        <v>121</v>
      </c>
      <c r="B3145" s="349">
        <f>IF(_xlfn.IFERROR(FIND("PU",D3145,1),0)&lt;&gt;0,"PU",0)</f>
        <v>0</v>
      </c>
      <c r="C3145" t="s" s="10">
        <v>4042</v>
      </c>
      <c r="D3145" t="s" s="10">
        <v>4053</v>
      </c>
      <c r="E3145" s="349">
        <v>0</v>
      </c>
      <c r="F3145" s="6"/>
      <c r="G3145" s="6"/>
      <c r="H3145" s="6"/>
      <c r="I3145" s="6"/>
      <c r="J3145" s="9"/>
    </row>
    <row r="3146" ht="15.35" customHeight="1">
      <c r="A3146" t="s" s="594">
        <f>MID(D3146,LEN(C3146)+2,LEN(D3146)-LEN(C3146))</f>
        <v>122</v>
      </c>
      <c r="B3146" s="349">
        <f>IF(_xlfn.IFERROR(FIND("PU",D3146,1),0)&lt;&gt;0,"PU",0)</f>
        <v>0</v>
      </c>
      <c r="C3146" t="s" s="10">
        <v>4042</v>
      </c>
      <c r="D3146" t="s" s="10">
        <v>4054</v>
      </c>
      <c r="E3146" s="349">
        <v>0</v>
      </c>
      <c r="F3146" s="6"/>
      <c r="G3146" s="6"/>
      <c r="H3146" s="6"/>
      <c r="I3146" s="6"/>
      <c r="J3146" s="9"/>
    </row>
    <row r="3147" ht="15.35" customHeight="1">
      <c r="A3147" t="s" s="594">
        <f>MID(D3147,LEN(C3147)+2,LEN(D3147)-LEN(C3147))</f>
        <v>123</v>
      </c>
      <c r="B3147" s="349">
        <f>IF(_xlfn.IFERROR(FIND("PU",D3147,1),0)&lt;&gt;0,"PU",0)</f>
        <v>0</v>
      </c>
      <c r="C3147" t="s" s="10">
        <v>4042</v>
      </c>
      <c r="D3147" t="s" s="10">
        <v>4055</v>
      </c>
      <c r="E3147" s="349">
        <v>0</v>
      </c>
      <c r="F3147" s="6"/>
      <c r="G3147" s="6"/>
      <c r="H3147" s="6"/>
      <c r="I3147" s="6"/>
      <c r="J3147" s="9"/>
    </row>
    <row r="3148" ht="15.35" customHeight="1">
      <c r="A3148" t="s" s="594">
        <f>MID(D3148,LEN(C3148)+2,LEN(D3148)-LEN(C3148))</f>
        <v>860</v>
      </c>
      <c r="B3148" s="349">
        <f>IF(_xlfn.IFERROR(FIND("PU",D3148,1),0)&lt;&gt;0,"PU",0)</f>
        <v>0</v>
      </c>
      <c r="C3148" t="s" s="10">
        <v>4042</v>
      </c>
      <c r="D3148" t="s" s="10">
        <v>4056</v>
      </c>
      <c r="E3148" s="349">
        <v>0</v>
      </c>
      <c r="F3148" s="6"/>
      <c r="G3148" s="6"/>
      <c r="H3148" s="6"/>
      <c r="I3148" s="6"/>
      <c r="J3148" s="9"/>
    </row>
    <row r="3149" ht="15.35" customHeight="1">
      <c r="A3149" t="s" s="594">
        <f>MID(D3149,LEN(C3149)+2,LEN(D3149)-LEN(C3149))</f>
        <v>110</v>
      </c>
      <c r="B3149" s="349">
        <f>IF(_xlfn.IFERROR(FIND("PU",D3149,1),0)&lt;&gt;0,"PU",0)</f>
        <v>0</v>
      </c>
      <c r="C3149" t="s" s="10">
        <v>4057</v>
      </c>
      <c r="D3149" t="s" s="10">
        <v>4058</v>
      </c>
      <c r="E3149" s="349">
        <v>0</v>
      </c>
      <c r="F3149" s="6"/>
      <c r="G3149" s="6"/>
      <c r="H3149" s="6"/>
      <c r="I3149" s="6"/>
      <c r="J3149" s="9"/>
    </row>
    <row r="3150" ht="15.35" customHeight="1">
      <c r="A3150" t="s" s="594">
        <f>MID(D3150,LEN(C3150)+2,LEN(D3150)-LEN(C3150))</f>
        <v>111</v>
      </c>
      <c r="B3150" s="349">
        <f>IF(_xlfn.IFERROR(FIND("PU",D3150,1),0)&lt;&gt;0,"PU",0)</f>
        <v>0</v>
      </c>
      <c r="C3150" t="s" s="10">
        <v>4057</v>
      </c>
      <c r="D3150" t="s" s="10">
        <v>4059</v>
      </c>
      <c r="E3150" s="349">
        <v>0</v>
      </c>
      <c r="F3150" s="6"/>
      <c r="G3150" s="6"/>
      <c r="H3150" s="6"/>
      <c r="I3150" s="6"/>
      <c r="J3150" s="9"/>
    </row>
    <row r="3151" ht="15.35" customHeight="1">
      <c r="A3151" t="s" s="594">
        <f>MID(D3151,LEN(C3151)+2,LEN(D3151)-LEN(C3151))</f>
        <v>112</v>
      </c>
      <c r="B3151" s="349">
        <f>IF(_xlfn.IFERROR(FIND("PU",D3151,1),0)&lt;&gt;0,"PU",0)</f>
        <v>0</v>
      </c>
      <c r="C3151" t="s" s="10">
        <v>4057</v>
      </c>
      <c r="D3151" t="s" s="10">
        <v>4060</v>
      </c>
      <c r="E3151" s="349">
        <v>0</v>
      </c>
      <c r="F3151" s="6"/>
      <c r="G3151" s="6"/>
      <c r="H3151" s="6"/>
      <c r="I3151" s="6"/>
      <c r="J3151" s="9"/>
    </row>
    <row r="3152" ht="15.35" customHeight="1">
      <c r="A3152" t="s" s="594">
        <f>MID(D3152,LEN(C3152)+2,LEN(D3152)-LEN(C3152))</f>
        <v>113</v>
      </c>
      <c r="B3152" s="349">
        <f>IF(_xlfn.IFERROR(FIND("PU",D3152,1),0)&lt;&gt;0,"PU",0)</f>
        <v>0</v>
      </c>
      <c r="C3152" t="s" s="10">
        <v>4057</v>
      </c>
      <c r="D3152" t="s" s="10">
        <v>4061</v>
      </c>
      <c r="E3152" s="349">
        <v>0</v>
      </c>
      <c r="F3152" s="6"/>
      <c r="G3152" s="6"/>
      <c r="H3152" s="6"/>
      <c r="I3152" s="6"/>
      <c r="J3152" s="9"/>
    </row>
    <row r="3153" ht="15.35" customHeight="1">
      <c r="A3153" t="s" s="594">
        <f>MID(D3153,LEN(C3153)+2,LEN(D3153)-LEN(C3153))</f>
        <v>114</v>
      </c>
      <c r="B3153" s="349">
        <f>IF(_xlfn.IFERROR(FIND("PU",D3153,1),0)&lt;&gt;0,"PU",0)</f>
        <v>0</v>
      </c>
      <c r="C3153" t="s" s="10">
        <v>4057</v>
      </c>
      <c r="D3153" t="s" s="10">
        <v>4062</v>
      </c>
      <c r="E3153" s="349">
        <v>0</v>
      </c>
      <c r="F3153" s="6"/>
      <c r="G3153" s="6"/>
      <c r="H3153" s="6"/>
      <c r="I3153" s="6"/>
      <c r="J3153" s="9"/>
    </row>
    <row r="3154" ht="15.35" customHeight="1">
      <c r="A3154" t="s" s="594">
        <f>MID(D3154,LEN(C3154)+2,LEN(D3154)-LEN(C3154))</f>
        <v>115</v>
      </c>
      <c r="B3154" s="349">
        <f>IF(_xlfn.IFERROR(FIND("PU",D3154,1),0)&lt;&gt;0,"PU",0)</f>
        <v>0</v>
      </c>
      <c r="C3154" t="s" s="10">
        <v>4057</v>
      </c>
      <c r="D3154" t="s" s="10">
        <v>4063</v>
      </c>
      <c r="E3154" s="349">
        <v>0</v>
      </c>
      <c r="F3154" s="6"/>
      <c r="G3154" s="6"/>
      <c r="H3154" s="6"/>
      <c r="I3154" s="6"/>
      <c r="J3154" s="9"/>
    </row>
    <row r="3155" ht="15.35" customHeight="1">
      <c r="A3155" t="s" s="594">
        <f>MID(D3155,LEN(C3155)+2,LEN(D3155)-LEN(C3155))</f>
        <v>117</v>
      </c>
      <c r="B3155" s="349">
        <f>IF(_xlfn.IFERROR(FIND("PU",D3155,1),0)&lt;&gt;0,"PU",0)</f>
        <v>0</v>
      </c>
      <c r="C3155" t="s" s="10">
        <v>4057</v>
      </c>
      <c r="D3155" t="s" s="10">
        <v>4064</v>
      </c>
      <c r="E3155" s="349">
        <v>0</v>
      </c>
      <c r="F3155" s="6"/>
      <c r="G3155" s="6"/>
      <c r="H3155" s="6"/>
      <c r="I3155" s="6"/>
      <c r="J3155" s="9"/>
    </row>
    <row r="3156" ht="15.35" customHeight="1">
      <c r="A3156" t="s" s="594">
        <f>MID(D3156,LEN(C3156)+2,LEN(D3156)-LEN(C3156))</f>
        <v>118</v>
      </c>
      <c r="B3156" s="349">
        <f>IF(_xlfn.IFERROR(FIND("PU",D3156,1),0)&lt;&gt;0,"PU",0)</f>
        <v>0</v>
      </c>
      <c r="C3156" t="s" s="10">
        <v>4057</v>
      </c>
      <c r="D3156" t="s" s="10">
        <v>4065</v>
      </c>
      <c r="E3156" s="349">
        <v>0</v>
      </c>
      <c r="F3156" s="6"/>
      <c r="G3156" s="6"/>
      <c r="H3156" s="6"/>
      <c r="I3156" s="6"/>
      <c r="J3156" s="9"/>
    </row>
    <row r="3157" ht="15.35" customHeight="1">
      <c r="A3157" t="s" s="594">
        <f>MID(D3157,LEN(C3157)+2,LEN(D3157)-LEN(C3157))</f>
        <v>119</v>
      </c>
      <c r="B3157" s="349">
        <f>IF(_xlfn.IFERROR(FIND("PU",D3157,1),0)&lt;&gt;0,"PU",0)</f>
        <v>0</v>
      </c>
      <c r="C3157" t="s" s="10">
        <v>4057</v>
      </c>
      <c r="D3157" t="s" s="10">
        <v>4066</v>
      </c>
      <c r="E3157" s="349">
        <v>0</v>
      </c>
      <c r="F3157" s="6"/>
      <c r="G3157" s="6"/>
      <c r="H3157" s="6"/>
      <c r="I3157" s="6"/>
      <c r="J3157" s="9"/>
    </row>
    <row r="3158" ht="15.35" customHeight="1">
      <c r="A3158" t="s" s="594">
        <f>MID(D3158,LEN(C3158)+2,LEN(D3158)-LEN(C3158))</f>
        <v>120</v>
      </c>
      <c r="B3158" s="349">
        <f>IF(_xlfn.IFERROR(FIND("PU",D3158,1),0)&lt;&gt;0,"PU",0)</f>
        <v>0</v>
      </c>
      <c r="C3158" t="s" s="10">
        <v>4057</v>
      </c>
      <c r="D3158" t="s" s="10">
        <v>4067</v>
      </c>
      <c r="E3158" s="349">
        <v>0</v>
      </c>
      <c r="F3158" s="6"/>
      <c r="G3158" s="6"/>
      <c r="H3158" s="6"/>
      <c r="I3158" s="6"/>
      <c r="J3158" s="9"/>
    </row>
    <row r="3159" ht="15.35" customHeight="1">
      <c r="A3159" t="s" s="594">
        <f>MID(D3159,LEN(C3159)+2,LEN(D3159)-LEN(C3159))</f>
        <v>121</v>
      </c>
      <c r="B3159" s="349">
        <f>IF(_xlfn.IFERROR(FIND("PU",D3159,1),0)&lt;&gt;0,"PU",0)</f>
        <v>0</v>
      </c>
      <c r="C3159" t="s" s="10">
        <v>4057</v>
      </c>
      <c r="D3159" t="s" s="10">
        <v>4068</v>
      </c>
      <c r="E3159" s="349">
        <v>0</v>
      </c>
      <c r="F3159" s="6"/>
      <c r="G3159" s="6"/>
      <c r="H3159" s="6"/>
      <c r="I3159" s="6"/>
      <c r="J3159" s="9"/>
    </row>
    <row r="3160" ht="15.35" customHeight="1">
      <c r="A3160" t="s" s="594">
        <f>MID(D3160,LEN(C3160)+2,LEN(D3160)-LEN(C3160))</f>
        <v>122</v>
      </c>
      <c r="B3160" s="349">
        <f>IF(_xlfn.IFERROR(FIND("PU",D3160,1),0)&lt;&gt;0,"PU",0)</f>
        <v>0</v>
      </c>
      <c r="C3160" t="s" s="10">
        <v>4057</v>
      </c>
      <c r="D3160" t="s" s="10">
        <v>4069</v>
      </c>
      <c r="E3160" s="349">
        <v>0</v>
      </c>
      <c r="F3160" s="6"/>
      <c r="G3160" s="6"/>
      <c r="H3160" s="6"/>
      <c r="I3160" s="6"/>
      <c r="J3160" s="9"/>
    </row>
    <row r="3161" ht="15.35" customHeight="1">
      <c r="A3161" t="s" s="594">
        <f>MID(D3161,LEN(C3161)+2,LEN(D3161)-LEN(C3161))</f>
        <v>123</v>
      </c>
      <c r="B3161" s="349">
        <f>IF(_xlfn.IFERROR(FIND("PU",D3161,1),0)&lt;&gt;0,"PU",0)</f>
        <v>0</v>
      </c>
      <c r="C3161" t="s" s="10">
        <v>4057</v>
      </c>
      <c r="D3161" t="s" s="10">
        <v>4070</v>
      </c>
      <c r="E3161" s="349">
        <v>0</v>
      </c>
      <c r="F3161" s="6"/>
      <c r="G3161" s="6"/>
      <c r="H3161" s="6"/>
      <c r="I3161" s="6"/>
      <c r="J3161" s="9"/>
    </row>
    <row r="3162" ht="15.35" customHeight="1">
      <c r="A3162" t="s" s="594">
        <f>MID(D3162,LEN(C3162)+2,LEN(D3162)-LEN(C3162))</f>
        <v>860</v>
      </c>
      <c r="B3162" s="349">
        <f>IF(_xlfn.IFERROR(FIND("PU",D3162,1),0)&lt;&gt;0,"PU",0)</f>
        <v>0</v>
      </c>
      <c r="C3162" t="s" s="10">
        <v>4057</v>
      </c>
      <c r="D3162" t="s" s="10">
        <v>4071</v>
      </c>
      <c r="E3162" s="349">
        <v>0</v>
      </c>
      <c r="F3162" s="6"/>
      <c r="G3162" s="6"/>
      <c r="H3162" s="6"/>
      <c r="I3162" s="6"/>
      <c r="J3162" s="9"/>
    </row>
    <row r="3163" ht="15.35" customHeight="1">
      <c r="A3163" t="s" s="594">
        <f>MID(D3163,LEN(C3163)+2,LEN(D3163)-LEN(C3163))</f>
        <v>110</v>
      </c>
      <c r="B3163" s="349">
        <f>IF(_xlfn.IFERROR(FIND("PU",D3163,1),0)&lt;&gt;0,"PU",0)</f>
        <v>0</v>
      </c>
      <c r="C3163" t="s" s="10">
        <v>4072</v>
      </c>
      <c r="D3163" t="s" s="10">
        <v>4073</v>
      </c>
      <c r="E3163" s="349">
        <v>0</v>
      </c>
      <c r="F3163" s="6"/>
      <c r="G3163" s="6"/>
      <c r="H3163" s="6"/>
      <c r="I3163" s="6"/>
      <c r="J3163" s="9"/>
    </row>
    <row r="3164" ht="15.35" customHeight="1">
      <c r="A3164" t="s" s="594">
        <f>MID(D3164,LEN(C3164)+2,LEN(D3164)-LEN(C3164))</f>
        <v>111</v>
      </c>
      <c r="B3164" s="349">
        <f>IF(_xlfn.IFERROR(FIND("PU",D3164,1),0)&lt;&gt;0,"PU",0)</f>
        <v>0</v>
      </c>
      <c r="C3164" t="s" s="10">
        <v>4072</v>
      </c>
      <c r="D3164" t="s" s="10">
        <v>4074</v>
      </c>
      <c r="E3164" s="349">
        <v>0</v>
      </c>
      <c r="F3164" s="6"/>
      <c r="G3164" s="6"/>
      <c r="H3164" s="6"/>
      <c r="I3164" s="6"/>
      <c r="J3164" s="9"/>
    </row>
    <row r="3165" ht="15.35" customHeight="1">
      <c r="A3165" t="s" s="594">
        <f>MID(D3165,LEN(C3165)+2,LEN(D3165)-LEN(C3165))</f>
        <v>112</v>
      </c>
      <c r="B3165" s="349">
        <f>IF(_xlfn.IFERROR(FIND("PU",D3165,1),0)&lt;&gt;0,"PU",0)</f>
        <v>0</v>
      </c>
      <c r="C3165" t="s" s="10">
        <v>4072</v>
      </c>
      <c r="D3165" t="s" s="10">
        <v>4075</v>
      </c>
      <c r="E3165" s="349">
        <v>0</v>
      </c>
      <c r="F3165" s="6"/>
      <c r="G3165" s="6"/>
      <c r="H3165" s="6"/>
      <c r="I3165" s="6"/>
      <c r="J3165" s="9"/>
    </row>
    <row r="3166" ht="15.35" customHeight="1">
      <c r="A3166" t="s" s="594">
        <f>MID(D3166,LEN(C3166)+2,LEN(D3166)-LEN(C3166))</f>
        <v>113</v>
      </c>
      <c r="B3166" s="349">
        <f>IF(_xlfn.IFERROR(FIND("PU",D3166,1),0)&lt;&gt;0,"PU",0)</f>
        <v>0</v>
      </c>
      <c r="C3166" t="s" s="10">
        <v>4072</v>
      </c>
      <c r="D3166" t="s" s="10">
        <v>4076</v>
      </c>
      <c r="E3166" s="349">
        <v>0</v>
      </c>
      <c r="F3166" s="6"/>
      <c r="G3166" s="6"/>
      <c r="H3166" s="6"/>
      <c r="I3166" s="6"/>
      <c r="J3166" s="9"/>
    </row>
    <row r="3167" ht="15.35" customHeight="1">
      <c r="A3167" t="s" s="594">
        <f>MID(D3167,LEN(C3167)+2,LEN(D3167)-LEN(C3167))</f>
        <v>114</v>
      </c>
      <c r="B3167" s="349">
        <f>IF(_xlfn.IFERROR(FIND("PU",D3167,1),0)&lt;&gt;0,"PU",0)</f>
        <v>0</v>
      </c>
      <c r="C3167" t="s" s="10">
        <v>4072</v>
      </c>
      <c r="D3167" t="s" s="10">
        <v>4077</v>
      </c>
      <c r="E3167" s="349">
        <v>0</v>
      </c>
      <c r="F3167" s="6"/>
      <c r="G3167" s="6"/>
      <c r="H3167" s="6"/>
      <c r="I3167" s="6"/>
      <c r="J3167" s="9"/>
    </row>
    <row r="3168" ht="15.35" customHeight="1">
      <c r="A3168" t="s" s="594">
        <f>MID(D3168,LEN(C3168)+2,LEN(D3168)-LEN(C3168))</f>
        <v>115</v>
      </c>
      <c r="B3168" s="349">
        <f>IF(_xlfn.IFERROR(FIND("PU",D3168,1),0)&lt;&gt;0,"PU",0)</f>
        <v>0</v>
      </c>
      <c r="C3168" t="s" s="10">
        <v>4072</v>
      </c>
      <c r="D3168" t="s" s="10">
        <v>4078</v>
      </c>
      <c r="E3168" s="349">
        <v>0</v>
      </c>
      <c r="F3168" s="6"/>
      <c r="G3168" s="6"/>
      <c r="H3168" s="6"/>
      <c r="I3168" s="6"/>
      <c r="J3168" s="9"/>
    </row>
    <row r="3169" ht="15.35" customHeight="1">
      <c r="A3169" t="s" s="594">
        <f>MID(D3169,LEN(C3169)+2,LEN(D3169)-LEN(C3169))</f>
        <v>117</v>
      </c>
      <c r="B3169" s="349">
        <f>IF(_xlfn.IFERROR(FIND("PU",D3169,1),0)&lt;&gt;0,"PU",0)</f>
        <v>0</v>
      </c>
      <c r="C3169" t="s" s="10">
        <v>4072</v>
      </c>
      <c r="D3169" t="s" s="10">
        <v>4079</v>
      </c>
      <c r="E3169" s="349">
        <v>0</v>
      </c>
      <c r="F3169" s="6"/>
      <c r="G3169" s="6"/>
      <c r="H3169" s="6"/>
      <c r="I3169" s="6"/>
      <c r="J3169" s="9"/>
    </row>
    <row r="3170" ht="15.35" customHeight="1">
      <c r="A3170" t="s" s="594">
        <f>MID(D3170,LEN(C3170)+2,LEN(D3170)-LEN(C3170))</f>
        <v>118</v>
      </c>
      <c r="B3170" s="349">
        <f>IF(_xlfn.IFERROR(FIND("PU",D3170,1),0)&lt;&gt;0,"PU",0)</f>
        <v>0</v>
      </c>
      <c r="C3170" t="s" s="10">
        <v>4072</v>
      </c>
      <c r="D3170" t="s" s="10">
        <v>4080</v>
      </c>
      <c r="E3170" s="349">
        <v>0</v>
      </c>
      <c r="F3170" s="6"/>
      <c r="G3170" s="6"/>
      <c r="H3170" s="6"/>
      <c r="I3170" s="6"/>
      <c r="J3170" s="9"/>
    </row>
    <row r="3171" ht="15.35" customHeight="1">
      <c r="A3171" t="s" s="594">
        <f>MID(D3171,LEN(C3171)+2,LEN(D3171)-LEN(C3171))</f>
        <v>119</v>
      </c>
      <c r="B3171" s="349">
        <f>IF(_xlfn.IFERROR(FIND("PU",D3171,1),0)&lt;&gt;0,"PU",0)</f>
        <v>0</v>
      </c>
      <c r="C3171" t="s" s="10">
        <v>4072</v>
      </c>
      <c r="D3171" t="s" s="10">
        <v>4081</v>
      </c>
      <c r="E3171" s="349">
        <v>0</v>
      </c>
      <c r="F3171" s="6"/>
      <c r="G3171" s="6"/>
      <c r="H3171" s="6"/>
      <c r="I3171" s="6"/>
      <c r="J3171" s="9"/>
    </row>
    <row r="3172" ht="15.35" customHeight="1">
      <c r="A3172" t="s" s="594">
        <f>MID(D3172,LEN(C3172)+2,LEN(D3172)-LEN(C3172))</f>
        <v>120</v>
      </c>
      <c r="B3172" s="349">
        <f>IF(_xlfn.IFERROR(FIND("PU",D3172,1),0)&lt;&gt;0,"PU",0)</f>
        <v>0</v>
      </c>
      <c r="C3172" t="s" s="10">
        <v>4072</v>
      </c>
      <c r="D3172" t="s" s="10">
        <v>4082</v>
      </c>
      <c r="E3172" s="349">
        <v>0</v>
      </c>
      <c r="F3172" s="6"/>
      <c r="G3172" s="6"/>
      <c r="H3172" s="6"/>
      <c r="I3172" s="6"/>
      <c r="J3172" s="9"/>
    </row>
    <row r="3173" ht="15.35" customHeight="1">
      <c r="A3173" t="s" s="594">
        <f>MID(D3173,LEN(C3173)+2,LEN(D3173)-LEN(C3173))</f>
        <v>121</v>
      </c>
      <c r="B3173" s="349">
        <f>IF(_xlfn.IFERROR(FIND("PU",D3173,1),0)&lt;&gt;0,"PU",0)</f>
        <v>0</v>
      </c>
      <c r="C3173" t="s" s="10">
        <v>4072</v>
      </c>
      <c r="D3173" t="s" s="10">
        <v>4083</v>
      </c>
      <c r="E3173" s="349">
        <v>0</v>
      </c>
      <c r="F3173" s="6"/>
      <c r="G3173" s="6"/>
      <c r="H3173" s="6"/>
      <c r="I3173" s="6"/>
      <c r="J3173" s="9"/>
    </row>
    <row r="3174" ht="15.35" customHeight="1">
      <c r="A3174" t="s" s="594">
        <f>MID(D3174,LEN(C3174)+2,LEN(D3174)-LEN(C3174))</f>
        <v>122</v>
      </c>
      <c r="B3174" s="349">
        <f>IF(_xlfn.IFERROR(FIND("PU",D3174,1),0)&lt;&gt;0,"PU",0)</f>
        <v>0</v>
      </c>
      <c r="C3174" t="s" s="10">
        <v>4072</v>
      </c>
      <c r="D3174" t="s" s="10">
        <v>4084</v>
      </c>
      <c r="E3174" s="349">
        <v>0</v>
      </c>
      <c r="F3174" s="6"/>
      <c r="G3174" s="6"/>
      <c r="H3174" s="6"/>
      <c r="I3174" s="6"/>
      <c r="J3174" s="9"/>
    </row>
    <row r="3175" ht="15.35" customHeight="1">
      <c r="A3175" t="s" s="594">
        <f>MID(D3175,LEN(C3175)+2,LEN(D3175)-LEN(C3175))</f>
        <v>123</v>
      </c>
      <c r="B3175" s="349">
        <f>IF(_xlfn.IFERROR(FIND("PU",D3175,1),0)&lt;&gt;0,"PU",0)</f>
        <v>0</v>
      </c>
      <c r="C3175" t="s" s="10">
        <v>4072</v>
      </c>
      <c r="D3175" t="s" s="10">
        <v>4085</v>
      </c>
      <c r="E3175" s="349">
        <v>0</v>
      </c>
      <c r="F3175" s="6"/>
      <c r="G3175" s="6"/>
      <c r="H3175" s="6"/>
      <c r="I3175" s="6"/>
      <c r="J3175" s="9"/>
    </row>
    <row r="3176" ht="15.35" customHeight="1">
      <c r="A3176" t="s" s="594">
        <f>MID(D3176,LEN(C3176)+2,LEN(D3176)-LEN(C3176))</f>
        <v>860</v>
      </c>
      <c r="B3176" s="349">
        <f>IF(_xlfn.IFERROR(FIND("PU",D3176,1),0)&lt;&gt;0,"PU",0)</f>
        <v>0</v>
      </c>
      <c r="C3176" t="s" s="10">
        <v>4072</v>
      </c>
      <c r="D3176" t="s" s="10">
        <v>4086</v>
      </c>
      <c r="E3176" s="349">
        <v>0</v>
      </c>
      <c r="F3176" s="6"/>
      <c r="G3176" s="6"/>
      <c r="H3176" s="6"/>
      <c r="I3176" s="6"/>
      <c r="J3176" s="9"/>
    </row>
    <row r="3177" ht="15.35" customHeight="1">
      <c r="A3177" t="s" s="594">
        <f>MID(D3177,LEN(C3177)+2,LEN(D3177)-LEN(C3177))</f>
        <v>110</v>
      </c>
      <c r="B3177" s="349">
        <f>IF(_xlfn.IFERROR(FIND("PU",D3177,1),0)&lt;&gt;0,"PU",0)</f>
        <v>0</v>
      </c>
      <c r="C3177" t="s" s="10">
        <v>4087</v>
      </c>
      <c r="D3177" t="s" s="10">
        <v>4088</v>
      </c>
      <c r="E3177" s="349">
        <v>0</v>
      </c>
      <c r="F3177" s="6"/>
      <c r="G3177" s="6"/>
      <c r="H3177" s="6"/>
      <c r="I3177" s="6"/>
      <c r="J3177" s="9"/>
    </row>
    <row r="3178" ht="15.35" customHeight="1">
      <c r="A3178" t="s" s="594">
        <f>MID(D3178,LEN(C3178)+2,LEN(D3178)-LEN(C3178))</f>
        <v>111</v>
      </c>
      <c r="B3178" s="349">
        <f>IF(_xlfn.IFERROR(FIND("PU",D3178,1),0)&lt;&gt;0,"PU",0)</f>
        <v>0</v>
      </c>
      <c r="C3178" t="s" s="10">
        <v>4087</v>
      </c>
      <c r="D3178" t="s" s="10">
        <v>4089</v>
      </c>
      <c r="E3178" s="349">
        <v>0</v>
      </c>
      <c r="F3178" s="6"/>
      <c r="G3178" s="6"/>
      <c r="H3178" s="6"/>
      <c r="I3178" s="6"/>
      <c r="J3178" s="9"/>
    </row>
    <row r="3179" ht="15.35" customHeight="1">
      <c r="A3179" t="s" s="594">
        <f>MID(D3179,LEN(C3179)+2,LEN(D3179)-LEN(C3179))</f>
        <v>112</v>
      </c>
      <c r="B3179" s="349">
        <f>IF(_xlfn.IFERROR(FIND("PU",D3179,1),0)&lt;&gt;0,"PU",0)</f>
        <v>0</v>
      </c>
      <c r="C3179" t="s" s="10">
        <v>4087</v>
      </c>
      <c r="D3179" t="s" s="10">
        <v>4090</v>
      </c>
      <c r="E3179" s="349">
        <v>0</v>
      </c>
      <c r="F3179" s="6"/>
      <c r="G3179" s="6"/>
      <c r="H3179" s="6"/>
      <c r="I3179" s="6"/>
      <c r="J3179" s="9"/>
    </row>
    <row r="3180" ht="15.35" customHeight="1">
      <c r="A3180" t="s" s="594">
        <f>MID(D3180,LEN(C3180)+2,LEN(D3180)-LEN(C3180))</f>
        <v>113</v>
      </c>
      <c r="B3180" s="349">
        <f>IF(_xlfn.IFERROR(FIND("PU",D3180,1),0)&lt;&gt;0,"PU",0)</f>
        <v>0</v>
      </c>
      <c r="C3180" t="s" s="10">
        <v>4087</v>
      </c>
      <c r="D3180" t="s" s="10">
        <v>4091</v>
      </c>
      <c r="E3180" s="349">
        <v>0</v>
      </c>
      <c r="F3180" s="6"/>
      <c r="G3180" s="6"/>
      <c r="H3180" s="6"/>
      <c r="I3180" s="6"/>
      <c r="J3180" s="9"/>
    </row>
    <row r="3181" ht="15.35" customHeight="1">
      <c r="A3181" t="s" s="594">
        <f>MID(D3181,LEN(C3181)+2,LEN(D3181)-LEN(C3181))</f>
        <v>114</v>
      </c>
      <c r="B3181" s="349">
        <f>IF(_xlfn.IFERROR(FIND("PU",D3181,1),0)&lt;&gt;0,"PU",0)</f>
        <v>0</v>
      </c>
      <c r="C3181" t="s" s="10">
        <v>4087</v>
      </c>
      <c r="D3181" t="s" s="10">
        <v>4092</v>
      </c>
      <c r="E3181" s="349">
        <v>0</v>
      </c>
      <c r="F3181" s="6"/>
      <c r="G3181" s="6"/>
      <c r="H3181" s="6"/>
      <c r="I3181" s="6"/>
      <c r="J3181" s="9"/>
    </row>
    <row r="3182" ht="15.35" customHeight="1">
      <c r="A3182" t="s" s="594">
        <f>MID(D3182,LEN(C3182)+2,LEN(D3182)-LEN(C3182))</f>
        <v>115</v>
      </c>
      <c r="B3182" s="349">
        <f>IF(_xlfn.IFERROR(FIND("PU",D3182,1),0)&lt;&gt;0,"PU",0)</f>
        <v>0</v>
      </c>
      <c r="C3182" t="s" s="10">
        <v>4087</v>
      </c>
      <c r="D3182" t="s" s="10">
        <v>4093</v>
      </c>
      <c r="E3182" s="349">
        <v>0</v>
      </c>
      <c r="F3182" s="6"/>
      <c r="G3182" s="6"/>
      <c r="H3182" s="6"/>
      <c r="I3182" s="6"/>
      <c r="J3182" s="9"/>
    </row>
    <row r="3183" ht="15.35" customHeight="1">
      <c r="A3183" t="s" s="594">
        <f>MID(D3183,LEN(C3183)+2,LEN(D3183)-LEN(C3183))</f>
        <v>117</v>
      </c>
      <c r="B3183" s="349">
        <f>IF(_xlfn.IFERROR(FIND("PU",D3183,1),0)&lt;&gt;0,"PU",0)</f>
        <v>0</v>
      </c>
      <c r="C3183" t="s" s="10">
        <v>4087</v>
      </c>
      <c r="D3183" t="s" s="10">
        <v>4094</v>
      </c>
      <c r="E3183" s="349">
        <v>0</v>
      </c>
      <c r="F3183" s="6"/>
      <c r="G3183" s="6"/>
      <c r="H3183" s="6"/>
      <c r="I3183" s="6"/>
      <c r="J3183" s="9"/>
    </row>
    <row r="3184" ht="15.35" customHeight="1">
      <c r="A3184" t="s" s="594">
        <f>MID(D3184,LEN(C3184)+2,LEN(D3184)-LEN(C3184))</f>
        <v>118</v>
      </c>
      <c r="B3184" s="349">
        <f>IF(_xlfn.IFERROR(FIND("PU",D3184,1),0)&lt;&gt;0,"PU",0)</f>
        <v>0</v>
      </c>
      <c r="C3184" t="s" s="10">
        <v>4087</v>
      </c>
      <c r="D3184" t="s" s="10">
        <v>4095</v>
      </c>
      <c r="E3184" s="349">
        <v>0</v>
      </c>
      <c r="F3184" s="6"/>
      <c r="G3184" s="6"/>
      <c r="H3184" s="6"/>
      <c r="I3184" s="6"/>
      <c r="J3184" s="9"/>
    </row>
    <row r="3185" ht="15.35" customHeight="1">
      <c r="A3185" t="s" s="594">
        <f>MID(D3185,LEN(C3185)+2,LEN(D3185)-LEN(C3185))</f>
        <v>119</v>
      </c>
      <c r="B3185" s="349">
        <f>IF(_xlfn.IFERROR(FIND("PU",D3185,1),0)&lt;&gt;0,"PU",0)</f>
        <v>0</v>
      </c>
      <c r="C3185" t="s" s="10">
        <v>4087</v>
      </c>
      <c r="D3185" t="s" s="10">
        <v>4096</v>
      </c>
      <c r="E3185" s="349">
        <v>0</v>
      </c>
      <c r="F3185" s="6"/>
      <c r="G3185" s="6"/>
      <c r="H3185" s="6"/>
      <c r="I3185" s="6"/>
      <c r="J3185" s="9"/>
    </row>
    <row r="3186" ht="15.35" customHeight="1">
      <c r="A3186" t="s" s="594">
        <f>MID(D3186,LEN(C3186)+2,LEN(D3186)-LEN(C3186))</f>
        <v>120</v>
      </c>
      <c r="B3186" s="349">
        <f>IF(_xlfn.IFERROR(FIND("PU",D3186,1),0)&lt;&gt;0,"PU",0)</f>
        <v>0</v>
      </c>
      <c r="C3186" t="s" s="10">
        <v>4087</v>
      </c>
      <c r="D3186" t="s" s="10">
        <v>4097</v>
      </c>
      <c r="E3186" s="349">
        <v>0</v>
      </c>
      <c r="F3186" s="6"/>
      <c r="G3186" s="6"/>
      <c r="H3186" s="6"/>
      <c r="I3186" s="6"/>
      <c r="J3186" s="9"/>
    </row>
    <row r="3187" ht="15.35" customHeight="1">
      <c r="A3187" t="s" s="594">
        <f>MID(D3187,LEN(C3187)+2,LEN(D3187)-LEN(C3187))</f>
        <v>121</v>
      </c>
      <c r="B3187" s="349">
        <f>IF(_xlfn.IFERROR(FIND("PU",D3187,1),0)&lt;&gt;0,"PU",0)</f>
        <v>0</v>
      </c>
      <c r="C3187" t="s" s="10">
        <v>4087</v>
      </c>
      <c r="D3187" t="s" s="10">
        <v>4098</v>
      </c>
      <c r="E3187" s="349">
        <v>0</v>
      </c>
      <c r="F3187" s="6"/>
      <c r="G3187" s="6"/>
      <c r="H3187" s="6"/>
      <c r="I3187" s="6"/>
      <c r="J3187" s="9"/>
    </row>
    <row r="3188" ht="15.35" customHeight="1">
      <c r="A3188" t="s" s="594">
        <f>MID(D3188,LEN(C3188)+2,LEN(D3188)-LEN(C3188))</f>
        <v>122</v>
      </c>
      <c r="B3188" s="349">
        <f>IF(_xlfn.IFERROR(FIND("PU",D3188,1),0)&lt;&gt;0,"PU",0)</f>
        <v>0</v>
      </c>
      <c r="C3188" t="s" s="10">
        <v>4087</v>
      </c>
      <c r="D3188" t="s" s="10">
        <v>4099</v>
      </c>
      <c r="E3188" s="349">
        <v>0</v>
      </c>
      <c r="F3188" s="6"/>
      <c r="G3188" s="6"/>
      <c r="H3188" s="6"/>
      <c r="I3188" s="6"/>
      <c r="J3188" s="9"/>
    </row>
    <row r="3189" ht="15.35" customHeight="1">
      <c r="A3189" t="s" s="594">
        <f>MID(D3189,LEN(C3189)+2,LEN(D3189)-LEN(C3189))</f>
        <v>123</v>
      </c>
      <c r="B3189" s="349">
        <f>IF(_xlfn.IFERROR(FIND("PU",D3189,1),0)&lt;&gt;0,"PU",0)</f>
        <v>0</v>
      </c>
      <c r="C3189" t="s" s="10">
        <v>4087</v>
      </c>
      <c r="D3189" t="s" s="10">
        <v>4100</v>
      </c>
      <c r="E3189" s="349">
        <v>0</v>
      </c>
      <c r="F3189" s="6"/>
      <c r="G3189" s="6"/>
      <c r="H3189" s="6"/>
      <c r="I3189" s="6"/>
      <c r="J3189" s="9"/>
    </row>
    <row r="3190" ht="15.35" customHeight="1">
      <c r="A3190" t="s" s="594">
        <f>MID(D3190,LEN(C3190)+2,LEN(D3190)-LEN(C3190))</f>
        <v>860</v>
      </c>
      <c r="B3190" s="349">
        <f>IF(_xlfn.IFERROR(FIND("PU",D3190,1),0)&lt;&gt;0,"PU",0)</f>
        <v>0</v>
      </c>
      <c r="C3190" t="s" s="10">
        <v>4087</v>
      </c>
      <c r="D3190" t="s" s="10">
        <v>4101</v>
      </c>
      <c r="E3190" s="349">
        <v>0</v>
      </c>
      <c r="F3190" s="6"/>
      <c r="G3190" s="6"/>
      <c r="H3190" s="6"/>
      <c r="I3190" s="6"/>
      <c r="J3190" s="9"/>
    </row>
    <row r="3191" ht="15.35" customHeight="1">
      <c r="A3191" t="s" s="594">
        <f>MID(D3191,LEN(C3191)+2,LEN(D3191)-LEN(C3191))</f>
        <v>110</v>
      </c>
      <c r="B3191" s="349">
        <f>IF(_xlfn.IFERROR(FIND("PU",D3191,1),0)&lt;&gt;0,"PU",0)</f>
        <v>0</v>
      </c>
      <c r="C3191" t="s" s="10">
        <v>4102</v>
      </c>
      <c r="D3191" t="s" s="10">
        <v>4103</v>
      </c>
      <c r="E3191" s="349">
        <v>0</v>
      </c>
      <c r="F3191" s="6"/>
      <c r="G3191" s="6"/>
      <c r="H3191" s="6"/>
      <c r="I3191" s="6"/>
      <c r="J3191" s="9"/>
    </row>
    <row r="3192" ht="15.35" customHeight="1">
      <c r="A3192" t="s" s="594">
        <f>MID(D3192,LEN(C3192)+2,LEN(D3192)-LEN(C3192))</f>
        <v>111</v>
      </c>
      <c r="B3192" s="349">
        <f>IF(_xlfn.IFERROR(FIND("PU",D3192,1),0)&lt;&gt;0,"PU",0)</f>
        <v>0</v>
      </c>
      <c r="C3192" t="s" s="10">
        <v>4102</v>
      </c>
      <c r="D3192" t="s" s="10">
        <v>4104</v>
      </c>
      <c r="E3192" s="349">
        <v>0</v>
      </c>
      <c r="F3192" s="6"/>
      <c r="G3192" s="6"/>
      <c r="H3192" s="6"/>
      <c r="I3192" s="6"/>
      <c r="J3192" s="9"/>
    </row>
    <row r="3193" ht="15.35" customHeight="1">
      <c r="A3193" t="s" s="594">
        <f>MID(D3193,LEN(C3193)+2,LEN(D3193)-LEN(C3193))</f>
        <v>112</v>
      </c>
      <c r="B3193" s="349">
        <f>IF(_xlfn.IFERROR(FIND("PU",D3193,1),0)&lt;&gt;0,"PU",0)</f>
        <v>0</v>
      </c>
      <c r="C3193" t="s" s="10">
        <v>4102</v>
      </c>
      <c r="D3193" t="s" s="10">
        <v>4105</v>
      </c>
      <c r="E3193" s="349">
        <v>0</v>
      </c>
      <c r="F3193" s="6"/>
      <c r="G3193" s="6"/>
      <c r="H3193" s="6"/>
      <c r="I3193" s="6"/>
      <c r="J3193" s="9"/>
    </row>
    <row r="3194" ht="15.35" customHeight="1">
      <c r="A3194" t="s" s="594">
        <f>MID(D3194,LEN(C3194)+2,LEN(D3194)-LEN(C3194))</f>
        <v>113</v>
      </c>
      <c r="B3194" s="349">
        <f>IF(_xlfn.IFERROR(FIND("PU",D3194,1),0)&lt;&gt;0,"PU",0)</f>
        <v>0</v>
      </c>
      <c r="C3194" t="s" s="10">
        <v>4102</v>
      </c>
      <c r="D3194" t="s" s="10">
        <v>4106</v>
      </c>
      <c r="E3194" s="349">
        <v>0</v>
      </c>
      <c r="F3194" s="6"/>
      <c r="G3194" s="6"/>
      <c r="H3194" s="6"/>
      <c r="I3194" s="6"/>
      <c r="J3194" s="9"/>
    </row>
    <row r="3195" ht="15.35" customHeight="1">
      <c r="A3195" t="s" s="594">
        <f>MID(D3195,LEN(C3195)+2,LEN(D3195)-LEN(C3195))</f>
        <v>114</v>
      </c>
      <c r="B3195" s="349">
        <f>IF(_xlfn.IFERROR(FIND("PU",D3195,1),0)&lt;&gt;0,"PU",0)</f>
        <v>0</v>
      </c>
      <c r="C3195" t="s" s="10">
        <v>4102</v>
      </c>
      <c r="D3195" t="s" s="10">
        <v>4107</v>
      </c>
      <c r="E3195" s="349">
        <v>0</v>
      </c>
      <c r="F3195" s="6"/>
      <c r="G3195" s="6"/>
      <c r="H3195" s="6"/>
      <c r="I3195" s="6"/>
      <c r="J3195" s="9"/>
    </row>
    <row r="3196" ht="15.35" customHeight="1">
      <c r="A3196" t="s" s="594">
        <f>MID(D3196,LEN(C3196)+2,LEN(D3196)-LEN(C3196))</f>
        <v>115</v>
      </c>
      <c r="B3196" s="349">
        <f>IF(_xlfn.IFERROR(FIND("PU",D3196,1),0)&lt;&gt;0,"PU",0)</f>
        <v>0</v>
      </c>
      <c r="C3196" t="s" s="10">
        <v>4102</v>
      </c>
      <c r="D3196" t="s" s="10">
        <v>4108</v>
      </c>
      <c r="E3196" s="349">
        <v>0</v>
      </c>
      <c r="F3196" s="6"/>
      <c r="G3196" s="6"/>
      <c r="H3196" s="6"/>
      <c r="I3196" s="6"/>
      <c r="J3196" s="9"/>
    </row>
    <row r="3197" ht="15.35" customHeight="1">
      <c r="A3197" t="s" s="594">
        <f>MID(D3197,LEN(C3197)+2,LEN(D3197)-LEN(C3197))</f>
        <v>117</v>
      </c>
      <c r="B3197" s="349">
        <f>IF(_xlfn.IFERROR(FIND("PU",D3197,1),0)&lt;&gt;0,"PU",0)</f>
        <v>0</v>
      </c>
      <c r="C3197" t="s" s="10">
        <v>4102</v>
      </c>
      <c r="D3197" t="s" s="10">
        <v>4109</v>
      </c>
      <c r="E3197" s="349">
        <v>0</v>
      </c>
      <c r="F3197" s="6"/>
      <c r="G3197" s="6"/>
      <c r="H3197" s="6"/>
      <c r="I3197" s="6"/>
      <c r="J3197" s="9"/>
    </row>
    <row r="3198" ht="15.35" customHeight="1">
      <c r="A3198" t="s" s="594">
        <f>MID(D3198,LEN(C3198)+2,LEN(D3198)-LEN(C3198))</f>
        <v>118</v>
      </c>
      <c r="B3198" s="349">
        <f>IF(_xlfn.IFERROR(FIND("PU",D3198,1),0)&lt;&gt;0,"PU",0)</f>
        <v>0</v>
      </c>
      <c r="C3198" t="s" s="10">
        <v>4102</v>
      </c>
      <c r="D3198" t="s" s="10">
        <v>4110</v>
      </c>
      <c r="E3198" s="349">
        <v>0</v>
      </c>
      <c r="F3198" s="6"/>
      <c r="G3198" s="6"/>
      <c r="H3198" s="6"/>
      <c r="I3198" s="6"/>
      <c r="J3198" s="9"/>
    </row>
    <row r="3199" ht="15.35" customHeight="1">
      <c r="A3199" t="s" s="594">
        <f>MID(D3199,LEN(C3199)+2,LEN(D3199)-LEN(C3199))</f>
        <v>119</v>
      </c>
      <c r="B3199" s="349">
        <f>IF(_xlfn.IFERROR(FIND("PU",D3199,1),0)&lt;&gt;0,"PU",0)</f>
        <v>0</v>
      </c>
      <c r="C3199" t="s" s="10">
        <v>4102</v>
      </c>
      <c r="D3199" t="s" s="10">
        <v>4111</v>
      </c>
      <c r="E3199" s="349">
        <v>0</v>
      </c>
      <c r="F3199" s="6"/>
      <c r="G3199" s="6"/>
      <c r="H3199" s="6"/>
      <c r="I3199" s="6"/>
      <c r="J3199" s="9"/>
    </row>
    <row r="3200" ht="15.35" customHeight="1">
      <c r="A3200" t="s" s="594">
        <f>MID(D3200,LEN(C3200)+2,LEN(D3200)-LEN(C3200))</f>
        <v>120</v>
      </c>
      <c r="B3200" s="349">
        <f>IF(_xlfn.IFERROR(FIND("PU",D3200,1),0)&lt;&gt;0,"PU",0)</f>
        <v>0</v>
      </c>
      <c r="C3200" t="s" s="10">
        <v>4102</v>
      </c>
      <c r="D3200" t="s" s="10">
        <v>4112</v>
      </c>
      <c r="E3200" s="349">
        <v>0</v>
      </c>
      <c r="F3200" s="6"/>
      <c r="G3200" s="6"/>
      <c r="H3200" s="6"/>
      <c r="I3200" s="6"/>
      <c r="J3200" s="9"/>
    </row>
    <row r="3201" ht="15.35" customHeight="1">
      <c r="A3201" t="s" s="594">
        <f>MID(D3201,LEN(C3201)+2,LEN(D3201)-LEN(C3201))</f>
        <v>121</v>
      </c>
      <c r="B3201" s="349">
        <f>IF(_xlfn.IFERROR(FIND("PU",D3201,1),0)&lt;&gt;0,"PU",0)</f>
        <v>0</v>
      </c>
      <c r="C3201" t="s" s="10">
        <v>4102</v>
      </c>
      <c r="D3201" t="s" s="10">
        <v>4113</v>
      </c>
      <c r="E3201" s="349">
        <v>0</v>
      </c>
      <c r="F3201" s="6"/>
      <c r="G3201" s="6"/>
      <c r="H3201" s="6"/>
      <c r="I3201" s="6"/>
      <c r="J3201" s="9"/>
    </row>
    <row r="3202" ht="15.35" customHeight="1">
      <c r="A3202" t="s" s="594">
        <f>MID(D3202,LEN(C3202)+2,LEN(D3202)-LEN(C3202))</f>
        <v>122</v>
      </c>
      <c r="B3202" s="349">
        <f>IF(_xlfn.IFERROR(FIND("PU",D3202,1),0)&lt;&gt;0,"PU",0)</f>
        <v>0</v>
      </c>
      <c r="C3202" t="s" s="10">
        <v>4102</v>
      </c>
      <c r="D3202" t="s" s="10">
        <v>4114</v>
      </c>
      <c r="E3202" s="349">
        <v>0</v>
      </c>
      <c r="F3202" s="6"/>
      <c r="G3202" s="6"/>
      <c r="H3202" s="6"/>
      <c r="I3202" s="6"/>
      <c r="J3202" s="9"/>
    </row>
    <row r="3203" ht="15.35" customHeight="1">
      <c r="A3203" t="s" s="594">
        <f>MID(D3203,LEN(C3203)+2,LEN(D3203)-LEN(C3203))</f>
        <v>123</v>
      </c>
      <c r="B3203" s="349">
        <f>IF(_xlfn.IFERROR(FIND("PU",D3203,1),0)&lt;&gt;0,"PU",0)</f>
        <v>0</v>
      </c>
      <c r="C3203" t="s" s="10">
        <v>4102</v>
      </c>
      <c r="D3203" t="s" s="10">
        <v>4115</v>
      </c>
      <c r="E3203" s="349">
        <v>0</v>
      </c>
      <c r="F3203" s="6"/>
      <c r="G3203" s="6"/>
      <c r="H3203" s="6"/>
      <c r="I3203" s="6"/>
      <c r="J3203" s="9"/>
    </row>
    <row r="3204" ht="15.35" customHeight="1">
      <c r="A3204" t="s" s="594">
        <f>MID(D3204,LEN(C3204)+2,LEN(D3204)-LEN(C3204))</f>
        <v>860</v>
      </c>
      <c r="B3204" s="349">
        <f>IF(_xlfn.IFERROR(FIND("PU",D3204,1),0)&lt;&gt;0,"PU",0)</f>
        <v>0</v>
      </c>
      <c r="C3204" t="s" s="10">
        <v>4102</v>
      </c>
      <c r="D3204" t="s" s="10">
        <v>4116</v>
      </c>
      <c r="E3204" s="349">
        <v>0</v>
      </c>
      <c r="F3204" s="6"/>
      <c r="G3204" s="6"/>
      <c r="H3204" s="6"/>
      <c r="I3204" s="6"/>
      <c r="J3204" s="9"/>
    </row>
    <row r="3205" ht="15.35" customHeight="1">
      <c r="A3205" t="s" s="594">
        <f>MID(D3205,LEN(C3205)+2,LEN(D3205)-LEN(C3205))</f>
        <v>110</v>
      </c>
      <c r="B3205" s="349">
        <f>IF(_xlfn.IFERROR(FIND("PU",D3205,1),0)&lt;&gt;0,"PU",0)</f>
        <v>0</v>
      </c>
      <c r="C3205" t="s" s="10">
        <v>4117</v>
      </c>
      <c r="D3205" t="s" s="10">
        <v>4118</v>
      </c>
      <c r="E3205" s="349">
        <v>0</v>
      </c>
      <c r="F3205" s="6"/>
      <c r="G3205" s="6"/>
      <c r="H3205" s="6"/>
      <c r="I3205" s="6"/>
      <c r="J3205" s="9"/>
    </row>
    <row r="3206" ht="15.35" customHeight="1">
      <c r="A3206" t="s" s="594">
        <f>MID(D3206,LEN(C3206)+2,LEN(D3206)-LEN(C3206))</f>
        <v>111</v>
      </c>
      <c r="B3206" s="349">
        <f>IF(_xlfn.IFERROR(FIND("PU",D3206,1),0)&lt;&gt;0,"PU",0)</f>
        <v>0</v>
      </c>
      <c r="C3206" t="s" s="10">
        <v>4117</v>
      </c>
      <c r="D3206" t="s" s="10">
        <v>4119</v>
      </c>
      <c r="E3206" s="349">
        <v>0</v>
      </c>
      <c r="F3206" s="6"/>
      <c r="G3206" s="6"/>
      <c r="H3206" s="6"/>
      <c r="I3206" s="6"/>
      <c r="J3206" s="9"/>
    </row>
    <row r="3207" ht="15.35" customHeight="1">
      <c r="A3207" t="s" s="594">
        <f>MID(D3207,LEN(C3207)+2,LEN(D3207)-LEN(C3207))</f>
        <v>112</v>
      </c>
      <c r="B3207" s="349">
        <f>IF(_xlfn.IFERROR(FIND("PU",D3207,1),0)&lt;&gt;0,"PU",0)</f>
        <v>0</v>
      </c>
      <c r="C3207" t="s" s="10">
        <v>4117</v>
      </c>
      <c r="D3207" t="s" s="10">
        <v>4120</v>
      </c>
      <c r="E3207" s="349">
        <v>0</v>
      </c>
      <c r="F3207" s="6"/>
      <c r="G3207" s="6"/>
      <c r="H3207" s="6"/>
      <c r="I3207" s="6"/>
      <c r="J3207" s="9"/>
    </row>
    <row r="3208" ht="15.35" customHeight="1">
      <c r="A3208" t="s" s="594">
        <f>MID(D3208,LEN(C3208)+2,LEN(D3208)-LEN(C3208))</f>
        <v>113</v>
      </c>
      <c r="B3208" s="349">
        <f>IF(_xlfn.IFERROR(FIND("PU",D3208,1),0)&lt;&gt;0,"PU",0)</f>
        <v>0</v>
      </c>
      <c r="C3208" t="s" s="10">
        <v>4117</v>
      </c>
      <c r="D3208" t="s" s="10">
        <v>4121</v>
      </c>
      <c r="E3208" s="349">
        <v>0</v>
      </c>
      <c r="F3208" s="6"/>
      <c r="G3208" s="6"/>
      <c r="H3208" s="6"/>
      <c r="I3208" s="6"/>
      <c r="J3208" s="9"/>
    </row>
    <row r="3209" ht="15.35" customHeight="1">
      <c r="A3209" t="s" s="594">
        <f>MID(D3209,LEN(C3209)+2,LEN(D3209)-LEN(C3209))</f>
        <v>114</v>
      </c>
      <c r="B3209" s="349">
        <f>IF(_xlfn.IFERROR(FIND("PU",D3209,1),0)&lt;&gt;0,"PU",0)</f>
        <v>0</v>
      </c>
      <c r="C3209" t="s" s="10">
        <v>4117</v>
      </c>
      <c r="D3209" t="s" s="10">
        <v>4122</v>
      </c>
      <c r="E3209" s="349">
        <v>0</v>
      </c>
      <c r="F3209" s="6"/>
      <c r="G3209" s="6"/>
      <c r="H3209" s="6"/>
      <c r="I3209" s="6"/>
      <c r="J3209" s="9"/>
    </row>
    <row r="3210" ht="15.35" customHeight="1">
      <c r="A3210" t="s" s="594">
        <f>MID(D3210,LEN(C3210)+2,LEN(D3210)-LEN(C3210))</f>
        <v>115</v>
      </c>
      <c r="B3210" s="349">
        <f>IF(_xlfn.IFERROR(FIND("PU",D3210,1),0)&lt;&gt;0,"PU",0)</f>
        <v>0</v>
      </c>
      <c r="C3210" t="s" s="10">
        <v>4117</v>
      </c>
      <c r="D3210" t="s" s="10">
        <v>4123</v>
      </c>
      <c r="E3210" s="349">
        <v>0</v>
      </c>
      <c r="F3210" s="6"/>
      <c r="G3210" s="6"/>
      <c r="H3210" s="6"/>
      <c r="I3210" s="6"/>
      <c r="J3210" s="9"/>
    </row>
    <row r="3211" ht="15.35" customHeight="1">
      <c r="A3211" t="s" s="594">
        <f>MID(D3211,LEN(C3211)+2,LEN(D3211)-LEN(C3211))</f>
        <v>117</v>
      </c>
      <c r="B3211" s="349">
        <f>IF(_xlfn.IFERROR(FIND("PU",D3211,1),0)&lt;&gt;0,"PU",0)</f>
        <v>0</v>
      </c>
      <c r="C3211" t="s" s="10">
        <v>4117</v>
      </c>
      <c r="D3211" t="s" s="10">
        <v>4124</v>
      </c>
      <c r="E3211" s="349">
        <v>0</v>
      </c>
      <c r="F3211" s="6"/>
      <c r="G3211" s="6"/>
      <c r="H3211" s="6"/>
      <c r="I3211" s="6"/>
      <c r="J3211" s="9"/>
    </row>
    <row r="3212" ht="15.35" customHeight="1">
      <c r="A3212" t="s" s="594">
        <f>MID(D3212,LEN(C3212)+2,LEN(D3212)-LEN(C3212))</f>
        <v>118</v>
      </c>
      <c r="B3212" s="349">
        <f>IF(_xlfn.IFERROR(FIND("PU",D3212,1),0)&lt;&gt;0,"PU",0)</f>
        <v>0</v>
      </c>
      <c r="C3212" t="s" s="10">
        <v>4117</v>
      </c>
      <c r="D3212" t="s" s="10">
        <v>4125</v>
      </c>
      <c r="E3212" s="349">
        <v>0</v>
      </c>
      <c r="F3212" s="6"/>
      <c r="G3212" s="6"/>
      <c r="H3212" s="6"/>
      <c r="I3212" s="6"/>
      <c r="J3212" s="9"/>
    </row>
    <row r="3213" ht="15.35" customHeight="1">
      <c r="A3213" t="s" s="594">
        <f>MID(D3213,LEN(C3213)+2,LEN(D3213)-LEN(C3213))</f>
        <v>119</v>
      </c>
      <c r="B3213" s="349">
        <f>IF(_xlfn.IFERROR(FIND("PU",D3213,1),0)&lt;&gt;0,"PU",0)</f>
        <v>0</v>
      </c>
      <c r="C3213" t="s" s="10">
        <v>4117</v>
      </c>
      <c r="D3213" t="s" s="10">
        <v>4126</v>
      </c>
      <c r="E3213" s="349">
        <v>0</v>
      </c>
      <c r="F3213" s="6"/>
      <c r="G3213" s="6"/>
      <c r="H3213" s="6"/>
      <c r="I3213" s="6"/>
      <c r="J3213" s="9"/>
    </row>
    <row r="3214" ht="15.35" customHeight="1">
      <c r="A3214" t="s" s="594">
        <f>MID(D3214,LEN(C3214)+2,LEN(D3214)-LEN(C3214))</f>
        <v>120</v>
      </c>
      <c r="B3214" s="349">
        <f>IF(_xlfn.IFERROR(FIND("PU",D3214,1),0)&lt;&gt;0,"PU",0)</f>
        <v>0</v>
      </c>
      <c r="C3214" t="s" s="10">
        <v>4117</v>
      </c>
      <c r="D3214" t="s" s="10">
        <v>4127</v>
      </c>
      <c r="E3214" s="349">
        <v>0</v>
      </c>
      <c r="F3214" s="6"/>
      <c r="G3214" s="6"/>
      <c r="H3214" s="6"/>
      <c r="I3214" s="6"/>
      <c r="J3214" s="9"/>
    </row>
    <row r="3215" ht="15.35" customHeight="1">
      <c r="A3215" t="s" s="594">
        <f>MID(D3215,LEN(C3215)+2,LEN(D3215)-LEN(C3215))</f>
        <v>121</v>
      </c>
      <c r="B3215" s="349">
        <f>IF(_xlfn.IFERROR(FIND("PU",D3215,1),0)&lt;&gt;0,"PU",0)</f>
        <v>0</v>
      </c>
      <c r="C3215" t="s" s="10">
        <v>4117</v>
      </c>
      <c r="D3215" t="s" s="10">
        <v>4128</v>
      </c>
      <c r="E3215" s="349">
        <v>0</v>
      </c>
      <c r="F3215" s="6"/>
      <c r="G3215" s="6"/>
      <c r="H3215" s="6"/>
      <c r="I3215" s="6"/>
      <c r="J3215" s="9"/>
    </row>
    <row r="3216" ht="15.35" customHeight="1">
      <c r="A3216" t="s" s="594">
        <f>MID(D3216,LEN(C3216)+2,LEN(D3216)-LEN(C3216))</f>
        <v>122</v>
      </c>
      <c r="B3216" s="349">
        <f>IF(_xlfn.IFERROR(FIND("PU",D3216,1),0)&lt;&gt;0,"PU",0)</f>
        <v>0</v>
      </c>
      <c r="C3216" t="s" s="10">
        <v>4117</v>
      </c>
      <c r="D3216" t="s" s="10">
        <v>4129</v>
      </c>
      <c r="E3216" s="349">
        <v>0</v>
      </c>
      <c r="F3216" s="6"/>
      <c r="G3216" s="6"/>
      <c r="H3216" s="6"/>
      <c r="I3216" s="6"/>
      <c r="J3216" s="9"/>
    </row>
    <row r="3217" ht="15.35" customHeight="1">
      <c r="A3217" t="s" s="594">
        <f>MID(D3217,LEN(C3217)+2,LEN(D3217)-LEN(C3217))</f>
        <v>123</v>
      </c>
      <c r="B3217" s="349">
        <f>IF(_xlfn.IFERROR(FIND("PU",D3217,1),0)&lt;&gt;0,"PU",0)</f>
        <v>0</v>
      </c>
      <c r="C3217" t="s" s="10">
        <v>4117</v>
      </c>
      <c r="D3217" t="s" s="10">
        <v>4130</v>
      </c>
      <c r="E3217" s="349">
        <v>0</v>
      </c>
      <c r="F3217" s="6"/>
      <c r="G3217" s="6"/>
      <c r="H3217" s="6"/>
      <c r="I3217" s="6"/>
      <c r="J3217" s="9"/>
    </row>
    <row r="3218" ht="15.35" customHeight="1">
      <c r="A3218" t="s" s="594">
        <f>MID(D3218,LEN(C3218)+2,LEN(D3218)-LEN(C3218))</f>
        <v>860</v>
      </c>
      <c r="B3218" s="349">
        <f>IF(_xlfn.IFERROR(FIND("PU",D3218,1),0)&lt;&gt;0,"PU",0)</f>
        <v>0</v>
      </c>
      <c r="C3218" t="s" s="10">
        <v>4117</v>
      </c>
      <c r="D3218" t="s" s="10">
        <v>4131</v>
      </c>
      <c r="E3218" s="349">
        <v>0</v>
      </c>
      <c r="F3218" s="6"/>
      <c r="G3218" s="6"/>
      <c r="H3218" s="6"/>
      <c r="I3218" s="6"/>
      <c r="J3218" s="9"/>
    </row>
    <row r="3219" ht="15.35" customHeight="1">
      <c r="A3219" t="s" s="594">
        <f>MID(D3219,LEN(C3219)+2,LEN(D3219)-LEN(C3219))</f>
        <v>110</v>
      </c>
      <c r="B3219" s="349">
        <f>IF(_xlfn.IFERROR(FIND("PU",D3219,1),0)&lt;&gt;0,"PU",0)</f>
        <v>0</v>
      </c>
      <c r="C3219" t="s" s="10">
        <v>4132</v>
      </c>
      <c r="D3219" t="s" s="10">
        <v>4133</v>
      </c>
      <c r="E3219" s="349">
        <v>0</v>
      </c>
      <c r="F3219" s="6"/>
      <c r="G3219" s="6"/>
      <c r="H3219" s="6"/>
      <c r="I3219" s="6"/>
      <c r="J3219" s="9"/>
    </row>
    <row r="3220" ht="15.35" customHeight="1">
      <c r="A3220" t="s" s="594">
        <f>MID(D3220,LEN(C3220)+2,LEN(D3220)-LEN(C3220))</f>
        <v>111</v>
      </c>
      <c r="B3220" s="349">
        <f>IF(_xlfn.IFERROR(FIND("PU",D3220,1),0)&lt;&gt;0,"PU",0)</f>
        <v>0</v>
      </c>
      <c r="C3220" t="s" s="10">
        <v>4132</v>
      </c>
      <c r="D3220" t="s" s="10">
        <v>4134</v>
      </c>
      <c r="E3220" s="349">
        <v>0</v>
      </c>
      <c r="F3220" s="6"/>
      <c r="G3220" s="6"/>
      <c r="H3220" s="6"/>
      <c r="I3220" s="6"/>
      <c r="J3220" s="9"/>
    </row>
    <row r="3221" ht="15.35" customHeight="1">
      <c r="A3221" t="s" s="594">
        <f>MID(D3221,LEN(C3221)+2,LEN(D3221)-LEN(C3221))</f>
        <v>112</v>
      </c>
      <c r="B3221" s="349">
        <f>IF(_xlfn.IFERROR(FIND("PU",D3221,1),0)&lt;&gt;0,"PU",0)</f>
        <v>0</v>
      </c>
      <c r="C3221" t="s" s="10">
        <v>4132</v>
      </c>
      <c r="D3221" t="s" s="10">
        <v>4135</v>
      </c>
      <c r="E3221" s="349">
        <v>0</v>
      </c>
      <c r="F3221" s="6"/>
      <c r="G3221" s="6"/>
      <c r="H3221" s="6"/>
      <c r="I3221" s="6"/>
      <c r="J3221" s="9"/>
    </row>
    <row r="3222" ht="15.35" customHeight="1">
      <c r="A3222" t="s" s="594">
        <f>MID(D3222,LEN(C3222)+2,LEN(D3222)-LEN(C3222))</f>
        <v>113</v>
      </c>
      <c r="B3222" s="349">
        <f>IF(_xlfn.IFERROR(FIND("PU",D3222,1),0)&lt;&gt;0,"PU",0)</f>
        <v>0</v>
      </c>
      <c r="C3222" t="s" s="10">
        <v>4132</v>
      </c>
      <c r="D3222" t="s" s="10">
        <v>4136</v>
      </c>
      <c r="E3222" s="349">
        <v>0</v>
      </c>
      <c r="F3222" s="6"/>
      <c r="G3222" s="6"/>
      <c r="H3222" s="6"/>
      <c r="I3222" s="6"/>
      <c r="J3222" s="9"/>
    </row>
    <row r="3223" ht="15.35" customHeight="1">
      <c r="A3223" t="s" s="594">
        <f>MID(D3223,LEN(C3223)+2,LEN(D3223)-LEN(C3223))</f>
        <v>114</v>
      </c>
      <c r="B3223" s="349">
        <f>IF(_xlfn.IFERROR(FIND("PU",D3223,1),0)&lt;&gt;0,"PU",0)</f>
        <v>0</v>
      </c>
      <c r="C3223" t="s" s="10">
        <v>4132</v>
      </c>
      <c r="D3223" t="s" s="10">
        <v>4137</v>
      </c>
      <c r="E3223" s="349">
        <v>0</v>
      </c>
      <c r="F3223" s="6"/>
      <c r="G3223" s="6"/>
      <c r="H3223" s="6"/>
      <c r="I3223" s="6"/>
      <c r="J3223" s="9"/>
    </row>
    <row r="3224" ht="15.35" customHeight="1">
      <c r="A3224" t="s" s="594">
        <f>MID(D3224,LEN(C3224)+2,LEN(D3224)-LEN(C3224))</f>
        <v>115</v>
      </c>
      <c r="B3224" s="349">
        <f>IF(_xlfn.IFERROR(FIND("PU",D3224,1),0)&lt;&gt;0,"PU",0)</f>
        <v>0</v>
      </c>
      <c r="C3224" t="s" s="10">
        <v>4132</v>
      </c>
      <c r="D3224" t="s" s="10">
        <v>4138</v>
      </c>
      <c r="E3224" s="349">
        <v>0</v>
      </c>
      <c r="F3224" s="6"/>
      <c r="G3224" s="6"/>
      <c r="H3224" s="6"/>
      <c r="I3224" s="6"/>
      <c r="J3224" s="9"/>
    </row>
    <row r="3225" ht="15.35" customHeight="1">
      <c r="A3225" t="s" s="594">
        <f>MID(D3225,LEN(C3225)+2,LEN(D3225)-LEN(C3225))</f>
        <v>117</v>
      </c>
      <c r="B3225" s="349">
        <f>IF(_xlfn.IFERROR(FIND("PU",D3225,1),0)&lt;&gt;0,"PU",0)</f>
        <v>0</v>
      </c>
      <c r="C3225" t="s" s="10">
        <v>4132</v>
      </c>
      <c r="D3225" t="s" s="10">
        <v>4139</v>
      </c>
      <c r="E3225" s="349">
        <v>0</v>
      </c>
      <c r="F3225" s="6"/>
      <c r="G3225" s="6"/>
      <c r="H3225" s="6"/>
      <c r="I3225" s="6"/>
      <c r="J3225" s="9"/>
    </row>
    <row r="3226" ht="15.35" customHeight="1">
      <c r="A3226" t="s" s="594">
        <f>MID(D3226,LEN(C3226)+2,LEN(D3226)-LEN(C3226))</f>
        <v>118</v>
      </c>
      <c r="B3226" s="349">
        <f>IF(_xlfn.IFERROR(FIND("PU",D3226,1),0)&lt;&gt;0,"PU",0)</f>
        <v>0</v>
      </c>
      <c r="C3226" t="s" s="10">
        <v>4132</v>
      </c>
      <c r="D3226" t="s" s="10">
        <v>4140</v>
      </c>
      <c r="E3226" s="349">
        <v>0</v>
      </c>
      <c r="F3226" s="6"/>
      <c r="G3226" s="6"/>
      <c r="H3226" s="6"/>
      <c r="I3226" s="6"/>
      <c r="J3226" s="9"/>
    </row>
    <row r="3227" ht="15.35" customHeight="1">
      <c r="A3227" t="s" s="594">
        <f>MID(D3227,LEN(C3227)+2,LEN(D3227)-LEN(C3227))</f>
        <v>119</v>
      </c>
      <c r="B3227" s="349">
        <f>IF(_xlfn.IFERROR(FIND("PU",D3227,1),0)&lt;&gt;0,"PU",0)</f>
        <v>0</v>
      </c>
      <c r="C3227" t="s" s="10">
        <v>4132</v>
      </c>
      <c r="D3227" t="s" s="10">
        <v>4141</v>
      </c>
      <c r="E3227" s="349">
        <v>0</v>
      </c>
      <c r="F3227" s="6"/>
      <c r="G3227" s="6"/>
      <c r="H3227" s="6"/>
      <c r="I3227" s="6"/>
      <c r="J3227" s="9"/>
    </row>
    <row r="3228" ht="15.35" customHeight="1">
      <c r="A3228" t="s" s="594">
        <f>MID(D3228,LEN(C3228)+2,LEN(D3228)-LEN(C3228))</f>
        <v>120</v>
      </c>
      <c r="B3228" s="349">
        <f>IF(_xlfn.IFERROR(FIND("PU",D3228,1),0)&lt;&gt;0,"PU",0)</f>
        <v>0</v>
      </c>
      <c r="C3228" t="s" s="10">
        <v>4132</v>
      </c>
      <c r="D3228" t="s" s="10">
        <v>4142</v>
      </c>
      <c r="E3228" s="349">
        <v>0</v>
      </c>
      <c r="F3228" s="6"/>
      <c r="G3228" s="6"/>
      <c r="H3228" s="6"/>
      <c r="I3228" s="6"/>
      <c r="J3228" s="9"/>
    </row>
    <row r="3229" ht="15.35" customHeight="1">
      <c r="A3229" t="s" s="594">
        <f>MID(D3229,LEN(C3229)+2,LEN(D3229)-LEN(C3229))</f>
        <v>121</v>
      </c>
      <c r="B3229" s="349">
        <f>IF(_xlfn.IFERROR(FIND("PU",D3229,1),0)&lt;&gt;0,"PU",0)</f>
        <v>0</v>
      </c>
      <c r="C3229" t="s" s="10">
        <v>4132</v>
      </c>
      <c r="D3229" t="s" s="10">
        <v>4143</v>
      </c>
      <c r="E3229" s="349">
        <v>0</v>
      </c>
      <c r="F3229" s="6"/>
      <c r="G3229" s="6"/>
      <c r="H3229" s="6"/>
      <c r="I3229" s="6"/>
      <c r="J3229" s="9"/>
    </row>
    <row r="3230" ht="15.35" customHeight="1">
      <c r="A3230" t="s" s="594">
        <f>MID(D3230,LEN(C3230)+2,LEN(D3230)-LEN(C3230))</f>
        <v>122</v>
      </c>
      <c r="B3230" s="349">
        <f>IF(_xlfn.IFERROR(FIND("PU",D3230,1),0)&lt;&gt;0,"PU",0)</f>
        <v>0</v>
      </c>
      <c r="C3230" t="s" s="10">
        <v>4132</v>
      </c>
      <c r="D3230" t="s" s="10">
        <v>4144</v>
      </c>
      <c r="E3230" s="349">
        <v>0</v>
      </c>
      <c r="F3230" s="6"/>
      <c r="G3230" s="6"/>
      <c r="H3230" s="6"/>
      <c r="I3230" s="6"/>
      <c r="J3230" s="9"/>
    </row>
    <row r="3231" ht="15.35" customHeight="1">
      <c r="A3231" t="s" s="594">
        <f>MID(D3231,LEN(C3231)+2,LEN(D3231)-LEN(C3231))</f>
        <v>123</v>
      </c>
      <c r="B3231" s="349">
        <f>IF(_xlfn.IFERROR(FIND("PU",D3231,1),0)&lt;&gt;0,"PU",0)</f>
        <v>0</v>
      </c>
      <c r="C3231" t="s" s="10">
        <v>4132</v>
      </c>
      <c r="D3231" t="s" s="10">
        <v>4145</v>
      </c>
      <c r="E3231" s="349">
        <v>0</v>
      </c>
      <c r="F3231" s="6"/>
      <c r="G3231" s="6"/>
      <c r="H3231" s="6"/>
      <c r="I3231" s="6"/>
      <c r="J3231" s="9"/>
    </row>
    <row r="3232" ht="15.35" customHeight="1">
      <c r="A3232" t="s" s="594">
        <f>MID(D3232,LEN(C3232)+2,LEN(D3232)-LEN(C3232))</f>
        <v>860</v>
      </c>
      <c r="B3232" s="349">
        <f>IF(_xlfn.IFERROR(FIND("PU",D3232,1),0)&lt;&gt;0,"PU",0)</f>
        <v>0</v>
      </c>
      <c r="C3232" t="s" s="10">
        <v>4132</v>
      </c>
      <c r="D3232" t="s" s="10">
        <v>4146</v>
      </c>
      <c r="E3232" s="349">
        <v>0</v>
      </c>
      <c r="F3232" s="6"/>
      <c r="G3232" s="6"/>
      <c r="H3232" s="6"/>
      <c r="I3232" s="6"/>
      <c r="J3232" s="9"/>
    </row>
    <row r="3233" ht="15.35" customHeight="1">
      <c r="A3233" t="s" s="594">
        <f>MID(D3233,LEN(C3233)+2,LEN(D3233)-LEN(C3233))</f>
        <v>110</v>
      </c>
      <c r="B3233" s="349">
        <f>IF(_xlfn.IFERROR(FIND("PU",D3233,1),0)&lt;&gt;0,"PU",0)</f>
        <v>0</v>
      </c>
      <c r="C3233" t="s" s="10">
        <v>4147</v>
      </c>
      <c r="D3233" t="s" s="10">
        <v>4148</v>
      </c>
      <c r="E3233" s="349">
        <v>0</v>
      </c>
      <c r="F3233" s="6"/>
      <c r="G3233" s="6"/>
      <c r="H3233" s="6"/>
      <c r="I3233" s="6"/>
      <c r="J3233" s="9"/>
    </row>
    <row r="3234" ht="15.35" customHeight="1">
      <c r="A3234" t="s" s="594">
        <f>MID(D3234,LEN(C3234)+2,LEN(D3234)-LEN(C3234))</f>
        <v>111</v>
      </c>
      <c r="B3234" s="349">
        <f>IF(_xlfn.IFERROR(FIND("PU",D3234,1),0)&lt;&gt;0,"PU",0)</f>
        <v>0</v>
      </c>
      <c r="C3234" t="s" s="10">
        <v>4147</v>
      </c>
      <c r="D3234" t="s" s="10">
        <v>4149</v>
      </c>
      <c r="E3234" s="349">
        <v>0</v>
      </c>
      <c r="F3234" s="6"/>
      <c r="G3234" s="6"/>
      <c r="H3234" s="6"/>
      <c r="I3234" s="6"/>
      <c r="J3234" s="9"/>
    </row>
    <row r="3235" ht="15.35" customHeight="1">
      <c r="A3235" t="s" s="594">
        <f>MID(D3235,LEN(C3235)+2,LEN(D3235)-LEN(C3235))</f>
        <v>112</v>
      </c>
      <c r="B3235" s="349">
        <f>IF(_xlfn.IFERROR(FIND("PU",D3235,1),0)&lt;&gt;0,"PU",0)</f>
        <v>0</v>
      </c>
      <c r="C3235" t="s" s="10">
        <v>4147</v>
      </c>
      <c r="D3235" t="s" s="10">
        <v>4150</v>
      </c>
      <c r="E3235" s="349">
        <v>0</v>
      </c>
      <c r="F3235" s="6"/>
      <c r="G3235" s="6"/>
      <c r="H3235" s="6"/>
      <c r="I3235" s="6"/>
      <c r="J3235" s="9"/>
    </row>
    <row r="3236" ht="15.35" customHeight="1">
      <c r="A3236" t="s" s="594">
        <f>MID(D3236,LEN(C3236)+2,LEN(D3236)-LEN(C3236))</f>
        <v>113</v>
      </c>
      <c r="B3236" s="349">
        <f>IF(_xlfn.IFERROR(FIND("PU",D3236,1),0)&lt;&gt;0,"PU",0)</f>
        <v>0</v>
      </c>
      <c r="C3236" t="s" s="10">
        <v>4147</v>
      </c>
      <c r="D3236" t="s" s="10">
        <v>4151</v>
      </c>
      <c r="E3236" s="349">
        <v>0</v>
      </c>
      <c r="F3236" s="6"/>
      <c r="G3236" s="6"/>
      <c r="H3236" s="6"/>
      <c r="I3236" s="6"/>
      <c r="J3236" s="9"/>
    </row>
    <row r="3237" ht="15.35" customHeight="1">
      <c r="A3237" t="s" s="594">
        <f>MID(D3237,LEN(C3237)+2,LEN(D3237)-LEN(C3237))</f>
        <v>114</v>
      </c>
      <c r="B3237" s="349">
        <f>IF(_xlfn.IFERROR(FIND("PU",D3237,1),0)&lt;&gt;0,"PU",0)</f>
        <v>0</v>
      </c>
      <c r="C3237" t="s" s="10">
        <v>4147</v>
      </c>
      <c r="D3237" t="s" s="10">
        <v>4152</v>
      </c>
      <c r="E3237" s="349">
        <v>0</v>
      </c>
      <c r="F3237" s="6"/>
      <c r="G3237" s="6"/>
      <c r="H3237" s="6"/>
      <c r="I3237" s="6"/>
      <c r="J3237" s="9"/>
    </row>
    <row r="3238" ht="15.35" customHeight="1">
      <c r="A3238" t="s" s="594">
        <f>MID(D3238,LEN(C3238)+2,LEN(D3238)-LEN(C3238))</f>
        <v>115</v>
      </c>
      <c r="B3238" s="349">
        <f>IF(_xlfn.IFERROR(FIND("PU",D3238,1),0)&lt;&gt;0,"PU",0)</f>
        <v>0</v>
      </c>
      <c r="C3238" t="s" s="10">
        <v>4147</v>
      </c>
      <c r="D3238" t="s" s="10">
        <v>4153</v>
      </c>
      <c r="E3238" s="349">
        <v>0</v>
      </c>
      <c r="F3238" s="6"/>
      <c r="G3238" s="6"/>
      <c r="H3238" s="6"/>
      <c r="I3238" s="6"/>
      <c r="J3238" s="9"/>
    </row>
    <row r="3239" ht="15.35" customHeight="1">
      <c r="A3239" t="s" s="594">
        <f>MID(D3239,LEN(C3239)+2,LEN(D3239)-LEN(C3239))</f>
        <v>117</v>
      </c>
      <c r="B3239" s="349">
        <f>IF(_xlfn.IFERROR(FIND("PU",D3239,1),0)&lt;&gt;0,"PU",0)</f>
        <v>0</v>
      </c>
      <c r="C3239" t="s" s="10">
        <v>4147</v>
      </c>
      <c r="D3239" t="s" s="10">
        <v>4154</v>
      </c>
      <c r="E3239" s="349">
        <v>0</v>
      </c>
      <c r="F3239" s="6"/>
      <c r="G3239" s="6"/>
      <c r="H3239" s="6"/>
      <c r="I3239" s="6"/>
      <c r="J3239" s="9"/>
    </row>
    <row r="3240" ht="15.35" customHeight="1">
      <c r="A3240" t="s" s="594">
        <f>MID(D3240,LEN(C3240)+2,LEN(D3240)-LEN(C3240))</f>
        <v>118</v>
      </c>
      <c r="B3240" s="349">
        <f>IF(_xlfn.IFERROR(FIND("PU",D3240,1),0)&lt;&gt;0,"PU",0)</f>
        <v>0</v>
      </c>
      <c r="C3240" t="s" s="10">
        <v>4147</v>
      </c>
      <c r="D3240" t="s" s="10">
        <v>4155</v>
      </c>
      <c r="E3240" s="349">
        <v>0</v>
      </c>
      <c r="F3240" s="6"/>
      <c r="G3240" s="6"/>
      <c r="H3240" s="6"/>
      <c r="I3240" s="6"/>
      <c r="J3240" s="9"/>
    </row>
    <row r="3241" ht="15.35" customHeight="1">
      <c r="A3241" t="s" s="594">
        <f>MID(D3241,LEN(C3241)+2,LEN(D3241)-LEN(C3241))</f>
        <v>119</v>
      </c>
      <c r="B3241" s="349">
        <f>IF(_xlfn.IFERROR(FIND("PU",D3241,1),0)&lt;&gt;0,"PU",0)</f>
        <v>0</v>
      </c>
      <c r="C3241" t="s" s="10">
        <v>4147</v>
      </c>
      <c r="D3241" t="s" s="10">
        <v>4156</v>
      </c>
      <c r="E3241" s="349">
        <v>0</v>
      </c>
      <c r="F3241" s="6"/>
      <c r="G3241" s="6"/>
      <c r="H3241" s="6"/>
      <c r="I3241" s="6"/>
      <c r="J3241" s="9"/>
    </row>
    <row r="3242" ht="15.35" customHeight="1">
      <c r="A3242" t="s" s="594">
        <f>MID(D3242,LEN(C3242)+2,LEN(D3242)-LEN(C3242))</f>
        <v>120</v>
      </c>
      <c r="B3242" s="349">
        <f>IF(_xlfn.IFERROR(FIND("PU",D3242,1),0)&lt;&gt;0,"PU",0)</f>
        <v>0</v>
      </c>
      <c r="C3242" t="s" s="10">
        <v>4147</v>
      </c>
      <c r="D3242" t="s" s="10">
        <v>4157</v>
      </c>
      <c r="E3242" s="349">
        <v>0</v>
      </c>
      <c r="F3242" s="6"/>
      <c r="G3242" s="6"/>
      <c r="H3242" s="6"/>
      <c r="I3242" s="6"/>
      <c r="J3242" s="9"/>
    </row>
    <row r="3243" ht="15.35" customHeight="1">
      <c r="A3243" t="s" s="594">
        <f>MID(D3243,LEN(C3243)+2,LEN(D3243)-LEN(C3243))</f>
        <v>121</v>
      </c>
      <c r="B3243" s="349">
        <f>IF(_xlfn.IFERROR(FIND("PU",D3243,1),0)&lt;&gt;0,"PU",0)</f>
        <v>0</v>
      </c>
      <c r="C3243" t="s" s="10">
        <v>4147</v>
      </c>
      <c r="D3243" t="s" s="10">
        <v>4158</v>
      </c>
      <c r="E3243" s="349">
        <v>0</v>
      </c>
      <c r="F3243" s="6"/>
      <c r="G3243" s="6"/>
      <c r="H3243" s="6"/>
      <c r="I3243" s="6"/>
      <c r="J3243" s="9"/>
    </row>
    <row r="3244" ht="15.35" customHeight="1">
      <c r="A3244" t="s" s="594">
        <f>MID(D3244,LEN(C3244)+2,LEN(D3244)-LEN(C3244))</f>
        <v>122</v>
      </c>
      <c r="B3244" s="349">
        <f>IF(_xlfn.IFERROR(FIND("PU",D3244,1),0)&lt;&gt;0,"PU",0)</f>
        <v>0</v>
      </c>
      <c r="C3244" t="s" s="10">
        <v>4147</v>
      </c>
      <c r="D3244" t="s" s="10">
        <v>4159</v>
      </c>
      <c r="E3244" s="349">
        <v>0</v>
      </c>
      <c r="F3244" s="6"/>
      <c r="G3244" s="6"/>
      <c r="H3244" s="6"/>
      <c r="I3244" s="6"/>
      <c r="J3244" s="9"/>
    </row>
    <row r="3245" ht="15.35" customHeight="1">
      <c r="A3245" t="s" s="594">
        <f>MID(D3245,LEN(C3245)+2,LEN(D3245)-LEN(C3245))</f>
        <v>123</v>
      </c>
      <c r="B3245" s="349">
        <f>IF(_xlfn.IFERROR(FIND("PU",D3245,1),0)&lt;&gt;0,"PU",0)</f>
        <v>0</v>
      </c>
      <c r="C3245" t="s" s="10">
        <v>4147</v>
      </c>
      <c r="D3245" t="s" s="10">
        <v>4160</v>
      </c>
      <c r="E3245" s="349">
        <v>0</v>
      </c>
      <c r="F3245" s="6"/>
      <c r="G3245" s="6"/>
      <c r="H3245" s="6"/>
      <c r="I3245" s="6"/>
      <c r="J3245" s="9"/>
    </row>
    <row r="3246" ht="15.35" customHeight="1">
      <c r="A3246" t="s" s="594">
        <f>MID(D3246,LEN(C3246)+2,LEN(D3246)-LEN(C3246))</f>
        <v>860</v>
      </c>
      <c r="B3246" s="349">
        <f>IF(_xlfn.IFERROR(FIND("PU",D3246,1),0)&lt;&gt;0,"PU",0)</f>
        <v>0</v>
      </c>
      <c r="C3246" t="s" s="10">
        <v>4147</v>
      </c>
      <c r="D3246" t="s" s="10">
        <v>4161</v>
      </c>
      <c r="E3246" s="349">
        <v>0</v>
      </c>
      <c r="F3246" s="6"/>
      <c r="G3246" s="6"/>
      <c r="H3246" s="6"/>
      <c r="I3246" s="6"/>
      <c r="J3246" s="9"/>
    </row>
    <row r="3247" ht="15.35" customHeight="1">
      <c r="A3247" t="s" s="594">
        <f>MID(D3247,LEN(C3247)+2,LEN(D3247)-LEN(C3247))</f>
        <v>110</v>
      </c>
      <c r="B3247" s="349">
        <f>IF(_xlfn.IFERROR(FIND("PU",D3247,1),0)&lt;&gt;0,"PU",0)</f>
        <v>0</v>
      </c>
      <c r="C3247" t="s" s="10">
        <v>4162</v>
      </c>
      <c r="D3247" t="s" s="10">
        <v>4163</v>
      </c>
      <c r="E3247" s="349">
        <v>0</v>
      </c>
      <c r="F3247" s="6"/>
      <c r="G3247" s="6"/>
      <c r="H3247" s="6"/>
      <c r="I3247" s="6"/>
      <c r="J3247" s="9"/>
    </row>
    <row r="3248" ht="15.35" customHeight="1">
      <c r="A3248" t="s" s="594">
        <f>MID(D3248,LEN(C3248)+2,LEN(D3248)-LEN(C3248))</f>
        <v>111</v>
      </c>
      <c r="B3248" s="349">
        <f>IF(_xlfn.IFERROR(FIND("PU",D3248,1),0)&lt;&gt;0,"PU",0)</f>
        <v>0</v>
      </c>
      <c r="C3248" t="s" s="10">
        <v>4162</v>
      </c>
      <c r="D3248" t="s" s="10">
        <v>4164</v>
      </c>
      <c r="E3248" s="349">
        <v>0</v>
      </c>
      <c r="F3248" s="6"/>
      <c r="G3248" s="6"/>
      <c r="H3248" s="6"/>
      <c r="I3248" s="6"/>
      <c r="J3248" s="9"/>
    </row>
    <row r="3249" ht="15.35" customHeight="1">
      <c r="A3249" t="s" s="594">
        <f>MID(D3249,LEN(C3249)+2,LEN(D3249)-LEN(C3249))</f>
        <v>112</v>
      </c>
      <c r="B3249" s="349">
        <f>IF(_xlfn.IFERROR(FIND("PU",D3249,1),0)&lt;&gt;0,"PU",0)</f>
        <v>0</v>
      </c>
      <c r="C3249" t="s" s="10">
        <v>4162</v>
      </c>
      <c r="D3249" t="s" s="10">
        <v>4165</v>
      </c>
      <c r="E3249" s="349">
        <v>0</v>
      </c>
      <c r="F3249" s="6"/>
      <c r="G3249" s="6"/>
      <c r="H3249" s="6"/>
      <c r="I3249" s="6"/>
      <c r="J3249" s="9"/>
    </row>
    <row r="3250" ht="15.35" customHeight="1">
      <c r="A3250" t="s" s="594">
        <f>MID(D3250,LEN(C3250)+2,LEN(D3250)-LEN(C3250))</f>
        <v>113</v>
      </c>
      <c r="B3250" s="349">
        <f>IF(_xlfn.IFERROR(FIND("PU",D3250,1),0)&lt;&gt;0,"PU",0)</f>
        <v>0</v>
      </c>
      <c r="C3250" t="s" s="10">
        <v>4162</v>
      </c>
      <c r="D3250" t="s" s="10">
        <v>4166</v>
      </c>
      <c r="E3250" s="349">
        <v>0</v>
      </c>
      <c r="F3250" s="6"/>
      <c r="G3250" s="6"/>
      <c r="H3250" s="6"/>
      <c r="I3250" s="6"/>
      <c r="J3250" s="9"/>
    </row>
    <row r="3251" ht="15.35" customHeight="1">
      <c r="A3251" t="s" s="594">
        <f>MID(D3251,LEN(C3251)+2,LEN(D3251)-LEN(C3251))</f>
        <v>114</v>
      </c>
      <c r="B3251" s="349">
        <f>IF(_xlfn.IFERROR(FIND("PU",D3251,1),0)&lt;&gt;0,"PU",0)</f>
        <v>0</v>
      </c>
      <c r="C3251" t="s" s="10">
        <v>4162</v>
      </c>
      <c r="D3251" t="s" s="10">
        <v>4167</v>
      </c>
      <c r="E3251" s="349">
        <v>0</v>
      </c>
      <c r="F3251" s="6"/>
      <c r="G3251" s="6"/>
      <c r="H3251" s="6"/>
      <c r="I3251" s="6"/>
      <c r="J3251" s="9"/>
    </row>
    <row r="3252" ht="15.35" customHeight="1">
      <c r="A3252" t="s" s="594">
        <f>MID(D3252,LEN(C3252)+2,LEN(D3252)-LEN(C3252))</f>
        <v>115</v>
      </c>
      <c r="B3252" s="349">
        <f>IF(_xlfn.IFERROR(FIND("PU",D3252,1),0)&lt;&gt;0,"PU",0)</f>
        <v>0</v>
      </c>
      <c r="C3252" t="s" s="10">
        <v>4162</v>
      </c>
      <c r="D3252" t="s" s="10">
        <v>4168</v>
      </c>
      <c r="E3252" s="349">
        <v>0</v>
      </c>
      <c r="F3252" s="6"/>
      <c r="G3252" s="6"/>
      <c r="H3252" s="6"/>
      <c r="I3252" s="6"/>
      <c r="J3252" s="9"/>
    </row>
    <row r="3253" ht="15.35" customHeight="1">
      <c r="A3253" t="s" s="594">
        <f>MID(D3253,LEN(C3253)+2,LEN(D3253)-LEN(C3253))</f>
        <v>117</v>
      </c>
      <c r="B3253" s="349">
        <f>IF(_xlfn.IFERROR(FIND("PU",D3253,1),0)&lt;&gt;0,"PU",0)</f>
        <v>0</v>
      </c>
      <c r="C3253" t="s" s="10">
        <v>4162</v>
      </c>
      <c r="D3253" t="s" s="10">
        <v>4169</v>
      </c>
      <c r="E3253" s="349">
        <v>0</v>
      </c>
      <c r="F3253" s="6"/>
      <c r="G3253" s="6"/>
      <c r="H3253" s="6"/>
      <c r="I3253" s="6"/>
      <c r="J3253" s="9"/>
    </row>
    <row r="3254" ht="15.35" customHeight="1">
      <c r="A3254" t="s" s="594">
        <f>MID(D3254,LEN(C3254)+2,LEN(D3254)-LEN(C3254))</f>
        <v>118</v>
      </c>
      <c r="B3254" s="349">
        <f>IF(_xlfn.IFERROR(FIND("PU",D3254,1),0)&lt;&gt;0,"PU",0)</f>
        <v>0</v>
      </c>
      <c r="C3254" t="s" s="10">
        <v>4162</v>
      </c>
      <c r="D3254" t="s" s="10">
        <v>4170</v>
      </c>
      <c r="E3254" s="349">
        <v>0</v>
      </c>
      <c r="F3254" s="6"/>
      <c r="G3254" s="6"/>
      <c r="H3254" s="6"/>
      <c r="I3254" s="6"/>
      <c r="J3254" s="9"/>
    </row>
    <row r="3255" ht="15.35" customHeight="1">
      <c r="A3255" t="s" s="594">
        <f>MID(D3255,LEN(C3255)+2,LEN(D3255)-LEN(C3255))</f>
        <v>119</v>
      </c>
      <c r="B3255" s="349">
        <f>IF(_xlfn.IFERROR(FIND("PU",D3255,1),0)&lt;&gt;0,"PU",0)</f>
        <v>0</v>
      </c>
      <c r="C3255" t="s" s="10">
        <v>4162</v>
      </c>
      <c r="D3255" t="s" s="10">
        <v>4171</v>
      </c>
      <c r="E3255" s="349">
        <v>0</v>
      </c>
      <c r="F3255" s="6"/>
      <c r="G3255" s="6"/>
      <c r="H3255" s="6"/>
      <c r="I3255" s="6"/>
      <c r="J3255" s="9"/>
    </row>
    <row r="3256" ht="15.35" customHeight="1">
      <c r="A3256" t="s" s="594">
        <f>MID(D3256,LEN(C3256)+2,LEN(D3256)-LEN(C3256))</f>
        <v>120</v>
      </c>
      <c r="B3256" s="349">
        <f>IF(_xlfn.IFERROR(FIND("PU",D3256,1),0)&lt;&gt;0,"PU",0)</f>
        <v>0</v>
      </c>
      <c r="C3256" t="s" s="10">
        <v>4162</v>
      </c>
      <c r="D3256" t="s" s="10">
        <v>4172</v>
      </c>
      <c r="E3256" s="349">
        <v>0</v>
      </c>
      <c r="F3256" s="6"/>
      <c r="G3256" s="6"/>
      <c r="H3256" s="6"/>
      <c r="I3256" s="6"/>
      <c r="J3256" s="9"/>
    </row>
    <row r="3257" ht="15.35" customHeight="1">
      <c r="A3257" t="s" s="594">
        <f>MID(D3257,LEN(C3257)+2,LEN(D3257)-LEN(C3257))</f>
        <v>121</v>
      </c>
      <c r="B3257" s="349">
        <f>IF(_xlfn.IFERROR(FIND("PU",D3257,1),0)&lt;&gt;0,"PU",0)</f>
        <v>0</v>
      </c>
      <c r="C3257" t="s" s="10">
        <v>4162</v>
      </c>
      <c r="D3257" t="s" s="10">
        <v>4173</v>
      </c>
      <c r="E3257" s="349">
        <v>0</v>
      </c>
      <c r="F3257" s="6"/>
      <c r="G3257" s="6"/>
      <c r="H3257" s="6"/>
      <c r="I3257" s="6"/>
      <c r="J3257" s="9"/>
    </row>
    <row r="3258" ht="15.35" customHeight="1">
      <c r="A3258" t="s" s="594">
        <f>MID(D3258,LEN(C3258)+2,LEN(D3258)-LEN(C3258))</f>
        <v>122</v>
      </c>
      <c r="B3258" s="349">
        <f>IF(_xlfn.IFERROR(FIND("PU",D3258,1),0)&lt;&gt;0,"PU",0)</f>
        <v>0</v>
      </c>
      <c r="C3258" t="s" s="10">
        <v>4162</v>
      </c>
      <c r="D3258" t="s" s="10">
        <v>4174</v>
      </c>
      <c r="E3258" s="349">
        <v>0</v>
      </c>
      <c r="F3258" s="6"/>
      <c r="G3258" s="6"/>
      <c r="H3258" s="6"/>
      <c r="I3258" s="6"/>
      <c r="J3258" s="9"/>
    </row>
    <row r="3259" ht="15.35" customHeight="1">
      <c r="A3259" t="s" s="594">
        <f>MID(D3259,LEN(C3259)+2,LEN(D3259)-LEN(C3259))</f>
        <v>123</v>
      </c>
      <c r="B3259" s="349">
        <f>IF(_xlfn.IFERROR(FIND("PU",D3259,1),0)&lt;&gt;0,"PU",0)</f>
        <v>0</v>
      </c>
      <c r="C3259" t="s" s="10">
        <v>4162</v>
      </c>
      <c r="D3259" t="s" s="10">
        <v>4175</v>
      </c>
      <c r="E3259" s="349">
        <v>0</v>
      </c>
      <c r="F3259" s="6"/>
      <c r="G3259" s="6"/>
      <c r="H3259" s="6"/>
      <c r="I3259" s="6"/>
      <c r="J3259" s="9"/>
    </row>
    <row r="3260" ht="15.35" customHeight="1">
      <c r="A3260" t="s" s="594">
        <f>MID(D3260,LEN(C3260)+2,LEN(D3260)-LEN(C3260))</f>
        <v>860</v>
      </c>
      <c r="B3260" s="349">
        <f>IF(_xlfn.IFERROR(FIND("PU",D3260,1),0)&lt;&gt;0,"PU",0)</f>
        <v>0</v>
      </c>
      <c r="C3260" t="s" s="10">
        <v>4162</v>
      </c>
      <c r="D3260" t="s" s="10">
        <v>4176</v>
      </c>
      <c r="E3260" s="349">
        <v>0</v>
      </c>
      <c r="F3260" s="6"/>
      <c r="G3260" s="6"/>
      <c r="H3260" s="6"/>
      <c r="I3260" s="6"/>
      <c r="J3260" s="9"/>
    </row>
    <row r="3261" ht="15.35" customHeight="1">
      <c r="A3261" t="s" s="594">
        <f>MID(D3261,LEN(C3261)+2,LEN(D3261)-LEN(C3261))</f>
        <v>110</v>
      </c>
      <c r="B3261" s="349">
        <f>IF(_xlfn.IFERROR(FIND("PU",D3261,1),0)&lt;&gt;0,"PU",0)</f>
        <v>0</v>
      </c>
      <c r="C3261" t="s" s="10">
        <v>4177</v>
      </c>
      <c r="D3261" t="s" s="10">
        <v>4178</v>
      </c>
      <c r="E3261" s="349">
        <v>0</v>
      </c>
      <c r="F3261" s="6"/>
      <c r="G3261" s="6"/>
      <c r="H3261" s="6"/>
      <c r="I3261" s="6"/>
      <c r="J3261" s="9"/>
    </row>
    <row r="3262" ht="15.35" customHeight="1">
      <c r="A3262" t="s" s="594">
        <f>MID(D3262,LEN(C3262)+2,LEN(D3262)-LEN(C3262))</f>
        <v>111</v>
      </c>
      <c r="B3262" s="349">
        <f>IF(_xlfn.IFERROR(FIND("PU",D3262,1),0)&lt;&gt;0,"PU",0)</f>
        <v>0</v>
      </c>
      <c r="C3262" t="s" s="10">
        <v>4177</v>
      </c>
      <c r="D3262" t="s" s="10">
        <v>4179</v>
      </c>
      <c r="E3262" s="349">
        <v>0</v>
      </c>
      <c r="F3262" s="6"/>
      <c r="G3262" s="6"/>
      <c r="H3262" s="6"/>
      <c r="I3262" s="6"/>
      <c r="J3262" s="9"/>
    </row>
    <row r="3263" ht="15.35" customHeight="1">
      <c r="A3263" t="s" s="594">
        <f>MID(D3263,LEN(C3263)+2,LEN(D3263)-LEN(C3263))</f>
        <v>112</v>
      </c>
      <c r="B3263" s="349">
        <f>IF(_xlfn.IFERROR(FIND("PU",D3263,1),0)&lt;&gt;0,"PU",0)</f>
        <v>0</v>
      </c>
      <c r="C3263" t="s" s="10">
        <v>4177</v>
      </c>
      <c r="D3263" t="s" s="10">
        <v>4180</v>
      </c>
      <c r="E3263" s="349">
        <v>0</v>
      </c>
      <c r="F3263" s="6"/>
      <c r="G3263" s="6"/>
      <c r="H3263" s="6"/>
      <c r="I3263" s="6"/>
      <c r="J3263" s="9"/>
    </row>
    <row r="3264" ht="15.35" customHeight="1">
      <c r="A3264" t="s" s="594">
        <f>MID(D3264,LEN(C3264)+2,LEN(D3264)-LEN(C3264))</f>
        <v>113</v>
      </c>
      <c r="B3264" s="349">
        <f>IF(_xlfn.IFERROR(FIND("PU",D3264,1),0)&lt;&gt;0,"PU",0)</f>
        <v>0</v>
      </c>
      <c r="C3264" t="s" s="10">
        <v>4177</v>
      </c>
      <c r="D3264" t="s" s="10">
        <v>4181</v>
      </c>
      <c r="E3264" s="349">
        <v>0</v>
      </c>
      <c r="F3264" s="6"/>
      <c r="G3264" s="6"/>
      <c r="H3264" s="6"/>
      <c r="I3264" s="6"/>
      <c r="J3264" s="9"/>
    </row>
    <row r="3265" ht="15.35" customHeight="1">
      <c r="A3265" t="s" s="594">
        <f>MID(D3265,LEN(C3265)+2,LEN(D3265)-LEN(C3265))</f>
        <v>114</v>
      </c>
      <c r="B3265" s="349">
        <f>IF(_xlfn.IFERROR(FIND("PU",D3265,1),0)&lt;&gt;0,"PU",0)</f>
        <v>0</v>
      </c>
      <c r="C3265" t="s" s="10">
        <v>4177</v>
      </c>
      <c r="D3265" t="s" s="10">
        <v>4182</v>
      </c>
      <c r="E3265" s="349">
        <v>0</v>
      </c>
      <c r="F3265" s="6"/>
      <c r="G3265" s="6"/>
      <c r="H3265" s="6"/>
      <c r="I3265" s="6"/>
      <c r="J3265" s="9"/>
    </row>
    <row r="3266" ht="15.35" customHeight="1">
      <c r="A3266" t="s" s="594">
        <f>MID(D3266,LEN(C3266)+2,LEN(D3266)-LEN(C3266))</f>
        <v>115</v>
      </c>
      <c r="B3266" s="349">
        <f>IF(_xlfn.IFERROR(FIND("PU",D3266,1),0)&lt;&gt;0,"PU",0)</f>
        <v>0</v>
      </c>
      <c r="C3266" t="s" s="10">
        <v>4177</v>
      </c>
      <c r="D3266" t="s" s="10">
        <v>4183</v>
      </c>
      <c r="E3266" s="349">
        <v>0</v>
      </c>
      <c r="F3266" s="6"/>
      <c r="G3266" s="6"/>
      <c r="H3266" s="6"/>
      <c r="I3266" s="6"/>
      <c r="J3266" s="9"/>
    </row>
    <row r="3267" ht="15.35" customHeight="1">
      <c r="A3267" t="s" s="594">
        <f>MID(D3267,LEN(C3267)+2,LEN(D3267)-LEN(C3267))</f>
        <v>117</v>
      </c>
      <c r="B3267" s="349">
        <f>IF(_xlfn.IFERROR(FIND("PU",D3267,1),0)&lt;&gt;0,"PU",0)</f>
        <v>0</v>
      </c>
      <c r="C3267" t="s" s="10">
        <v>4177</v>
      </c>
      <c r="D3267" t="s" s="10">
        <v>4184</v>
      </c>
      <c r="E3267" s="349">
        <v>0</v>
      </c>
      <c r="F3267" s="6"/>
      <c r="G3267" s="6"/>
      <c r="H3267" s="6"/>
      <c r="I3267" s="6"/>
      <c r="J3267" s="9"/>
    </row>
    <row r="3268" ht="15.35" customHeight="1">
      <c r="A3268" t="s" s="594">
        <f>MID(D3268,LEN(C3268)+2,LEN(D3268)-LEN(C3268))</f>
        <v>118</v>
      </c>
      <c r="B3268" s="349">
        <f>IF(_xlfn.IFERROR(FIND("PU",D3268,1),0)&lt;&gt;0,"PU",0)</f>
        <v>0</v>
      </c>
      <c r="C3268" t="s" s="10">
        <v>4177</v>
      </c>
      <c r="D3268" t="s" s="10">
        <v>4185</v>
      </c>
      <c r="E3268" s="349">
        <v>0</v>
      </c>
      <c r="F3268" s="6"/>
      <c r="G3268" s="6"/>
      <c r="H3268" s="6"/>
      <c r="I3268" s="6"/>
      <c r="J3268" s="9"/>
    </row>
    <row r="3269" ht="15.35" customHeight="1">
      <c r="A3269" t="s" s="594">
        <f>MID(D3269,LEN(C3269)+2,LEN(D3269)-LEN(C3269))</f>
        <v>119</v>
      </c>
      <c r="B3269" s="349">
        <f>IF(_xlfn.IFERROR(FIND("PU",D3269,1),0)&lt;&gt;0,"PU",0)</f>
        <v>0</v>
      </c>
      <c r="C3269" t="s" s="10">
        <v>4177</v>
      </c>
      <c r="D3269" t="s" s="10">
        <v>4186</v>
      </c>
      <c r="E3269" s="349">
        <v>0</v>
      </c>
      <c r="F3269" s="6"/>
      <c r="G3269" s="6"/>
      <c r="H3269" s="6"/>
      <c r="I3269" s="6"/>
      <c r="J3269" s="9"/>
    </row>
    <row r="3270" ht="15.35" customHeight="1">
      <c r="A3270" t="s" s="594">
        <f>MID(D3270,LEN(C3270)+2,LEN(D3270)-LEN(C3270))</f>
        <v>120</v>
      </c>
      <c r="B3270" s="349">
        <f>IF(_xlfn.IFERROR(FIND("PU",D3270,1),0)&lt;&gt;0,"PU",0)</f>
        <v>0</v>
      </c>
      <c r="C3270" t="s" s="10">
        <v>4177</v>
      </c>
      <c r="D3270" t="s" s="10">
        <v>4187</v>
      </c>
      <c r="E3270" s="349">
        <v>0</v>
      </c>
      <c r="F3270" s="6"/>
      <c r="G3270" s="6"/>
      <c r="H3270" s="6"/>
      <c r="I3270" s="6"/>
      <c r="J3270" s="9"/>
    </row>
    <row r="3271" ht="15.35" customHeight="1">
      <c r="A3271" t="s" s="594">
        <f>MID(D3271,LEN(C3271)+2,LEN(D3271)-LEN(C3271))</f>
        <v>121</v>
      </c>
      <c r="B3271" s="349">
        <f>IF(_xlfn.IFERROR(FIND("PU",D3271,1),0)&lt;&gt;0,"PU",0)</f>
        <v>0</v>
      </c>
      <c r="C3271" t="s" s="10">
        <v>4177</v>
      </c>
      <c r="D3271" t="s" s="10">
        <v>4188</v>
      </c>
      <c r="E3271" s="349">
        <v>0</v>
      </c>
      <c r="F3271" s="6"/>
      <c r="G3271" s="6"/>
      <c r="H3271" s="6"/>
      <c r="I3271" s="6"/>
      <c r="J3271" s="9"/>
    </row>
    <row r="3272" ht="15.35" customHeight="1">
      <c r="A3272" t="s" s="594">
        <f>MID(D3272,LEN(C3272)+2,LEN(D3272)-LEN(C3272))</f>
        <v>122</v>
      </c>
      <c r="B3272" s="349">
        <f>IF(_xlfn.IFERROR(FIND("PU",D3272,1),0)&lt;&gt;0,"PU",0)</f>
        <v>0</v>
      </c>
      <c r="C3272" t="s" s="10">
        <v>4177</v>
      </c>
      <c r="D3272" t="s" s="10">
        <v>4189</v>
      </c>
      <c r="E3272" s="349">
        <v>0</v>
      </c>
      <c r="F3272" s="6"/>
      <c r="G3272" s="6"/>
      <c r="H3272" s="6"/>
      <c r="I3272" s="6"/>
      <c r="J3272" s="9"/>
    </row>
    <row r="3273" ht="15.35" customHeight="1">
      <c r="A3273" t="s" s="594">
        <f>MID(D3273,LEN(C3273)+2,LEN(D3273)-LEN(C3273))</f>
        <v>123</v>
      </c>
      <c r="B3273" s="349">
        <f>IF(_xlfn.IFERROR(FIND("PU",D3273,1),0)&lt;&gt;0,"PU",0)</f>
        <v>0</v>
      </c>
      <c r="C3273" t="s" s="10">
        <v>4177</v>
      </c>
      <c r="D3273" t="s" s="10">
        <v>4190</v>
      </c>
      <c r="E3273" s="349">
        <v>0</v>
      </c>
      <c r="F3273" s="6"/>
      <c r="G3273" s="6"/>
      <c r="H3273" s="6"/>
      <c r="I3273" s="6"/>
      <c r="J3273" s="9"/>
    </row>
    <row r="3274" ht="15.35" customHeight="1">
      <c r="A3274" t="s" s="594">
        <f>MID(D3274,LEN(C3274)+2,LEN(D3274)-LEN(C3274))</f>
        <v>860</v>
      </c>
      <c r="B3274" s="349">
        <f>IF(_xlfn.IFERROR(FIND("PU",D3274,1),0)&lt;&gt;0,"PU",0)</f>
        <v>0</v>
      </c>
      <c r="C3274" t="s" s="10">
        <v>4177</v>
      </c>
      <c r="D3274" t="s" s="10">
        <v>4191</v>
      </c>
      <c r="E3274" s="349">
        <v>0</v>
      </c>
      <c r="F3274" s="6"/>
      <c r="G3274" s="6"/>
      <c r="H3274" s="6"/>
      <c r="I3274" s="6"/>
      <c r="J3274" s="9"/>
    </row>
    <row r="3275" ht="15.35" customHeight="1">
      <c r="A3275" t="s" s="594">
        <f>MID(D3275,LEN(C3275)+2,LEN(D3275)-LEN(C3275))</f>
        <v>110</v>
      </c>
      <c r="B3275" s="349">
        <f>IF(_xlfn.IFERROR(FIND("PU",D3275,1),0)&lt;&gt;0,"PU",0)</f>
        <v>0</v>
      </c>
      <c r="C3275" t="s" s="10">
        <v>4192</v>
      </c>
      <c r="D3275" t="s" s="10">
        <v>4193</v>
      </c>
      <c r="E3275" s="349">
        <v>0</v>
      </c>
      <c r="F3275" s="6"/>
      <c r="G3275" s="6"/>
      <c r="H3275" s="6"/>
      <c r="I3275" s="6"/>
      <c r="J3275" s="9"/>
    </row>
    <row r="3276" ht="15.35" customHeight="1">
      <c r="A3276" t="s" s="594">
        <f>MID(D3276,LEN(C3276)+2,LEN(D3276)-LEN(C3276))</f>
        <v>111</v>
      </c>
      <c r="B3276" s="349">
        <f>IF(_xlfn.IFERROR(FIND("PU",D3276,1),0)&lt;&gt;0,"PU",0)</f>
        <v>0</v>
      </c>
      <c r="C3276" t="s" s="10">
        <v>4192</v>
      </c>
      <c r="D3276" t="s" s="10">
        <v>4194</v>
      </c>
      <c r="E3276" s="349">
        <v>0</v>
      </c>
      <c r="F3276" s="6"/>
      <c r="G3276" s="6"/>
      <c r="H3276" s="6"/>
      <c r="I3276" s="6"/>
      <c r="J3276" s="9"/>
    </row>
    <row r="3277" ht="15.35" customHeight="1">
      <c r="A3277" t="s" s="594">
        <f>MID(D3277,LEN(C3277)+2,LEN(D3277)-LEN(C3277))</f>
        <v>112</v>
      </c>
      <c r="B3277" s="349">
        <f>IF(_xlfn.IFERROR(FIND("PU",D3277,1),0)&lt;&gt;0,"PU",0)</f>
        <v>0</v>
      </c>
      <c r="C3277" t="s" s="10">
        <v>4192</v>
      </c>
      <c r="D3277" t="s" s="10">
        <v>4195</v>
      </c>
      <c r="E3277" s="349">
        <v>0</v>
      </c>
      <c r="F3277" s="6"/>
      <c r="G3277" s="6"/>
      <c r="H3277" s="6"/>
      <c r="I3277" s="6"/>
      <c r="J3277" s="9"/>
    </row>
    <row r="3278" ht="15.35" customHeight="1">
      <c r="A3278" t="s" s="594">
        <f>MID(D3278,LEN(C3278)+2,LEN(D3278)-LEN(C3278))</f>
        <v>113</v>
      </c>
      <c r="B3278" s="349">
        <f>IF(_xlfn.IFERROR(FIND("PU",D3278,1),0)&lt;&gt;0,"PU",0)</f>
        <v>0</v>
      </c>
      <c r="C3278" t="s" s="10">
        <v>4192</v>
      </c>
      <c r="D3278" t="s" s="10">
        <v>4196</v>
      </c>
      <c r="E3278" s="349">
        <v>0</v>
      </c>
      <c r="F3278" s="6"/>
      <c r="G3278" s="6"/>
      <c r="H3278" s="6"/>
      <c r="I3278" s="6"/>
      <c r="J3278" s="9"/>
    </row>
    <row r="3279" ht="15.35" customHeight="1">
      <c r="A3279" t="s" s="594">
        <f>MID(D3279,LEN(C3279)+2,LEN(D3279)-LEN(C3279))</f>
        <v>114</v>
      </c>
      <c r="B3279" s="349">
        <f>IF(_xlfn.IFERROR(FIND("PU",D3279,1),0)&lt;&gt;0,"PU",0)</f>
        <v>0</v>
      </c>
      <c r="C3279" t="s" s="10">
        <v>4192</v>
      </c>
      <c r="D3279" t="s" s="10">
        <v>4197</v>
      </c>
      <c r="E3279" s="349">
        <v>0</v>
      </c>
      <c r="F3279" s="6"/>
      <c r="G3279" s="6"/>
      <c r="H3279" s="6"/>
      <c r="I3279" s="6"/>
      <c r="J3279" s="9"/>
    </row>
    <row r="3280" ht="15.35" customHeight="1">
      <c r="A3280" t="s" s="594">
        <f>MID(D3280,LEN(C3280)+2,LEN(D3280)-LEN(C3280))</f>
        <v>115</v>
      </c>
      <c r="B3280" s="349">
        <f>IF(_xlfn.IFERROR(FIND("PU",D3280,1),0)&lt;&gt;0,"PU",0)</f>
        <v>0</v>
      </c>
      <c r="C3280" t="s" s="10">
        <v>4192</v>
      </c>
      <c r="D3280" t="s" s="10">
        <v>4198</v>
      </c>
      <c r="E3280" s="349">
        <v>0</v>
      </c>
      <c r="F3280" s="6"/>
      <c r="G3280" s="6"/>
      <c r="H3280" s="6"/>
      <c r="I3280" s="6"/>
      <c r="J3280" s="9"/>
    </row>
    <row r="3281" ht="15.35" customHeight="1">
      <c r="A3281" t="s" s="594">
        <f>MID(D3281,LEN(C3281)+2,LEN(D3281)-LEN(C3281))</f>
        <v>117</v>
      </c>
      <c r="B3281" s="349">
        <f>IF(_xlfn.IFERROR(FIND("PU",D3281,1),0)&lt;&gt;0,"PU",0)</f>
        <v>0</v>
      </c>
      <c r="C3281" t="s" s="10">
        <v>4192</v>
      </c>
      <c r="D3281" t="s" s="10">
        <v>4199</v>
      </c>
      <c r="E3281" s="349">
        <v>0</v>
      </c>
      <c r="F3281" s="6"/>
      <c r="G3281" s="6"/>
      <c r="H3281" s="6"/>
      <c r="I3281" s="6"/>
      <c r="J3281" s="9"/>
    </row>
    <row r="3282" ht="15.35" customHeight="1">
      <c r="A3282" t="s" s="594">
        <f>MID(D3282,LEN(C3282)+2,LEN(D3282)-LEN(C3282))</f>
        <v>118</v>
      </c>
      <c r="B3282" s="349">
        <f>IF(_xlfn.IFERROR(FIND("PU",D3282,1),0)&lt;&gt;0,"PU",0)</f>
        <v>0</v>
      </c>
      <c r="C3282" t="s" s="10">
        <v>4192</v>
      </c>
      <c r="D3282" t="s" s="10">
        <v>4200</v>
      </c>
      <c r="E3282" s="349">
        <v>0</v>
      </c>
      <c r="F3282" s="6"/>
      <c r="G3282" s="6"/>
      <c r="H3282" s="6"/>
      <c r="I3282" s="6"/>
      <c r="J3282" s="9"/>
    </row>
    <row r="3283" ht="15.35" customHeight="1">
      <c r="A3283" t="s" s="594">
        <f>MID(D3283,LEN(C3283)+2,LEN(D3283)-LEN(C3283))</f>
        <v>119</v>
      </c>
      <c r="B3283" s="349">
        <f>IF(_xlfn.IFERROR(FIND("PU",D3283,1),0)&lt;&gt;0,"PU",0)</f>
        <v>0</v>
      </c>
      <c r="C3283" t="s" s="10">
        <v>4192</v>
      </c>
      <c r="D3283" t="s" s="10">
        <v>4201</v>
      </c>
      <c r="E3283" s="349">
        <v>0</v>
      </c>
      <c r="F3283" s="6"/>
      <c r="G3283" s="6"/>
      <c r="H3283" s="6"/>
      <c r="I3283" s="6"/>
      <c r="J3283" s="9"/>
    </row>
    <row r="3284" ht="15.35" customHeight="1">
      <c r="A3284" t="s" s="594">
        <f>MID(D3284,LEN(C3284)+2,LEN(D3284)-LEN(C3284))</f>
        <v>120</v>
      </c>
      <c r="B3284" s="349">
        <f>IF(_xlfn.IFERROR(FIND("PU",D3284,1),0)&lt;&gt;0,"PU",0)</f>
        <v>0</v>
      </c>
      <c r="C3284" t="s" s="10">
        <v>4192</v>
      </c>
      <c r="D3284" t="s" s="10">
        <v>4202</v>
      </c>
      <c r="E3284" s="349">
        <v>0</v>
      </c>
      <c r="F3284" s="6"/>
      <c r="G3284" s="6"/>
      <c r="H3284" s="6"/>
      <c r="I3284" s="6"/>
      <c r="J3284" s="9"/>
    </row>
    <row r="3285" ht="15.35" customHeight="1">
      <c r="A3285" t="s" s="594">
        <f>MID(D3285,LEN(C3285)+2,LEN(D3285)-LEN(C3285))</f>
        <v>121</v>
      </c>
      <c r="B3285" s="349">
        <f>IF(_xlfn.IFERROR(FIND("PU",D3285,1),0)&lt;&gt;0,"PU",0)</f>
        <v>0</v>
      </c>
      <c r="C3285" t="s" s="10">
        <v>4192</v>
      </c>
      <c r="D3285" t="s" s="10">
        <v>4203</v>
      </c>
      <c r="E3285" s="349">
        <v>0</v>
      </c>
      <c r="F3285" s="6"/>
      <c r="G3285" s="6"/>
      <c r="H3285" s="6"/>
      <c r="I3285" s="6"/>
      <c r="J3285" s="9"/>
    </row>
    <row r="3286" ht="15.35" customHeight="1">
      <c r="A3286" t="s" s="594">
        <f>MID(D3286,LEN(C3286)+2,LEN(D3286)-LEN(C3286))</f>
        <v>122</v>
      </c>
      <c r="B3286" s="349">
        <f>IF(_xlfn.IFERROR(FIND("PU",D3286,1),0)&lt;&gt;0,"PU",0)</f>
        <v>0</v>
      </c>
      <c r="C3286" t="s" s="10">
        <v>4192</v>
      </c>
      <c r="D3286" t="s" s="10">
        <v>4204</v>
      </c>
      <c r="E3286" s="349">
        <v>0</v>
      </c>
      <c r="F3286" s="6"/>
      <c r="G3286" s="6"/>
      <c r="H3286" s="6"/>
      <c r="I3286" s="6"/>
      <c r="J3286" s="9"/>
    </row>
    <row r="3287" ht="15.35" customHeight="1">
      <c r="A3287" t="s" s="594">
        <f>MID(D3287,LEN(C3287)+2,LEN(D3287)-LEN(C3287))</f>
        <v>123</v>
      </c>
      <c r="B3287" s="349">
        <f>IF(_xlfn.IFERROR(FIND("PU",D3287,1),0)&lt;&gt;0,"PU",0)</f>
        <v>0</v>
      </c>
      <c r="C3287" t="s" s="10">
        <v>4192</v>
      </c>
      <c r="D3287" t="s" s="10">
        <v>4205</v>
      </c>
      <c r="E3287" s="349">
        <v>0</v>
      </c>
      <c r="F3287" s="6"/>
      <c r="G3287" s="6"/>
      <c r="H3287" s="6"/>
      <c r="I3287" s="6"/>
      <c r="J3287" s="9"/>
    </row>
    <row r="3288" ht="15.35" customHeight="1">
      <c r="A3288" t="s" s="594">
        <f>MID(D3288,LEN(C3288)+2,LEN(D3288)-LEN(C3288))</f>
        <v>860</v>
      </c>
      <c r="B3288" s="349">
        <f>IF(_xlfn.IFERROR(FIND("PU",D3288,1),0)&lt;&gt;0,"PU",0)</f>
        <v>0</v>
      </c>
      <c r="C3288" t="s" s="10">
        <v>4192</v>
      </c>
      <c r="D3288" t="s" s="10">
        <v>4206</v>
      </c>
      <c r="E3288" s="349">
        <v>0</v>
      </c>
      <c r="F3288" s="6"/>
      <c r="G3288" s="6"/>
      <c r="H3288" s="6"/>
      <c r="I3288" s="6"/>
      <c r="J3288" s="9"/>
    </row>
    <row r="3289" ht="15.35" customHeight="1">
      <c r="A3289" t="s" s="594">
        <f>MID(D3289,LEN(C3289)+2,LEN(D3289)-LEN(C3289))</f>
        <v>110</v>
      </c>
      <c r="B3289" s="349">
        <f>IF(_xlfn.IFERROR(FIND("PU",D3289,1),0)&lt;&gt;0,"PU",0)</f>
        <v>0</v>
      </c>
      <c r="C3289" t="s" s="10">
        <v>4207</v>
      </c>
      <c r="D3289" t="s" s="10">
        <v>4208</v>
      </c>
      <c r="E3289" s="349">
        <v>0</v>
      </c>
      <c r="F3289" s="6"/>
      <c r="G3289" s="6"/>
      <c r="H3289" s="6"/>
      <c r="I3289" s="6"/>
      <c r="J3289" s="9"/>
    </row>
    <row r="3290" ht="15.35" customHeight="1">
      <c r="A3290" t="s" s="594">
        <f>MID(D3290,LEN(C3290)+2,LEN(D3290)-LEN(C3290))</f>
        <v>111</v>
      </c>
      <c r="B3290" s="349">
        <f>IF(_xlfn.IFERROR(FIND("PU",D3290,1),0)&lt;&gt;0,"PU",0)</f>
        <v>0</v>
      </c>
      <c r="C3290" t="s" s="10">
        <v>4207</v>
      </c>
      <c r="D3290" t="s" s="10">
        <v>4209</v>
      </c>
      <c r="E3290" s="349">
        <v>0</v>
      </c>
      <c r="F3290" s="6"/>
      <c r="G3290" s="6"/>
      <c r="H3290" s="6"/>
      <c r="I3290" s="6"/>
      <c r="J3290" s="9"/>
    </row>
    <row r="3291" ht="15.35" customHeight="1">
      <c r="A3291" t="s" s="594">
        <f>MID(D3291,LEN(C3291)+2,LEN(D3291)-LEN(C3291))</f>
        <v>112</v>
      </c>
      <c r="B3291" s="349">
        <f>IF(_xlfn.IFERROR(FIND("PU",D3291,1),0)&lt;&gt;0,"PU",0)</f>
        <v>0</v>
      </c>
      <c r="C3291" t="s" s="10">
        <v>4207</v>
      </c>
      <c r="D3291" t="s" s="10">
        <v>4210</v>
      </c>
      <c r="E3291" s="349">
        <v>0</v>
      </c>
      <c r="F3291" s="6"/>
      <c r="G3291" s="6"/>
      <c r="H3291" s="6"/>
      <c r="I3291" s="6"/>
      <c r="J3291" s="9"/>
    </row>
    <row r="3292" ht="15.35" customHeight="1">
      <c r="A3292" t="s" s="594">
        <f>MID(D3292,LEN(C3292)+2,LEN(D3292)-LEN(C3292))</f>
        <v>113</v>
      </c>
      <c r="B3292" s="349">
        <f>IF(_xlfn.IFERROR(FIND("PU",D3292,1),0)&lt;&gt;0,"PU",0)</f>
        <v>0</v>
      </c>
      <c r="C3292" t="s" s="10">
        <v>4207</v>
      </c>
      <c r="D3292" t="s" s="10">
        <v>4211</v>
      </c>
      <c r="E3292" s="349">
        <v>0</v>
      </c>
      <c r="F3292" s="6"/>
      <c r="G3292" s="6"/>
      <c r="H3292" s="6"/>
      <c r="I3292" s="6"/>
      <c r="J3292" s="9"/>
    </row>
    <row r="3293" ht="15.35" customHeight="1">
      <c r="A3293" t="s" s="594">
        <f>MID(D3293,LEN(C3293)+2,LEN(D3293)-LEN(C3293))</f>
        <v>114</v>
      </c>
      <c r="B3293" s="349">
        <f>IF(_xlfn.IFERROR(FIND("PU",D3293,1),0)&lt;&gt;0,"PU",0)</f>
        <v>0</v>
      </c>
      <c r="C3293" t="s" s="10">
        <v>4207</v>
      </c>
      <c r="D3293" t="s" s="10">
        <v>4212</v>
      </c>
      <c r="E3293" s="349">
        <v>0</v>
      </c>
      <c r="F3293" s="6"/>
      <c r="G3293" s="6"/>
      <c r="H3293" s="6"/>
      <c r="I3293" s="6"/>
      <c r="J3293" s="9"/>
    </row>
    <row r="3294" ht="15.35" customHeight="1">
      <c r="A3294" t="s" s="594">
        <f>MID(D3294,LEN(C3294)+2,LEN(D3294)-LEN(C3294))</f>
        <v>115</v>
      </c>
      <c r="B3294" s="349">
        <f>IF(_xlfn.IFERROR(FIND("PU",D3294,1),0)&lt;&gt;0,"PU",0)</f>
        <v>0</v>
      </c>
      <c r="C3294" t="s" s="10">
        <v>4207</v>
      </c>
      <c r="D3294" t="s" s="10">
        <v>4213</v>
      </c>
      <c r="E3294" s="349">
        <v>0</v>
      </c>
      <c r="F3294" s="6"/>
      <c r="G3294" s="6"/>
      <c r="H3294" s="6"/>
      <c r="I3294" s="6"/>
      <c r="J3294" s="9"/>
    </row>
    <row r="3295" ht="15.35" customHeight="1">
      <c r="A3295" t="s" s="594">
        <f>MID(D3295,LEN(C3295)+2,LEN(D3295)-LEN(C3295))</f>
        <v>117</v>
      </c>
      <c r="B3295" s="349">
        <f>IF(_xlfn.IFERROR(FIND("PU",D3295,1),0)&lt;&gt;0,"PU",0)</f>
        <v>0</v>
      </c>
      <c r="C3295" t="s" s="10">
        <v>4207</v>
      </c>
      <c r="D3295" t="s" s="10">
        <v>4214</v>
      </c>
      <c r="E3295" s="349">
        <v>0</v>
      </c>
      <c r="F3295" s="6"/>
      <c r="G3295" s="6"/>
      <c r="H3295" s="6"/>
      <c r="I3295" s="6"/>
      <c r="J3295" s="9"/>
    </row>
    <row r="3296" ht="15.35" customHeight="1">
      <c r="A3296" t="s" s="594">
        <f>MID(D3296,LEN(C3296)+2,LEN(D3296)-LEN(C3296))</f>
        <v>118</v>
      </c>
      <c r="B3296" s="349">
        <f>IF(_xlfn.IFERROR(FIND("PU",D3296,1),0)&lt;&gt;0,"PU",0)</f>
        <v>0</v>
      </c>
      <c r="C3296" t="s" s="10">
        <v>4207</v>
      </c>
      <c r="D3296" t="s" s="10">
        <v>4215</v>
      </c>
      <c r="E3296" s="349">
        <v>0</v>
      </c>
      <c r="F3296" s="6"/>
      <c r="G3296" s="6"/>
      <c r="H3296" s="6"/>
      <c r="I3296" s="6"/>
      <c r="J3296" s="9"/>
    </row>
    <row r="3297" ht="15.35" customHeight="1">
      <c r="A3297" t="s" s="594">
        <f>MID(D3297,LEN(C3297)+2,LEN(D3297)-LEN(C3297))</f>
        <v>119</v>
      </c>
      <c r="B3297" s="349">
        <f>IF(_xlfn.IFERROR(FIND("PU",D3297,1),0)&lt;&gt;0,"PU",0)</f>
        <v>0</v>
      </c>
      <c r="C3297" t="s" s="10">
        <v>4207</v>
      </c>
      <c r="D3297" t="s" s="10">
        <v>4216</v>
      </c>
      <c r="E3297" s="349">
        <v>0</v>
      </c>
      <c r="F3297" s="6"/>
      <c r="G3297" s="6"/>
      <c r="H3297" s="6"/>
      <c r="I3297" s="6"/>
      <c r="J3297" s="9"/>
    </row>
    <row r="3298" ht="15.35" customHeight="1">
      <c r="A3298" t="s" s="594">
        <f>MID(D3298,LEN(C3298)+2,LEN(D3298)-LEN(C3298))</f>
        <v>120</v>
      </c>
      <c r="B3298" s="349">
        <f>IF(_xlfn.IFERROR(FIND("PU",D3298,1),0)&lt;&gt;0,"PU",0)</f>
        <v>0</v>
      </c>
      <c r="C3298" t="s" s="10">
        <v>4207</v>
      </c>
      <c r="D3298" t="s" s="10">
        <v>4217</v>
      </c>
      <c r="E3298" s="349">
        <v>0</v>
      </c>
      <c r="F3298" s="6"/>
      <c r="G3298" s="6"/>
      <c r="H3298" s="6"/>
      <c r="I3298" s="6"/>
      <c r="J3298" s="9"/>
    </row>
    <row r="3299" ht="15.35" customHeight="1">
      <c r="A3299" t="s" s="594">
        <f>MID(D3299,LEN(C3299)+2,LEN(D3299)-LEN(C3299))</f>
        <v>121</v>
      </c>
      <c r="B3299" s="349">
        <f>IF(_xlfn.IFERROR(FIND("PU",D3299,1),0)&lt;&gt;0,"PU",0)</f>
        <v>0</v>
      </c>
      <c r="C3299" t="s" s="10">
        <v>4207</v>
      </c>
      <c r="D3299" t="s" s="10">
        <v>4218</v>
      </c>
      <c r="E3299" s="349">
        <v>0</v>
      </c>
      <c r="F3299" s="6"/>
      <c r="G3299" s="6"/>
      <c r="H3299" s="6"/>
      <c r="I3299" s="6"/>
      <c r="J3299" s="9"/>
    </row>
    <row r="3300" ht="15.35" customHeight="1">
      <c r="A3300" t="s" s="594">
        <f>MID(D3300,LEN(C3300)+2,LEN(D3300)-LEN(C3300))</f>
        <v>122</v>
      </c>
      <c r="B3300" s="349">
        <f>IF(_xlfn.IFERROR(FIND("PU",D3300,1),0)&lt;&gt;0,"PU",0)</f>
        <v>0</v>
      </c>
      <c r="C3300" t="s" s="10">
        <v>4207</v>
      </c>
      <c r="D3300" t="s" s="10">
        <v>4219</v>
      </c>
      <c r="E3300" s="349">
        <v>0</v>
      </c>
      <c r="F3300" s="6"/>
      <c r="G3300" s="6"/>
      <c r="H3300" s="6"/>
      <c r="I3300" s="6"/>
      <c r="J3300" s="9"/>
    </row>
    <row r="3301" ht="15.35" customHeight="1">
      <c r="A3301" t="s" s="594">
        <f>MID(D3301,LEN(C3301)+2,LEN(D3301)-LEN(C3301))</f>
        <v>123</v>
      </c>
      <c r="B3301" s="349">
        <f>IF(_xlfn.IFERROR(FIND("PU",D3301,1),0)&lt;&gt;0,"PU",0)</f>
        <v>0</v>
      </c>
      <c r="C3301" t="s" s="10">
        <v>4207</v>
      </c>
      <c r="D3301" t="s" s="10">
        <v>4220</v>
      </c>
      <c r="E3301" s="349">
        <v>0</v>
      </c>
      <c r="F3301" s="6"/>
      <c r="G3301" s="6"/>
      <c r="H3301" s="6"/>
      <c r="I3301" s="6"/>
      <c r="J3301" s="9"/>
    </row>
    <row r="3302" ht="15.35" customHeight="1">
      <c r="A3302" t="s" s="594">
        <f>MID(D3302,LEN(C3302)+2,LEN(D3302)-LEN(C3302))</f>
        <v>860</v>
      </c>
      <c r="B3302" s="349">
        <f>IF(_xlfn.IFERROR(FIND("PU",D3302,1),0)&lt;&gt;0,"PU",0)</f>
        <v>0</v>
      </c>
      <c r="C3302" t="s" s="10">
        <v>4207</v>
      </c>
      <c r="D3302" t="s" s="10">
        <v>4221</v>
      </c>
      <c r="E3302" s="349">
        <v>0</v>
      </c>
      <c r="F3302" s="6"/>
      <c r="G3302" s="6"/>
      <c r="H3302" s="6"/>
      <c r="I3302" s="6"/>
      <c r="J3302" s="9"/>
    </row>
    <row r="3303" ht="15.35" customHeight="1">
      <c r="A3303" t="s" s="594">
        <f>MID(D3303,LEN(C3303)+2,LEN(D3303)-LEN(C3303))</f>
        <v>110</v>
      </c>
      <c r="B3303" s="349">
        <f>IF(_xlfn.IFERROR(FIND("PU",D3303,1),0)&lt;&gt;0,"PU",0)</f>
        <v>0</v>
      </c>
      <c r="C3303" t="s" s="10">
        <v>4222</v>
      </c>
      <c r="D3303" t="s" s="10">
        <v>4223</v>
      </c>
      <c r="E3303" s="349">
        <v>0</v>
      </c>
      <c r="F3303" s="6"/>
      <c r="G3303" s="6"/>
      <c r="H3303" s="6"/>
      <c r="I3303" s="6"/>
      <c r="J3303" s="9"/>
    </row>
    <row r="3304" ht="15.35" customHeight="1">
      <c r="A3304" t="s" s="594">
        <f>MID(D3304,LEN(C3304)+2,LEN(D3304)-LEN(C3304))</f>
        <v>111</v>
      </c>
      <c r="B3304" s="349">
        <f>IF(_xlfn.IFERROR(FIND("PU",D3304,1),0)&lt;&gt;0,"PU",0)</f>
        <v>0</v>
      </c>
      <c r="C3304" t="s" s="10">
        <v>4222</v>
      </c>
      <c r="D3304" t="s" s="10">
        <v>4224</v>
      </c>
      <c r="E3304" s="349">
        <v>0</v>
      </c>
      <c r="F3304" s="6"/>
      <c r="G3304" s="6"/>
      <c r="H3304" s="6"/>
      <c r="I3304" s="6"/>
      <c r="J3304" s="9"/>
    </row>
    <row r="3305" ht="15.35" customHeight="1">
      <c r="A3305" t="s" s="594">
        <f>MID(D3305,LEN(C3305)+2,LEN(D3305)-LEN(C3305))</f>
        <v>112</v>
      </c>
      <c r="B3305" s="349">
        <f>IF(_xlfn.IFERROR(FIND("PU",D3305,1),0)&lt;&gt;0,"PU",0)</f>
        <v>0</v>
      </c>
      <c r="C3305" t="s" s="10">
        <v>4222</v>
      </c>
      <c r="D3305" t="s" s="10">
        <v>4225</v>
      </c>
      <c r="E3305" s="349">
        <v>0</v>
      </c>
      <c r="F3305" s="6"/>
      <c r="G3305" s="6"/>
      <c r="H3305" s="6"/>
      <c r="I3305" s="6"/>
      <c r="J3305" s="9"/>
    </row>
    <row r="3306" ht="15.35" customHeight="1">
      <c r="A3306" t="s" s="594">
        <f>MID(D3306,LEN(C3306)+2,LEN(D3306)-LEN(C3306))</f>
        <v>113</v>
      </c>
      <c r="B3306" s="349">
        <f>IF(_xlfn.IFERROR(FIND("PU",D3306,1),0)&lt;&gt;0,"PU",0)</f>
        <v>0</v>
      </c>
      <c r="C3306" t="s" s="10">
        <v>4222</v>
      </c>
      <c r="D3306" t="s" s="10">
        <v>4226</v>
      </c>
      <c r="E3306" s="349">
        <v>0</v>
      </c>
      <c r="F3306" s="6"/>
      <c r="G3306" s="6"/>
      <c r="H3306" s="6"/>
      <c r="I3306" s="6"/>
      <c r="J3306" s="9"/>
    </row>
    <row r="3307" ht="15.35" customHeight="1">
      <c r="A3307" t="s" s="594">
        <f>MID(D3307,LEN(C3307)+2,LEN(D3307)-LEN(C3307))</f>
        <v>114</v>
      </c>
      <c r="B3307" s="349">
        <f>IF(_xlfn.IFERROR(FIND("PU",D3307,1),0)&lt;&gt;0,"PU",0)</f>
        <v>0</v>
      </c>
      <c r="C3307" t="s" s="10">
        <v>4222</v>
      </c>
      <c r="D3307" t="s" s="10">
        <v>4227</v>
      </c>
      <c r="E3307" s="349">
        <v>0</v>
      </c>
      <c r="F3307" s="6"/>
      <c r="G3307" s="6"/>
      <c r="H3307" s="6"/>
      <c r="I3307" s="6"/>
      <c r="J3307" s="9"/>
    </row>
    <row r="3308" ht="15.35" customHeight="1">
      <c r="A3308" t="s" s="594">
        <f>MID(D3308,LEN(C3308)+2,LEN(D3308)-LEN(C3308))</f>
        <v>115</v>
      </c>
      <c r="B3308" s="349">
        <f>IF(_xlfn.IFERROR(FIND("PU",D3308,1),0)&lt;&gt;0,"PU",0)</f>
        <v>0</v>
      </c>
      <c r="C3308" t="s" s="10">
        <v>4222</v>
      </c>
      <c r="D3308" t="s" s="10">
        <v>4228</v>
      </c>
      <c r="E3308" s="349">
        <v>0</v>
      </c>
      <c r="F3308" s="6"/>
      <c r="G3308" s="6"/>
      <c r="H3308" s="6"/>
      <c r="I3308" s="6"/>
      <c r="J3308" s="9"/>
    </row>
    <row r="3309" ht="15.35" customHeight="1">
      <c r="A3309" t="s" s="594">
        <f>MID(D3309,LEN(C3309)+2,LEN(D3309)-LEN(C3309))</f>
        <v>117</v>
      </c>
      <c r="B3309" s="349">
        <f>IF(_xlfn.IFERROR(FIND("PU",D3309,1),0)&lt;&gt;0,"PU",0)</f>
        <v>0</v>
      </c>
      <c r="C3309" t="s" s="10">
        <v>4222</v>
      </c>
      <c r="D3309" t="s" s="10">
        <v>4229</v>
      </c>
      <c r="E3309" s="349">
        <v>0</v>
      </c>
      <c r="F3309" s="6"/>
      <c r="G3309" s="6"/>
      <c r="H3309" s="6"/>
      <c r="I3309" s="6"/>
      <c r="J3309" s="9"/>
    </row>
    <row r="3310" ht="15.35" customHeight="1">
      <c r="A3310" t="s" s="594">
        <f>MID(D3310,LEN(C3310)+2,LEN(D3310)-LEN(C3310))</f>
        <v>118</v>
      </c>
      <c r="B3310" s="349">
        <f>IF(_xlfn.IFERROR(FIND("PU",D3310,1),0)&lt;&gt;0,"PU",0)</f>
        <v>0</v>
      </c>
      <c r="C3310" t="s" s="10">
        <v>4222</v>
      </c>
      <c r="D3310" t="s" s="10">
        <v>4230</v>
      </c>
      <c r="E3310" s="349">
        <v>0</v>
      </c>
      <c r="F3310" s="6"/>
      <c r="G3310" s="6"/>
      <c r="H3310" s="6"/>
      <c r="I3310" s="6"/>
      <c r="J3310" s="9"/>
    </row>
    <row r="3311" ht="15.35" customHeight="1">
      <c r="A3311" t="s" s="594">
        <f>MID(D3311,LEN(C3311)+2,LEN(D3311)-LEN(C3311))</f>
        <v>119</v>
      </c>
      <c r="B3311" s="349">
        <f>IF(_xlfn.IFERROR(FIND("PU",D3311,1),0)&lt;&gt;0,"PU",0)</f>
        <v>0</v>
      </c>
      <c r="C3311" t="s" s="10">
        <v>4222</v>
      </c>
      <c r="D3311" t="s" s="10">
        <v>4231</v>
      </c>
      <c r="E3311" s="349">
        <v>0</v>
      </c>
      <c r="F3311" s="6"/>
      <c r="G3311" s="6"/>
      <c r="H3311" s="6"/>
      <c r="I3311" s="6"/>
      <c r="J3311" s="9"/>
    </row>
    <row r="3312" ht="15.35" customHeight="1">
      <c r="A3312" t="s" s="594">
        <f>MID(D3312,LEN(C3312)+2,LEN(D3312)-LEN(C3312))</f>
        <v>120</v>
      </c>
      <c r="B3312" s="349">
        <f>IF(_xlfn.IFERROR(FIND("PU",D3312,1),0)&lt;&gt;0,"PU",0)</f>
        <v>0</v>
      </c>
      <c r="C3312" t="s" s="10">
        <v>4222</v>
      </c>
      <c r="D3312" t="s" s="10">
        <v>4232</v>
      </c>
      <c r="E3312" s="349">
        <v>0</v>
      </c>
      <c r="F3312" s="6"/>
      <c r="G3312" s="6"/>
      <c r="H3312" s="6"/>
      <c r="I3312" s="6"/>
      <c r="J3312" s="9"/>
    </row>
    <row r="3313" ht="15.35" customHeight="1">
      <c r="A3313" t="s" s="594">
        <f>MID(D3313,LEN(C3313)+2,LEN(D3313)-LEN(C3313))</f>
        <v>121</v>
      </c>
      <c r="B3313" s="349">
        <f>IF(_xlfn.IFERROR(FIND("PU",D3313,1),0)&lt;&gt;0,"PU",0)</f>
        <v>0</v>
      </c>
      <c r="C3313" t="s" s="10">
        <v>4222</v>
      </c>
      <c r="D3313" t="s" s="10">
        <v>4233</v>
      </c>
      <c r="E3313" s="349">
        <v>0</v>
      </c>
      <c r="F3313" s="6"/>
      <c r="G3313" s="6"/>
      <c r="H3313" s="6"/>
      <c r="I3313" s="6"/>
      <c r="J3313" s="9"/>
    </row>
    <row r="3314" ht="15.35" customHeight="1">
      <c r="A3314" t="s" s="594">
        <f>MID(D3314,LEN(C3314)+2,LEN(D3314)-LEN(C3314))</f>
        <v>122</v>
      </c>
      <c r="B3314" s="349">
        <f>IF(_xlfn.IFERROR(FIND("PU",D3314,1),0)&lt;&gt;0,"PU",0)</f>
        <v>0</v>
      </c>
      <c r="C3314" t="s" s="10">
        <v>4222</v>
      </c>
      <c r="D3314" t="s" s="10">
        <v>4234</v>
      </c>
      <c r="E3314" s="349">
        <v>0</v>
      </c>
      <c r="F3314" s="6"/>
      <c r="G3314" s="6"/>
      <c r="H3314" s="6"/>
      <c r="I3314" s="6"/>
      <c r="J3314" s="9"/>
    </row>
    <row r="3315" ht="15.35" customHeight="1">
      <c r="A3315" t="s" s="594">
        <f>MID(D3315,LEN(C3315)+2,LEN(D3315)-LEN(C3315))</f>
        <v>123</v>
      </c>
      <c r="B3315" s="349">
        <f>IF(_xlfn.IFERROR(FIND("PU",D3315,1),0)&lt;&gt;0,"PU",0)</f>
        <v>0</v>
      </c>
      <c r="C3315" t="s" s="10">
        <v>4222</v>
      </c>
      <c r="D3315" t="s" s="10">
        <v>4235</v>
      </c>
      <c r="E3315" s="349">
        <v>0</v>
      </c>
      <c r="F3315" s="6"/>
      <c r="G3315" s="6"/>
      <c r="H3315" s="6"/>
      <c r="I3315" s="6"/>
      <c r="J3315" s="9"/>
    </row>
    <row r="3316" ht="15.35" customHeight="1">
      <c r="A3316" t="s" s="594">
        <f>MID(D3316,LEN(C3316)+2,LEN(D3316)-LEN(C3316))</f>
        <v>860</v>
      </c>
      <c r="B3316" s="349">
        <f>IF(_xlfn.IFERROR(FIND("PU",D3316,1),0)&lt;&gt;0,"PU",0)</f>
        <v>0</v>
      </c>
      <c r="C3316" t="s" s="10">
        <v>4222</v>
      </c>
      <c r="D3316" t="s" s="10">
        <v>4236</v>
      </c>
      <c r="E3316" s="349">
        <v>0</v>
      </c>
      <c r="F3316" s="6"/>
      <c r="G3316" s="6"/>
      <c r="H3316" s="6"/>
      <c r="I3316" s="6"/>
      <c r="J3316" s="9"/>
    </row>
    <row r="3317" ht="15.35" customHeight="1">
      <c r="A3317" t="s" s="594">
        <f>MID(D3317,LEN(C3317)+2,LEN(D3317)-LEN(C3317))</f>
        <v>110</v>
      </c>
      <c r="B3317" s="349">
        <f>IF(_xlfn.IFERROR(FIND("PU",D3317,1),0)&lt;&gt;0,"PU",0)</f>
        <v>0</v>
      </c>
      <c r="C3317" t="s" s="10">
        <v>4237</v>
      </c>
      <c r="D3317" t="s" s="10">
        <v>4238</v>
      </c>
      <c r="E3317" s="349">
        <v>0</v>
      </c>
      <c r="F3317" s="6"/>
      <c r="G3317" s="6"/>
      <c r="H3317" s="6"/>
      <c r="I3317" s="6"/>
      <c r="J3317" s="9"/>
    </row>
    <row r="3318" ht="15.35" customHeight="1">
      <c r="A3318" t="s" s="594">
        <f>MID(D3318,LEN(C3318)+2,LEN(D3318)-LEN(C3318))</f>
        <v>111</v>
      </c>
      <c r="B3318" s="349">
        <f>IF(_xlfn.IFERROR(FIND("PU",D3318,1),0)&lt;&gt;0,"PU",0)</f>
        <v>0</v>
      </c>
      <c r="C3318" t="s" s="10">
        <v>4237</v>
      </c>
      <c r="D3318" t="s" s="10">
        <v>4239</v>
      </c>
      <c r="E3318" s="349">
        <v>0</v>
      </c>
      <c r="F3318" s="6"/>
      <c r="G3318" s="6"/>
      <c r="H3318" s="6"/>
      <c r="I3318" s="6"/>
      <c r="J3318" s="9"/>
    </row>
    <row r="3319" ht="15.35" customHeight="1">
      <c r="A3319" t="s" s="594">
        <f>MID(D3319,LEN(C3319)+2,LEN(D3319)-LEN(C3319))</f>
        <v>112</v>
      </c>
      <c r="B3319" s="349">
        <f>IF(_xlfn.IFERROR(FIND("PU",D3319,1),0)&lt;&gt;0,"PU",0)</f>
        <v>0</v>
      </c>
      <c r="C3319" t="s" s="10">
        <v>4237</v>
      </c>
      <c r="D3319" t="s" s="10">
        <v>4240</v>
      </c>
      <c r="E3319" s="349">
        <v>0</v>
      </c>
      <c r="F3319" s="6"/>
      <c r="G3319" s="6"/>
      <c r="H3319" s="6"/>
      <c r="I3319" s="6"/>
      <c r="J3319" s="9"/>
    </row>
    <row r="3320" ht="15.35" customHeight="1">
      <c r="A3320" t="s" s="594">
        <f>MID(D3320,LEN(C3320)+2,LEN(D3320)-LEN(C3320))</f>
        <v>113</v>
      </c>
      <c r="B3320" s="349">
        <f>IF(_xlfn.IFERROR(FIND("PU",D3320,1),0)&lt;&gt;0,"PU",0)</f>
        <v>0</v>
      </c>
      <c r="C3320" t="s" s="10">
        <v>4237</v>
      </c>
      <c r="D3320" t="s" s="10">
        <v>4241</v>
      </c>
      <c r="E3320" s="349">
        <v>0</v>
      </c>
      <c r="F3320" s="6"/>
      <c r="G3320" s="6"/>
      <c r="H3320" s="6"/>
      <c r="I3320" s="6"/>
      <c r="J3320" s="9"/>
    </row>
    <row r="3321" ht="15.35" customHeight="1">
      <c r="A3321" t="s" s="594">
        <f>MID(D3321,LEN(C3321)+2,LEN(D3321)-LEN(C3321))</f>
        <v>114</v>
      </c>
      <c r="B3321" s="349">
        <f>IF(_xlfn.IFERROR(FIND("PU",D3321,1),0)&lt;&gt;0,"PU",0)</f>
        <v>0</v>
      </c>
      <c r="C3321" t="s" s="10">
        <v>4237</v>
      </c>
      <c r="D3321" t="s" s="10">
        <v>4242</v>
      </c>
      <c r="E3321" s="349">
        <v>0</v>
      </c>
      <c r="F3321" s="6"/>
      <c r="G3321" s="6"/>
      <c r="H3321" s="6"/>
      <c r="I3321" s="6"/>
      <c r="J3321" s="9"/>
    </row>
    <row r="3322" ht="15.35" customHeight="1">
      <c r="A3322" t="s" s="594">
        <f>MID(D3322,LEN(C3322)+2,LEN(D3322)-LEN(C3322))</f>
        <v>115</v>
      </c>
      <c r="B3322" s="349">
        <f>IF(_xlfn.IFERROR(FIND("PU",D3322,1),0)&lt;&gt;0,"PU",0)</f>
        <v>0</v>
      </c>
      <c r="C3322" t="s" s="10">
        <v>4237</v>
      </c>
      <c r="D3322" t="s" s="10">
        <v>4243</v>
      </c>
      <c r="E3322" s="349">
        <v>0</v>
      </c>
      <c r="F3322" s="6"/>
      <c r="G3322" s="6"/>
      <c r="H3322" s="6"/>
      <c r="I3322" s="6"/>
      <c r="J3322" s="9"/>
    </row>
    <row r="3323" ht="15.35" customHeight="1">
      <c r="A3323" t="s" s="594">
        <f>MID(D3323,LEN(C3323)+2,LEN(D3323)-LEN(C3323))</f>
        <v>117</v>
      </c>
      <c r="B3323" s="349">
        <f>IF(_xlfn.IFERROR(FIND("PU",D3323,1),0)&lt;&gt;0,"PU",0)</f>
        <v>0</v>
      </c>
      <c r="C3323" t="s" s="10">
        <v>4237</v>
      </c>
      <c r="D3323" t="s" s="10">
        <v>4244</v>
      </c>
      <c r="E3323" s="349">
        <v>0</v>
      </c>
      <c r="F3323" s="6"/>
      <c r="G3323" s="6"/>
      <c r="H3323" s="6"/>
      <c r="I3323" s="6"/>
      <c r="J3323" s="9"/>
    </row>
    <row r="3324" ht="15.35" customHeight="1">
      <c r="A3324" t="s" s="594">
        <f>MID(D3324,LEN(C3324)+2,LEN(D3324)-LEN(C3324))</f>
        <v>118</v>
      </c>
      <c r="B3324" s="349">
        <f>IF(_xlfn.IFERROR(FIND("PU",D3324,1),0)&lt;&gt;0,"PU",0)</f>
        <v>0</v>
      </c>
      <c r="C3324" t="s" s="10">
        <v>4237</v>
      </c>
      <c r="D3324" t="s" s="10">
        <v>4245</v>
      </c>
      <c r="E3324" s="349">
        <v>0</v>
      </c>
      <c r="F3324" s="6"/>
      <c r="G3324" s="6"/>
      <c r="H3324" s="6"/>
      <c r="I3324" s="6"/>
      <c r="J3324" s="9"/>
    </row>
    <row r="3325" ht="15.35" customHeight="1">
      <c r="A3325" t="s" s="594">
        <f>MID(D3325,LEN(C3325)+2,LEN(D3325)-LEN(C3325))</f>
        <v>119</v>
      </c>
      <c r="B3325" s="349">
        <f>IF(_xlfn.IFERROR(FIND("PU",D3325,1),0)&lt;&gt;0,"PU",0)</f>
        <v>0</v>
      </c>
      <c r="C3325" t="s" s="10">
        <v>4237</v>
      </c>
      <c r="D3325" t="s" s="10">
        <v>4246</v>
      </c>
      <c r="E3325" s="349">
        <v>0</v>
      </c>
      <c r="F3325" s="6"/>
      <c r="G3325" s="6"/>
      <c r="H3325" s="6"/>
      <c r="I3325" s="6"/>
      <c r="J3325" s="9"/>
    </row>
    <row r="3326" ht="15.35" customHeight="1">
      <c r="A3326" t="s" s="594">
        <f>MID(D3326,LEN(C3326)+2,LEN(D3326)-LEN(C3326))</f>
        <v>120</v>
      </c>
      <c r="B3326" s="349">
        <f>IF(_xlfn.IFERROR(FIND("PU",D3326,1),0)&lt;&gt;0,"PU",0)</f>
        <v>0</v>
      </c>
      <c r="C3326" t="s" s="10">
        <v>4237</v>
      </c>
      <c r="D3326" t="s" s="10">
        <v>4247</v>
      </c>
      <c r="E3326" s="349">
        <v>0</v>
      </c>
      <c r="F3326" s="6"/>
      <c r="G3326" s="6"/>
      <c r="H3326" s="6"/>
      <c r="I3326" s="6"/>
      <c r="J3326" s="9"/>
    </row>
    <row r="3327" ht="15.35" customHeight="1">
      <c r="A3327" t="s" s="594">
        <f>MID(D3327,LEN(C3327)+2,LEN(D3327)-LEN(C3327))</f>
        <v>121</v>
      </c>
      <c r="B3327" s="349">
        <f>IF(_xlfn.IFERROR(FIND("PU",D3327,1),0)&lt;&gt;0,"PU",0)</f>
        <v>0</v>
      </c>
      <c r="C3327" t="s" s="10">
        <v>4237</v>
      </c>
      <c r="D3327" t="s" s="10">
        <v>4248</v>
      </c>
      <c r="E3327" s="349">
        <v>0</v>
      </c>
      <c r="F3327" s="6"/>
      <c r="G3327" s="6"/>
      <c r="H3327" s="6"/>
      <c r="I3327" s="6"/>
      <c r="J3327" s="9"/>
    </row>
    <row r="3328" ht="15.35" customHeight="1">
      <c r="A3328" t="s" s="594">
        <f>MID(D3328,LEN(C3328)+2,LEN(D3328)-LEN(C3328))</f>
        <v>122</v>
      </c>
      <c r="B3328" s="349">
        <f>IF(_xlfn.IFERROR(FIND("PU",D3328,1),0)&lt;&gt;0,"PU",0)</f>
        <v>0</v>
      </c>
      <c r="C3328" t="s" s="10">
        <v>4237</v>
      </c>
      <c r="D3328" t="s" s="10">
        <v>4249</v>
      </c>
      <c r="E3328" s="349">
        <v>0</v>
      </c>
      <c r="F3328" s="6"/>
      <c r="G3328" s="6"/>
      <c r="H3328" s="6"/>
      <c r="I3328" s="6"/>
      <c r="J3328" s="9"/>
    </row>
    <row r="3329" ht="15.35" customHeight="1">
      <c r="A3329" t="s" s="594">
        <f>MID(D3329,LEN(C3329)+2,LEN(D3329)-LEN(C3329))</f>
        <v>123</v>
      </c>
      <c r="B3329" s="349">
        <f>IF(_xlfn.IFERROR(FIND("PU",D3329,1),0)&lt;&gt;0,"PU",0)</f>
        <v>0</v>
      </c>
      <c r="C3329" t="s" s="10">
        <v>4237</v>
      </c>
      <c r="D3329" t="s" s="10">
        <v>4250</v>
      </c>
      <c r="E3329" s="349">
        <v>0</v>
      </c>
      <c r="F3329" s="6"/>
      <c r="G3329" s="6"/>
      <c r="H3329" s="6"/>
      <c r="I3329" s="6"/>
      <c r="J3329" s="9"/>
    </row>
    <row r="3330" ht="15.35" customHeight="1">
      <c r="A3330" t="s" s="594">
        <f>MID(D3330,LEN(C3330)+2,LEN(D3330)-LEN(C3330))</f>
        <v>860</v>
      </c>
      <c r="B3330" s="349">
        <f>IF(_xlfn.IFERROR(FIND("PU",D3330,1),0)&lt;&gt;0,"PU",0)</f>
        <v>0</v>
      </c>
      <c r="C3330" t="s" s="10">
        <v>4237</v>
      </c>
      <c r="D3330" t="s" s="10">
        <v>4251</v>
      </c>
      <c r="E3330" s="349">
        <v>0</v>
      </c>
      <c r="F3330" s="6"/>
      <c r="G3330" s="6"/>
      <c r="H3330" s="6"/>
      <c r="I3330" s="6"/>
      <c r="J3330" s="9"/>
    </row>
    <row r="3331" ht="15.35" customHeight="1">
      <c r="A3331" t="s" s="594">
        <f>MID(D3331,LEN(C3331)+2,LEN(D3331)-LEN(C3331))</f>
        <v>110</v>
      </c>
      <c r="B3331" s="349">
        <f>IF(_xlfn.IFERROR(FIND("PU",D3331,1),0)&lt;&gt;0,"PU",0)</f>
        <v>0</v>
      </c>
      <c r="C3331" t="s" s="10">
        <v>4252</v>
      </c>
      <c r="D3331" t="s" s="10">
        <v>4253</v>
      </c>
      <c r="E3331" s="349">
        <v>0</v>
      </c>
      <c r="F3331" s="6"/>
      <c r="G3331" s="6"/>
      <c r="H3331" s="6"/>
      <c r="I3331" s="6"/>
      <c r="J3331" s="9"/>
    </row>
    <row r="3332" ht="15.35" customHeight="1">
      <c r="A3332" t="s" s="594">
        <f>MID(D3332,LEN(C3332)+2,LEN(D3332)-LEN(C3332))</f>
        <v>111</v>
      </c>
      <c r="B3332" s="349">
        <f>IF(_xlfn.IFERROR(FIND("PU",D3332,1),0)&lt;&gt;0,"PU",0)</f>
        <v>0</v>
      </c>
      <c r="C3332" t="s" s="10">
        <v>4252</v>
      </c>
      <c r="D3332" t="s" s="10">
        <v>4254</v>
      </c>
      <c r="E3332" s="349">
        <v>0</v>
      </c>
      <c r="F3332" s="6"/>
      <c r="G3332" s="6"/>
      <c r="H3332" s="6"/>
      <c r="I3332" s="6"/>
      <c r="J3332" s="9"/>
    </row>
    <row r="3333" ht="15.35" customHeight="1">
      <c r="A3333" t="s" s="594">
        <f>MID(D3333,LEN(C3333)+2,LEN(D3333)-LEN(C3333))</f>
        <v>112</v>
      </c>
      <c r="B3333" s="349">
        <f>IF(_xlfn.IFERROR(FIND("PU",D3333,1),0)&lt;&gt;0,"PU",0)</f>
        <v>0</v>
      </c>
      <c r="C3333" t="s" s="10">
        <v>4252</v>
      </c>
      <c r="D3333" t="s" s="10">
        <v>4255</v>
      </c>
      <c r="E3333" s="349">
        <v>0</v>
      </c>
      <c r="F3333" s="6"/>
      <c r="G3333" s="6"/>
      <c r="H3333" s="6"/>
      <c r="I3333" s="6"/>
      <c r="J3333" s="9"/>
    </row>
    <row r="3334" ht="15.35" customHeight="1">
      <c r="A3334" t="s" s="594">
        <f>MID(D3334,LEN(C3334)+2,LEN(D3334)-LEN(C3334))</f>
        <v>113</v>
      </c>
      <c r="B3334" s="349">
        <f>IF(_xlfn.IFERROR(FIND("PU",D3334,1),0)&lt;&gt;0,"PU",0)</f>
        <v>0</v>
      </c>
      <c r="C3334" t="s" s="10">
        <v>4252</v>
      </c>
      <c r="D3334" t="s" s="10">
        <v>4256</v>
      </c>
      <c r="E3334" s="349">
        <v>0</v>
      </c>
      <c r="F3334" s="6"/>
      <c r="G3334" s="6"/>
      <c r="H3334" s="6"/>
      <c r="I3334" s="6"/>
      <c r="J3334" s="9"/>
    </row>
    <row r="3335" ht="15.35" customHeight="1">
      <c r="A3335" t="s" s="594">
        <f>MID(D3335,LEN(C3335)+2,LEN(D3335)-LEN(C3335))</f>
        <v>114</v>
      </c>
      <c r="B3335" s="349">
        <f>IF(_xlfn.IFERROR(FIND("PU",D3335,1),0)&lt;&gt;0,"PU",0)</f>
        <v>0</v>
      </c>
      <c r="C3335" t="s" s="10">
        <v>4252</v>
      </c>
      <c r="D3335" t="s" s="10">
        <v>4257</v>
      </c>
      <c r="E3335" s="349">
        <v>0</v>
      </c>
      <c r="F3335" s="6"/>
      <c r="G3335" s="6"/>
      <c r="H3335" s="6"/>
      <c r="I3335" s="6"/>
      <c r="J3335" s="9"/>
    </row>
    <row r="3336" ht="15.35" customHeight="1">
      <c r="A3336" t="s" s="594">
        <f>MID(D3336,LEN(C3336)+2,LEN(D3336)-LEN(C3336))</f>
        <v>115</v>
      </c>
      <c r="B3336" s="349">
        <f>IF(_xlfn.IFERROR(FIND("PU",D3336,1),0)&lt;&gt;0,"PU",0)</f>
        <v>0</v>
      </c>
      <c r="C3336" t="s" s="10">
        <v>4252</v>
      </c>
      <c r="D3336" t="s" s="10">
        <v>4258</v>
      </c>
      <c r="E3336" s="349">
        <v>0</v>
      </c>
      <c r="F3336" s="6"/>
      <c r="G3336" s="6"/>
      <c r="H3336" s="6"/>
      <c r="I3336" s="6"/>
      <c r="J3336" s="9"/>
    </row>
    <row r="3337" ht="15.35" customHeight="1">
      <c r="A3337" t="s" s="594">
        <f>MID(D3337,LEN(C3337)+2,LEN(D3337)-LEN(C3337))</f>
        <v>117</v>
      </c>
      <c r="B3337" s="349">
        <f>IF(_xlfn.IFERROR(FIND("PU",D3337,1),0)&lt;&gt;0,"PU",0)</f>
        <v>0</v>
      </c>
      <c r="C3337" t="s" s="10">
        <v>4252</v>
      </c>
      <c r="D3337" t="s" s="10">
        <v>4259</v>
      </c>
      <c r="E3337" s="349">
        <v>0</v>
      </c>
      <c r="F3337" s="6"/>
      <c r="G3337" s="6"/>
      <c r="H3337" s="6"/>
      <c r="I3337" s="6"/>
      <c r="J3337" s="9"/>
    </row>
    <row r="3338" ht="15.35" customHeight="1">
      <c r="A3338" t="s" s="594">
        <f>MID(D3338,LEN(C3338)+2,LEN(D3338)-LEN(C3338))</f>
        <v>118</v>
      </c>
      <c r="B3338" s="349">
        <f>IF(_xlfn.IFERROR(FIND("PU",D3338,1),0)&lt;&gt;0,"PU",0)</f>
        <v>0</v>
      </c>
      <c r="C3338" t="s" s="10">
        <v>4252</v>
      </c>
      <c r="D3338" t="s" s="10">
        <v>4260</v>
      </c>
      <c r="E3338" s="349">
        <v>0</v>
      </c>
      <c r="F3338" s="6"/>
      <c r="G3338" s="6"/>
      <c r="H3338" s="6"/>
      <c r="I3338" s="6"/>
      <c r="J3338" s="9"/>
    </row>
    <row r="3339" ht="15.35" customHeight="1">
      <c r="A3339" t="s" s="594">
        <f>MID(D3339,LEN(C3339)+2,LEN(D3339)-LEN(C3339))</f>
        <v>119</v>
      </c>
      <c r="B3339" s="349">
        <f>IF(_xlfn.IFERROR(FIND("PU",D3339,1),0)&lt;&gt;0,"PU",0)</f>
        <v>0</v>
      </c>
      <c r="C3339" t="s" s="10">
        <v>4252</v>
      </c>
      <c r="D3339" t="s" s="10">
        <v>4261</v>
      </c>
      <c r="E3339" s="349">
        <v>0</v>
      </c>
      <c r="F3339" s="6"/>
      <c r="G3339" s="6"/>
      <c r="H3339" s="6"/>
      <c r="I3339" s="6"/>
      <c r="J3339" s="9"/>
    </row>
    <row r="3340" ht="15.35" customHeight="1">
      <c r="A3340" t="s" s="594">
        <f>MID(D3340,LEN(C3340)+2,LEN(D3340)-LEN(C3340))</f>
        <v>120</v>
      </c>
      <c r="B3340" s="349">
        <f>IF(_xlfn.IFERROR(FIND("PU",D3340,1),0)&lt;&gt;0,"PU",0)</f>
        <v>0</v>
      </c>
      <c r="C3340" t="s" s="10">
        <v>4252</v>
      </c>
      <c r="D3340" t="s" s="10">
        <v>4262</v>
      </c>
      <c r="E3340" s="349">
        <v>0</v>
      </c>
      <c r="F3340" s="6"/>
      <c r="G3340" s="6"/>
      <c r="H3340" s="6"/>
      <c r="I3340" s="6"/>
      <c r="J3340" s="9"/>
    </row>
    <row r="3341" ht="15.35" customHeight="1">
      <c r="A3341" t="s" s="594">
        <f>MID(D3341,LEN(C3341)+2,LEN(D3341)-LEN(C3341))</f>
        <v>121</v>
      </c>
      <c r="B3341" s="349">
        <f>IF(_xlfn.IFERROR(FIND("PU",D3341,1),0)&lt;&gt;0,"PU",0)</f>
        <v>0</v>
      </c>
      <c r="C3341" t="s" s="10">
        <v>4252</v>
      </c>
      <c r="D3341" t="s" s="10">
        <v>4263</v>
      </c>
      <c r="E3341" s="349">
        <v>0</v>
      </c>
      <c r="F3341" s="6"/>
      <c r="G3341" s="6"/>
      <c r="H3341" s="6"/>
      <c r="I3341" s="6"/>
      <c r="J3341" s="9"/>
    </row>
    <row r="3342" ht="15.35" customHeight="1">
      <c r="A3342" t="s" s="594">
        <f>MID(D3342,LEN(C3342)+2,LEN(D3342)-LEN(C3342))</f>
        <v>122</v>
      </c>
      <c r="B3342" s="349">
        <f>IF(_xlfn.IFERROR(FIND("PU",D3342,1),0)&lt;&gt;0,"PU",0)</f>
        <v>0</v>
      </c>
      <c r="C3342" t="s" s="10">
        <v>4252</v>
      </c>
      <c r="D3342" t="s" s="10">
        <v>4264</v>
      </c>
      <c r="E3342" s="349">
        <v>0</v>
      </c>
      <c r="F3342" s="6"/>
      <c r="G3342" s="6"/>
      <c r="H3342" s="6"/>
      <c r="I3342" s="6"/>
      <c r="J3342" s="9"/>
    </row>
    <row r="3343" ht="15.35" customHeight="1">
      <c r="A3343" t="s" s="594">
        <f>MID(D3343,LEN(C3343)+2,LEN(D3343)-LEN(C3343))</f>
        <v>123</v>
      </c>
      <c r="B3343" s="349">
        <f>IF(_xlfn.IFERROR(FIND("PU",D3343,1),0)&lt;&gt;0,"PU",0)</f>
        <v>0</v>
      </c>
      <c r="C3343" t="s" s="10">
        <v>4252</v>
      </c>
      <c r="D3343" t="s" s="10">
        <v>4265</v>
      </c>
      <c r="E3343" s="349">
        <v>0</v>
      </c>
      <c r="F3343" s="6"/>
      <c r="G3343" s="6"/>
      <c r="H3343" s="6"/>
      <c r="I3343" s="6"/>
      <c r="J3343" s="9"/>
    </row>
    <row r="3344" ht="15.35" customHeight="1">
      <c r="A3344" t="s" s="594">
        <f>MID(D3344,LEN(C3344)+2,LEN(D3344)-LEN(C3344))</f>
        <v>860</v>
      </c>
      <c r="B3344" s="349">
        <f>IF(_xlfn.IFERROR(FIND("PU",D3344,1),0)&lt;&gt;0,"PU",0)</f>
        <v>0</v>
      </c>
      <c r="C3344" t="s" s="10">
        <v>4252</v>
      </c>
      <c r="D3344" t="s" s="10">
        <v>4266</v>
      </c>
      <c r="E3344" s="349">
        <v>0</v>
      </c>
      <c r="F3344" s="6"/>
      <c r="G3344" s="6"/>
      <c r="H3344" s="6"/>
      <c r="I3344" s="6"/>
      <c r="J3344" s="9"/>
    </row>
    <row r="3345" ht="15.35" customHeight="1">
      <c r="A3345" t="s" s="594">
        <f>MID(D3345,LEN(C3345)+2,LEN(D3345)-LEN(C3345))</f>
        <v>110</v>
      </c>
      <c r="B3345" s="349">
        <f>IF(_xlfn.IFERROR(FIND("PU",D3345,1),0)&lt;&gt;0,"PU",0)</f>
        <v>0</v>
      </c>
      <c r="C3345" t="s" s="10">
        <v>4267</v>
      </c>
      <c r="D3345" t="s" s="10">
        <v>4268</v>
      </c>
      <c r="E3345" s="349">
        <v>0</v>
      </c>
      <c r="F3345" s="6"/>
      <c r="G3345" s="6"/>
      <c r="H3345" s="6"/>
      <c r="I3345" s="6"/>
      <c r="J3345" s="9"/>
    </row>
    <row r="3346" ht="15.35" customHeight="1">
      <c r="A3346" t="s" s="594">
        <f>MID(D3346,LEN(C3346)+2,LEN(D3346)-LEN(C3346))</f>
        <v>111</v>
      </c>
      <c r="B3346" s="349">
        <f>IF(_xlfn.IFERROR(FIND("PU",D3346,1),0)&lt;&gt;0,"PU",0)</f>
        <v>0</v>
      </c>
      <c r="C3346" t="s" s="10">
        <v>4267</v>
      </c>
      <c r="D3346" t="s" s="10">
        <v>4269</v>
      </c>
      <c r="E3346" s="349">
        <v>0</v>
      </c>
      <c r="F3346" s="6"/>
      <c r="G3346" s="6"/>
      <c r="H3346" s="6"/>
      <c r="I3346" s="6"/>
      <c r="J3346" s="9"/>
    </row>
    <row r="3347" ht="15.35" customHeight="1">
      <c r="A3347" t="s" s="594">
        <f>MID(D3347,LEN(C3347)+2,LEN(D3347)-LEN(C3347))</f>
        <v>112</v>
      </c>
      <c r="B3347" s="349">
        <f>IF(_xlfn.IFERROR(FIND("PU",D3347,1),0)&lt;&gt;0,"PU",0)</f>
        <v>0</v>
      </c>
      <c r="C3347" t="s" s="10">
        <v>4267</v>
      </c>
      <c r="D3347" t="s" s="10">
        <v>4270</v>
      </c>
      <c r="E3347" s="349">
        <v>0</v>
      </c>
      <c r="F3347" s="6"/>
      <c r="G3347" s="6"/>
      <c r="H3347" s="6"/>
      <c r="I3347" s="6"/>
      <c r="J3347" s="9"/>
    </row>
    <row r="3348" ht="15.35" customHeight="1">
      <c r="A3348" t="s" s="594">
        <f>MID(D3348,LEN(C3348)+2,LEN(D3348)-LEN(C3348))</f>
        <v>113</v>
      </c>
      <c r="B3348" s="349">
        <f>IF(_xlfn.IFERROR(FIND("PU",D3348,1),0)&lt;&gt;0,"PU",0)</f>
        <v>0</v>
      </c>
      <c r="C3348" t="s" s="10">
        <v>4267</v>
      </c>
      <c r="D3348" t="s" s="10">
        <v>4271</v>
      </c>
      <c r="E3348" s="349">
        <v>0</v>
      </c>
      <c r="F3348" s="6"/>
      <c r="G3348" s="6"/>
      <c r="H3348" s="6"/>
      <c r="I3348" s="6"/>
      <c r="J3348" s="9"/>
    </row>
    <row r="3349" ht="15.35" customHeight="1">
      <c r="A3349" t="s" s="594">
        <f>MID(D3349,LEN(C3349)+2,LEN(D3349)-LEN(C3349))</f>
        <v>114</v>
      </c>
      <c r="B3349" s="349">
        <f>IF(_xlfn.IFERROR(FIND("PU",D3349,1),0)&lt;&gt;0,"PU",0)</f>
        <v>0</v>
      </c>
      <c r="C3349" t="s" s="10">
        <v>4267</v>
      </c>
      <c r="D3349" t="s" s="10">
        <v>4272</v>
      </c>
      <c r="E3349" s="349">
        <v>0</v>
      </c>
      <c r="F3349" s="6"/>
      <c r="G3349" s="6"/>
      <c r="H3349" s="6"/>
      <c r="I3349" s="6"/>
      <c r="J3349" s="9"/>
    </row>
    <row r="3350" ht="15.35" customHeight="1">
      <c r="A3350" t="s" s="594">
        <f>MID(D3350,LEN(C3350)+2,LEN(D3350)-LEN(C3350))</f>
        <v>115</v>
      </c>
      <c r="B3350" s="349">
        <f>IF(_xlfn.IFERROR(FIND("PU",D3350,1),0)&lt;&gt;0,"PU",0)</f>
        <v>0</v>
      </c>
      <c r="C3350" t="s" s="10">
        <v>4267</v>
      </c>
      <c r="D3350" t="s" s="10">
        <v>4273</v>
      </c>
      <c r="E3350" s="349">
        <v>0</v>
      </c>
      <c r="F3350" s="6"/>
      <c r="G3350" s="6"/>
      <c r="H3350" s="6"/>
      <c r="I3350" s="6"/>
      <c r="J3350" s="9"/>
    </row>
    <row r="3351" ht="15.35" customHeight="1">
      <c r="A3351" t="s" s="594">
        <f>MID(D3351,LEN(C3351)+2,LEN(D3351)-LEN(C3351))</f>
        <v>117</v>
      </c>
      <c r="B3351" s="349">
        <f>IF(_xlfn.IFERROR(FIND("PU",D3351,1),0)&lt;&gt;0,"PU",0)</f>
        <v>0</v>
      </c>
      <c r="C3351" t="s" s="10">
        <v>4267</v>
      </c>
      <c r="D3351" t="s" s="10">
        <v>4274</v>
      </c>
      <c r="E3351" s="349">
        <v>0</v>
      </c>
      <c r="F3351" s="6"/>
      <c r="G3351" s="6"/>
      <c r="H3351" s="6"/>
      <c r="I3351" s="6"/>
      <c r="J3351" s="9"/>
    </row>
    <row r="3352" ht="15.35" customHeight="1">
      <c r="A3352" t="s" s="594">
        <f>MID(D3352,LEN(C3352)+2,LEN(D3352)-LEN(C3352))</f>
        <v>118</v>
      </c>
      <c r="B3352" s="349">
        <f>IF(_xlfn.IFERROR(FIND("PU",D3352,1),0)&lt;&gt;0,"PU",0)</f>
        <v>0</v>
      </c>
      <c r="C3352" t="s" s="10">
        <v>4267</v>
      </c>
      <c r="D3352" t="s" s="10">
        <v>4275</v>
      </c>
      <c r="E3352" s="349">
        <v>0</v>
      </c>
      <c r="F3352" s="6"/>
      <c r="G3352" s="6"/>
      <c r="H3352" s="6"/>
      <c r="I3352" s="6"/>
      <c r="J3352" s="9"/>
    </row>
    <row r="3353" ht="15.35" customHeight="1">
      <c r="A3353" t="s" s="594">
        <f>MID(D3353,LEN(C3353)+2,LEN(D3353)-LEN(C3353))</f>
        <v>119</v>
      </c>
      <c r="B3353" s="349">
        <f>IF(_xlfn.IFERROR(FIND("PU",D3353,1),0)&lt;&gt;0,"PU",0)</f>
        <v>0</v>
      </c>
      <c r="C3353" t="s" s="10">
        <v>4267</v>
      </c>
      <c r="D3353" t="s" s="10">
        <v>4276</v>
      </c>
      <c r="E3353" s="349">
        <v>0</v>
      </c>
      <c r="F3353" s="6"/>
      <c r="G3353" s="6"/>
      <c r="H3353" s="6"/>
      <c r="I3353" s="6"/>
      <c r="J3353" s="9"/>
    </row>
    <row r="3354" ht="15.35" customHeight="1">
      <c r="A3354" t="s" s="594">
        <f>MID(D3354,LEN(C3354)+2,LEN(D3354)-LEN(C3354))</f>
        <v>120</v>
      </c>
      <c r="B3354" s="349">
        <f>IF(_xlfn.IFERROR(FIND("PU",D3354,1),0)&lt;&gt;0,"PU",0)</f>
        <v>0</v>
      </c>
      <c r="C3354" t="s" s="10">
        <v>4267</v>
      </c>
      <c r="D3354" t="s" s="10">
        <v>4277</v>
      </c>
      <c r="E3354" s="349">
        <v>0</v>
      </c>
      <c r="F3354" s="6"/>
      <c r="G3354" s="6"/>
      <c r="H3354" s="6"/>
      <c r="I3354" s="6"/>
      <c r="J3354" s="9"/>
    </row>
    <row r="3355" ht="15.35" customHeight="1">
      <c r="A3355" t="s" s="594">
        <f>MID(D3355,LEN(C3355)+2,LEN(D3355)-LEN(C3355))</f>
        <v>121</v>
      </c>
      <c r="B3355" s="349">
        <f>IF(_xlfn.IFERROR(FIND("PU",D3355,1),0)&lt;&gt;0,"PU",0)</f>
        <v>0</v>
      </c>
      <c r="C3355" t="s" s="10">
        <v>4267</v>
      </c>
      <c r="D3355" t="s" s="10">
        <v>4278</v>
      </c>
      <c r="E3355" s="349">
        <v>0</v>
      </c>
      <c r="F3355" s="6"/>
      <c r="G3355" s="6"/>
      <c r="H3355" s="6"/>
      <c r="I3355" s="6"/>
      <c r="J3355" s="9"/>
    </row>
    <row r="3356" ht="15.35" customHeight="1">
      <c r="A3356" t="s" s="594">
        <f>MID(D3356,LEN(C3356)+2,LEN(D3356)-LEN(C3356))</f>
        <v>122</v>
      </c>
      <c r="B3356" s="349">
        <f>IF(_xlfn.IFERROR(FIND("PU",D3356,1),0)&lt;&gt;0,"PU",0)</f>
        <v>0</v>
      </c>
      <c r="C3356" t="s" s="10">
        <v>4267</v>
      </c>
      <c r="D3356" t="s" s="10">
        <v>4279</v>
      </c>
      <c r="E3356" s="349">
        <v>0</v>
      </c>
      <c r="F3356" s="6"/>
      <c r="G3356" s="6"/>
      <c r="H3356" s="6"/>
      <c r="I3356" s="6"/>
      <c r="J3356" s="9"/>
    </row>
    <row r="3357" ht="15.35" customHeight="1">
      <c r="A3357" t="s" s="594">
        <f>MID(D3357,LEN(C3357)+2,LEN(D3357)-LEN(C3357))</f>
        <v>123</v>
      </c>
      <c r="B3357" s="349">
        <f>IF(_xlfn.IFERROR(FIND("PU",D3357,1),0)&lt;&gt;0,"PU",0)</f>
        <v>0</v>
      </c>
      <c r="C3357" t="s" s="10">
        <v>4267</v>
      </c>
      <c r="D3357" t="s" s="10">
        <v>4280</v>
      </c>
      <c r="E3357" s="349">
        <v>0</v>
      </c>
      <c r="F3357" s="6"/>
      <c r="G3357" s="6"/>
      <c r="H3357" s="6"/>
      <c r="I3357" s="6"/>
      <c r="J3357" s="9"/>
    </row>
    <row r="3358" ht="15.35" customHeight="1">
      <c r="A3358" t="s" s="594">
        <f>MID(D3358,LEN(C3358)+2,LEN(D3358)-LEN(C3358))</f>
        <v>860</v>
      </c>
      <c r="B3358" s="349">
        <f>IF(_xlfn.IFERROR(FIND("PU",D3358,1),0)&lt;&gt;0,"PU",0)</f>
        <v>0</v>
      </c>
      <c r="C3358" t="s" s="10">
        <v>4267</v>
      </c>
      <c r="D3358" t="s" s="10">
        <v>4281</v>
      </c>
      <c r="E3358" s="349">
        <v>0</v>
      </c>
      <c r="F3358" s="6"/>
      <c r="G3358" s="6"/>
      <c r="H3358" s="6"/>
      <c r="I3358" s="6"/>
      <c r="J3358" s="9"/>
    </row>
    <row r="3359" ht="15.35" customHeight="1">
      <c r="A3359" t="s" s="594">
        <f>MID(D3359,LEN(C3359)+2,LEN(D3359)-LEN(C3359))</f>
        <v>110</v>
      </c>
      <c r="B3359" s="349">
        <f>IF(_xlfn.IFERROR(FIND("PU",D3359,1),0)&lt;&gt;0,"PU",0)</f>
        <v>0</v>
      </c>
      <c r="C3359" t="s" s="10">
        <v>4282</v>
      </c>
      <c r="D3359" t="s" s="10">
        <v>4283</v>
      </c>
      <c r="E3359" s="349">
        <v>0</v>
      </c>
      <c r="F3359" s="6"/>
      <c r="G3359" s="6"/>
      <c r="H3359" s="6"/>
      <c r="I3359" s="6"/>
      <c r="J3359" s="9"/>
    </row>
    <row r="3360" ht="15.35" customHeight="1">
      <c r="A3360" t="s" s="594">
        <f>MID(D3360,LEN(C3360)+2,LEN(D3360)-LEN(C3360))</f>
        <v>111</v>
      </c>
      <c r="B3360" s="349">
        <f>IF(_xlfn.IFERROR(FIND("PU",D3360,1),0)&lt;&gt;0,"PU",0)</f>
        <v>0</v>
      </c>
      <c r="C3360" t="s" s="10">
        <v>4282</v>
      </c>
      <c r="D3360" t="s" s="10">
        <v>4284</v>
      </c>
      <c r="E3360" s="349">
        <v>0</v>
      </c>
      <c r="F3360" s="6"/>
      <c r="G3360" s="6"/>
      <c r="H3360" s="6"/>
      <c r="I3360" s="6"/>
      <c r="J3360" s="9"/>
    </row>
    <row r="3361" ht="15.35" customHeight="1">
      <c r="A3361" t="s" s="594">
        <f>MID(D3361,LEN(C3361)+2,LEN(D3361)-LEN(C3361))</f>
        <v>112</v>
      </c>
      <c r="B3361" s="349">
        <f>IF(_xlfn.IFERROR(FIND("PU",D3361,1),0)&lt;&gt;0,"PU",0)</f>
        <v>0</v>
      </c>
      <c r="C3361" t="s" s="10">
        <v>4282</v>
      </c>
      <c r="D3361" t="s" s="10">
        <v>4285</v>
      </c>
      <c r="E3361" s="349">
        <v>0</v>
      </c>
      <c r="F3361" s="6"/>
      <c r="G3361" s="6"/>
      <c r="H3361" s="6"/>
      <c r="I3361" s="6"/>
      <c r="J3361" s="9"/>
    </row>
    <row r="3362" ht="15.35" customHeight="1">
      <c r="A3362" t="s" s="594">
        <f>MID(D3362,LEN(C3362)+2,LEN(D3362)-LEN(C3362))</f>
        <v>113</v>
      </c>
      <c r="B3362" s="349">
        <f>IF(_xlfn.IFERROR(FIND("PU",D3362,1),0)&lt;&gt;0,"PU",0)</f>
        <v>0</v>
      </c>
      <c r="C3362" t="s" s="10">
        <v>4282</v>
      </c>
      <c r="D3362" t="s" s="10">
        <v>4286</v>
      </c>
      <c r="E3362" s="349">
        <v>0</v>
      </c>
      <c r="F3362" s="6"/>
      <c r="G3362" s="6"/>
      <c r="H3362" s="6"/>
      <c r="I3362" s="6"/>
      <c r="J3362" s="9"/>
    </row>
    <row r="3363" ht="15.35" customHeight="1">
      <c r="A3363" t="s" s="594">
        <f>MID(D3363,LEN(C3363)+2,LEN(D3363)-LEN(C3363))</f>
        <v>114</v>
      </c>
      <c r="B3363" s="349">
        <f>IF(_xlfn.IFERROR(FIND("PU",D3363,1),0)&lt;&gt;0,"PU",0)</f>
        <v>0</v>
      </c>
      <c r="C3363" t="s" s="10">
        <v>4282</v>
      </c>
      <c r="D3363" t="s" s="10">
        <v>4287</v>
      </c>
      <c r="E3363" s="349">
        <v>0</v>
      </c>
      <c r="F3363" s="6"/>
      <c r="G3363" s="6"/>
      <c r="H3363" s="6"/>
      <c r="I3363" s="6"/>
      <c r="J3363" s="9"/>
    </row>
    <row r="3364" ht="15.35" customHeight="1">
      <c r="A3364" t="s" s="594">
        <f>MID(D3364,LEN(C3364)+2,LEN(D3364)-LEN(C3364))</f>
        <v>115</v>
      </c>
      <c r="B3364" s="349">
        <f>IF(_xlfn.IFERROR(FIND("PU",D3364,1),0)&lt;&gt;0,"PU",0)</f>
        <v>0</v>
      </c>
      <c r="C3364" t="s" s="10">
        <v>4282</v>
      </c>
      <c r="D3364" t="s" s="10">
        <v>4288</v>
      </c>
      <c r="E3364" s="349">
        <v>0</v>
      </c>
      <c r="F3364" s="6"/>
      <c r="G3364" s="6"/>
      <c r="H3364" s="6"/>
      <c r="I3364" s="6"/>
      <c r="J3364" s="9"/>
    </row>
    <row r="3365" ht="15.35" customHeight="1">
      <c r="A3365" t="s" s="594">
        <f>MID(D3365,LEN(C3365)+2,LEN(D3365)-LEN(C3365))</f>
        <v>117</v>
      </c>
      <c r="B3365" s="349">
        <f>IF(_xlfn.IFERROR(FIND("PU",D3365,1),0)&lt;&gt;0,"PU",0)</f>
        <v>0</v>
      </c>
      <c r="C3365" t="s" s="10">
        <v>4282</v>
      </c>
      <c r="D3365" t="s" s="10">
        <v>4289</v>
      </c>
      <c r="E3365" s="349">
        <v>0</v>
      </c>
      <c r="F3365" s="6"/>
      <c r="G3365" s="6"/>
      <c r="H3365" s="6"/>
      <c r="I3365" s="6"/>
      <c r="J3365" s="9"/>
    </row>
    <row r="3366" ht="15.35" customHeight="1">
      <c r="A3366" t="s" s="594">
        <f>MID(D3366,LEN(C3366)+2,LEN(D3366)-LEN(C3366))</f>
        <v>118</v>
      </c>
      <c r="B3366" s="349">
        <f>IF(_xlfn.IFERROR(FIND("PU",D3366,1),0)&lt;&gt;0,"PU",0)</f>
        <v>0</v>
      </c>
      <c r="C3366" t="s" s="10">
        <v>4282</v>
      </c>
      <c r="D3366" t="s" s="10">
        <v>4290</v>
      </c>
      <c r="E3366" s="349">
        <v>0</v>
      </c>
      <c r="F3366" s="6"/>
      <c r="G3366" s="6"/>
      <c r="H3366" s="6"/>
      <c r="I3366" s="6"/>
      <c r="J3366" s="9"/>
    </row>
    <row r="3367" ht="15.35" customHeight="1">
      <c r="A3367" t="s" s="594">
        <f>MID(D3367,LEN(C3367)+2,LEN(D3367)-LEN(C3367))</f>
        <v>119</v>
      </c>
      <c r="B3367" s="349">
        <f>IF(_xlfn.IFERROR(FIND("PU",D3367,1),0)&lt;&gt;0,"PU",0)</f>
        <v>0</v>
      </c>
      <c r="C3367" t="s" s="10">
        <v>4282</v>
      </c>
      <c r="D3367" t="s" s="10">
        <v>4291</v>
      </c>
      <c r="E3367" s="349">
        <v>0</v>
      </c>
      <c r="F3367" s="6"/>
      <c r="G3367" s="6"/>
      <c r="H3367" s="6"/>
      <c r="I3367" s="6"/>
      <c r="J3367" s="9"/>
    </row>
    <row r="3368" ht="15.35" customHeight="1">
      <c r="A3368" t="s" s="594">
        <f>MID(D3368,LEN(C3368)+2,LEN(D3368)-LEN(C3368))</f>
        <v>120</v>
      </c>
      <c r="B3368" s="349">
        <f>IF(_xlfn.IFERROR(FIND("PU",D3368,1),0)&lt;&gt;0,"PU",0)</f>
        <v>0</v>
      </c>
      <c r="C3368" t="s" s="10">
        <v>4282</v>
      </c>
      <c r="D3368" t="s" s="10">
        <v>4292</v>
      </c>
      <c r="E3368" s="349">
        <v>0</v>
      </c>
      <c r="F3368" s="6"/>
      <c r="G3368" s="6"/>
      <c r="H3368" s="6"/>
      <c r="I3368" s="6"/>
      <c r="J3368" s="9"/>
    </row>
    <row r="3369" ht="15.35" customHeight="1">
      <c r="A3369" t="s" s="594">
        <f>MID(D3369,LEN(C3369)+2,LEN(D3369)-LEN(C3369))</f>
        <v>121</v>
      </c>
      <c r="B3369" s="349">
        <f>IF(_xlfn.IFERROR(FIND("PU",D3369,1),0)&lt;&gt;0,"PU",0)</f>
        <v>0</v>
      </c>
      <c r="C3369" t="s" s="10">
        <v>4282</v>
      </c>
      <c r="D3369" t="s" s="10">
        <v>4293</v>
      </c>
      <c r="E3369" s="349">
        <v>0</v>
      </c>
      <c r="F3369" s="6"/>
      <c r="G3369" s="6"/>
      <c r="H3369" s="6"/>
      <c r="I3369" s="6"/>
      <c r="J3369" s="9"/>
    </row>
    <row r="3370" ht="15.35" customHeight="1">
      <c r="A3370" t="s" s="594">
        <f>MID(D3370,LEN(C3370)+2,LEN(D3370)-LEN(C3370))</f>
        <v>122</v>
      </c>
      <c r="B3370" s="349">
        <f>IF(_xlfn.IFERROR(FIND("PU",D3370,1),0)&lt;&gt;0,"PU",0)</f>
        <v>0</v>
      </c>
      <c r="C3370" t="s" s="10">
        <v>4282</v>
      </c>
      <c r="D3370" t="s" s="10">
        <v>4294</v>
      </c>
      <c r="E3370" s="349">
        <v>0</v>
      </c>
      <c r="F3370" s="6"/>
      <c r="G3370" s="6"/>
      <c r="H3370" s="6"/>
      <c r="I3370" s="6"/>
      <c r="J3370" s="9"/>
    </row>
    <row r="3371" ht="15.35" customHeight="1">
      <c r="A3371" t="s" s="594">
        <f>MID(D3371,LEN(C3371)+2,LEN(D3371)-LEN(C3371))</f>
        <v>123</v>
      </c>
      <c r="B3371" s="349">
        <f>IF(_xlfn.IFERROR(FIND("PU",D3371,1),0)&lt;&gt;0,"PU",0)</f>
        <v>0</v>
      </c>
      <c r="C3371" t="s" s="10">
        <v>4282</v>
      </c>
      <c r="D3371" t="s" s="10">
        <v>4295</v>
      </c>
      <c r="E3371" s="349">
        <v>0</v>
      </c>
      <c r="F3371" s="6"/>
      <c r="G3371" s="6"/>
      <c r="H3371" s="6"/>
      <c r="I3371" s="6"/>
      <c r="J3371" s="9"/>
    </row>
    <row r="3372" ht="15.35" customHeight="1">
      <c r="A3372" t="s" s="594">
        <f>MID(D3372,LEN(C3372)+2,LEN(D3372)-LEN(C3372))</f>
        <v>860</v>
      </c>
      <c r="B3372" s="349">
        <f>IF(_xlfn.IFERROR(FIND("PU",D3372,1),0)&lt;&gt;0,"PU",0)</f>
        <v>0</v>
      </c>
      <c r="C3372" t="s" s="10">
        <v>4282</v>
      </c>
      <c r="D3372" t="s" s="10">
        <v>4296</v>
      </c>
      <c r="E3372" s="349">
        <v>0</v>
      </c>
      <c r="F3372" s="6"/>
      <c r="G3372" s="6"/>
      <c r="H3372" s="6"/>
      <c r="I3372" s="6"/>
      <c r="J3372" s="9"/>
    </row>
    <row r="3373" ht="15.35" customHeight="1">
      <c r="A3373" t="s" s="594">
        <f>MID(D3373,LEN(C3373)+2,LEN(D3373)-LEN(C3373))</f>
        <v>110</v>
      </c>
      <c r="B3373" s="349">
        <f>IF(_xlfn.IFERROR(FIND("PU",D3373,1),0)&lt;&gt;0,"PU",0)</f>
        <v>0</v>
      </c>
      <c r="C3373" t="s" s="10">
        <v>4297</v>
      </c>
      <c r="D3373" t="s" s="10">
        <v>4298</v>
      </c>
      <c r="E3373" s="349">
        <v>0</v>
      </c>
      <c r="F3373" s="6"/>
      <c r="G3373" s="6"/>
      <c r="H3373" s="6"/>
      <c r="I3373" s="6"/>
      <c r="J3373" s="9"/>
    </row>
    <row r="3374" ht="15.35" customHeight="1">
      <c r="A3374" t="s" s="594">
        <f>MID(D3374,LEN(C3374)+2,LEN(D3374)-LEN(C3374))</f>
        <v>111</v>
      </c>
      <c r="B3374" s="349">
        <f>IF(_xlfn.IFERROR(FIND("PU",D3374,1),0)&lt;&gt;0,"PU",0)</f>
        <v>0</v>
      </c>
      <c r="C3374" t="s" s="10">
        <v>4297</v>
      </c>
      <c r="D3374" t="s" s="10">
        <v>4299</v>
      </c>
      <c r="E3374" s="349">
        <v>0</v>
      </c>
      <c r="F3374" s="6"/>
      <c r="G3374" s="6"/>
      <c r="H3374" s="6"/>
      <c r="I3374" s="6"/>
      <c r="J3374" s="9"/>
    </row>
    <row r="3375" ht="15.35" customHeight="1">
      <c r="A3375" t="s" s="594">
        <f>MID(D3375,LEN(C3375)+2,LEN(D3375)-LEN(C3375))</f>
        <v>112</v>
      </c>
      <c r="B3375" s="349">
        <f>IF(_xlfn.IFERROR(FIND("PU",D3375,1),0)&lt;&gt;0,"PU",0)</f>
        <v>0</v>
      </c>
      <c r="C3375" t="s" s="10">
        <v>4297</v>
      </c>
      <c r="D3375" t="s" s="10">
        <v>4300</v>
      </c>
      <c r="E3375" s="349">
        <v>0</v>
      </c>
      <c r="F3375" s="6"/>
      <c r="G3375" s="6"/>
      <c r="H3375" s="6"/>
      <c r="I3375" s="6"/>
      <c r="J3375" s="9"/>
    </row>
    <row r="3376" ht="15.35" customHeight="1">
      <c r="A3376" t="s" s="594">
        <f>MID(D3376,LEN(C3376)+2,LEN(D3376)-LEN(C3376))</f>
        <v>113</v>
      </c>
      <c r="B3376" s="349">
        <f>IF(_xlfn.IFERROR(FIND("PU",D3376,1),0)&lt;&gt;0,"PU",0)</f>
        <v>0</v>
      </c>
      <c r="C3376" t="s" s="10">
        <v>4297</v>
      </c>
      <c r="D3376" t="s" s="10">
        <v>4301</v>
      </c>
      <c r="E3376" s="349">
        <v>0</v>
      </c>
      <c r="F3376" s="6"/>
      <c r="G3376" s="6"/>
      <c r="H3376" s="6"/>
      <c r="I3376" s="6"/>
      <c r="J3376" s="9"/>
    </row>
    <row r="3377" ht="15.35" customHeight="1">
      <c r="A3377" t="s" s="594">
        <f>MID(D3377,LEN(C3377)+2,LEN(D3377)-LEN(C3377))</f>
        <v>114</v>
      </c>
      <c r="B3377" s="349">
        <f>IF(_xlfn.IFERROR(FIND("PU",D3377,1),0)&lt;&gt;0,"PU",0)</f>
        <v>0</v>
      </c>
      <c r="C3377" t="s" s="10">
        <v>4297</v>
      </c>
      <c r="D3377" t="s" s="10">
        <v>4302</v>
      </c>
      <c r="E3377" s="349">
        <v>0</v>
      </c>
      <c r="F3377" s="6"/>
      <c r="G3377" s="6"/>
      <c r="H3377" s="6"/>
      <c r="I3377" s="6"/>
      <c r="J3377" s="9"/>
    </row>
    <row r="3378" ht="15.35" customHeight="1">
      <c r="A3378" t="s" s="594">
        <f>MID(D3378,LEN(C3378)+2,LEN(D3378)-LEN(C3378))</f>
        <v>115</v>
      </c>
      <c r="B3378" s="349">
        <f>IF(_xlfn.IFERROR(FIND("PU",D3378,1),0)&lt;&gt;0,"PU",0)</f>
        <v>0</v>
      </c>
      <c r="C3378" t="s" s="10">
        <v>4297</v>
      </c>
      <c r="D3378" t="s" s="10">
        <v>4303</v>
      </c>
      <c r="E3378" s="349">
        <v>0</v>
      </c>
      <c r="F3378" s="6"/>
      <c r="G3378" s="6"/>
      <c r="H3378" s="6"/>
      <c r="I3378" s="6"/>
      <c r="J3378" s="9"/>
    </row>
    <row r="3379" ht="15.35" customHeight="1">
      <c r="A3379" t="s" s="594">
        <f>MID(D3379,LEN(C3379)+2,LEN(D3379)-LEN(C3379))</f>
        <v>117</v>
      </c>
      <c r="B3379" s="349">
        <f>IF(_xlfn.IFERROR(FIND("PU",D3379,1),0)&lt;&gt;0,"PU",0)</f>
        <v>0</v>
      </c>
      <c r="C3379" t="s" s="10">
        <v>4297</v>
      </c>
      <c r="D3379" t="s" s="10">
        <v>4304</v>
      </c>
      <c r="E3379" s="349">
        <v>0</v>
      </c>
      <c r="F3379" s="6"/>
      <c r="G3379" s="6"/>
      <c r="H3379" s="6"/>
      <c r="I3379" s="6"/>
      <c r="J3379" s="9"/>
    </row>
    <row r="3380" ht="15.35" customHeight="1">
      <c r="A3380" t="s" s="594">
        <f>MID(D3380,LEN(C3380)+2,LEN(D3380)-LEN(C3380))</f>
        <v>118</v>
      </c>
      <c r="B3380" s="349">
        <f>IF(_xlfn.IFERROR(FIND("PU",D3380,1),0)&lt;&gt;0,"PU",0)</f>
        <v>0</v>
      </c>
      <c r="C3380" t="s" s="10">
        <v>4297</v>
      </c>
      <c r="D3380" t="s" s="10">
        <v>4305</v>
      </c>
      <c r="E3380" s="349">
        <v>0</v>
      </c>
      <c r="F3380" s="6"/>
      <c r="G3380" s="6"/>
      <c r="H3380" s="6"/>
      <c r="I3380" s="6"/>
      <c r="J3380" s="9"/>
    </row>
    <row r="3381" ht="15.35" customHeight="1">
      <c r="A3381" t="s" s="594">
        <f>MID(D3381,LEN(C3381)+2,LEN(D3381)-LEN(C3381))</f>
        <v>119</v>
      </c>
      <c r="B3381" s="349">
        <f>IF(_xlfn.IFERROR(FIND("PU",D3381,1),0)&lt;&gt;0,"PU",0)</f>
        <v>0</v>
      </c>
      <c r="C3381" t="s" s="10">
        <v>4297</v>
      </c>
      <c r="D3381" t="s" s="10">
        <v>4306</v>
      </c>
      <c r="E3381" s="349">
        <v>0</v>
      </c>
      <c r="F3381" s="6"/>
      <c r="G3381" s="6"/>
      <c r="H3381" s="6"/>
      <c r="I3381" s="6"/>
      <c r="J3381" s="9"/>
    </row>
    <row r="3382" ht="15.35" customHeight="1">
      <c r="A3382" t="s" s="594">
        <f>MID(D3382,LEN(C3382)+2,LEN(D3382)-LEN(C3382))</f>
        <v>120</v>
      </c>
      <c r="B3382" s="349">
        <f>IF(_xlfn.IFERROR(FIND("PU",D3382,1),0)&lt;&gt;0,"PU",0)</f>
        <v>0</v>
      </c>
      <c r="C3382" t="s" s="10">
        <v>4297</v>
      </c>
      <c r="D3382" t="s" s="10">
        <v>4307</v>
      </c>
      <c r="E3382" s="349">
        <v>0</v>
      </c>
      <c r="F3382" s="6"/>
      <c r="G3382" s="6"/>
      <c r="H3382" s="6"/>
      <c r="I3382" s="6"/>
      <c r="J3382" s="9"/>
    </row>
    <row r="3383" ht="15.35" customHeight="1">
      <c r="A3383" t="s" s="594">
        <f>MID(D3383,LEN(C3383)+2,LEN(D3383)-LEN(C3383))</f>
        <v>121</v>
      </c>
      <c r="B3383" s="349">
        <f>IF(_xlfn.IFERROR(FIND("PU",D3383,1),0)&lt;&gt;0,"PU",0)</f>
        <v>0</v>
      </c>
      <c r="C3383" t="s" s="10">
        <v>4297</v>
      </c>
      <c r="D3383" t="s" s="10">
        <v>4308</v>
      </c>
      <c r="E3383" s="349">
        <v>0</v>
      </c>
      <c r="F3383" s="6"/>
      <c r="G3383" s="6"/>
      <c r="H3383" s="6"/>
      <c r="I3383" s="6"/>
      <c r="J3383" s="9"/>
    </row>
    <row r="3384" ht="15.35" customHeight="1">
      <c r="A3384" t="s" s="594">
        <f>MID(D3384,LEN(C3384)+2,LEN(D3384)-LEN(C3384))</f>
        <v>122</v>
      </c>
      <c r="B3384" s="349">
        <f>IF(_xlfn.IFERROR(FIND("PU",D3384,1),0)&lt;&gt;0,"PU",0)</f>
        <v>0</v>
      </c>
      <c r="C3384" t="s" s="10">
        <v>4297</v>
      </c>
      <c r="D3384" t="s" s="10">
        <v>4309</v>
      </c>
      <c r="E3384" s="349">
        <v>0</v>
      </c>
      <c r="F3384" s="6"/>
      <c r="G3384" s="6"/>
      <c r="H3384" s="6"/>
      <c r="I3384" s="6"/>
      <c r="J3384" s="9"/>
    </row>
    <row r="3385" ht="15.35" customHeight="1">
      <c r="A3385" t="s" s="594">
        <f>MID(D3385,LEN(C3385)+2,LEN(D3385)-LEN(C3385))</f>
        <v>123</v>
      </c>
      <c r="B3385" s="349">
        <f>IF(_xlfn.IFERROR(FIND("PU",D3385,1),0)&lt;&gt;0,"PU",0)</f>
        <v>0</v>
      </c>
      <c r="C3385" t="s" s="10">
        <v>4297</v>
      </c>
      <c r="D3385" t="s" s="10">
        <v>4310</v>
      </c>
      <c r="E3385" s="349">
        <v>0</v>
      </c>
      <c r="F3385" s="6"/>
      <c r="G3385" s="6"/>
      <c r="H3385" s="6"/>
      <c r="I3385" s="6"/>
      <c r="J3385" s="9"/>
    </row>
    <row r="3386" ht="15.35" customHeight="1">
      <c r="A3386" t="s" s="594">
        <f>MID(D3386,LEN(C3386)+2,LEN(D3386)-LEN(C3386))</f>
        <v>860</v>
      </c>
      <c r="B3386" s="349">
        <f>IF(_xlfn.IFERROR(FIND("PU",D3386,1),0)&lt;&gt;0,"PU",0)</f>
        <v>0</v>
      </c>
      <c r="C3386" t="s" s="10">
        <v>4297</v>
      </c>
      <c r="D3386" t="s" s="10">
        <v>4311</v>
      </c>
      <c r="E3386" s="349">
        <v>0</v>
      </c>
      <c r="F3386" s="6"/>
      <c r="G3386" s="6"/>
      <c r="H3386" s="6"/>
      <c r="I3386" s="6"/>
      <c r="J3386" s="9"/>
    </row>
    <row r="3387" ht="15.35" customHeight="1">
      <c r="A3387" t="s" s="594">
        <f>MID(D3387,LEN(C3387)+2,LEN(D3387)-LEN(C3387))</f>
        <v>110</v>
      </c>
      <c r="B3387" s="349">
        <f>IF(_xlfn.IFERROR(FIND("PU",D3387,1),0)&lt;&gt;0,"PU",0)</f>
        <v>0</v>
      </c>
      <c r="C3387" t="s" s="10">
        <v>4312</v>
      </c>
      <c r="D3387" t="s" s="10">
        <v>4313</v>
      </c>
      <c r="E3387" s="349">
        <v>0</v>
      </c>
      <c r="F3387" s="6"/>
      <c r="G3387" s="6"/>
      <c r="H3387" s="6"/>
      <c r="I3387" s="6"/>
      <c r="J3387" s="9"/>
    </row>
    <row r="3388" ht="15.35" customHeight="1">
      <c r="A3388" t="s" s="594">
        <f>MID(D3388,LEN(C3388)+2,LEN(D3388)-LEN(C3388))</f>
        <v>111</v>
      </c>
      <c r="B3388" s="349">
        <f>IF(_xlfn.IFERROR(FIND("PU",D3388,1),0)&lt;&gt;0,"PU",0)</f>
        <v>0</v>
      </c>
      <c r="C3388" t="s" s="10">
        <v>4312</v>
      </c>
      <c r="D3388" t="s" s="10">
        <v>4314</v>
      </c>
      <c r="E3388" s="349">
        <v>0</v>
      </c>
      <c r="F3388" s="6"/>
      <c r="G3388" s="6"/>
      <c r="H3388" s="6"/>
      <c r="I3388" s="6"/>
      <c r="J3388" s="9"/>
    </row>
    <row r="3389" ht="15.35" customHeight="1">
      <c r="A3389" t="s" s="594">
        <f>MID(D3389,LEN(C3389)+2,LEN(D3389)-LEN(C3389))</f>
        <v>112</v>
      </c>
      <c r="B3389" s="349">
        <f>IF(_xlfn.IFERROR(FIND("PU",D3389,1),0)&lt;&gt;0,"PU",0)</f>
        <v>0</v>
      </c>
      <c r="C3389" t="s" s="10">
        <v>4312</v>
      </c>
      <c r="D3389" t="s" s="10">
        <v>4315</v>
      </c>
      <c r="E3389" s="349">
        <v>0</v>
      </c>
      <c r="F3389" s="6"/>
      <c r="G3389" s="6"/>
      <c r="H3389" s="6"/>
      <c r="I3389" s="6"/>
      <c r="J3389" s="9"/>
    </row>
    <row r="3390" ht="15.35" customHeight="1">
      <c r="A3390" t="s" s="594">
        <f>MID(D3390,LEN(C3390)+2,LEN(D3390)-LEN(C3390))</f>
        <v>113</v>
      </c>
      <c r="B3390" s="349">
        <f>IF(_xlfn.IFERROR(FIND("PU",D3390,1),0)&lt;&gt;0,"PU",0)</f>
        <v>0</v>
      </c>
      <c r="C3390" t="s" s="10">
        <v>4312</v>
      </c>
      <c r="D3390" t="s" s="10">
        <v>4316</v>
      </c>
      <c r="E3390" s="349">
        <v>0</v>
      </c>
      <c r="F3390" s="6"/>
      <c r="G3390" s="6"/>
      <c r="H3390" s="6"/>
      <c r="I3390" s="6"/>
      <c r="J3390" s="9"/>
    </row>
    <row r="3391" ht="15.35" customHeight="1">
      <c r="A3391" t="s" s="594">
        <f>MID(D3391,LEN(C3391)+2,LEN(D3391)-LEN(C3391))</f>
        <v>114</v>
      </c>
      <c r="B3391" s="349">
        <f>IF(_xlfn.IFERROR(FIND("PU",D3391,1),0)&lt;&gt;0,"PU",0)</f>
        <v>0</v>
      </c>
      <c r="C3391" t="s" s="10">
        <v>4312</v>
      </c>
      <c r="D3391" t="s" s="10">
        <v>4317</v>
      </c>
      <c r="E3391" s="349">
        <v>0</v>
      </c>
      <c r="F3391" s="6"/>
      <c r="G3391" s="6"/>
      <c r="H3391" s="6"/>
      <c r="I3391" s="6"/>
      <c r="J3391" s="9"/>
    </row>
    <row r="3392" ht="15.35" customHeight="1">
      <c r="A3392" t="s" s="594">
        <f>MID(D3392,LEN(C3392)+2,LEN(D3392)-LEN(C3392))</f>
        <v>115</v>
      </c>
      <c r="B3392" s="349">
        <f>IF(_xlfn.IFERROR(FIND("PU",D3392,1),0)&lt;&gt;0,"PU",0)</f>
        <v>0</v>
      </c>
      <c r="C3392" t="s" s="10">
        <v>4312</v>
      </c>
      <c r="D3392" t="s" s="10">
        <v>4318</v>
      </c>
      <c r="E3392" s="349">
        <v>0</v>
      </c>
      <c r="F3392" s="6"/>
      <c r="G3392" s="6"/>
      <c r="H3392" s="6"/>
      <c r="I3392" s="6"/>
      <c r="J3392" s="9"/>
    </row>
    <row r="3393" ht="15.35" customHeight="1">
      <c r="A3393" t="s" s="594">
        <f>MID(D3393,LEN(C3393)+2,LEN(D3393)-LEN(C3393))</f>
        <v>117</v>
      </c>
      <c r="B3393" s="349">
        <f>IF(_xlfn.IFERROR(FIND("PU",D3393,1),0)&lt;&gt;0,"PU",0)</f>
        <v>0</v>
      </c>
      <c r="C3393" t="s" s="10">
        <v>4312</v>
      </c>
      <c r="D3393" t="s" s="10">
        <v>4319</v>
      </c>
      <c r="E3393" s="349">
        <v>0</v>
      </c>
      <c r="F3393" s="6"/>
      <c r="G3393" s="6"/>
      <c r="H3393" s="6"/>
      <c r="I3393" s="6"/>
      <c r="J3393" s="9"/>
    </row>
    <row r="3394" ht="15.35" customHeight="1">
      <c r="A3394" t="s" s="594">
        <f>MID(D3394,LEN(C3394)+2,LEN(D3394)-LEN(C3394))</f>
        <v>118</v>
      </c>
      <c r="B3394" s="349">
        <f>IF(_xlfn.IFERROR(FIND("PU",D3394,1),0)&lt;&gt;0,"PU",0)</f>
        <v>0</v>
      </c>
      <c r="C3394" t="s" s="10">
        <v>4312</v>
      </c>
      <c r="D3394" t="s" s="10">
        <v>4320</v>
      </c>
      <c r="E3394" s="349">
        <v>0</v>
      </c>
      <c r="F3394" s="6"/>
      <c r="G3394" s="6"/>
      <c r="H3394" s="6"/>
      <c r="I3394" s="6"/>
      <c r="J3394" s="9"/>
    </row>
    <row r="3395" ht="15.35" customHeight="1">
      <c r="A3395" t="s" s="594">
        <f>MID(D3395,LEN(C3395)+2,LEN(D3395)-LEN(C3395))</f>
        <v>119</v>
      </c>
      <c r="B3395" s="349">
        <f>IF(_xlfn.IFERROR(FIND("PU",D3395,1),0)&lt;&gt;0,"PU",0)</f>
        <v>0</v>
      </c>
      <c r="C3395" t="s" s="10">
        <v>4312</v>
      </c>
      <c r="D3395" t="s" s="10">
        <v>4321</v>
      </c>
      <c r="E3395" s="349">
        <v>0</v>
      </c>
      <c r="F3395" s="6"/>
      <c r="G3395" s="6"/>
      <c r="H3395" s="6"/>
      <c r="I3395" s="6"/>
      <c r="J3395" s="9"/>
    </row>
    <row r="3396" ht="15.35" customHeight="1">
      <c r="A3396" t="s" s="594">
        <f>MID(D3396,LEN(C3396)+2,LEN(D3396)-LEN(C3396))</f>
        <v>120</v>
      </c>
      <c r="B3396" s="349">
        <f>IF(_xlfn.IFERROR(FIND("PU",D3396,1),0)&lt;&gt;0,"PU",0)</f>
        <v>0</v>
      </c>
      <c r="C3396" t="s" s="10">
        <v>4312</v>
      </c>
      <c r="D3396" t="s" s="10">
        <v>4322</v>
      </c>
      <c r="E3396" s="349">
        <v>0</v>
      </c>
      <c r="F3396" s="6"/>
      <c r="G3396" s="6"/>
      <c r="H3396" s="6"/>
      <c r="I3396" s="6"/>
      <c r="J3396" s="9"/>
    </row>
    <row r="3397" ht="15.35" customHeight="1">
      <c r="A3397" t="s" s="594">
        <f>MID(D3397,LEN(C3397)+2,LEN(D3397)-LEN(C3397))</f>
        <v>121</v>
      </c>
      <c r="B3397" s="349">
        <f>IF(_xlfn.IFERROR(FIND("PU",D3397,1),0)&lt;&gt;0,"PU",0)</f>
        <v>0</v>
      </c>
      <c r="C3397" t="s" s="10">
        <v>4312</v>
      </c>
      <c r="D3397" t="s" s="10">
        <v>4323</v>
      </c>
      <c r="E3397" s="349">
        <v>0</v>
      </c>
      <c r="F3397" s="6"/>
      <c r="G3397" s="6"/>
      <c r="H3397" s="6"/>
      <c r="I3397" s="6"/>
      <c r="J3397" s="9"/>
    </row>
    <row r="3398" ht="15.35" customHeight="1">
      <c r="A3398" t="s" s="594">
        <f>MID(D3398,LEN(C3398)+2,LEN(D3398)-LEN(C3398))</f>
        <v>122</v>
      </c>
      <c r="B3398" s="349">
        <f>IF(_xlfn.IFERROR(FIND("PU",D3398,1),0)&lt;&gt;0,"PU",0)</f>
        <v>0</v>
      </c>
      <c r="C3398" t="s" s="10">
        <v>4312</v>
      </c>
      <c r="D3398" t="s" s="10">
        <v>4324</v>
      </c>
      <c r="E3398" s="349">
        <v>0</v>
      </c>
      <c r="F3398" s="6"/>
      <c r="G3398" s="6"/>
      <c r="H3398" s="6"/>
      <c r="I3398" s="6"/>
      <c r="J3398" s="9"/>
    </row>
    <row r="3399" ht="15.35" customHeight="1">
      <c r="A3399" t="s" s="594">
        <f>MID(D3399,LEN(C3399)+2,LEN(D3399)-LEN(C3399))</f>
        <v>123</v>
      </c>
      <c r="B3399" s="349">
        <f>IF(_xlfn.IFERROR(FIND("PU",D3399,1),0)&lt;&gt;0,"PU",0)</f>
        <v>0</v>
      </c>
      <c r="C3399" t="s" s="10">
        <v>4312</v>
      </c>
      <c r="D3399" t="s" s="10">
        <v>4325</v>
      </c>
      <c r="E3399" s="349">
        <v>0</v>
      </c>
      <c r="F3399" s="6"/>
      <c r="G3399" s="6"/>
      <c r="H3399" s="6"/>
      <c r="I3399" s="6"/>
      <c r="J3399" s="9"/>
    </row>
    <row r="3400" ht="15.35" customHeight="1">
      <c r="A3400" t="s" s="594">
        <f>MID(D3400,LEN(C3400)+2,LEN(D3400)-LEN(C3400))</f>
        <v>860</v>
      </c>
      <c r="B3400" s="349">
        <f>IF(_xlfn.IFERROR(FIND("PU",D3400,1),0)&lt;&gt;0,"PU",0)</f>
        <v>0</v>
      </c>
      <c r="C3400" t="s" s="10">
        <v>4312</v>
      </c>
      <c r="D3400" t="s" s="10">
        <v>4326</v>
      </c>
      <c r="E3400" s="349">
        <v>0</v>
      </c>
      <c r="F3400" s="6"/>
      <c r="G3400" s="6"/>
      <c r="H3400" s="6"/>
      <c r="I3400" s="6"/>
      <c r="J3400" s="9"/>
    </row>
    <row r="3401" ht="15.35" customHeight="1">
      <c r="A3401" t="s" s="594">
        <f>MID(D3401,LEN(C3401)+2,LEN(D3401)-LEN(C3401))</f>
        <v>110</v>
      </c>
      <c r="B3401" s="349">
        <f>IF(_xlfn.IFERROR(FIND("PU",D3401,1),0)&lt;&gt;0,"PU",0)</f>
        <v>0</v>
      </c>
      <c r="C3401" t="s" s="10">
        <v>4327</v>
      </c>
      <c r="D3401" t="s" s="10">
        <v>4328</v>
      </c>
      <c r="E3401" s="349">
        <v>0</v>
      </c>
      <c r="F3401" s="6"/>
      <c r="G3401" s="6"/>
      <c r="H3401" s="6"/>
      <c r="I3401" s="6"/>
      <c r="J3401" s="9"/>
    </row>
    <row r="3402" ht="15.35" customHeight="1">
      <c r="A3402" t="s" s="594">
        <f>MID(D3402,LEN(C3402)+2,LEN(D3402)-LEN(C3402))</f>
        <v>111</v>
      </c>
      <c r="B3402" s="349">
        <f>IF(_xlfn.IFERROR(FIND("PU",D3402,1),0)&lt;&gt;0,"PU",0)</f>
        <v>0</v>
      </c>
      <c r="C3402" t="s" s="10">
        <v>4327</v>
      </c>
      <c r="D3402" t="s" s="10">
        <v>4329</v>
      </c>
      <c r="E3402" s="349">
        <v>0</v>
      </c>
      <c r="F3402" s="6"/>
      <c r="G3402" s="6"/>
      <c r="H3402" s="6"/>
      <c r="I3402" s="6"/>
      <c r="J3402" s="9"/>
    </row>
    <row r="3403" ht="15.35" customHeight="1">
      <c r="A3403" t="s" s="594">
        <f>MID(D3403,LEN(C3403)+2,LEN(D3403)-LEN(C3403))</f>
        <v>112</v>
      </c>
      <c r="B3403" s="349">
        <f>IF(_xlfn.IFERROR(FIND("PU",D3403,1),0)&lt;&gt;0,"PU",0)</f>
        <v>0</v>
      </c>
      <c r="C3403" t="s" s="10">
        <v>4327</v>
      </c>
      <c r="D3403" t="s" s="10">
        <v>4330</v>
      </c>
      <c r="E3403" s="349">
        <v>0</v>
      </c>
      <c r="F3403" s="6"/>
      <c r="G3403" s="6"/>
      <c r="H3403" s="6"/>
      <c r="I3403" s="6"/>
      <c r="J3403" s="9"/>
    </row>
    <row r="3404" ht="15.35" customHeight="1">
      <c r="A3404" t="s" s="594">
        <f>MID(D3404,LEN(C3404)+2,LEN(D3404)-LEN(C3404))</f>
        <v>113</v>
      </c>
      <c r="B3404" s="349">
        <f>IF(_xlfn.IFERROR(FIND("PU",D3404,1),0)&lt;&gt;0,"PU",0)</f>
        <v>0</v>
      </c>
      <c r="C3404" t="s" s="10">
        <v>4327</v>
      </c>
      <c r="D3404" t="s" s="10">
        <v>4331</v>
      </c>
      <c r="E3404" s="349">
        <v>0</v>
      </c>
      <c r="F3404" s="6"/>
      <c r="G3404" s="6"/>
      <c r="H3404" s="6"/>
      <c r="I3404" s="6"/>
      <c r="J3404" s="9"/>
    </row>
    <row r="3405" ht="15.35" customHeight="1">
      <c r="A3405" t="s" s="594">
        <f>MID(D3405,LEN(C3405)+2,LEN(D3405)-LEN(C3405))</f>
        <v>114</v>
      </c>
      <c r="B3405" s="349">
        <f>IF(_xlfn.IFERROR(FIND("PU",D3405,1),0)&lt;&gt;0,"PU",0)</f>
        <v>0</v>
      </c>
      <c r="C3405" t="s" s="10">
        <v>4327</v>
      </c>
      <c r="D3405" t="s" s="10">
        <v>4332</v>
      </c>
      <c r="E3405" s="349">
        <v>0</v>
      </c>
      <c r="F3405" s="6"/>
      <c r="G3405" s="6"/>
      <c r="H3405" s="6"/>
      <c r="I3405" s="6"/>
      <c r="J3405" s="9"/>
    </row>
    <row r="3406" ht="15.35" customHeight="1">
      <c r="A3406" t="s" s="594">
        <f>MID(D3406,LEN(C3406)+2,LEN(D3406)-LEN(C3406))</f>
        <v>115</v>
      </c>
      <c r="B3406" s="349">
        <f>IF(_xlfn.IFERROR(FIND("PU",D3406,1),0)&lt;&gt;0,"PU",0)</f>
        <v>0</v>
      </c>
      <c r="C3406" t="s" s="10">
        <v>4327</v>
      </c>
      <c r="D3406" t="s" s="10">
        <v>4333</v>
      </c>
      <c r="E3406" s="349">
        <v>0</v>
      </c>
      <c r="F3406" s="6"/>
      <c r="G3406" s="6"/>
      <c r="H3406" s="6"/>
      <c r="I3406" s="6"/>
      <c r="J3406" s="9"/>
    </row>
    <row r="3407" ht="15.35" customHeight="1">
      <c r="A3407" t="s" s="594">
        <f>MID(D3407,LEN(C3407)+2,LEN(D3407)-LEN(C3407))</f>
        <v>117</v>
      </c>
      <c r="B3407" s="349">
        <f>IF(_xlfn.IFERROR(FIND("PU",D3407,1),0)&lt;&gt;0,"PU",0)</f>
        <v>0</v>
      </c>
      <c r="C3407" t="s" s="10">
        <v>4327</v>
      </c>
      <c r="D3407" t="s" s="10">
        <v>4334</v>
      </c>
      <c r="E3407" s="349">
        <v>0</v>
      </c>
      <c r="F3407" s="6"/>
      <c r="G3407" s="6"/>
      <c r="H3407" s="6"/>
      <c r="I3407" s="6"/>
      <c r="J3407" s="9"/>
    </row>
    <row r="3408" ht="15.35" customHeight="1">
      <c r="A3408" t="s" s="594">
        <f>MID(D3408,LEN(C3408)+2,LEN(D3408)-LEN(C3408))</f>
        <v>118</v>
      </c>
      <c r="B3408" s="349">
        <f>IF(_xlfn.IFERROR(FIND("PU",D3408,1),0)&lt;&gt;0,"PU",0)</f>
        <v>0</v>
      </c>
      <c r="C3408" t="s" s="10">
        <v>4327</v>
      </c>
      <c r="D3408" t="s" s="10">
        <v>4335</v>
      </c>
      <c r="E3408" s="349">
        <v>0</v>
      </c>
      <c r="F3408" s="6"/>
      <c r="G3408" s="6"/>
      <c r="H3408" s="6"/>
      <c r="I3408" s="6"/>
      <c r="J3408" s="9"/>
    </row>
    <row r="3409" ht="15.35" customHeight="1">
      <c r="A3409" t="s" s="594">
        <f>MID(D3409,LEN(C3409)+2,LEN(D3409)-LEN(C3409))</f>
        <v>119</v>
      </c>
      <c r="B3409" s="349">
        <f>IF(_xlfn.IFERROR(FIND("PU",D3409,1),0)&lt;&gt;0,"PU",0)</f>
        <v>0</v>
      </c>
      <c r="C3409" t="s" s="10">
        <v>4327</v>
      </c>
      <c r="D3409" t="s" s="10">
        <v>4336</v>
      </c>
      <c r="E3409" s="349">
        <v>0</v>
      </c>
      <c r="F3409" s="6"/>
      <c r="G3409" s="6"/>
      <c r="H3409" s="6"/>
      <c r="I3409" s="6"/>
      <c r="J3409" s="9"/>
    </row>
    <row r="3410" ht="15.35" customHeight="1">
      <c r="A3410" t="s" s="594">
        <f>MID(D3410,LEN(C3410)+2,LEN(D3410)-LEN(C3410))</f>
        <v>120</v>
      </c>
      <c r="B3410" s="349">
        <f>IF(_xlfn.IFERROR(FIND("PU",D3410,1),0)&lt;&gt;0,"PU",0)</f>
        <v>0</v>
      </c>
      <c r="C3410" t="s" s="10">
        <v>4327</v>
      </c>
      <c r="D3410" t="s" s="10">
        <v>4337</v>
      </c>
      <c r="E3410" s="349">
        <v>0</v>
      </c>
      <c r="F3410" s="6"/>
      <c r="G3410" s="6"/>
      <c r="H3410" s="6"/>
      <c r="I3410" s="6"/>
      <c r="J3410" s="9"/>
    </row>
    <row r="3411" ht="15.35" customHeight="1">
      <c r="A3411" t="s" s="594">
        <f>MID(D3411,LEN(C3411)+2,LEN(D3411)-LEN(C3411))</f>
        <v>121</v>
      </c>
      <c r="B3411" s="349">
        <f>IF(_xlfn.IFERROR(FIND("PU",D3411,1),0)&lt;&gt;0,"PU",0)</f>
        <v>0</v>
      </c>
      <c r="C3411" t="s" s="10">
        <v>4327</v>
      </c>
      <c r="D3411" t="s" s="10">
        <v>4338</v>
      </c>
      <c r="E3411" s="349">
        <v>0</v>
      </c>
      <c r="F3411" s="6"/>
      <c r="G3411" s="6"/>
      <c r="H3411" s="6"/>
      <c r="I3411" s="6"/>
      <c r="J3411" s="9"/>
    </row>
    <row r="3412" ht="15.35" customHeight="1">
      <c r="A3412" t="s" s="594">
        <f>MID(D3412,LEN(C3412)+2,LEN(D3412)-LEN(C3412))</f>
        <v>122</v>
      </c>
      <c r="B3412" s="349">
        <f>IF(_xlfn.IFERROR(FIND("PU",D3412,1),0)&lt;&gt;0,"PU",0)</f>
        <v>0</v>
      </c>
      <c r="C3412" t="s" s="10">
        <v>4327</v>
      </c>
      <c r="D3412" t="s" s="10">
        <v>4339</v>
      </c>
      <c r="E3412" s="349">
        <v>0</v>
      </c>
      <c r="F3412" s="6"/>
      <c r="G3412" s="6"/>
      <c r="H3412" s="6"/>
      <c r="I3412" s="6"/>
      <c r="J3412" s="9"/>
    </row>
    <row r="3413" ht="15.35" customHeight="1">
      <c r="A3413" t="s" s="594">
        <f>MID(D3413,LEN(C3413)+2,LEN(D3413)-LEN(C3413))</f>
        <v>123</v>
      </c>
      <c r="B3413" s="349">
        <f>IF(_xlfn.IFERROR(FIND("PU",D3413,1),0)&lt;&gt;0,"PU",0)</f>
        <v>0</v>
      </c>
      <c r="C3413" t="s" s="10">
        <v>4327</v>
      </c>
      <c r="D3413" t="s" s="10">
        <v>4340</v>
      </c>
      <c r="E3413" s="349">
        <v>0</v>
      </c>
      <c r="F3413" s="6"/>
      <c r="G3413" s="6"/>
      <c r="H3413" s="6"/>
      <c r="I3413" s="6"/>
      <c r="J3413" s="9"/>
    </row>
    <row r="3414" ht="15.35" customHeight="1">
      <c r="A3414" t="s" s="594">
        <f>MID(D3414,LEN(C3414)+2,LEN(D3414)-LEN(C3414))</f>
        <v>860</v>
      </c>
      <c r="B3414" s="349">
        <f>IF(_xlfn.IFERROR(FIND("PU",D3414,1),0)&lt;&gt;0,"PU",0)</f>
        <v>0</v>
      </c>
      <c r="C3414" t="s" s="10">
        <v>4327</v>
      </c>
      <c r="D3414" t="s" s="10">
        <v>4341</v>
      </c>
      <c r="E3414" s="349">
        <v>0</v>
      </c>
      <c r="F3414" s="6"/>
      <c r="G3414" s="6"/>
      <c r="H3414" s="6"/>
      <c r="I3414" s="6"/>
      <c r="J3414" s="9"/>
    </row>
    <row r="3415" ht="15.35" customHeight="1">
      <c r="A3415" t="s" s="594">
        <f>MID(D3415,LEN(C3415)+2,LEN(D3415)-LEN(C3415))</f>
        <v>110</v>
      </c>
      <c r="B3415" s="349">
        <f>IF(_xlfn.IFERROR(FIND("PU",D3415,1),0)&lt;&gt;0,"PU",0)</f>
        <v>0</v>
      </c>
      <c r="C3415" t="s" s="10">
        <v>4342</v>
      </c>
      <c r="D3415" t="s" s="10">
        <v>4343</v>
      </c>
      <c r="E3415" s="349">
        <v>0</v>
      </c>
      <c r="F3415" s="6"/>
      <c r="G3415" s="6"/>
      <c r="H3415" s="6"/>
      <c r="I3415" s="6"/>
      <c r="J3415" s="9"/>
    </row>
    <row r="3416" ht="15.35" customHeight="1">
      <c r="A3416" t="s" s="594">
        <f>MID(D3416,LEN(C3416)+2,LEN(D3416)-LEN(C3416))</f>
        <v>111</v>
      </c>
      <c r="B3416" s="349">
        <f>IF(_xlfn.IFERROR(FIND("PU",D3416,1),0)&lt;&gt;0,"PU",0)</f>
        <v>0</v>
      </c>
      <c r="C3416" t="s" s="10">
        <v>4342</v>
      </c>
      <c r="D3416" t="s" s="10">
        <v>4344</v>
      </c>
      <c r="E3416" s="349">
        <v>0</v>
      </c>
      <c r="F3416" s="6"/>
      <c r="G3416" s="6"/>
      <c r="H3416" s="6"/>
      <c r="I3416" s="6"/>
      <c r="J3416" s="9"/>
    </row>
    <row r="3417" ht="15.35" customHeight="1">
      <c r="A3417" t="s" s="594">
        <f>MID(D3417,LEN(C3417)+2,LEN(D3417)-LEN(C3417))</f>
        <v>112</v>
      </c>
      <c r="B3417" s="349">
        <f>IF(_xlfn.IFERROR(FIND("PU",D3417,1),0)&lt;&gt;0,"PU",0)</f>
        <v>0</v>
      </c>
      <c r="C3417" t="s" s="10">
        <v>4342</v>
      </c>
      <c r="D3417" t="s" s="10">
        <v>4345</v>
      </c>
      <c r="E3417" s="349">
        <v>0</v>
      </c>
      <c r="F3417" s="6"/>
      <c r="G3417" s="6"/>
      <c r="H3417" s="6"/>
      <c r="I3417" s="6"/>
      <c r="J3417" s="9"/>
    </row>
    <row r="3418" ht="15.35" customHeight="1">
      <c r="A3418" t="s" s="594">
        <f>MID(D3418,LEN(C3418)+2,LEN(D3418)-LEN(C3418))</f>
        <v>113</v>
      </c>
      <c r="B3418" s="349">
        <f>IF(_xlfn.IFERROR(FIND("PU",D3418,1),0)&lt;&gt;0,"PU",0)</f>
        <v>0</v>
      </c>
      <c r="C3418" t="s" s="10">
        <v>4342</v>
      </c>
      <c r="D3418" t="s" s="10">
        <v>4346</v>
      </c>
      <c r="E3418" s="349">
        <v>0</v>
      </c>
      <c r="F3418" s="6"/>
      <c r="G3418" s="6"/>
      <c r="H3418" s="6"/>
      <c r="I3418" s="6"/>
      <c r="J3418" s="9"/>
    </row>
    <row r="3419" ht="15.35" customHeight="1">
      <c r="A3419" t="s" s="594">
        <f>MID(D3419,LEN(C3419)+2,LEN(D3419)-LEN(C3419))</f>
        <v>114</v>
      </c>
      <c r="B3419" s="349">
        <f>IF(_xlfn.IFERROR(FIND("PU",D3419,1),0)&lt;&gt;0,"PU",0)</f>
        <v>0</v>
      </c>
      <c r="C3419" t="s" s="10">
        <v>4342</v>
      </c>
      <c r="D3419" t="s" s="10">
        <v>4347</v>
      </c>
      <c r="E3419" s="349">
        <v>0</v>
      </c>
      <c r="F3419" s="6"/>
      <c r="G3419" s="6"/>
      <c r="H3419" s="6"/>
      <c r="I3419" s="6"/>
      <c r="J3419" s="9"/>
    </row>
    <row r="3420" ht="15.35" customHeight="1">
      <c r="A3420" t="s" s="594">
        <f>MID(D3420,LEN(C3420)+2,LEN(D3420)-LEN(C3420))</f>
        <v>115</v>
      </c>
      <c r="B3420" s="349">
        <f>IF(_xlfn.IFERROR(FIND("PU",D3420,1),0)&lt;&gt;0,"PU",0)</f>
        <v>0</v>
      </c>
      <c r="C3420" t="s" s="10">
        <v>4342</v>
      </c>
      <c r="D3420" t="s" s="10">
        <v>4348</v>
      </c>
      <c r="E3420" s="349">
        <v>0</v>
      </c>
      <c r="F3420" s="6"/>
      <c r="G3420" s="6"/>
      <c r="H3420" s="6"/>
      <c r="I3420" s="6"/>
      <c r="J3420" s="9"/>
    </row>
    <row r="3421" ht="15.35" customHeight="1">
      <c r="A3421" t="s" s="594">
        <f>MID(D3421,LEN(C3421)+2,LEN(D3421)-LEN(C3421))</f>
        <v>117</v>
      </c>
      <c r="B3421" s="349">
        <f>IF(_xlfn.IFERROR(FIND("PU",D3421,1),0)&lt;&gt;0,"PU",0)</f>
        <v>0</v>
      </c>
      <c r="C3421" t="s" s="10">
        <v>4342</v>
      </c>
      <c r="D3421" t="s" s="10">
        <v>4349</v>
      </c>
      <c r="E3421" s="349">
        <v>0</v>
      </c>
      <c r="F3421" s="6"/>
      <c r="G3421" s="6"/>
      <c r="H3421" s="6"/>
      <c r="I3421" s="6"/>
      <c r="J3421" s="9"/>
    </row>
    <row r="3422" ht="15.35" customHeight="1">
      <c r="A3422" t="s" s="594">
        <f>MID(D3422,LEN(C3422)+2,LEN(D3422)-LEN(C3422))</f>
        <v>118</v>
      </c>
      <c r="B3422" s="349">
        <f>IF(_xlfn.IFERROR(FIND("PU",D3422,1),0)&lt;&gt;0,"PU",0)</f>
        <v>0</v>
      </c>
      <c r="C3422" t="s" s="10">
        <v>4342</v>
      </c>
      <c r="D3422" t="s" s="10">
        <v>4350</v>
      </c>
      <c r="E3422" s="349">
        <v>0</v>
      </c>
      <c r="F3422" s="6"/>
      <c r="G3422" s="6"/>
      <c r="H3422" s="6"/>
      <c r="I3422" s="6"/>
      <c r="J3422" s="9"/>
    </row>
    <row r="3423" ht="15.35" customHeight="1">
      <c r="A3423" t="s" s="594">
        <f>MID(D3423,LEN(C3423)+2,LEN(D3423)-LEN(C3423))</f>
        <v>119</v>
      </c>
      <c r="B3423" s="349">
        <f>IF(_xlfn.IFERROR(FIND("PU",D3423,1),0)&lt;&gt;0,"PU",0)</f>
        <v>0</v>
      </c>
      <c r="C3423" t="s" s="10">
        <v>4342</v>
      </c>
      <c r="D3423" t="s" s="10">
        <v>4351</v>
      </c>
      <c r="E3423" s="349">
        <v>0</v>
      </c>
      <c r="F3423" s="6"/>
      <c r="G3423" s="6"/>
      <c r="H3423" s="6"/>
      <c r="I3423" s="6"/>
      <c r="J3423" s="9"/>
    </row>
    <row r="3424" ht="15.35" customHeight="1">
      <c r="A3424" t="s" s="594">
        <f>MID(D3424,LEN(C3424)+2,LEN(D3424)-LEN(C3424))</f>
        <v>120</v>
      </c>
      <c r="B3424" s="349">
        <f>IF(_xlfn.IFERROR(FIND("PU",D3424,1),0)&lt;&gt;0,"PU",0)</f>
        <v>0</v>
      </c>
      <c r="C3424" t="s" s="10">
        <v>4342</v>
      </c>
      <c r="D3424" t="s" s="10">
        <v>4352</v>
      </c>
      <c r="E3424" s="349">
        <v>0</v>
      </c>
      <c r="F3424" s="6"/>
      <c r="G3424" s="6"/>
      <c r="H3424" s="6"/>
      <c r="I3424" s="6"/>
      <c r="J3424" s="9"/>
    </row>
    <row r="3425" ht="15.35" customHeight="1">
      <c r="A3425" t="s" s="594">
        <f>MID(D3425,LEN(C3425)+2,LEN(D3425)-LEN(C3425))</f>
        <v>121</v>
      </c>
      <c r="B3425" s="349">
        <f>IF(_xlfn.IFERROR(FIND("PU",D3425,1),0)&lt;&gt;0,"PU",0)</f>
        <v>0</v>
      </c>
      <c r="C3425" t="s" s="10">
        <v>4342</v>
      </c>
      <c r="D3425" t="s" s="10">
        <v>4353</v>
      </c>
      <c r="E3425" s="349">
        <v>0</v>
      </c>
      <c r="F3425" s="6"/>
      <c r="G3425" s="6"/>
      <c r="H3425" s="6"/>
      <c r="I3425" s="6"/>
      <c r="J3425" s="9"/>
    </row>
    <row r="3426" ht="15.35" customHeight="1">
      <c r="A3426" t="s" s="594">
        <f>MID(D3426,LEN(C3426)+2,LEN(D3426)-LEN(C3426))</f>
        <v>122</v>
      </c>
      <c r="B3426" s="349">
        <f>IF(_xlfn.IFERROR(FIND("PU",D3426,1),0)&lt;&gt;0,"PU",0)</f>
        <v>0</v>
      </c>
      <c r="C3426" t="s" s="10">
        <v>4342</v>
      </c>
      <c r="D3426" t="s" s="10">
        <v>4354</v>
      </c>
      <c r="E3426" s="349">
        <v>0</v>
      </c>
      <c r="F3426" s="6"/>
      <c r="G3426" s="6"/>
      <c r="H3426" s="6"/>
      <c r="I3426" s="6"/>
      <c r="J3426" s="9"/>
    </row>
    <row r="3427" ht="15.35" customHeight="1">
      <c r="A3427" t="s" s="594">
        <f>MID(D3427,LEN(C3427)+2,LEN(D3427)-LEN(C3427))</f>
        <v>123</v>
      </c>
      <c r="B3427" s="349">
        <f>IF(_xlfn.IFERROR(FIND("PU",D3427,1),0)&lt;&gt;0,"PU",0)</f>
        <v>0</v>
      </c>
      <c r="C3427" t="s" s="10">
        <v>4342</v>
      </c>
      <c r="D3427" t="s" s="10">
        <v>4355</v>
      </c>
      <c r="E3427" s="349">
        <v>0</v>
      </c>
      <c r="F3427" s="6"/>
      <c r="G3427" s="6"/>
      <c r="H3427" s="6"/>
      <c r="I3427" s="6"/>
      <c r="J3427" s="9"/>
    </row>
    <row r="3428" ht="15.35" customHeight="1">
      <c r="A3428" t="s" s="594">
        <f>MID(D3428,LEN(C3428)+2,LEN(D3428)-LEN(C3428))</f>
        <v>860</v>
      </c>
      <c r="B3428" s="349">
        <f>IF(_xlfn.IFERROR(FIND("PU",D3428,1),0)&lt;&gt;0,"PU",0)</f>
        <v>0</v>
      </c>
      <c r="C3428" t="s" s="10">
        <v>4342</v>
      </c>
      <c r="D3428" t="s" s="10">
        <v>4356</v>
      </c>
      <c r="E3428" s="349">
        <v>0</v>
      </c>
      <c r="F3428" s="6"/>
      <c r="G3428" s="6"/>
      <c r="H3428" s="6"/>
      <c r="I3428" s="6"/>
      <c r="J3428" s="9"/>
    </row>
    <row r="3429" ht="15.35" customHeight="1">
      <c r="A3429" t="s" s="594">
        <f>MID(D3429,LEN(C3429)+2,LEN(D3429)-LEN(C3429))</f>
        <v>110</v>
      </c>
      <c r="B3429" s="349">
        <f>IF(_xlfn.IFERROR(FIND("PU",D3429,1),0)&lt;&gt;0,"PU",0)</f>
        <v>0</v>
      </c>
      <c r="C3429" t="s" s="10">
        <v>4357</v>
      </c>
      <c r="D3429" t="s" s="10">
        <v>4358</v>
      </c>
      <c r="E3429" s="349">
        <v>0</v>
      </c>
      <c r="F3429" s="6"/>
      <c r="G3429" s="6"/>
      <c r="H3429" s="6"/>
      <c r="I3429" s="6"/>
      <c r="J3429" s="9"/>
    </row>
    <row r="3430" ht="15.35" customHeight="1">
      <c r="A3430" t="s" s="594">
        <f>MID(D3430,LEN(C3430)+2,LEN(D3430)-LEN(C3430))</f>
        <v>111</v>
      </c>
      <c r="B3430" s="349">
        <f>IF(_xlfn.IFERROR(FIND("PU",D3430,1),0)&lt;&gt;0,"PU",0)</f>
        <v>0</v>
      </c>
      <c r="C3430" t="s" s="10">
        <v>4357</v>
      </c>
      <c r="D3430" t="s" s="10">
        <v>4359</v>
      </c>
      <c r="E3430" s="349">
        <v>0</v>
      </c>
      <c r="F3430" s="6"/>
      <c r="G3430" s="6"/>
      <c r="H3430" s="6"/>
      <c r="I3430" s="6"/>
      <c r="J3430" s="9"/>
    </row>
    <row r="3431" ht="15.35" customHeight="1">
      <c r="A3431" t="s" s="594">
        <f>MID(D3431,LEN(C3431)+2,LEN(D3431)-LEN(C3431))</f>
        <v>112</v>
      </c>
      <c r="B3431" s="349">
        <f>IF(_xlfn.IFERROR(FIND("PU",D3431,1),0)&lt;&gt;0,"PU",0)</f>
        <v>0</v>
      </c>
      <c r="C3431" t="s" s="10">
        <v>4357</v>
      </c>
      <c r="D3431" t="s" s="10">
        <v>4360</v>
      </c>
      <c r="E3431" s="349">
        <v>0</v>
      </c>
      <c r="F3431" s="6"/>
      <c r="G3431" s="6"/>
      <c r="H3431" s="6"/>
      <c r="I3431" s="6"/>
      <c r="J3431" s="9"/>
    </row>
    <row r="3432" ht="15.35" customHeight="1">
      <c r="A3432" t="s" s="594">
        <f>MID(D3432,LEN(C3432)+2,LEN(D3432)-LEN(C3432))</f>
        <v>113</v>
      </c>
      <c r="B3432" s="349">
        <f>IF(_xlfn.IFERROR(FIND("PU",D3432,1),0)&lt;&gt;0,"PU",0)</f>
        <v>0</v>
      </c>
      <c r="C3432" t="s" s="10">
        <v>4357</v>
      </c>
      <c r="D3432" t="s" s="10">
        <v>4361</v>
      </c>
      <c r="E3432" s="349">
        <v>0</v>
      </c>
      <c r="F3432" s="6"/>
      <c r="G3432" s="6"/>
      <c r="H3432" s="6"/>
      <c r="I3432" s="6"/>
      <c r="J3432" s="9"/>
    </row>
    <row r="3433" ht="15.35" customHeight="1">
      <c r="A3433" t="s" s="594">
        <f>MID(D3433,LEN(C3433)+2,LEN(D3433)-LEN(C3433))</f>
        <v>114</v>
      </c>
      <c r="B3433" s="349">
        <f>IF(_xlfn.IFERROR(FIND("PU",D3433,1),0)&lt;&gt;0,"PU",0)</f>
        <v>0</v>
      </c>
      <c r="C3433" t="s" s="10">
        <v>4357</v>
      </c>
      <c r="D3433" t="s" s="10">
        <v>4362</v>
      </c>
      <c r="E3433" s="349">
        <v>0</v>
      </c>
      <c r="F3433" s="6"/>
      <c r="G3433" s="6"/>
      <c r="H3433" s="6"/>
      <c r="I3433" s="6"/>
      <c r="J3433" s="9"/>
    </row>
    <row r="3434" ht="15.35" customHeight="1">
      <c r="A3434" t="s" s="594">
        <f>MID(D3434,LEN(C3434)+2,LEN(D3434)-LEN(C3434))</f>
        <v>115</v>
      </c>
      <c r="B3434" s="349">
        <f>IF(_xlfn.IFERROR(FIND("PU",D3434,1),0)&lt;&gt;0,"PU",0)</f>
        <v>0</v>
      </c>
      <c r="C3434" t="s" s="10">
        <v>4357</v>
      </c>
      <c r="D3434" t="s" s="10">
        <v>4363</v>
      </c>
      <c r="E3434" s="349">
        <v>0</v>
      </c>
      <c r="F3434" s="6"/>
      <c r="G3434" s="6"/>
      <c r="H3434" s="6"/>
      <c r="I3434" s="6"/>
      <c r="J3434" s="9"/>
    </row>
    <row r="3435" ht="15.35" customHeight="1">
      <c r="A3435" t="s" s="594">
        <f>MID(D3435,LEN(C3435)+2,LEN(D3435)-LEN(C3435))</f>
        <v>117</v>
      </c>
      <c r="B3435" s="349">
        <f>IF(_xlfn.IFERROR(FIND("PU",D3435,1),0)&lt;&gt;0,"PU",0)</f>
        <v>0</v>
      </c>
      <c r="C3435" t="s" s="10">
        <v>4357</v>
      </c>
      <c r="D3435" t="s" s="10">
        <v>4364</v>
      </c>
      <c r="E3435" s="349">
        <v>0</v>
      </c>
      <c r="F3435" s="6"/>
      <c r="G3435" s="6"/>
      <c r="H3435" s="6"/>
      <c r="I3435" s="6"/>
      <c r="J3435" s="9"/>
    </row>
    <row r="3436" ht="15.35" customHeight="1">
      <c r="A3436" t="s" s="594">
        <f>MID(D3436,LEN(C3436)+2,LEN(D3436)-LEN(C3436))</f>
        <v>118</v>
      </c>
      <c r="B3436" s="349">
        <f>IF(_xlfn.IFERROR(FIND("PU",D3436,1),0)&lt;&gt;0,"PU",0)</f>
        <v>0</v>
      </c>
      <c r="C3436" t="s" s="10">
        <v>4357</v>
      </c>
      <c r="D3436" t="s" s="10">
        <v>4365</v>
      </c>
      <c r="E3436" s="349">
        <v>0</v>
      </c>
      <c r="F3436" s="6"/>
      <c r="G3436" s="6"/>
      <c r="H3436" s="6"/>
      <c r="I3436" s="6"/>
      <c r="J3436" s="9"/>
    </row>
    <row r="3437" ht="15.35" customHeight="1">
      <c r="A3437" t="s" s="594">
        <f>MID(D3437,LEN(C3437)+2,LEN(D3437)-LEN(C3437))</f>
        <v>119</v>
      </c>
      <c r="B3437" s="349">
        <f>IF(_xlfn.IFERROR(FIND("PU",D3437,1),0)&lt;&gt;0,"PU",0)</f>
        <v>0</v>
      </c>
      <c r="C3437" t="s" s="10">
        <v>4357</v>
      </c>
      <c r="D3437" t="s" s="10">
        <v>4366</v>
      </c>
      <c r="E3437" s="349">
        <v>0</v>
      </c>
      <c r="F3437" s="6"/>
      <c r="G3437" s="6"/>
      <c r="H3437" s="6"/>
      <c r="I3437" s="6"/>
      <c r="J3437" s="9"/>
    </row>
    <row r="3438" ht="15.35" customHeight="1">
      <c r="A3438" t="s" s="594">
        <f>MID(D3438,LEN(C3438)+2,LEN(D3438)-LEN(C3438))</f>
        <v>120</v>
      </c>
      <c r="B3438" s="349">
        <f>IF(_xlfn.IFERROR(FIND("PU",D3438,1),0)&lt;&gt;0,"PU",0)</f>
        <v>0</v>
      </c>
      <c r="C3438" t="s" s="10">
        <v>4357</v>
      </c>
      <c r="D3438" t="s" s="10">
        <v>4367</v>
      </c>
      <c r="E3438" s="349">
        <v>0</v>
      </c>
      <c r="F3438" s="6"/>
      <c r="G3438" s="6"/>
      <c r="H3438" s="6"/>
      <c r="I3438" s="6"/>
      <c r="J3438" s="9"/>
    </row>
    <row r="3439" ht="15.35" customHeight="1">
      <c r="A3439" t="s" s="594">
        <f>MID(D3439,LEN(C3439)+2,LEN(D3439)-LEN(C3439))</f>
        <v>121</v>
      </c>
      <c r="B3439" s="349">
        <f>IF(_xlfn.IFERROR(FIND("PU",D3439,1),0)&lt;&gt;0,"PU",0)</f>
        <v>0</v>
      </c>
      <c r="C3439" t="s" s="10">
        <v>4357</v>
      </c>
      <c r="D3439" t="s" s="10">
        <v>4368</v>
      </c>
      <c r="E3439" s="349">
        <v>0</v>
      </c>
      <c r="F3439" s="6"/>
      <c r="G3439" s="6"/>
      <c r="H3439" s="6"/>
      <c r="I3439" s="6"/>
      <c r="J3439" s="9"/>
    </row>
    <row r="3440" ht="15.35" customHeight="1">
      <c r="A3440" t="s" s="594">
        <f>MID(D3440,LEN(C3440)+2,LEN(D3440)-LEN(C3440))</f>
        <v>122</v>
      </c>
      <c r="B3440" s="349">
        <f>IF(_xlfn.IFERROR(FIND("PU",D3440,1),0)&lt;&gt;0,"PU",0)</f>
        <v>0</v>
      </c>
      <c r="C3440" t="s" s="10">
        <v>4357</v>
      </c>
      <c r="D3440" t="s" s="10">
        <v>4369</v>
      </c>
      <c r="E3440" s="349">
        <v>0</v>
      </c>
      <c r="F3440" s="6"/>
      <c r="G3440" s="6"/>
      <c r="H3440" s="6"/>
      <c r="I3440" s="6"/>
      <c r="J3440" s="9"/>
    </row>
    <row r="3441" ht="15.35" customHeight="1">
      <c r="A3441" t="s" s="594">
        <f>MID(D3441,LEN(C3441)+2,LEN(D3441)-LEN(C3441))</f>
        <v>123</v>
      </c>
      <c r="B3441" s="349">
        <f>IF(_xlfn.IFERROR(FIND("PU",D3441,1),0)&lt;&gt;0,"PU",0)</f>
        <v>0</v>
      </c>
      <c r="C3441" t="s" s="10">
        <v>4357</v>
      </c>
      <c r="D3441" t="s" s="10">
        <v>4370</v>
      </c>
      <c r="E3441" s="349">
        <v>0</v>
      </c>
      <c r="F3441" s="6"/>
      <c r="G3441" s="6"/>
      <c r="H3441" s="6"/>
      <c r="I3441" s="6"/>
      <c r="J3441" s="9"/>
    </row>
    <row r="3442" ht="15.35" customHeight="1">
      <c r="A3442" t="s" s="594">
        <f>MID(D3442,LEN(C3442)+2,LEN(D3442)-LEN(C3442))</f>
        <v>860</v>
      </c>
      <c r="B3442" s="349">
        <f>IF(_xlfn.IFERROR(FIND("PU",D3442,1),0)&lt;&gt;0,"PU",0)</f>
        <v>0</v>
      </c>
      <c r="C3442" t="s" s="10">
        <v>4357</v>
      </c>
      <c r="D3442" t="s" s="10">
        <v>4371</v>
      </c>
      <c r="E3442" s="349">
        <v>0</v>
      </c>
      <c r="F3442" s="6"/>
      <c r="G3442" s="6"/>
      <c r="H3442" s="6"/>
      <c r="I3442" s="6"/>
      <c r="J3442" s="9"/>
    </row>
    <row r="3443" ht="15.35" customHeight="1">
      <c r="A3443" t="s" s="594">
        <f>MID(D3443,LEN(C3443)+2,LEN(D3443)-LEN(C3443))</f>
        <v>110</v>
      </c>
      <c r="B3443" s="349">
        <f>IF(_xlfn.IFERROR(FIND("PU",D3443,1),0)&lt;&gt;0,"PU",0)</f>
        <v>0</v>
      </c>
      <c r="C3443" t="s" s="10">
        <v>4372</v>
      </c>
      <c r="D3443" t="s" s="10">
        <v>4373</v>
      </c>
      <c r="E3443" s="349">
        <v>0</v>
      </c>
      <c r="F3443" s="6"/>
      <c r="G3443" s="6"/>
      <c r="H3443" s="6"/>
      <c r="I3443" s="6"/>
      <c r="J3443" s="9"/>
    </row>
    <row r="3444" ht="15.35" customHeight="1">
      <c r="A3444" t="s" s="594">
        <f>MID(D3444,LEN(C3444)+2,LEN(D3444)-LEN(C3444))</f>
        <v>111</v>
      </c>
      <c r="B3444" s="349">
        <f>IF(_xlfn.IFERROR(FIND("PU",D3444,1),0)&lt;&gt;0,"PU",0)</f>
        <v>0</v>
      </c>
      <c r="C3444" t="s" s="10">
        <v>4372</v>
      </c>
      <c r="D3444" t="s" s="10">
        <v>4374</v>
      </c>
      <c r="E3444" s="349">
        <v>0</v>
      </c>
      <c r="F3444" s="6"/>
      <c r="G3444" s="6"/>
      <c r="H3444" s="6"/>
      <c r="I3444" s="6"/>
      <c r="J3444" s="9"/>
    </row>
    <row r="3445" ht="15.35" customHeight="1">
      <c r="A3445" t="s" s="594">
        <f>MID(D3445,LEN(C3445)+2,LEN(D3445)-LEN(C3445))</f>
        <v>112</v>
      </c>
      <c r="B3445" s="349">
        <f>IF(_xlfn.IFERROR(FIND("PU",D3445,1),0)&lt;&gt;0,"PU",0)</f>
        <v>0</v>
      </c>
      <c r="C3445" t="s" s="10">
        <v>4372</v>
      </c>
      <c r="D3445" t="s" s="10">
        <v>4375</v>
      </c>
      <c r="E3445" s="349">
        <v>0</v>
      </c>
      <c r="F3445" s="6"/>
      <c r="G3445" s="6"/>
      <c r="H3445" s="6"/>
      <c r="I3445" s="6"/>
      <c r="J3445" s="9"/>
    </row>
    <row r="3446" ht="15.35" customHeight="1">
      <c r="A3446" t="s" s="594">
        <f>MID(D3446,LEN(C3446)+2,LEN(D3446)-LEN(C3446))</f>
        <v>113</v>
      </c>
      <c r="B3446" s="349">
        <f>IF(_xlfn.IFERROR(FIND("PU",D3446,1),0)&lt;&gt;0,"PU",0)</f>
        <v>0</v>
      </c>
      <c r="C3446" t="s" s="10">
        <v>4372</v>
      </c>
      <c r="D3446" t="s" s="10">
        <v>4376</v>
      </c>
      <c r="E3446" s="349">
        <v>0</v>
      </c>
      <c r="F3446" s="6"/>
      <c r="G3446" s="6"/>
      <c r="H3446" s="6"/>
      <c r="I3446" s="6"/>
      <c r="J3446" s="9"/>
    </row>
    <row r="3447" ht="15.35" customHeight="1">
      <c r="A3447" t="s" s="594">
        <f>MID(D3447,LEN(C3447)+2,LEN(D3447)-LEN(C3447))</f>
        <v>114</v>
      </c>
      <c r="B3447" s="349">
        <f>IF(_xlfn.IFERROR(FIND("PU",D3447,1),0)&lt;&gt;0,"PU",0)</f>
        <v>0</v>
      </c>
      <c r="C3447" t="s" s="10">
        <v>4372</v>
      </c>
      <c r="D3447" t="s" s="10">
        <v>4377</v>
      </c>
      <c r="E3447" s="349">
        <v>0</v>
      </c>
      <c r="F3447" s="6"/>
      <c r="G3447" s="6"/>
      <c r="H3447" s="6"/>
      <c r="I3447" s="6"/>
      <c r="J3447" s="9"/>
    </row>
    <row r="3448" ht="15.35" customHeight="1">
      <c r="A3448" t="s" s="594">
        <f>MID(D3448,LEN(C3448)+2,LEN(D3448)-LEN(C3448))</f>
        <v>115</v>
      </c>
      <c r="B3448" s="349">
        <f>IF(_xlfn.IFERROR(FIND("PU",D3448,1),0)&lt;&gt;0,"PU",0)</f>
        <v>0</v>
      </c>
      <c r="C3448" t="s" s="10">
        <v>4372</v>
      </c>
      <c r="D3448" t="s" s="10">
        <v>4378</v>
      </c>
      <c r="E3448" s="349">
        <v>0</v>
      </c>
      <c r="F3448" s="6"/>
      <c r="G3448" s="6"/>
      <c r="H3448" s="6"/>
      <c r="I3448" s="6"/>
      <c r="J3448" s="9"/>
    </row>
    <row r="3449" ht="15.35" customHeight="1">
      <c r="A3449" t="s" s="594">
        <f>MID(D3449,LEN(C3449)+2,LEN(D3449)-LEN(C3449))</f>
        <v>117</v>
      </c>
      <c r="B3449" s="349">
        <f>IF(_xlfn.IFERROR(FIND("PU",D3449,1),0)&lt;&gt;0,"PU",0)</f>
        <v>0</v>
      </c>
      <c r="C3449" t="s" s="10">
        <v>4372</v>
      </c>
      <c r="D3449" t="s" s="10">
        <v>4379</v>
      </c>
      <c r="E3449" s="349">
        <v>0</v>
      </c>
      <c r="F3449" s="6"/>
      <c r="G3449" s="6"/>
      <c r="H3449" s="6"/>
      <c r="I3449" s="6"/>
      <c r="J3449" s="9"/>
    </row>
    <row r="3450" ht="15.35" customHeight="1">
      <c r="A3450" t="s" s="594">
        <f>MID(D3450,LEN(C3450)+2,LEN(D3450)-LEN(C3450))</f>
        <v>118</v>
      </c>
      <c r="B3450" s="349">
        <f>IF(_xlfn.IFERROR(FIND("PU",D3450,1),0)&lt;&gt;0,"PU",0)</f>
        <v>0</v>
      </c>
      <c r="C3450" t="s" s="10">
        <v>4372</v>
      </c>
      <c r="D3450" t="s" s="10">
        <v>4380</v>
      </c>
      <c r="E3450" s="349">
        <v>0</v>
      </c>
      <c r="F3450" s="6"/>
      <c r="G3450" s="6"/>
      <c r="H3450" s="6"/>
      <c r="I3450" s="6"/>
      <c r="J3450" s="9"/>
    </row>
    <row r="3451" ht="15.35" customHeight="1">
      <c r="A3451" t="s" s="594">
        <f>MID(D3451,LEN(C3451)+2,LEN(D3451)-LEN(C3451))</f>
        <v>119</v>
      </c>
      <c r="B3451" s="349">
        <f>IF(_xlfn.IFERROR(FIND("PU",D3451,1),0)&lt;&gt;0,"PU",0)</f>
        <v>0</v>
      </c>
      <c r="C3451" t="s" s="10">
        <v>4372</v>
      </c>
      <c r="D3451" t="s" s="10">
        <v>4381</v>
      </c>
      <c r="E3451" s="349">
        <v>0</v>
      </c>
      <c r="F3451" s="6"/>
      <c r="G3451" s="6"/>
      <c r="H3451" s="6"/>
      <c r="I3451" s="6"/>
      <c r="J3451" s="9"/>
    </row>
    <row r="3452" ht="15.35" customHeight="1">
      <c r="A3452" t="s" s="594">
        <f>MID(D3452,LEN(C3452)+2,LEN(D3452)-LEN(C3452))</f>
        <v>120</v>
      </c>
      <c r="B3452" s="349">
        <f>IF(_xlfn.IFERROR(FIND("PU",D3452,1),0)&lt;&gt;0,"PU",0)</f>
        <v>0</v>
      </c>
      <c r="C3452" t="s" s="10">
        <v>4372</v>
      </c>
      <c r="D3452" t="s" s="10">
        <v>4382</v>
      </c>
      <c r="E3452" s="349">
        <v>0</v>
      </c>
      <c r="F3452" s="6"/>
      <c r="G3452" s="6"/>
      <c r="H3452" s="6"/>
      <c r="I3452" s="6"/>
      <c r="J3452" s="9"/>
    </row>
    <row r="3453" ht="15.35" customHeight="1">
      <c r="A3453" t="s" s="594">
        <f>MID(D3453,LEN(C3453)+2,LEN(D3453)-LEN(C3453))</f>
        <v>121</v>
      </c>
      <c r="B3453" s="349">
        <f>IF(_xlfn.IFERROR(FIND("PU",D3453,1),0)&lt;&gt;0,"PU",0)</f>
        <v>0</v>
      </c>
      <c r="C3453" t="s" s="10">
        <v>4372</v>
      </c>
      <c r="D3453" t="s" s="10">
        <v>4383</v>
      </c>
      <c r="E3453" s="349">
        <v>0</v>
      </c>
      <c r="F3453" s="6"/>
      <c r="G3453" s="6"/>
      <c r="H3453" s="6"/>
      <c r="I3453" s="6"/>
      <c r="J3453" s="9"/>
    </row>
    <row r="3454" ht="15.35" customHeight="1">
      <c r="A3454" t="s" s="594">
        <f>MID(D3454,LEN(C3454)+2,LEN(D3454)-LEN(C3454))</f>
        <v>122</v>
      </c>
      <c r="B3454" s="349">
        <f>IF(_xlfn.IFERROR(FIND("PU",D3454,1),0)&lt;&gt;0,"PU",0)</f>
        <v>0</v>
      </c>
      <c r="C3454" t="s" s="10">
        <v>4372</v>
      </c>
      <c r="D3454" t="s" s="10">
        <v>4384</v>
      </c>
      <c r="E3454" s="349">
        <v>0</v>
      </c>
      <c r="F3454" s="6"/>
      <c r="G3454" s="6"/>
      <c r="H3454" s="6"/>
      <c r="I3454" s="6"/>
      <c r="J3454" s="9"/>
    </row>
    <row r="3455" ht="15.35" customHeight="1">
      <c r="A3455" t="s" s="594">
        <f>MID(D3455,LEN(C3455)+2,LEN(D3455)-LEN(C3455))</f>
        <v>123</v>
      </c>
      <c r="B3455" s="349">
        <f>IF(_xlfn.IFERROR(FIND("PU",D3455,1),0)&lt;&gt;0,"PU",0)</f>
        <v>0</v>
      </c>
      <c r="C3455" t="s" s="10">
        <v>4372</v>
      </c>
      <c r="D3455" t="s" s="10">
        <v>4385</v>
      </c>
      <c r="E3455" s="349">
        <v>0</v>
      </c>
      <c r="F3455" s="6"/>
      <c r="G3455" s="6"/>
      <c r="H3455" s="6"/>
      <c r="I3455" s="6"/>
      <c r="J3455" s="9"/>
    </row>
    <row r="3456" ht="15.35" customHeight="1">
      <c r="A3456" t="s" s="594">
        <f>MID(D3456,LEN(C3456)+2,LEN(D3456)-LEN(C3456))</f>
        <v>860</v>
      </c>
      <c r="B3456" s="349">
        <f>IF(_xlfn.IFERROR(FIND("PU",D3456,1),0)&lt;&gt;0,"PU",0)</f>
        <v>0</v>
      </c>
      <c r="C3456" t="s" s="10">
        <v>4372</v>
      </c>
      <c r="D3456" t="s" s="10">
        <v>4386</v>
      </c>
      <c r="E3456" s="349">
        <v>0</v>
      </c>
      <c r="F3456" s="6"/>
      <c r="G3456" s="6"/>
      <c r="H3456" s="6"/>
      <c r="I3456" s="6"/>
      <c r="J3456" s="9"/>
    </row>
    <row r="3457" ht="15.35" customHeight="1">
      <c r="A3457" t="s" s="594">
        <f>MID(D3457,LEN(C3457)+2,LEN(D3457)-LEN(C3457))</f>
        <v>110</v>
      </c>
      <c r="B3457" s="349">
        <f>IF(_xlfn.IFERROR(FIND("PU",D3457,1),0)&lt;&gt;0,"PU",0)</f>
        <v>0</v>
      </c>
      <c r="C3457" t="s" s="10">
        <v>4387</v>
      </c>
      <c r="D3457" t="s" s="10">
        <v>4388</v>
      </c>
      <c r="E3457" s="349">
        <v>0</v>
      </c>
      <c r="F3457" s="6"/>
      <c r="G3457" s="6"/>
      <c r="H3457" s="6"/>
      <c r="I3457" s="6"/>
      <c r="J3457" s="9"/>
    </row>
    <row r="3458" ht="15.35" customHeight="1">
      <c r="A3458" t="s" s="594">
        <f>MID(D3458,LEN(C3458)+2,LEN(D3458)-LEN(C3458))</f>
        <v>111</v>
      </c>
      <c r="B3458" s="349">
        <f>IF(_xlfn.IFERROR(FIND("PU",D3458,1),0)&lt;&gt;0,"PU",0)</f>
        <v>0</v>
      </c>
      <c r="C3458" t="s" s="10">
        <v>4387</v>
      </c>
      <c r="D3458" t="s" s="10">
        <v>4389</v>
      </c>
      <c r="E3458" s="349">
        <v>0</v>
      </c>
      <c r="F3458" s="6"/>
      <c r="G3458" s="6"/>
      <c r="H3458" s="6"/>
      <c r="I3458" s="6"/>
      <c r="J3458" s="9"/>
    </row>
    <row r="3459" ht="15.35" customHeight="1">
      <c r="A3459" t="s" s="594">
        <f>MID(D3459,LEN(C3459)+2,LEN(D3459)-LEN(C3459))</f>
        <v>112</v>
      </c>
      <c r="B3459" s="349">
        <f>IF(_xlfn.IFERROR(FIND("PU",D3459,1),0)&lt;&gt;0,"PU",0)</f>
        <v>0</v>
      </c>
      <c r="C3459" t="s" s="10">
        <v>4387</v>
      </c>
      <c r="D3459" t="s" s="10">
        <v>4390</v>
      </c>
      <c r="E3459" s="349">
        <v>0</v>
      </c>
      <c r="F3459" s="6"/>
      <c r="G3459" s="6"/>
      <c r="H3459" s="6"/>
      <c r="I3459" s="6"/>
      <c r="J3459" s="9"/>
    </row>
    <row r="3460" ht="15.35" customHeight="1">
      <c r="A3460" t="s" s="594">
        <f>MID(D3460,LEN(C3460)+2,LEN(D3460)-LEN(C3460))</f>
        <v>113</v>
      </c>
      <c r="B3460" s="349">
        <f>IF(_xlfn.IFERROR(FIND("PU",D3460,1),0)&lt;&gt;0,"PU",0)</f>
        <v>0</v>
      </c>
      <c r="C3460" t="s" s="10">
        <v>4387</v>
      </c>
      <c r="D3460" t="s" s="10">
        <v>4391</v>
      </c>
      <c r="E3460" s="349">
        <v>0</v>
      </c>
      <c r="F3460" s="6"/>
      <c r="G3460" s="6"/>
      <c r="H3460" s="6"/>
      <c r="I3460" s="6"/>
      <c r="J3460" s="9"/>
    </row>
    <row r="3461" ht="15.35" customHeight="1">
      <c r="A3461" t="s" s="594">
        <f>MID(D3461,LEN(C3461)+2,LEN(D3461)-LEN(C3461))</f>
        <v>114</v>
      </c>
      <c r="B3461" s="349">
        <f>IF(_xlfn.IFERROR(FIND("PU",D3461,1),0)&lt;&gt;0,"PU",0)</f>
        <v>0</v>
      </c>
      <c r="C3461" t="s" s="10">
        <v>4387</v>
      </c>
      <c r="D3461" t="s" s="10">
        <v>4392</v>
      </c>
      <c r="E3461" s="349">
        <v>0</v>
      </c>
      <c r="F3461" s="6"/>
      <c r="G3461" s="6"/>
      <c r="H3461" s="6"/>
      <c r="I3461" s="6"/>
      <c r="J3461" s="9"/>
    </row>
    <row r="3462" ht="15.35" customHeight="1">
      <c r="A3462" t="s" s="594">
        <f>MID(D3462,LEN(C3462)+2,LEN(D3462)-LEN(C3462))</f>
        <v>115</v>
      </c>
      <c r="B3462" s="349">
        <f>IF(_xlfn.IFERROR(FIND("PU",D3462,1),0)&lt;&gt;0,"PU",0)</f>
        <v>0</v>
      </c>
      <c r="C3462" t="s" s="10">
        <v>4387</v>
      </c>
      <c r="D3462" t="s" s="10">
        <v>4393</v>
      </c>
      <c r="E3462" s="349">
        <v>0</v>
      </c>
      <c r="F3462" s="6"/>
      <c r="G3462" s="6"/>
      <c r="H3462" s="6"/>
      <c r="I3462" s="6"/>
      <c r="J3462" s="9"/>
    </row>
    <row r="3463" ht="15.35" customHeight="1">
      <c r="A3463" t="s" s="594">
        <f>MID(D3463,LEN(C3463)+2,LEN(D3463)-LEN(C3463))</f>
        <v>117</v>
      </c>
      <c r="B3463" s="349">
        <f>IF(_xlfn.IFERROR(FIND("PU",D3463,1),0)&lt;&gt;0,"PU",0)</f>
        <v>0</v>
      </c>
      <c r="C3463" t="s" s="10">
        <v>4387</v>
      </c>
      <c r="D3463" t="s" s="10">
        <v>4394</v>
      </c>
      <c r="E3463" s="349">
        <v>0</v>
      </c>
      <c r="F3463" s="6"/>
      <c r="G3463" s="6"/>
      <c r="H3463" s="6"/>
      <c r="I3463" s="6"/>
      <c r="J3463" s="9"/>
    </row>
    <row r="3464" ht="15.35" customHeight="1">
      <c r="A3464" t="s" s="594">
        <f>MID(D3464,LEN(C3464)+2,LEN(D3464)-LEN(C3464))</f>
        <v>118</v>
      </c>
      <c r="B3464" s="349">
        <f>IF(_xlfn.IFERROR(FIND("PU",D3464,1),0)&lt;&gt;0,"PU",0)</f>
        <v>0</v>
      </c>
      <c r="C3464" t="s" s="10">
        <v>4387</v>
      </c>
      <c r="D3464" t="s" s="10">
        <v>4395</v>
      </c>
      <c r="E3464" s="349">
        <v>0</v>
      </c>
      <c r="F3464" s="6"/>
      <c r="G3464" s="6"/>
      <c r="H3464" s="6"/>
      <c r="I3464" s="6"/>
      <c r="J3464" s="9"/>
    </row>
    <row r="3465" ht="15.35" customHeight="1">
      <c r="A3465" t="s" s="594">
        <f>MID(D3465,LEN(C3465)+2,LEN(D3465)-LEN(C3465))</f>
        <v>119</v>
      </c>
      <c r="B3465" s="349">
        <f>IF(_xlfn.IFERROR(FIND("PU",D3465,1),0)&lt;&gt;0,"PU",0)</f>
        <v>0</v>
      </c>
      <c r="C3465" t="s" s="10">
        <v>4387</v>
      </c>
      <c r="D3465" t="s" s="10">
        <v>4396</v>
      </c>
      <c r="E3465" s="349">
        <v>0</v>
      </c>
      <c r="F3465" s="6"/>
      <c r="G3465" s="6"/>
      <c r="H3465" s="6"/>
      <c r="I3465" s="6"/>
      <c r="J3465" s="9"/>
    </row>
    <row r="3466" ht="15.35" customHeight="1">
      <c r="A3466" t="s" s="594">
        <f>MID(D3466,LEN(C3466)+2,LEN(D3466)-LEN(C3466))</f>
        <v>120</v>
      </c>
      <c r="B3466" s="349">
        <f>IF(_xlfn.IFERROR(FIND("PU",D3466,1),0)&lt;&gt;0,"PU",0)</f>
        <v>0</v>
      </c>
      <c r="C3466" t="s" s="10">
        <v>4387</v>
      </c>
      <c r="D3466" t="s" s="10">
        <v>4397</v>
      </c>
      <c r="E3466" s="349">
        <v>0</v>
      </c>
      <c r="F3466" s="6"/>
      <c r="G3466" s="6"/>
      <c r="H3466" s="6"/>
      <c r="I3466" s="6"/>
      <c r="J3466" s="9"/>
    </row>
    <row r="3467" ht="15.35" customHeight="1">
      <c r="A3467" t="s" s="594">
        <f>MID(D3467,LEN(C3467)+2,LEN(D3467)-LEN(C3467))</f>
        <v>121</v>
      </c>
      <c r="B3467" s="349">
        <f>IF(_xlfn.IFERROR(FIND("PU",D3467,1),0)&lt;&gt;0,"PU",0)</f>
        <v>0</v>
      </c>
      <c r="C3467" t="s" s="10">
        <v>4387</v>
      </c>
      <c r="D3467" t="s" s="10">
        <v>4398</v>
      </c>
      <c r="E3467" s="349">
        <v>0</v>
      </c>
      <c r="F3467" s="6"/>
      <c r="G3467" s="6"/>
      <c r="H3467" s="6"/>
      <c r="I3467" s="6"/>
      <c r="J3467" s="9"/>
    </row>
    <row r="3468" ht="15.35" customHeight="1">
      <c r="A3468" t="s" s="594">
        <f>MID(D3468,LEN(C3468)+2,LEN(D3468)-LEN(C3468))</f>
        <v>122</v>
      </c>
      <c r="B3468" s="349">
        <f>IF(_xlfn.IFERROR(FIND("PU",D3468,1),0)&lt;&gt;0,"PU",0)</f>
        <v>0</v>
      </c>
      <c r="C3468" t="s" s="10">
        <v>4387</v>
      </c>
      <c r="D3468" t="s" s="10">
        <v>4399</v>
      </c>
      <c r="E3468" s="349">
        <v>0</v>
      </c>
      <c r="F3468" s="6"/>
      <c r="G3468" s="6"/>
      <c r="H3468" s="6"/>
      <c r="I3468" s="6"/>
      <c r="J3468" s="9"/>
    </row>
    <row r="3469" ht="15.35" customHeight="1">
      <c r="A3469" t="s" s="594">
        <f>MID(D3469,LEN(C3469)+2,LEN(D3469)-LEN(C3469))</f>
        <v>123</v>
      </c>
      <c r="B3469" s="349">
        <f>IF(_xlfn.IFERROR(FIND("PU",D3469,1),0)&lt;&gt;0,"PU",0)</f>
        <v>0</v>
      </c>
      <c r="C3469" t="s" s="10">
        <v>4387</v>
      </c>
      <c r="D3469" t="s" s="10">
        <v>4400</v>
      </c>
      <c r="E3469" s="349">
        <v>0</v>
      </c>
      <c r="F3469" s="6"/>
      <c r="G3469" s="6"/>
      <c r="H3469" s="6"/>
      <c r="I3469" s="6"/>
      <c r="J3469" s="9"/>
    </row>
    <row r="3470" ht="15.35" customHeight="1">
      <c r="A3470" t="s" s="594">
        <f>MID(D3470,LEN(C3470)+2,LEN(D3470)-LEN(C3470))</f>
        <v>860</v>
      </c>
      <c r="B3470" s="349">
        <f>IF(_xlfn.IFERROR(FIND("PU",D3470,1),0)&lt;&gt;0,"PU",0)</f>
        <v>0</v>
      </c>
      <c r="C3470" t="s" s="10">
        <v>4387</v>
      </c>
      <c r="D3470" t="s" s="10">
        <v>4401</v>
      </c>
      <c r="E3470" s="349">
        <v>0</v>
      </c>
      <c r="F3470" s="6"/>
      <c r="G3470" s="6"/>
      <c r="H3470" s="6"/>
      <c r="I3470" s="6"/>
      <c r="J3470" s="9"/>
    </row>
    <row r="3471" ht="15.35" customHeight="1">
      <c r="A3471" t="s" s="594">
        <f>MID(D3471,LEN(C3471)+2,LEN(D3471)-LEN(C3471))</f>
        <v>110</v>
      </c>
      <c r="B3471" s="349">
        <f>IF(_xlfn.IFERROR(FIND("PU",D3471,1),0)&lt;&gt;0,"PU",0)</f>
        <v>0</v>
      </c>
      <c r="C3471" t="s" s="10">
        <v>4402</v>
      </c>
      <c r="D3471" t="s" s="10">
        <v>4403</v>
      </c>
      <c r="E3471" s="349">
        <v>0</v>
      </c>
      <c r="F3471" s="6"/>
      <c r="G3471" s="6"/>
      <c r="H3471" s="6"/>
      <c r="I3471" s="6"/>
      <c r="J3471" s="9"/>
    </row>
    <row r="3472" ht="15.35" customHeight="1">
      <c r="A3472" t="s" s="594">
        <f>MID(D3472,LEN(C3472)+2,LEN(D3472)-LEN(C3472))</f>
        <v>111</v>
      </c>
      <c r="B3472" s="349">
        <f>IF(_xlfn.IFERROR(FIND("PU",D3472,1),0)&lt;&gt;0,"PU",0)</f>
        <v>0</v>
      </c>
      <c r="C3472" t="s" s="10">
        <v>4402</v>
      </c>
      <c r="D3472" t="s" s="10">
        <v>4404</v>
      </c>
      <c r="E3472" s="349">
        <v>0</v>
      </c>
      <c r="F3472" s="6"/>
      <c r="G3472" s="6"/>
      <c r="H3472" s="6"/>
      <c r="I3472" s="6"/>
      <c r="J3472" s="9"/>
    </row>
    <row r="3473" ht="15.35" customHeight="1">
      <c r="A3473" t="s" s="594">
        <f>MID(D3473,LEN(C3473)+2,LEN(D3473)-LEN(C3473))</f>
        <v>112</v>
      </c>
      <c r="B3473" s="349">
        <f>IF(_xlfn.IFERROR(FIND("PU",D3473,1),0)&lt;&gt;0,"PU",0)</f>
        <v>0</v>
      </c>
      <c r="C3473" t="s" s="10">
        <v>4402</v>
      </c>
      <c r="D3473" t="s" s="10">
        <v>4405</v>
      </c>
      <c r="E3473" s="349">
        <v>0</v>
      </c>
      <c r="F3473" s="6"/>
      <c r="G3473" s="6"/>
      <c r="H3473" s="6"/>
      <c r="I3473" s="6"/>
      <c r="J3473" s="9"/>
    </row>
    <row r="3474" ht="15.35" customHeight="1">
      <c r="A3474" t="s" s="594">
        <f>MID(D3474,LEN(C3474)+2,LEN(D3474)-LEN(C3474))</f>
        <v>113</v>
      </c>
      <c r="B3474" s="349">
        <f>IF(_xlfn.IFERROR(FIND("PU",D3474,1),0)&lt;&gt;0,"PU",0)</f>
        <v>0</v>
      </c>
      <c r="C3474" t="s" s="10">
        <v>4402</v>
      </c>
      <c r="D3474" t="s" s="10">
        <v>4406</v>
      </c>
      <c r="E3474" s="349">
        <v>0</v>
      </c>
      <c r="F3474" s="6"/>
      <c r="G3474" s="6"/>
      <c r="H3474" s="6"/>
      <c r="I3474" s="6"/>
      <c r="J3474" s="9"/>
    </row>
    <row r="3475" ht="15.35" customHeight="1">
      <c r="A3475" t="s" s="594">
        <f>MID(D3475,LEN(C3475)+2,LEN(D3475)-LEN(C3475))</f>
        <v>114</v>
      </c>
      <c r="B3475" s="349">
        <f>IF(_xlfn.IFERROR(FIND("PU",D3475,1),0)&lt;&gt;0,"PU",0)</f>
        <v>0</v>
      </c>
      <c r="C3475" t="s" s="10">
        <v>4402</v>
      </c>
      <c r="D3475" t="s" s="10">
        <v>4407</v>
      </c>
      <c r="E3475" s="349">
        <v>0</v>
      </c>
      <c r="F3475" s="6"/>
      <c r="G3475" s="6"/>
      <c r="H3475" s="6"/>
      <c r="I3475" s="6"/>
      <c r="J3475" s="9"/>
    </row>
    <row r="3476" ht="15.35" customHeight="1">
      <c r="A3476" t="s" s="594">
        <f>MID(D3476,LEN(C3476)+2,LEN(D3476)-LEN(C3476))</f>
        <v>115</v>
      </c>
      <c r="B3476" s="349">
        <f>IF(_xlfn.IFERROR(FIND("PU",D3476,1),0)&lt;&gt;0,"PU",0)</f>
        <v>0</v>
      </c>
      <c r="C3476" t="s" s="10">
        <v>4402</v>
      </c>
      <c r="D3476" t="s" s="10">
        <v>4408</v>
      </c>
      <c r="E3476" s="349">
        <v>0</v>
      </c>
      <c r="F3476" s="6"/>
      <c r="G3476" s="6"/>
      <c r="H3476" s="6"/>
      <c r="I3476" s="6"/>
      <c r="J3476" s="9"/>
    </row>
    <row r="3477" ht="15.35" customHeight="1">
      <c r="A3477" t="s" s="594">
        <f>MID(D3477,LEN(C3477)+2,LEN(D3477)-LEN(C3477))</f>
        <v>117</v>
      </c>
      <c r="B3477" s="349">
        <f>IF(_xlfn.IFERROR(FIND("PU",D3477,1),0)&lt;&gt;0,"PU",0)</f>
        <v>0</v>
      </c>
      <c r="C3477" t="s" s="10">
        <v>4402</v>
      </c>
      <c r="D3477" t="s" s="10">
        <v>4409</v>
      </c>
      <c r="E3477" s="349">
        <v>0</v>
      </c>
      <c r="F3477" s="6"/>
      <c r="G3477" s="6"/>
      <c r="H3477" s="6"/>
      <c r="I3477" s="6"/>
      <c r="J3477" s="9"/>
    </row>
    <row r="3478" ht="15.35" customHeight="1">
      <c r="A3478" t="s" s="594">
        <f>MID(D3478,LEN(C3478)+2,LEN(D3478)-LEN(C3478))</f>
        <v>118</v>
      </c>
      <c r="B3478" s="349">
        <f>IF(_xlfn.IFERROR(FIND("PU",D3478,1),0)&lt;&gt;0,"PU",0)</f>
        <v>0</v>
      </c>
      <c r="C3478" t="s" s="10">
        <v>4402</v>
      </c>
      <c r="D3478" t="s" s="10">
        <v>4410</v>
      </c>
      <c r="E3478" s="349">
        <v>0</v>
      </c>
      <c r="F3478" s="6"/>
      <c r="G3478" s="6"/>
      <c r="H3478" s="6"/>
      <c r="I3478" s="6"/>
      <c r="J3478" s="9"/>
    </row>
    <row r="3479" ht="15.35" customHeight="1">
      <c r="A3479" t="s" s="594">
        <f>MID(D3479,LEN(C3479)+2,LEN(D3479)-LEN(C3479))</f>
        <v>119</v>
      </c>
      <c r="B3479" s="349">
        <f>IF(_xlfn.IFERROR(FIND("PU",D3479,1),0)&lt;&gt;0,"PU",0)</f>
        <v>0</v>
      </c>
      <c r="C3479" t="s" s="10">
        <v>4402</v>
      </c>
      <c r="D3479" t="s" s="10">
        <v>4411</v>
      </c>
      <c r="E3479" s="349">
        <v>0</v>
      </c>
      <c r="F3479" s="6"/>
      <c r="G3479" s="6"/>
      <c r="H3479" s="6"/>
      <c r="I3479" s="6"/>
      <c r="J3479" s="9"/>
    </row>
    <row r="3480" ht="15.35" customHeight="1">
      <c r="A3480" t="s" s="594">
        <f>MID(D3480,LEN(C3480)+2,LEN(D3480)-LEN(C3480))</f>
        <v>120</v>
      </c>
      <c r="B3480" s="349">
        <f>IF(_xlfn.IFERROR(FIND("PU",D3480,1),0)&lt;&gt;0,"PU",0)</f>
        <v>0</v>
      </c>
      <c r="C3480" t="s" s="10">
        <v>4402</v>
      </c>
      <c r="D3480" t="s" s="10">
        <v>4412</v>
      </c>
      <c r="E3480" s="349">
        <v>0</v>
      </c>
      <c r="F3480" s="6"/>
      <c r="G3480" s="6"/>
      <c r="H3480" s="6"/>
      <c r="I3480" s="6"/>
      <c r="J3480" s="9"/>
    </row>
    <row r="3481" ht="15.35" customHeight="1">
      <c r="A3481" t="s" s="594">
        <f>MID(D3481,LEN(C3481)+2,LEN(D3481)-LEN(C3481))</f>
        <v>121</v>
      </c>
      <c r="B3481" s="349">
        <f>IF(_xlfn.IFERROR(FIND("PU",D3481,1),0)&lt;&gt;0,"PU",0)</f>
        <v>0</v>
      </c>
      <c r="C3481" t="s" s="10">
        <v>4402</v>
      </c>
      <c r="D3481" t="s" s="10">
        <v>4413</v>
      </c>
      <c r="E3481" s="349">
        <v>0</v>
      </c>
      <c r="F3481" s="6"/>
      <c r="G3481" s="6"/>
      <c r="H3481" s="6"/>
      <c r="I3481" s="6"/>
      <c r="J3481" s="9"/>
    </row>
    <row r="3482" ht="15.35" customHeight="1">
      <c r="A3482" t="s" s="594">
        <f>MID(D3482,LEN(C3482)+2,LEN(D3482)-LEN(C3482))</f>
        <v>122</v>
      </c>
      <c r="B3482" s="349">
        <f>IF(_xlfn.IFERROR(FIND("PU",D3482,1),0)&lt;&gt;0,"PU",0)</f>
        <v>0</v>
      </c>
      <c r="C3482" t="s" s="10">
        <v>4402</v>
      </c>
      <c r="D3482" t="s" s="10">
        <v>4414</v>
      </c>
      <c r="E3482" s="349">
        <v>0</v>
      </c>
      <c r="F3482" s="6"/>
      <c r="G3482" s="6"/>
      <c r="H3482" s="6"/>
      <c r="I3482" s="6"/>
      <c r="J3482" s="9"/>
    </row>
    <row r="3483" ht="15.35" customHeight="1">
      <c r="A3483" t="s" s="594">
        <f>MID(D3483,LEN(C3483)+2,LEN(D3483)-LEN(C3483))</f>
        <v>123</v>
      </c>
      <c r="B3483" s="349">
        <f>IF(_xlfn.IFERROR(FIND("PU",D3483,1),0)&lt;&gt;0,"PU",0)</f>
        <v>0</v>
      </c>
      <c r="C3483" t="s" s="10">
        <v>4402</v>
      </c>
      <c r="D3483" t="s" s="10">
        <v>4415</v>
      </c>
      <c r="E3483" s="349">
        <v>0</v>
      </c>
      <c r="F3483" s="6"/>
      <c r="G3483" s="6"/>
      <c r="H3483" s="6"/>
      <c r="I3483" s="6"/>
      <c r="J3483" s="9"/>
    </row>
    <row r="3484" ht="15.35" customHeight="1">
      <c r="A3484" t="s" s="594">
        <f>MID(D3484,LEN(C3484)+2,LEN(D3484)-LEN(C3484))</f>
        <v>860</v>
      </c>
      <c r="B3484" s="349">
        <f>IF(_xlfn.IFERROR(FIND("PU",D3484,1),0)&lt;&gt;0,"PU",0)</f>
        <v>0</v>
      </c>
      <c r="C3484" t="s" s="10">
        <v>4402</v>
      </c>
      <c r="D3484" t="s" s="10">
        <v>4416</v>
      </c>
      <c r="E3484" s="349">
        <v>0</v>
      </c>
      <c r="F3484" s="6"/>
      <c r="G3484" s="6"/>
      <c r="H3484" s="6"/>
      <c r="I3484" s="6"/>
      <c r="J3484" s="9"/>
    </row>
    <row r="3485" ht="15.35" customHeight="1">
      <c r="A3485" t="s" s="594">
        <f>MID(D3485,LEN(C3485)+2,LEN(D3485)-LEN(C3485))</f>
        <v>110</v>
      </c>
      <c r="B3485" s="349">
        <f>IF(_xlfn.IFERROR(FIND("PU",D3485,1),0)&lt;&gt;0,"PU",0)</f>
        <v>0</v>
      </c>
      <c r="C3485" t="s" s="10">
        <v>4417</v>
      </c>
      <c r="D3485" t="s" s="10">
        <v>4418</v>
      </c>
      <c r="E3485" s="349">
        <v>0</v>
      </c>
      <c r="F3485" s="6"/>
      <c r="G3485" s="6"/>
      <c r="H3485" s="6"/>
      <c r="I3485" s="6"/>
      <c r="J3485" s="9"/>
    </row>
    <row r="3486" ht="15.35" customHeight="1">
      <c r="A3486" t="s" s="594">
        <f>MID(D3486,LEN(C3486)+2,LEN(D3486)-LEN(C3486))</f>
        <v>111</v>
      </c>
      <c r="B3486" s="349">
        <f>IF(_xlfn.IFERROR(FIND("PU",D3486,1),0)&lt;&gt;0,"PU",0)</f>
        <v>0</v>
      </c>
      <c r="C3486" t="s" s="10">
        <v>4417</v>
      </c>
      <c r="D3486" t="s" s="10">
        <v>4419</v>
      </c>
      <c r="E3486" s="349">
        <v>0</v>
      </c>
      <c r="F3486" s="6"/>
      <c r="G3486" s="6"/>
      <c r="H3486" s="6"/>
      <c r="I3486" s="6"/>
      <c r="J3486" s="9"/>
    </row>
    <row r="3487" ht="15.35" customHeight="1">
      <c r="A3487" t="s" s="594">
        <f>MID(D3487,LEN(C3487)+2,LEN(D3487)-LEN(C3487))</f>
        <v>112</v>
      </c>
      <c r="B3487" s="349">
        <f>IF(_xlfn.IFERROR(FIND("PU",D3487,1),0)&lt;&gt;0,"PU",0)</f>
        <v>0</v>
      </c>
      <c r="C3487" t="s" s="10">
        <v>4417</v>
      </c>
      <c r="D3487" t="s" s="10">
        <v>4420</v>
      </c>
      <c r="E3487" s="349">
        <v>0</v>
      </c>
      <c r="F3487" s="6"/>
      <c r="G3487" s="6"/>
      <c r="H3487" s="6"/>
      <c r="I3487" s="6"/>
      <c r="J3487" s="9"/>
    </row>
    <row r="3488" ht="15.35" customHeight="1">
      <c r="A3488" t="s" s="594">
        <f>MID(D3488,LEN(C3488)+2,LEN(D3488)-LEN(C3488))</f>
        <v>113</v>
      </c>
      <c r="B3488" s="349">
        <f>IF(_xlfn.IFERROR(FIND("PU",D3488,1),0)&lt;&gt;0,"PU",0)</f>
        <v>0</v>
      </c>
      <c r="C3488" t="s" s="10">
        <v>4417</v>
      </c>
      <c r="D3488" t="s" s="10">
        <v>4421</v>
      </c>
      <c r="E3488" s="349">
        <v>0</v>
      </c>
      <c r="F3488" s="6"/>
      <c r="G3488" s="6"/>
      <c r="H3488" s="6"/>
      <c r="I3488" s="6"/>
      <c r="J3488" s="9"/>
    </row>
    <row r="3489" ht="15.35" customHeight="1">
      <c r="A3489" t="s" s="594">
        <f>MID(D3489,LEN(C3489)+2,LEN(D3489)-LEN(C3489))</f>
        <v>114</v>
      </c>
      <c r="B3489" s="349">
        <f>IF(_xlfn.IFERROR(FIND("PU",D3489,1),0)&lt;&gt;0,"PU",0)</f>
        <v>0</v>
      </c>
      <c r="C3489" t="s" s="10">
        <v>4417</v>
      </c>
      <c r="D3489" t="s" s="10">
        <v>4422</v>
      </c>
      <c r="E3489" s="349">
        <v>0</v>
      </c>
      <c r="F3489" s="6"/>
      <c r="G3489" s="6"/>
      <c r="H3489" s="6"/>
      <c r="I3489" s="6"/>
      <c r="J3489" s="9"/>
    </row>
    <row r="3490" ht="15.35" customHeight="1">
      <c r="A3490" t="s" s="594">
        <f>MID(D3490,LEN(C3490)+2,LEN(D3490)-LEN(C3490))</f>
        <v>115</v>
      </c>
      <c r="B3490" s="349">
        <f>IF(_xlfn.IFERROR(FIND("PU",D3490,1),0)&lt;&gt;0,"PU",0)</f>
        <v>0</v>
      </c>
      <c r="C3490" t="s" s="10">
        <v>4417</v>
      </c>
      <c r="D3490" t="s" s="10">
        <v>4423</v>
      </c>
      <c r="E3490" s="349">
        <v>0</v>
      </c>
      <c r="F3490" s="6"/>
      <c r="G3490" s="6"/>
      <c r="H3490" s="6"/>
      <c r="I3490" s="6"/>
      <c r="J3490" s="9"/>
    </row>
    <row r="3491" ht="15.35" customHeight="1">
      <c r="A3491" t="s" s="594">
        <f>MID(D3491,LEN(C3491)+2,LEN(D3491)-LEN(C3491))</f>
        <v>117</v>
      </c>
      <c r="B3491" s="349">
        <f>IF(_xlfn.IFERROR(FIND("PU",D3491,1),0)&lt;&gt;0,"PU",0)</f>
        <v>0</v>
      </c>
      <c r="C3491" t="s" s="10">
        <v>4417</v>
      </c>
      <c r="D3491" t="s" s="10">
        <v>4424</v>
      </c>
      <c r="E3491" s="349">
        <v>0</v>
      </c>
      <c r="F3491" s="6"/>
      <c r="G3491" s="6"/>
      <c r="H3491" s="6"/>
      <c r="I3491" s="6"/>
      <c r="J3491" s="9"/>
    </row>
    <row r="3492" ht="15.35" customHeight="1">
      <c r="A3492" t="s" s="594">
        <f>MID(D3492,LEN(C3492)+2,LEN(D3492)-LEN(C3492))</f>
        <v>118</v>
      </c>
      <c r="B3492" s="349">
        <f>IF(_xlfn.IFERROR(FIND("PU",D3492,1),0)&lt;&gt;0,"PU",0)</f>
        <v>0</v>
      </c>
      <c r="C3492" t="s" s="10">
        <v>4417</v>
      </c>
      <c r="D3492" t="s" s="10">
        <v>4425</v>
      </c>
      <c r="E3492" s="349">
        <v>0</v>
      </c>
      <c r="F3492" s="6"/>
      <c r="G3492" s="6"/>
      <c r="H3492" s="6"/>
      <c r="I3492" s="6"/>
      <c r="J3492" s="9"/>
    </row>
    <row r="3493" ht="15.35" customHeight="1">
      <c r="A3493" t="s" s="594">
        <f>MID(D3493,LEN(C3493)+2,LEN(D3493)-LEN(C3493))</f>
        <v>119</v>
      </c>
      <c r="B3493" s="349">
        <f>IF(_xlfn.IFERROR(FIND("PU",D3493,1),0)&lt;&gt;0,"PU",0)</f>
        <v>0</v>
      </c>
      <c r="C3493" t="s" s="10">
        <v>4417</v>
      </c>
      <c r="D3493" t="s" s="10">
        <v>4426</v>
      </c>
      <c r="E3493" s="349">
        <v>0</v>
      </c>
      <c r="F3493" s="6"/>
      <c r="G3493" s="6"/>
      <c r="H3493" s="6"/>
      <c r="I3493" s="6"/>
      <c r="J3493" s="9"/>
    </row>
    <row r="3494" ht="15.35" customHeight="1">
      <c r="A3494" t="s" s="594">
        <f>MID(D3494,LEN(C3494)+2,LEN(D3494)-LEN(C3494))</f>
        <v>120</v>
      </c>
      <c r="B3494" s="349">
        <f>IF(_xlfn.IFERROR(FIND("PU",D3494,1),0)&lt;&gt;0,"PU",0)</f>
        <v>0</v>
      </c>
      <c r="C3494" t="s" s="10">
        <v>4417</v>
      </c>
      <c r="D3494" t="s" s="10">
        <v>4427</v>
      </c>
      <c r="E3494" s="349">
        <v>0</v>
      </c>
      <c r="F3494" s="6"/>
      <c r="G3494" s="6"/>
      <c r="H3494" s="6"/>
      <c r="I3494" s="6"/>
      <c r="J3494" s="9"/>
    </row>
    <row r="3495" ht="15.35" customHeight="1">
      <c r="A3495" t="s" s="594">
        <f>MID(D3495,LEN(C3495)+2,LEN(D3495)-LEN(C3495))</f>
        <v>121</v>
      </c>
      <c r="B3495" s="349">
        <f>IF(_xlfn.IFERROR(FIND("PU",D3495,1),0)&lt;&gt;0,"PU",0)</f>
        <v>0</v>
      </c>
      <c r="C3495" t="s" s="10">
        <v>4417</v>
      </c>
      <c r="D3495" t="s" s="10">
        <v>4428</v>
      </c>
      <c r="E3495" s="349">
        <v>0</v>
      </c>
      <c r="F3495" s="6"/>
      <c r="G3495" s="6"/>
      <c r="H3495" s="6"/>
      <c r="I3495" s="6"/>
      <c r="J3495" s="9"/>
    </row>
    <row r="3496" ht="15.35" customHeight="1">
      <c r="A3496" t="s" s="594">
        <f>MID(D3496,LEN(C3496)+2,LEN(D3496)-LEN(C3496))</f>
        <v>122</v>
      </c>
      <c r="B3496" s="349">
        <f>IF(_xlfn.IFERROR(FIND("PU",D3496,1),0)&lt;&gt;0,"PU",0)</f>
        <v>0</v>
      </c>
      <c r="C3496" t="s" s="10">
        <v>4417</v>
      </c>
      <c r="D3496" t="s" s="10">
        <v>4429</v>
      </c>
      <c r="E3496" s="349">
        <v>0</v>
      </c>
      <c r="F3496" s="6"/>
      <c r="G3496" s="6"/>
      <c r="H3496" s="6"/>
      <c r="I3496" s="6"/>
      <c r="J3496" s="9"/>
    </row>
    <row r="3497" ht="15.35" customHeight="1">
      <c r="A3497" t="s" s="594">
        <f>MID(D3497,LEN(C3497)+2,LEN(D3497)-LEN(C3497))</f>
        <v>123</v>
      </c>
      <c r="B3497" s="349">
        <f>IF(_xlfn.IFERROR(FIND("PU",D3497,1),0)&lt;&gt;0,"PU",0)</f>
        <v>0</v>
      </c>
      <c r="C3497" t="s" s="10">
        <v>4417</v>
      </c>
      <c r="D3497" t="s" s="10">
        <v>4430</v>
      </c>
      <c r="E3497" s="349">
        <v>0</v>
      </c>
      <c r="F3497" s="6"/>
      <c r="G3497" s="6"/>
      <c r="H3497" s="6"/>
      <c r="I3497" s="6"/>
      <c r="J3497" s="9"/>
    </row>
    <row r="3498" ht="15.35" customHeight="1">
      <c r="A3498" t="s" s="594">
        <f>MID(D3498,LEN(C3498)+2,LEN(D3498)-LEN(C3498))</f>
        <v>860</v>
      </c>
      <c r="B3498" s="349">
        <f>IF(_xlfn.IFERROR(FIND("PU",D3498,1),0)&lt;&gt;0,"PU",0)</f>
        <v>0</v>
      </c>
      <c r="C3498" t="s" s="10">
        <v>4417</v>
      </c>
      <c r="D3498" t="s" s="10">
        <v>4431</v>
      </c>
      <c r="E3498" s="349">
        <v>0</v>
      </c>
      <c r="F3498" s="6"/>
      <c r="G3498" s="6"/>
      <c r="H3498" s="6"/>
      <c r="I3498" s="6"/>
      <c r="J3498" s="9"/>
    </row>
    <row r="3499" ht="15.35" customHeight="1">
      <c r="A3499" t="s" s="594">
        <f>MID(D3499,LEN(C3499)+2,LEN(D3499)-LEN(C3499))</f>
        <v>110</v>
      </c>
      <c r="B3499" s="349">
        <f>IF(_xlfn.IFERROR(FIND("PU",D3499,1),0)&lt;&gt;0,"PU",0)</f>
        <v>0</v>
      </c>
      <c r="C3499" t="s" s="10">
        <v>4432</v>
      </c>
      <c r="D3499" t="s" s="10">
        <v>4433</v>
      </c>
      <c r="E3499" s="349">
        <v>0</v>
      </c>
      <c r="F3499" s="6"/>
      <c r="G3499" s="6"/>
      <c r="H3499" s="6"/>
      <c r="I3499" s="6"/>
      <c r="J3499" s="9"/>
    </row>
    <row r="3500" ht="15.35" customHeight="1">
      <c r="A3500" t="s" s="594">
        <f>MID(D3500,LEN(C3500)+2,LEN(D3500)-LEN(C3500))</f>
        <v>111</v>
      </c>
      <c r="B3500" s="349">
        <f>IF(_xlfn.IFERROR(FIND("PU",D3500,1),0)&lt;&gt;0,"PU",0)</f>
        <v>0</v>
      </c>
      <c r="C3500" t="s" s="10">
        <v>4432</v>
      </c>
      <c r="D3500" t="s" s="10">
        <v>4434</v>
      </c>
      <c r="E3500" s="349">
        <v>0</v>
      </c>
      <c r="F3500" s="6"/>
      <c r="G3500" s="6"/>
      <c r="H3500" s="6"/>
      <c r="I3500" s="6"/>
      <c r="J3500" s="9"/>
    </row>
    <row r="3501" ht="15.35" customHeight="1">
      <c r="A3501" t="s" s="594">
        <f>MID(D3501,LEN(C3501)+2,LEN(D3501)-LEN(C3501))</f>
        <v>112</v>
      </c>
      <c r="B3501" s="349">
        <f>IF(_xlfn.IFERROR(FIND("PU",D3501,1),0)&lt;&gt;0,"PU",0)</f>
        <v>0</v>
      </c>
      <c r="C3501" t="s" s="10">
        <v>4432</v>
      </c>
      <c r="D3501" t="s" s="10">
        <v>4435</v>
      </c>
      <c r="E3501" s="349">
        <v>0</v>
      </c>
      <c r="F3501" s="6"/>
      <c r="G3501" s="6"/>
      <c r="H3501" s="6"/>
      <c r="I3501" s="6"/>
      <c r="J3501" s="9"/>
    </row>
    <row r="3502" ht="15.35" customHeight="1">
      <c r="A3502" t="s" s="594">
        <f>MID(D3502,LEN(C3502)+2,LEN(D3502)-LEN(C3502))</f>
        <v>113</v>
      </c>
      <c r="B3502" s="349">
        <f>IF(_xlfn.IFERROR(FIND("PU",D3502,1),0)&lt;&gt;0,"PU",0)</f>
        <v>0</v>
      </c>
      <c r="C3502" t="s" s="10">
        <v>4432</v>
      </c>
      <c r="D3502" t="s" s="10">
        <v>4436</v>
      </c>
      <c r="E3502" s="349">
        <v>0</v>
      </c>
      <c r="F3502" s="6"/>
      <c r="G3502" s="6"/>
      <c r="H3502" s="6"/>
      <c r="I3502" s="6"/>
      <c r="J3502" s="9"/>
    </row>
    <row r="3503" ht="15.35" customHeight="1">
      <c r="A3503" t="s" s="594">
        <f>MID(D3503,LEN(C3503)+2,LEN(D3503)-LEN(C3503))</f>
        <v>114</v>
      </c>
      <c r="B3503" s="349">
        <f>IF(_xlfn.IFERROR(FIND("PU",D3503,1),0)&lt;&gt;0,"PU",0)</f>
        <v>0</v>
      </c>
      <c r="C3503" t="s" s="10">
        <v>4432</v>
      </c>
      <c r="D3503" t="s" s="10">
        <v>4437</v>
      </c>
      <c r="E3503" s="349">
        <v>0</v>
      </c>
      <c r="F3503" s="6"/>
      <c r="G3503" s="6"/>
      <c r="H3503" s="6"/>
      <c r="I3503" s="6"/>
      <c r="J3503" s="9"/>
    </row>
    <row r="3504" ht="15.35" customHeight="1">
      <c r="A3504" t="s" s="594">
        <f>MID(D3504,LEN(C3504)+2,LEN(D3504)-LEN(C3504))</f>
        <v>115</v>
      </c>
      <c r="B3504" s="349">
        <f>IF(_xlfn.IFERROR(FIND("PU",D3504,1),0)&lt;&gt;0,"PU",0)</f>
        <v>0</v>
      </c>
      <c r="C3504" t="s" s="10">
        <v>4432</v>
      </c>
      <c r="D3504" t="s" s="10">
        <v>4438</v>
      </c>
      <c r="E3504" s="349">
        <v>0</v>
      </c>
      <c r="F3504" s="6"/>
      <c r="G3504" s="6"/>
      <c r="H3504" s="6"/>
      <c r="I3504" s="6"/>
      <c r="J3504" s="9"/>
    </row>
    <row r="3505" ht="15.35" customHeight="1">
      <c r="A3505" t="s" s="594">
        <f>MID(D3505,LEN(C3505)+2,LEN(D3505)-LEN(C3505))</f>
        <v>117</v>
      </c>
      <c r="B3505" s="349">
        <f>IF(_xlfn.IFERROR(FIND("PU",D3505,1),0)&lt;&gt;0,"PU",0)</f>
        <v>0</v>
      </c>
      <c r="C3505" t="s" s="10">
        <v>4432</v>
      </c>
      <c r="D3505" t="s" s="10">
        <v>4439</v>
      </c>
      <c r="E3505" s="349">
        <v>0</v>
      </c>
      <c r="F3505" s="6"/>
      <c r="G3505" s="6"/>
      <c r="H3505" s="6"/>
      <c r="I3505" s="6"/>
      <c r="J3505" s="9"/>
    </row>
    <row r="3506" ht="15.35" customHeight="1">
      <c r="A3506" t="s" s="594">
        <f>MID(D3506,LEN(C3506)+2,LEN(D3506)-LEN(C3506))</f>
        <v>118</v>
      </c>
      <c r="B3506" s="349">
        <f>IF(_xlfn.IFERROR(FIND("PU",D3506,1),0)&lt;&gt;0,"PU",0)</f>
        <v>0</v>
      </c>
      <c r="C3506" t="s" s="10">
        <v>4432</v>
      </c>
      <c r="D3506" t="s" s="10">
        <v>4440</v>
      </c>
      <c r="E3506" s="349">
        <v>0</v>
      </c>
      <c r="F3506" s="6"/>
      <c r="G3506" s="6"/>
      <c r="H3506" s="6"/>
      <c r="I3506" s="6"/>
      <c r="J3506" s="9"/>
    </row>
    <row r="3507" ht="15.35" customHeight="1">
      <c r="A3507" t="s" s="594">
        <f>MID(D3507,LEN(C3507)+2,LEN(D3507)-LEN(C3507))</f>
        <v>119</v>
      </c>
      <c r="B3507" s="349">
        <f>IF(_xlfn.IFERROR(FIND("PU",D3507,1),0)&lt;&gt;0,"PU",0)</f>
        <v>0</v>
      </c>
      <c r="C3507" t="s" s="10">
        <v>4432</v>
      </c>
      <c r="D3507" t="s" s="10">
        <v>4441</v>
      </c>
      <c r="E3507" s="349">
        <v>0</v>
      </c>
      <c r="F3507" s="6"/>
      <c r="G3507" s="6"/>
      <c r="H3507" s="6"/>
      <c r="I3507" s="6"/>
      <c r="J3507" s="9"/>
    </row>
    <row r="3508" ht="15.35" customHeight="1">
      <c r="A3508" t="s" s="594">
        <f>MID(D3508,LEN(C3508)+2,LEN(D3508)-LEN(C3508))</f>
        <v>120</v>
      </c>
      <c r="B3508" s="349">
        <f>IF(_xlfn.IFERROR(FIND("PU",D3508,1),0)&lt;&gt;0,"PU",0)</f>
        <v>0</v>
      </c>
      <c r="C3508" t="s" s="10">
        <v>4432</v>
      </c>
      <c r="D3508" t="s" s="10">
        <v>4442</v>
      </c>
      <c r="E3508" s="349">
        <v>0</v>
      </c>
      <c r="F3508" s="6"/>
      <c r="G3508" s="6"/>
      <c r="H3508" s="6"/>
      <c r="I3508" s="6"/>
      <c r="J3508" s="9"/>
    </row>
    <row r="3509" ht="15.35" customHeight="1">
      <c r="A3509" t="s" s="594">
        <f>MID(D3509,LEN(C3509)+2,LEN(D3509)-LEN(C3509))</f>
        <v>121</v>
      </c>
      <c r="B3509" s="349">
        <f>IF(_xlfn.IFERROR(FIND("PU",D3509,1),0)&lt;&gt;0,"PU",0)</f>
        <v>0</v>
      </c>
      <c r="C3509" t="s" s="10">
        <v>4432</v>
      </c>
      <c r="D3509" t="s" s="10">
        <v>4443</v>
      </c>
      <c r="E3509" s="349">
        <v>0</v>
      </c>
      <c r="F3509" s="6"/>
      <c r="G3509" s="6"/>
      <c r="H3509" s="6"/>
      <c r="I3509" s="6"/>
      <c r="J3509" s="9"/>
    </row>
    <row r="3510" ht="15.35" customHeight="1">
      <c r="A3510" t="s" s="594">
        <f>MID(D3510,LEN(C3510)+2,LEN(D3510)-LEN(C3510))</f>
        <v>122</v>
      </c>
      <c r="B3510" s="349">
        <f>IF(_xlfn.IFERROR(FIND("PU",D3510,1),0)&lt;&gt;0,"PU",0)</f>
        <v>0</v>
      </c>
      <c r="C3510" t="s" s="10">
        <v>4432</v>
      </c>
      <c r="D3510" t="s" s="10">
        <v>4444</v>
      </c>
      <c r="E3510" s="349">
        <v>0</v>
      </c>
      <c r="F3510" s="6"/>
      <c r="G3510" s="6"/>
      <c r="H3510" s="6"/>
      <c r="I3510" s="6"/>
      <c r="J3510" s="9"/>
    </row>
    <row r="3511" ht="15.35" customHeight="1">
      <c r="A3511" t="s" s="594">
        <f>MID(D3511,LEN(C3511)+2,LEN(D3511)-LEN(C3511))</f>
        <v>123</v>
      </c>
      <c r="B3511" s="349">
        <f>IF(_xlfn.IFERROR(FIND("PU",D3511,1),0)&lt;&gt;0,"PU",0)</f>
        <v>0</v>
      </c>
      <c r="C3511" t="s" s="10">
        <v>4432</v>
      </c>
      <c r="D3511" t="s" s="10">
        <v>4445</v>
      </c>
      <c r="E3511" s="349">
        <v>0</v>
      </c>
      <c r="F3511" s="6"/>
      <c r="G3511" s="6"/>
      <c r="H3511" s="6"/>
      <c r="I3511" s="6"/>
      <c r="J3511" s="9"/>
    </row>
    <row r="3512" ht="15.35" customHeight="1">
      <c r="A3512" t="s" s="594">
        <f>MID(D3512,LEN(C3512)+2,LEN(D3512)-LEN(C3512))</f>
        <v>860</v>
      </c>
      <c r="B3512" s="349">
        <f>IF(_xlfn.IFERROR(FIND("PU",D3512,1),0)&lt;&gt;0,"PU",0)</f>
        <v>0</v>
      </c>
      <c r="C3512" t="s" s="10">
        <v>4432</v>
      </c>
      <c r="D3512" t="s" s="10">
        <v>4446</v>
      </c>
      <c r="E3512" s="349">
        <v>0</v>
      </c>
      <c r="F3512" s="6"/>
      <c r="G3512" s="6"/>
      <c r="H3512" s="6"/>
      <c r="I3512" s="6"/>
      <c r="J3512" s="9"/>
    </row>
    <row r="3513" ht="15.35" customHeight="1">
      <c r="A3513" t="s" s="594">
        <f>MID(D3513,LEN(C3513)+2,LEN(D3513)-LEN(C3513))</f>
        <v>110</v>
      </c>
      <c r="B3513" s="349">
        <f>IF(_xlfn.IFERROR(FIND("PU",D3513,1),0)&lt;&gt;0,"PU",0)</f>
        <v>0</v>
      </c>
      <c r="C3513" t="s" s="10">
        <v>4447</v>
      </c>
      <c r="D3513" t="s" s="10">
        <v>4448</v>
      </c>
      <c r="E3513" s="349">
        <v>0</v>
      </c>
      <c r="F3513" s="6"/>
      <c r="G3513" s="6"/>
      <c r="H3513" s="6"/>
      <c r="I3513" s="6"/>
      <c r="J3513" s="9"/>
    </row>
    <row r="3514" ht="15.35" customHeight="1">
      <c r="A3514" t="s" s="594">
        <f>MID(D3514,LEN(C3514)+2,LEN(D3514)-LEN(C3514))</f>
        <v>111</v>
      </c>
      <c r="B3514" s="349">
        <f>IF(_xlfn.IFERROR(FIND("PU",D3514,1),0)&lt;&gt;0,"PU",0)</f>
        <v>0</v>
      </c>
      <c r="C3514" t="s" s="10">
        <v>4447</v>
      </c>
      <c r="D3514" t="s" s="10">
        <v>4449</v>
      </c>
      <c r="E3514" s="349">
        <v>0</v>
      </c>
      <c r="F3514" s="6"/>
      <c r="G3514" s="6"/>
      <c r="H3514" s="6"/>
      <c r="I3514" s="6"/>
      <c r="J3514" s="9"/>
    </row>
    <row r="3515" ht="15.35" customHeight="1">
      <c r="A3515" t="s" s="594">
        <f>MID(D3515,LEN(C3515)+2,LEN(D3515)-LEN(C3515))</f>
        <v>112</v>
      </c>
      <c r="B3515" s="349">
        <f>IF(_xlfn.IFERROR(FIND("PU",D3515,1),0)&lt;&gt;0,"PU",0)</f>
        <v>0</v>
      </c>
      <c r="C3515" t="s" s="10">
        <v>4447</v>
      </c>
      <c r="D3515" t="s" s="10">
        <v>4450</v>
      </c>
      <c r="E3515" s="349">
        <v>0</v>
      </c>
      <c r="F3515" s="6"/>
      <c r="G3515" s="6"/>
      <c r="H3515" s="6"/>
      <c r="I3515" s="6"/>
      <c r="J3515" s="9"/>
    </row>
    <row r="3516" ht="15.35" customHeight="1">
      <c r="A3516" t="s" s="594">
        <f>MID(D3516,LEN(C3516)+2,LEN(D3516)-LEN(C3516))</f>
        <v>113</v>
      </c>
      <c r="B3516" s="349">
        <f>IF(_xlfn.IFERROR(FIND("PU",D3516,1),0)&lt;&gt;0,"PU",0)</f>
        <v>0</v>
      </c>
      <c r="C3516" t="s" s="10">
        <v>4447</v>
      </c>
      <c r="D3516" t="s" s="10">
        <v>4451</v>
      </c>
      <c r="E3516" s="349">
        <v>0</v>
      </c>
      <c r="F3516" s="6"/>
      <c r="G3516" s="6"/>
      <c r="H3516" s="6"/>
      <c r="I3516" s="6"/>
      <c r="J3516" s="9"/>
    </row>
    <row r="3517" ht="15.35" customHeight="1">
      <c r="A3517" t="s" s="594">
        <f>MID(D3517,LEN(C3517)+2,LEN(D3517)-LEN(C3517))</f>
        <v>114</v>
      </c>
      <c r="B3517" s="349">
        <f>IF(_xlfn.IFERROR(FIND("PU",D3517,1),0)&lt;&gt;0,"PU",0)</f>
        <v>0</v>
      </c>
      <c r="C3517" t="s" s="10">
        <v>4447</v>
      </c>
      <c r="D3517" t="s" s="10">
        <v>4452</v>
      </c>
      <c r="E3517" s="349">
        <v>0</v>
      </c>
      <c r="F3517" s="6"/>
      <c r="G3517" s="6"/>
      <c r="H3517" s="6"/>
      <c r="I3517" s="6"/>
      <c r="J3517" s="9"/>
    </row>
    <row r="3518" ht="15.35" customHeight="1">
      <c r="A3518" t="s" s="594">
        <f>MID(D3518,LEN(C3518)+2,LEN(D3518)-LEN(C3518))</f>
        <v>115</v>
      </c>
      <c r="B3518" s="349">
        <f>IF(_xlfn.IFERROR(FIND("PU",D3518,1),0)&lt;&gt;0,"PU",0)</f>
        <v>0</v>
      </c>
      <c r="C3518" t="s" s="10">
        <v>4447</v>
      </c>
      <c r="D3518" t="s" s="10">
        <v>4453</v>
      </c>
      <c r="E3518" s="349">
        <v>0</v>
      </c>
      <c r="F3518" s="6"/>
      <c r="G3518" s="6"/>
      <c r="H3518" s="6"/>
      <c r="I3518" s="6"/>
      <c r="J3518" s="9"/>
    </row>
    <row r="3519" ht="15.35" customHeight="1">
      <c r="A3519" t="s" s="594">
        <f>MID(D3519,LEN(C3519)+2,LEN(D3519)-LEN(C3519))</f>
        <v>117</v>
      </c>
      <c r="B3519" s="349">
        <f>IF(_xlfn.IFERROR(FIND("PU",D3519,1),0)&lt;&gt;0,"PU",0)</f>
        <v>0</v>
      </c>
      <c r="C3519" t="s" s="10">
        <v>4447</v>
      </c>
      <c r="D3519" t="s" s="10">
        <v>4454</v>
      </c>
      <c r="E3519" s="349">
        <v>0</v>
      </c>
      <c r="F3519" s="6"/>
      <c r="G3519" s="6"/>
      <c r="H3519" s="6"/>
      <c r="I3519" s="6"/>
      <c r="J3519" s="9"/>
    </row>
    <row r="3520" ht="15.35" customHeight="1">
      <c r="A3520" t="s" s="594">
        <f>MID(D3520,LEN(C3520)+2,LEN(D3520)-LEN(C3520))</f>
        <v>118</v>
      </c>
      <c r="B3520" s="349">
        <f>IF(_xlfn.IFERROR(FIND("PU",D3520,1),0)&lt;&gt;0,"PU",0)</f>
        <v>0</v>
      </c>
      <c r="C3520" t="s" s="10">
        <v>4447</v>
      </c>
      <c r="D3520" t="s" s="10">
        <v>4455</v>
      </c>
      <c r="E3520" s="349">
        <v>0</v>
      </c>
      <c r="F3520" s="6"/>
      <c r="G3520" s="6"/>
      <c r="H3520" s="6"/>
      <c r="I3520" s="6"/>
      <c r="J3520" s="9"/>
    </row>
    <row r="3521" ht="15.35" customHeight="1">
      <c r="A3521" t="s" s="594">
        <f>MID(D3521,LEN(C3521)+2,LEN(D3521)-LEN(C3521))</f>
        <v>119</v>
      </c>
      <c r="B3521" s="349">
        <f>IF(_xlfn.IFERROR(FIND("PU",D3521,1),0)&lt;&gt;0,"PU",0)</f>
        <v>0</v>
      </c>
      <c r="C3521" t="s" s="10">
        <v>4447</v>
      </c>
      <c r="D3521" t="s" s="10">
        <v>4456</v>
      </c>
      <c r="E3521" s="349">
        <v>0</v>
      </c>
      <c r="F3521" s="6"/>
      <c r="G3521" s="6"/>
      <c r="H3521" s="6"/>
      <c r="I3521" s="6"/>
      <c r="J3521" s="9"/>
    </row>
    <row r="3522" ht="15.35" customHeight="1">
      <c r="A3522" t="s" s="594">
        <f>MID(D3522,LEN(C3522)+2,LEN(D3522)-LEN(C3522))</f>
        <v>120</v>
      </c>
      <c r="B3522" s="349">
        <f>IF(_xlfn.IFERROR(FIND("PU",D3522,1),0)&lt;&gt;0,"PU",0)</f>
        <v>0</v>
      </c>
      <c r="C3522" t="s" s="10">
        <v>4447</v>
      </c>
      <c r="D3522" t="s" s="10">
        <v>4457</v>
      </c>
      <c r="E3522" s="349">
        <v>0</v>
      </c>
      <c r="F3522" s="6"/>
      <c r="G3522" s="6"/>
      <c r="H3522" s="6"/>
      <c r="I3522" s="6"/>
      <c r="J3522" s="9"/>
    </row>
    <row r="3523" ht="15.35" customHeight="1">
      <c r="A3523" t="s" s="594">
        <f>MID(D3523,LEN(C3523)+2,LEN(D3523)-LEN(C3523))</f>
        <v>121</v>
      </c>
      <c r="B3523" s="349">
        <f>IF(_xlfn.IFERROR(FIND("PU",D3523,1),0)&lt;&gt;0,"PU",0)</f>
        <v>0</v>
      </c>
      <c r="C3523" t="s" s="10">
        <v>4447</v>
      </c>
      <c r="D3523" t="s" s="10">
        <v>4458</v>
      </c>
      <c r="E3523" s="349">
        <v>0</v>
      </c>
      <c r="F3523" s="6"/>
      <c r="G3523" s="6"/>
      <c r="H3523" s="6"/>
      <c r="I3523" s="6"/>
      <c r="J3523" s="9"/>
    </row>
    <row r="3524" ht="15.35" customHeight="1">
      <c r="A3524" t="s" s="594">
        <f>MID(D3524,LEN(C3524)+2,LEN(D3524)-LEN(C3524))</f>
        <v>122</v>
      </c>
      <c r="B3524" s="349">
        <f>IF(_xlfn.IFERROR(FIND("PU",D3524,1),0)&lt;&gt;0,"PU",0)</f>
        <v>0</v>
      </c>
      <c r="C3524" t="s" s="10">
        <v>4447</v>
      </c>
      <c r="D3524" t="s" s="10">
        <v>4459</v>
      </c>
      <c r="E3524" s="349">
        <v>0</v>
      </c>
      <c r="F3524" s="6"/>
      <c r="G3524" s="6"/>
      <c r="H3524" s="6"/>
      <c r="I3524" s="6"/>
      <c r="J3524" s="9"/>
    </row>
    <row r="3525" ht="15.35" customHeight="1">
      <c r="A3525" t="s" s="594">
        <f>MID(D3525,LEN(C3525)+2,LEN(D3525)-LEN(C3525))</f>
        <v>123</v>
      </c>
      <c r="B3525" s="349">
        <f>IF(_xlfn.IFERROR(FIND("PU",D3525,1),0)&lt;&gt;0,"PU",0)</f>
        <v>0</v>
      </c>
      <c r="C3525" t="s" s="10">
        <v>4447</v>
      </c>
      <c r="D3525" t="s" s="10">
        <v>4460</v>
      </c>
      <c r="E3525" s="349">
        <v>0</v>
      </c>
      <c r="F3525" s="6"/>
      <c r="G3525" s="6"/>
      <c r="H3525" s="6"/>
      <c r="I3525" s="6"/>
      <c r="J3525" s="9"/>
    </row>
    <row r="3526" ht="15.35" customHeight="1">
      <c r="A3526" t="s" s="594">
        <f>MID(D3526,LEN(C3526)+2,LEN(D3526)-LEN(C3526))</f>
        <v>860</v>
      </c>
      <c r="B3526" s="349">
        <f>IF(_xlfn.IFERROR(FIND("PU",D3526,1),0)&lt;&gt;0,"PU",0)</f>
        <v>0</v>
      </c>
      <c r="C3526" t="s" s="10">
        <v>4447</v>
      </c>
      <c r="D3526" t="s" s="10">
        <v>4461</v>
      </c>
      <c r="E3526" s="349">
        <v>0</v>
      </c>
      <c r="F3526" s="6"/>
      <c r="G3526" s="6"/>
      <c r="H3526" s="6"/>
      <c r="I3526" s="6"/>
      <c r="J3526" s="9"/>
    </row>
    <row r="3527" ht="15.35" customHeight="1">
      <c r="A3527" t="s" s="594">
        <f>MID(D3527,LEN(C3527)+2,LEN(D3527)-LEN(C3527))</f>
        <v>110</v>
      </c>
      <c r="B3527" s="349">
        <f>IF(_xlfn.IFERROR(FIND("PU",D3527,1),0)&lt;&gt;0,"PU",0)</f>
        <v>0</v>
      </c>
      <c r="C3527" t="s" s="10">
        <v>4462</v>
      </c>
      <c r="D3527" t="s" s="10">
        <v>4463</v>
      </c>
      <c r="E3527" s="349">
        <v>0</v>
      </c>
      <c r="F3527" s="6"/>
      <c r="G3527" s="6"/>
      <c r="H3527" s="6"/>
      <c r="I3527" s="6"/>
      <c r="J3527" s="9"/>
    </row>
    <row r="3528" ht="15.35" customHeight="1">
      <c r="A3528" t="s" s="594">
        <f>MID(D3528,LEN(C3528)+2,LEN(D3528)-LEN(C3528))</f>
        <v>111</v>
      </c>
      <c r="B3528" s="349">
        <f>IF(_xlfn.IFERROR(FIND("PU",D3528,1),0)&lt;&gt;0,"PU",0)</f>
        <v>0</v>
      </c>
      <c r="C3528" t="s" s="10">
        <v>4462</v>
      </c>
      <c r="D3528" t="s" s="10">
        <v>4464</v>
      </c>
      <c r="E3528" s="349">
        <v>0</v>
      </c>
      <c r="F3528" s="6"/>
      <c r="G3528" s="6"/>
      <c r="H3528" s="6"/>
      <c r="I3528" s="6"/>
      <c r="J3528" s="9"/>
    </row>
    <row r="3529" ht="15.35" customHeight="1">
      <c r="A3529" t="s" s="594">
        <f>MID(D3529,LEN(C3529)+2,LEN(D3529)-LEN(C3529))</f>
        <v>112</v>
      </c>
      <c r="B3529" s="349">
        <f>IF(_xlfn.IFERROR(FIND("PU",D3529,1),0)&lt;&gt;0,"PU",0)</f>
        <v>0</v>
      </c>
      <c r="C3529" t="s" s="10">
        <v>4462</v>
      </c>
      <c r="D3529" t="s" s="10">
        <v>4465</v>
      </c>
      <c r="E3529" s="349">
        <v>0</v>
      </c>
      <c r="F3529" s="6"/>
      <c r="G3529" s="6"/>
      <c r="H3529" s="6"/>
      <c r="I3529" s="6"/>
      <c r="J3529" s="9"/>
    </row>
    <row r="3530" ht="15.35" customHeight="1">
      <c r="A3530" t="s" s="594">
        <f>MID(D3530,LEN(C3530)+2,LEN(D3530)-LEN(C3530))</f>
        <v>113</v>
      </c>
      <c r="B3530" s="349">
        <f>IF(_xlfn.IFERROR(FIND("PU",D3530,1),0)&lt;&gt;0,"PU",0)</f>
        <v>0</v>
      </c>
      <c r="C3530" t="s" s="10">
        <v>4462</v>
      </c>
      <c r="D3530" t="s" s="10">
        <v>4466</v>
      </c>
      <c r="E3530" s="349">
        <v>0</v>
      </c>
      <c r="F3530" s="6"/>
      <c r="G3530" s="6"/>
      <c r="H3530" s="6"/>
      <c r="I3530" s="6"/>
      <c r="J3530" s="9"/>
    </row>
    <row r="3531" ht="15.35" customHeight="1">
      <c r="A3531" t="s" s="594">
        <f>MID(D3531,LEN(C3531)+2,LEN(D3531)-LEN(C3531))</f>
        <v>114</v>
      </c>
      <c r="B3531" s="349">
        <f>IF(_xlfn.IFERROR(FIND("PU",D3531,1),0)&lt;&gt;0,"PU",0)</f>
        <v>0</v>
      </c>
      <c r="C3531" t="s" s="10">
        <v>4462</v>
      </c>
      <c r="D3531" t="s" s="10">
        <v>4467</v>
      </c>
      <c r="E3531" s="349">
        <v>0</v>
      </c>
      <c r="F3531" s="6"/>
      <c r="G3531" s="6"/>
      <c r="H3531" s="6"/>
      <c r="I3531" s="6"/>
      <c r="J3531" s="9"/>
    </row>
    <row r="3532" ht="15.35" customHeight="1">
      <c r="A3532" t="s" s="594">
        <f>MID(D3532,LEN(C3532)+2,LEN(D3532)-LEN(C3532))</f>
        <v>115</v>
      </c>
      <c r="B3532" s="349">
        <f>IF(_xlfn.IFERROR(FIND("PU",D3532,1),0)&lt;&gt;0,"PU",0)</f>
        <v>0</v>
      </c>
      <c r="C3532" t="s" s="10">
        <v>4462</v>
      </c>
      <c r="D3532" t="s" s="10">
        <v>4468</v>
      </c>
      <c r="E3532" s="349">
        <v>0</v>
      </c>
      <c r="F3532" s="6"/>
      <c r="G3532" s="6"/>
      <c r="H3532" s="6"/>
      <c r="I3532" s="6"/>
      <c r="J3532" s="9"/>
    </row>
    <row r="3533" ht="15.35" customHeight="1">
      <c r="A3533" t="s" s="594">
        <f>MID(D3533,LEN(C3533)+2,LEN(D3533)-LEN(C3533))</f>
        <v>117</v>
      </c>
      <c r="B3533" s="349">
        <f>IF(_xlfn.IFERROR(FIND("PU",D3533,1),0)&lt;&gt;0,"PU",0)</f>
        <v>0</v>
      </c>
      <c r="C3533" t="s" s="10">
        <v>4462</v>
      </c>
      <c r="D3533" t="s" s="10">
        <v>4469</v>
      </c>
      <c r="E3533" s="349">
        <v>0</v>
      </c>
      <c r="F3533" s="6"/>
      <c r="G3533" s="6"/>
      <c r="H3533" s="6"/>
      <c r="I3533" s="6"/>
      <c r="J3533" s="9"/>
    </row>
    <row r="3534" ht="15.35" customHeight="1">
      <c r="A3534" t="s" s="594">
        <f>MID(D3534,LEN(C3534)+2,LEN(D3534)-LEN(C3534))</f>
        <v>118</v>
      </c>
      <c r="B3534" s="349">
        <f>IF(_xlfn.IFERROR(FIND("PU",D3534,1),0)&lt;&gt;0,"PU",0)</f>
        <v>0</v>
      </c>
      <c r="C3534" t="s" s="10">
        <v>4462</v>
      </c>
      <c r="D3534" t="s" s="10">
        <v>4470</v>
      </c>
      <c r="E3534" s="349">
        <v>0</v>
      </c>
      <c r="F3534" s="6"/>
      <c r="G3534" s="6"/>
      <c r="H3534" s="6"/>
      <c r="I3534" s="6"/>
      <c r="J3534" s="9"/>
    </row>
    <row r="3535" ht="15.35" customHeight="1">
      <c r="A3535" t="s" s="594">
        <f>MID(D3535,LEN(C3535)+2,LEN(D3535)-LEN(C3535))</f>
        <v>119</v>
      </c>
      <c r="B3535" s="349">
        <f>IF(_xlfn.IFERROR(FIND("PU",D3535,1),0)&lt;&gt;0,"PU",0)</f>
        <v>0</v>
      </c>
      <c r="C3535" t="s" s="10">
        <v>4462</v>
      </c>
      <c r="D3535" t="s" s="10">
        <v>4471</v>
      </c>
      <c r="E3535" s="349">
        <v>0</v>
      </c>
      <c r="F3535" s="6"/>
      <c r="G3535" s="6"/>
      <c r="H3535" s="6"/>
      <c r="I3535" s="6"/>
      <c r="J3535" s="9"/>
    </row>
    <row r="3536" ht="15.35" customHeight="1">
      <c r="A3536" t="s" s="594">
        <f>MID(D3536,LEN(C3536)+2,LEN(D3536)-LEN(C3536))</f>
        <v>120</v>
      </c>
      <c r="B3536" s="349">
        <f>IF(_xlfn.IFERROR(FIND("PU",D3536,1),0)&lt;&gt;0,"PU",0)</f>
        <v>0</v>
      </c>
      <c r="C3536" t="s" s="10">
        <v>4462</v>
      </c>
      <c r="D3536" t="s" s="10">
        <v>4472</v>
      </c>
      <c r="E3536" s="349">
        <v>0</v>
      </c>
      <c r="F3536" s="6"/>
      <c r="G3536" s="6"/>
      <c r="H3536" s="6"/>
      <c r="I3536" s="6"/>
      <c r="J3536" s="9"/>
    </row>
    <row r="3537" ht="15.35" customHeight="1">
      <c r="A3537" t="s" s="594">
        <f>MID(D3537,LEN(C3537)+2,LEN(D3537)-LEN(C3537))</f>
        <v>121</v>
      </c>
      <c r="B3537" s="349">
        <f>IF(_xlfn.IFERROR(FIND("PU",D3537,1),0)&lt;&gt;0,"PU",0)</f>
        <v>0</v>
      </c>
      <c r="C3537" t="s" s="10">
        <v>4462</v>
      </c>
      <c r="D3537" t="s" s="10">
        <v>4473</v>
      </c>
      <c r="E3537" s="349">
        <v>0</v>
      </c>
      <c r="F3537" s="6"/>
      <c r="G3537" s="6"/>
      <c r="H3537" s="6"/>
      <c r="I3537" s="6"/>
      <c r="J3537" s="9"/>
    </row>
    <row r="3538" ht="15.35" customHeight="1">
      <c r="A3538" t="s" s="594">
        <f>MID(D3538,LEN(C3538)+2,LEN(D3538)-LEN(C3538))</f>
        <v>122</v>
      </c>
      <c r="B3538" s="349">
        <f>IF(_xlfn.IFERROR(FIND("PU",D3538,1),0)&lt;&gt;0,"PU",0)</f>
        <v>0</v>
      </c>
      <c r="C3538" t="s" s="10">
        <v>4462</v>
      </c>
      <c r="D3538" t="s" s="10">
        <v>4474</v>
      </c>
      <c r="E3538" s="349">
        <v>0</v>
      </c>
      <c r="F3538" s="6"/>
      <c r="G3538" s="6"/>
      <c r="H3538" s="6"/>
      <c r="I3538" s="6"/>
      <c r="J3538" s="9"/>
    </row>
    <row r="3539" ht="15.35" customHeight="1">
      <c r="A3539" t="s" s="594">
        <f>MID(D3539,LEN(C3539)+2,LEN(D3539)-LEN(C3539))</f>
        <v>123</v>
      </c>
      <c r="B3539" s="349">
        <f>IF(_xlfn.IFERROR(FIND("PU",D3539,1),0)&lt;&gt;0,"PU",0)</f>
        <v>0</v>
      </c>
      <c r="C3539" t="s" s="10">
        <v>4462</v>
      </c>
      <c r="D3539" t="s" s="10">
        <v>4475</v>
      </c>
      <c r="E3539" s="349">
        <v>0</v>
      </c>
      <c r="F3539" s="6"/>
      <c r="G3539" s="6"/>
      <c r="H3539" s="6"/>
      <c r="I3539" s="6"/>
      <c r="J3539" s="9"/>
    </row>
    <row r="3540" ht="15.35" customHeight="1">
      <c r="A3540" t="s" s="594">
        <f>MID(D3540,LEN(C3540)+2,LEN(D3540)-LEN(C3540))</f>
        <v>860</v>
      </c>
      <c r="B3540" s="349">
        <f>IF(_xlfn.IFERROR(FIND("PU",D3540,1),0)&lt;&gt;0,"PU",0)</f>
        <v>0</v>
      </c>
      <c r="C3540" t="s" s="10">
        <v>4462</v>
      </c>
      <c r="D3540" t="s" s="10">
        <v>4476</v>
      </c>
      <c r="E3540" s="349">
        <v>0</v>
      </c>
      <c r="F3540" s="6"/>
      <c r="G3540" s="6"/>
      <c r="H3540" s="6"/>
      <c r="I3540" s="6"/>
      <c r="J3540" s="9"/>
    </row>
    <row r="3541" ht="15.35" customHeight="1">
      <c r="A3541" t="s" s="594">
        <f>MID(D3541,LEN(C3541)+2,LEN(D3541)-LEN(C3541))</f>
        <v>110</v>
      </c>
      <c r="B3541" s="349">
        <f>IF(_xlfn.IFERROR(FIND("PU",D3541,1),0)&lt;&gt;0,"PU",0)</f>
        <v>0</v>
      </c>
      <c r="C3541" t="s" s="10">
        <v>4477</v>
      </c>
      <c r="D3541" t="s" s="10">
        <v>4478</v>
      </c>
      <c r="E3541" s="349">
        <v>0</v>
      </c>
      <c r="F3541" s="6"/>
      <c r="G3541" s="6"/>
      <c r="H3541" s="6"/>
      <c r="I3541" s="6"/>
      <c r="J3541" s="9"/>
    </row>
    <row r="3542" ht="15.35" customHeight="1">
      <c r="A3542" t="s" s="594">
        <f>MID(D3542,LEN(C3542)+2,LEN(D3542)-LEN(C3542))</f>
        <v>111</v>
      </c>
      <c r="B3542" s="349">
        <f>IF(_xlfn.IFERROR(FIND("PU",D3542,1),0)&lt;&gt;0,"PU",0)</f>
        <v>0</v>
      </c>
      <c r="C3542" t="s" s="10">
        <v>4477</v>
      </c>
      <c r="D3542" t="s" s="10">
        <v>4479</v>
      </c>
      <c r="E3542" s="349">
        <v>0</v>
      </c>
      <c r="F3542" s="6"/>
      <c r="G3542" s="6"/>
      <c r="H3542" s="6"/>
      <c r="I3542" s="6"/>
      <c r="J3542" s="9"/>
    </row>
    <row r="3543" ht="15.35" customHeight="1">
      <c r="A3543" t="s" s="594">
        <f>MID(D3543,LEN(C3543)+2,LEN(D3543)-LEN(C3543))</f>
        <v>112</v>
      </c>
      <c r="B3543" s="349">
        <f>IF(_xlfn.IFERROR(FIND("PU",D3543,1),0)&lt;&gt;0,"PU",0)</f>
        <v>0</v>
      </c>
      <c r="C3543" t="s" s="10">
        <v>4477</v>
      </c>
      <c r="D3543" t="s" s="10">
        <v>4480</v>
      </c>
      <c r="E3543" s="349">
        <v>0</v>
      </c>
      <c r="F3543" s="6"/>
      <c r="G3543" s="6"/>
      <c r="H3543" s="6"/>
      <c r="I3543" s="6"/>
      <c r="J3543" s="9"/>
    </row>
    <row r="3544" ht="15.35" customHeight="1">
      <c r="A3544" t="s" s="594">
        <f>MID(D3544,LEN(C3544)+2,LEN(D3544)-LEN(C3544))</f>
        <v>113</v>
      </c>
      <c r="B3544" s="349">
        <f>IF(_xlfn.IFERROR(FIND("PU",D3544,1),0)&lt;&gt;0,"PU",0)</f>
        <v>0</v>
      </c>
      <c r="C3544" t="s" s="10">
        <v>4477</v>
      </c>
      <c r="D3544" t="s" s="10">
        <v>4481</v>
      </c>
      <c r="E3544" s="349">
        <v>0</v>
      </c>
      <c r="F3544" s="6"/>
      <c r="G3544" s="6"/>
      <c r="H3544" s="6"/>
      <c r="I3544" s="6"/>
      <c r="J3544" s="9"/>
    </row>
    <row r="3545" ht="15.35" customHeight="1">
      <c r="A3545" t="s" s="594">
        <f>MID(D3545,LEN(C3545)+2,LEN(D3545)-LEN(C3545))</f>
        <v>114</v>
      </c>
      <c r="B3545" s="349">
        <f>IF(_xlfn.IFERROR(FIND("PU",D3545,1),0)&lt;&gt;0,"PU",0)</f>
        <v>0</v>
      </c>
      <c r="C3545" t="s" s="10">
        <v>4477</v>
      </c>
      <c r="D3545" t="s" s="10">
        <v>4482</v>
      </c>
      <c r="E3545" s="349">
        <v>0</v>
      </c>
      <c r="F3545" s="6"/>
      <c r="G3545" s="6"/>
      <c r="H3545" s="6"/>
      <c r="I3545" s="6"/>
      <c r="J3545" s="9"/>
    </row>
    <row r="3546" ht="15.35" customHeight="1">
      <c r="A3546" t="s" s="594">
        <f>MID(D3546,LEN(C3546)+2,LEN(D3546)-LEN(C3546))</f>
        <v>115</v>
      </c>
      <c r="B3546" s="349">
        <f>IF(_xlfn.IFERROR(FIND("PU",D3546,1),0)&lt;&gt;0,"PU",0)</f>
        <v>0</v>
      </c>
      <c r="C3546" t="s" s="10">
        <v>4477</v>
      </c>
      <c r="D3546" t="s" s="10">
        <v>4483</v>
      </c>
      <c r="E3546" s="349">
        <v>0</v>
      </c>
      <c r="F3546" s="6"/>
      <c r="G3546" s="6"/>
      <c r="H3546" s="6"/>
      <c r="I3546" s="6"/>
      <c r="J3546" s="9"/>
    </row>
    <row r="3547" ht="15.35" customHeight="1">
      <c r="A3547" t="s" s="594">
        <f>MID(D3547,LEN(C3547)+2,LEN(D3547)-LEN(C3547))</f>
        <v>117</v>
      </c>
      <c r="B3547" s="349">
        <f>IF(_xlfn.IFERROR(FIND("PU",D3547,1),0)&lt;&gt;0,"PU",0)</f>
        <v>0</v>
      </c>
      <c r="C3547" t="s" s="10">
        <v>4477</v>
      </c>
      <c r="D3547" t="s" s="10">
        <v>4484</v>
      </c>
      <c r="E3547" s="349">
        <v>0</v>
      </c>
      <c r="F3547" s="6"/>
      <c r="G3547" s="6"/>
      <c r="H3547" s="6"/>
      <c r="I3547" s="6"/>
      <c r="J3547" s="9"/>
    </row>
    <row r="3548" ht="15.35" customHeight="1">
      <c r="A3548" t="s" s="594">
        <f>MID(D3548,LEN(C3548)+2,LEN(D3548)-LEN(C3548))</f>
        <v>118</v>
      </c>
      <c r="B3548" s="349">
        <f>IF(_xlfn.IFERROR(FIND("PU",D3548,1),0)&lt;&gt;0,"PU",0)</f>
        <v>0</v>
      </c>
      <c r="C3548" t="s" s="10">
        <v>4477</v>
      </c>
      <c r="D3548" t="s" s="10">
        <v>4485</v>
      </c>
      <c r="E3548" s="349">
        <v>0</v>
      </c>
      <c r="F3548" s="6"/>
      <c r="G3548" s="6"/>
      <c r="H3548" s="6"/>
      <c r="I3548" s="6"/>
      <c r="J3548" s="9"/>
    </row>
    <row r="3549" ht="15.35" customHeight="1">
      <c r="A3549" t="s" s="594">
        <f>MID(D3549,LEN(C3549)+2,LEN(D3549)-LEN(C3549))</f>
        <v>119</v>
      </c>
      <c r="B3549" s="349">
        <f>IF(_xlfn.IFERROR(FIND("PU",D3549,1),0)&lt;&gt;0,"PU",0)</f>
        <v>0</v>
      </c>
      <c r="C3549" t="s" s="10">
        <v>4477</v>
      </c>
      <c r="D3549" t="s" s="10">
        <v>4486</v>
      </c>
      <c r="E3549" s="349">
        <v>0</v>
      </c>
      <c r="F3549" s="6"/>
      <c r="G3549" s="6"/>
      <c r="H3549" s="6"/>
      <c r="I3549" s="6"/>
      <c r="J3549" s="9"/>
    </row>
    <row r="3550" ht="15.35" customHeight="1">
      <c r="A3550" t="s" s="594">
        <f>MID(D3550,LEN(C3550)+2,LEN(D3550)-LEN(C3550))</f>
        <v>120</v>
      </c>
      <c r="B3550" s="349">
        <f>IF(_xlfn.IFERROR(FIND("PU",D3550,1),0)&lt;&gt;0,"PU",0)</f>
        <v>0</v>
      </c>
      <c r="C3550" t="s" s="10">
        <v>4477</v>
      </c>
      <c r="D3550" t="s" s="10">
        <v>4487</v>
      </c>
      <c r="E3550" s="349">
        <v>0</v>
      </c>
      <c r="F3550" s="6"/>
      <c r="G3550" s="6"/>
      <c r="H3550" s="6"/>
      <c r="I3550" s="6"/>
      <c r="J3550" s="9"/>
    </row>
    <row r="3551" ht="15.35" customHeight="1">
      <c r="A3551" t="s" s="594">
        <f>MID(D3551,LEN(C3551)+2,LEN(D3551)-LEN(C3551))</f>
        <v>121</v>
      </c>
      <c r="B3551" s="349">
        <f>IF(_xlfn.IFERROR(FIND("PU",D3551,1),0)&lt;&gt;0,"PU",0)</f>
        <v>0</v>
      </c>
      <c r="C3551" t="s" s="10">
        <v>4477</v>
      </c>
      <c r="D3551" t="s" s="10">
        <v>4488</v>
      </c>
      <c r="E3551" s="349">
        <v>0</v>
      </c>
      <c r="F3551" s="6"/>
      <c r="G3551" s="6"/>
      <c r="H3551" s="6"/>
      <c r="I3551" s="6"/>
      <c r="J3551" s="9"/>
    </row>
    <row r="3552" ht="15.35" customHeight="1">
      <c r="A3552" t="s" s="594">
        <f>MID(D3552,LEN(C3552)+2,LEN(D3552)-LEN(C3552))</f>
        <v>122</v>
      </c>
      <c r="B3552" s="349">
        <f>IF(_xlfn.IFERROR(FIND("PU",D3552,1),0)&lt;&gt;0,"PU",0)</f>
        <v>0</v>
      </c>
      <c r="C3552" t="s" s="10">
        <v>4477</v>
      </c>
      <c r="D3552" t="s" s="10">
        <v>4489</v>
      </c>
      <c r="E3552" s="349">
        <v>0</v>
      </c>
      <c r="F3552" s="6"/>
      <c r="G3552" s="6"/>
      <c r="H3552" s="6"/>
      <c r="I3552" s="6"/>
      <c r="J3552" s="9"/>
    </row>
    <row r="3553" ht="15.35" customHeight="1">
      <c r="A3553" t="s" s="594">
        <f>MID(D3553,LEN(C3553)+2,LEN(D3553)-LEN(C3553))</f>
        <v>123</v>
      </c>
      <c r="B3553" s="349">
        <f>IF(_xlfn.IFERROR(FIND("PU",D3553,1),0)&lt;&gt;0,"PU",0)</f>
        <v>0</v>
      </c>
      <c r="C3553" t="s" s="10">
        <v>4477</v>
      </c>
      <c r="D3553" t="s" s="10">
        <v>4490</v>
      </c>
      <c r="E3553" s="349">
        <v>0</v>
      </c>
      <c r="F3553" s="6"/>
      <c r="G3553" s="6"/>
      <c r="H3553" s="6"/>
      <c r="I3553" s="6"/>
      <c r="J3553" s="9"/>
    </row>
    <row r="3554" ht="15.35" customHeight="1">
      <c r="A3554" t="s" s="594">
        <f>MID(D3554,LEN(C3554)+2,LEN(D3554)-LEN(C3554))</f>
        <v>860</v>
      </c>
      <c r="B3554" s="349">
        <f>IF(_xlfn.IFERROR(FIND("PU",D3554,1),0)&lt;&gt;0,"PU",0)</f>
        <v>0</v>
      </c>
      <c r="C3554" t="s" s="10">
        <v>4477</v>
      </c>
      <c r="D3554" t="s" s="10">
        <v>4491</v>
      </c>
      <c r="E3554" s="349">
        <v>0</v>
      </c>
      <c r="F3554" s="6"/>
      <c r="G3554" s="6"/>
      <c r="H3554" s="6"/>
      <c r="I3554" s="6"/>
      <c r="J3554" s="9"/>
    </row>
    <row r="3555" ht="15.35" customHeight="1">
      <c r="A3555" t="s" s="594">
        <f>MID(D3555,LEN(C3555)+2,LEN(D3555)-LEN(C3555))</f>
        <v>110</v>
      </c>
      <c r="B3555" s="349">
        <f>IF(_xlfn.IFERROR(FIND("PU",D3555,1),0)&lt;&gt;0,"PU",0)</f>
        <v>0</v>
      </c>
      <c r="C3555" t="s" s="10">
        <v>4492</v>
      </c>
      <c r="D3555" t="s" s="10">
        <v>4493</v>
      </c>
      <c r="E3555" s="349">
        <v>0</v>
      </c>
      <c r="F3555" s="6"/>
      <c r="G3555" s="6"/>
      <c r="H3555" s="6"/>
      <c r="I3555" s="6"/>
      <c r="J3555" s="9"/>
    </row>
    <row r="3556" ht="15.35" customHeight="1">
      <c r="A3556" t="s" s="594">
        <f>MID(D3556,LEN(C3556)+2,LEN(D3556)-LEN(C3556))</f>
        <v>111</v>
      </c>
      <c r="B3556" s="349">
        <f>IF(_xlfn.IFERROR(FIND("PU",D3556,1),0)&lt;&gt;0,"PU",0)</f>
        <v>0</v>
      </c>
      <c r="C3556" t="s" s="10">
        <v>4492</v>
      </c>
      <c r="D3556" t="s" s="10">
        <v>4494</v>
      </c>
      <c r="E3556" s="349">
        <v>0</v>
      </c>
      <c r="F3556" s="6"/>
      <c r="G3556" s="6"/>
      <c r="H3556" s="6"/>
      <c r="I3556" s="6"/>
      <c r="J3556" s="9"/>
    </row>
    <row r="3557" ht="15.35" customHeight="1">
      <c r="A3557" t="s" s="594">
        <f>MID(D3557,LEN(C3557)+2,LEN(D3557)-LEN(C3557))</f>
        <v>112</v>
      </c>
      <c r="B3557" s="349">
        <f>IF(_xlfn.IFERROR(FIND("PU",D3557,1),0)&lt;&gt;0,"PU",0)</f>
        <v>0</v>
      </c>
      <c r="C3557" t="s" s="10">
        <v>4492</v>
      </c>
      <c r="D3557" t="s" s="10">
        <v>4495</v>
      </c>
      <c r="E3557" s="349">
        <v>0</v>
      </c>
      <c r="F3557" s="6"/>
      <c r="G3557" s="6"/>
      <c r="H3557" s="6"/>
      <c r="I3557" s="6"/>
      <c r="J3557" s="9"/>
    </row>
    <row r="3558" ht="15.35" customHeight="1">
      <c r="A3558" t="s" s="594">
        <f>MID(D3558,LEN(C3558)+2,LEN(D3558)-LEN(C3558))</f>
        <v>113</v>
      </c>
      <c r="B3558" s="349">
        <f>IF(_xlfn.IFERROR(FIND("PU",D3558,1),0)&lt;&gt;0,"PU",0)</f>
        <v>0</v>
      </c>
      <c r="C3558" t="s" s="10">
        <v>4492</v>
      </c>
      <c r="D3558" t="s" s="10">
        <v>4496</v>
      </c>
      <c r="E3558" s="349">
        <v>0</v>
      </c>
      <c r="F3558" s="6"/>
      <c r="G3558" s="6"/>
      <c r="H3558" s="6"/>
      <c r="I3558" s="6"/>
      <c r="J3558" s="9"/>
    </row>
    <row r="3559" ht="15.35" customHeight="1">
      <c r="A3559" t="s" s="594">
        <f>MID(D3559,LEN(C3559)+2,LEN(D3559)-LEN(C3559))</f>
        <v>114</v>
      </c>
      <c r="B3559" s="349">
        <f>IF(_xlfn.IFERROR(FIND("PU",D3559,1),0)&lt;&gt;0,"PU",0)</f>
        <v>0</v>
      </c>
      <c r="C3559" t="s" s="10">
        <v>4492</v>
      </c>
      <c r="D3559" t="s" s="10">
        <v>4497</v>
      </c>
      <c r="E3559" s="349">
        <v>0</v>
      </c>
      <c r="F3559" s="6"/>
      <c r="G3559" s="6"/>
      <c r="H3559" s="6"/>
      <c r="I3559" s="6"/>
      <c r="J3559" s="9"/>
    </row>
    <row r="3560" ht="15.35" customHeight="1">
      <c r="A3560" t="s" s="594">
        <f>MID(D3560,LEN(C3560)+2,LEN(D3560)-LEN(C3560))</f>
        <v>115</v>
      </c>
      <c r="B3560" s="349">
        <f>IF(_xlfn.IFERROR(FIND("PU",D3560,1),0)&lt;&gt;0,"PU",0)</f>
        <v>0</v>
      </c>
      <c r="C3560" t="s" s="10">
        <v>4492</v>
      </c>
      <c r="D3560" t="s" s="10">
        <v>4498</v>
      </c>
      <c r="E3560" s="349">
        <v>0</v>
      </c>
      <c r="F3560" s="6"/>
      <c r="G3560" s="6"/>
      <c r="H3560" s="6"/>
      <c r="I3560" s="6"/>
      <c r="J3560" s="9"/>
    </row>
    <row r="3561" ht="15.35" customHeight="1">
      <c r="A3561" t="s" s="594">
        <f>MID(D3561,LEN(C3561)+2,LEN(D3561)-LEN(C3561))</f>
        <v>117</v>
      </c>
      <c r="B3561" s="349">
        <f>IF(_xlfn.IFERROR(FIND("PU",D3561,1),0)&lt;&gt;0,"PU",0)</f>
        <v>0</v>
      </c>
      <c r="C3561" t="s" s="10">
        <v>4492</v>
      </c>
      <c r="D3561" t="s" s="10">
        <v>4499</v>
      </c>
      <c r="E3561" s="349">
        <v>0</v>
      </c>
      <c r="F3561" s="6"/>
      <c r="G3561" s="6"/>
      <c r="H3561" s="6"/>
      <c r="I3561" s="6"/>
      <c r="J3561" s="9"/>
    </row>
    <row r="3562" ht="15.35" customHeight="1">
      <c r="A3562" t="s" s="594">
        <f>MID(D3562,LEN(C3562)+2,LEN(D3562)-LEN(C3562))</f>
        <v>118</v>
      </c>
      <c r="B3562" s="349">
        <f>IF(_xlfn.IFERROR(FIND("PU",D3562,1),0)&lt;&gt;0,"PU",0)</f>
        <v>0</v>
      </c>
      <c r="C3562" t="s" s="10">
        <v>4492</v>
      </c>
      <c r="D3562" t="s" s="10">
        <v>4500</v>
      </c>
      <c r="E3562" s="349">
        <v>0</v>
      </c>
      <c r="F3562" s="6"/>
      <c r="G3562" s="6"/>
      <c r="H3562" s="6"/>
      <c r="I3562" s="6"/>
      <c r="J3562" s="9"/>
    </row>
    <row r="3563" ht="15.35" customHeight="1">
      <c r="A3563" t="s" s="594">
        <f>MID(D3563,LEN(C3563)+2,LEN(D3563)-LEN(C3563))</f>
        <v>119</v>
      </c>
      <c r="B3563" s="349">
        <f>IF(_xlfn.IFERROR(FIND("PU",D3563,1),0)&lt;&gt;0,"PU",0)</f>
        <v>0</v>
      </c>
      <c r="C3563" t="s" s="10">
        <v>4492</v>
      </c>
      <c r="D3563" t="s" s="10">
        <v>4501</v>
      </c>
      <c r="E3563" s="349">
        <v>0</v>
      </c>
      <c r="F3563" s="6"/>
      <c r="G3563" s="6"/>
      <c r="H3563" s="6"/>
      <c r="I3563" s="6"/>
      <c r="J3563" s="9"/>
    </row>
    <row r="3564" ht="15.35" customHeight="1">
      <c r="A3564" t="s" s="594">
        <f>MID(D3564,LEN(C3564)+2,LEN(D3564)-LEN(C3564))</f>
        <v>120</v>
      </c>
      <c r="B3564" s="349">
        <f>IF(_xlfn.IFERROR(FIND("PU",D3564,1),0)&lt;&gt;0,"PU",0)</f>
        <v>0</v>
      </c>
      <c r="C3564" t="s" s="10">
        <v>4492</v>
      </c>
      <c r="D3564" t="s" s="10">
        <v>4502</v>
      </c>
      <c r="E3564" s="349">
        <v>0</v>
      </c>
      <c r="F3564" s="6"/>
      <c r="G3564" s="6"/>
      <c r="H3564" s="6"/>
      <c r="I3564" s="6"/>
      <c r="J3564" s="9"/>
    </row>
    <row r="3565" ht="15.35" customHeight="1">
      <c r="A3565" t="s" s="594">
        <f>MID(D3565,LEN(C3565)+2,LEN(D3565)-LEN(C3565))</f>
        <v>121</v>
      </c>
      <c r="B3565" s="349">
        <f>IF(_xlfn.IFERROR(FIND("PU",D3565,1),0)&lt;&gt;0,"PU",0)</f>
        <v>0</v>
      </c>
      <c r="C3565" t="s" s="10">
        <v>4492</v>
      </c>
      <c r="D3565" t="s" s="10">
        <v>4503</v>
      </c>
      <c r="E3565" s="349">
        <v>0</v>
      </c>
      <c r="F3565" s="6"/>
      <c r="G3565" s="6"/>
      <c r="H3565" s="6"/>
      <c r="I3565" s="6"/>
      <c r="J3565" s="9"/>
    </row>
    <row r="3566" ht="15.35" customHeight="1">
      <c r="A3566" t="s" s="594">
        <f>MID(D3566,LEN(C3566)+2,LEN(D3566)-LEN(C3566))</f>
        <v>122</v>
      </c>
      <c r="B3566" s="349">
        <f>IF(_xlfn.IFERROR(FIND("PU",D3566,1),0)&lt;&gt;0,"PU",0)</f>
        <v>0</v>
      </c>
      <c r="C3566" t="s" s="10">
        <v>4492</v>
      </c>
      <c r="D3566" t="s" s="10">
        <v>4504</v>
      </c>
      <c r="E3566" s="349">
        <v>0</v>
      </c>
      <c r="F3566" s="6"/>
      <c r="G3566" s="6"/>
      <c r="H3566" s="6"/>
      <c r="I3566" s="6"/>
      <c r="J3566" s="9"/>
    </row>
    <row r="3567" ht="15.35" customHeight="1">
      <c r="A3567" t="s" s="594">
        <f>MID(D3567,LEN(C3567)+2,LEN(D3567)-LEN(C3567))</f>
        <v>123</v>
      </c>
      <c r="B3567" s="349">
        <f>IF(_xlfn.IFERROR(FIND("PU",D3567,1),0)&lt;&gt;0,"PU",0)</f>
        <v>0</v>
      </c>
      <c r="C3567" t="s" s="10">
        <v>4492</v>
      </c>
      <c r="D3567" t="s" s="10">
        <v>4505</v>
      </c>
      <c r="E3567" s="349">
        <v>0</v>
      </c>
      <c r="F3567" s="6"/>
      <c r="G3567" s="6"/>
      <c r="H3567" s="6"/>
      <c r="I3567" s="6"/>
      <c r="J3567" s="9"/>
    </row>
    <row r="3568" ht="15.35" customHeight="1">
      <c r="A3568" t="s" s="594">
        <f>MID(D3568,LEN(C3568)+2,LEN(D3568)-LEN(C3568))</f>
        <v>860</v>
      </c>
      <c r="B3568" s="349">
        <f>IF(_xlfn.IFERROR(FIND("PU",D3568,1),0)&lt;&gt;0,"PU",0)</f>
        <v>0</v>
      </c>
      <c r="C3568" t="s" s="10">
        <v>4492</v>
      </c>
      <c r="D3568" t="s" s="10">
        <v>4506</v>
      </c>
      <c r="E3568" s="349">
        <v>0</v>
      </c>
      <c r="F3568" s="6"/>
      <c r="G3568" s="6"/>
      <c r="H3568" s="6"/>
      <c r="I3568" s="6"/>
      <c r="J3568" s="9"/>
    </row>
    <row r="3569" ht="15.35" customHeight="1">
      <c r="A3569" t="s" s="594">
        <f>MID(D3569,LEN(C3569)+2,LEN(D3569)-LEN(C3569))</f>
        <v>110</v>
      </c>
      <c r="B3569" s="349">
        <f>IF(_xlfn.IFERROR(FIND("PU",D3569,1),0)&lt;&gt;0,"PU",0)</f>
        <v>0</v>
      </c>
      <c r="C3569" t="s" s="10">
        <v>4507</v>
      </c>
      <c r="D3569" t="s" s="10">
        <v>4508</v>
      </c>
      <c r="E3569" s="349">
        <v>0</v>
      </c>
      <c r="F3569" s="6"/>
      <c r="G3569" s="6"/>
      <c r="H3569" s="6"/>
      <c r="I3569" s="6"/>
      <c r="J3569" s="9"/>
    </row>
    <row r="3570" ht="15.35" customHeight="1">
      <c r="A3570" t="s" s="594">
        <f>MID(D3570,LEN(C3570)+2,LEN(D3570)-LEN(C3570))</f>
        <v>111</v>
      </c>
      <c r="B3570" s="349">
        <f>IF(_xlfn.IFERROR(FIND("PU",D3570,1),0)&lt;&gt;0,"PU",0)</f>
        <v>0</v>
      </c>
      <c r="C3570" t="s" s="10">
        <v>4507</v>
      </c>
      <c r="D3570" t="s" s="10">
        <v>4509</v>
      </c>
      <c r="E3570" s="349">
        <v>0</v>
      </c>
      <c r="F3570" s="6"/>
      <c r="G3570" s="6"/>
      <c r="H3570" s="6"/>
      <c r="I3570" s="6"/>
      <c r="J3570" s="9"/>
    </row>
    <row r="3571" ht="15.35" customHeight="1">
      <c r="A3571" t="s" s="594">
        <f>MID(D3571,LEN(C3571)+2,LEN(D3571)-LEN(C3571))</f>
        <v>112</v>
      </c>
      <c r="B3571" s="349">
        <f>IF(_xlfn.IFERROR(FIND("PU",D3571,1),0)&lt;&gt;0,"PU",0)</f>
        <v>0</v>
      </c>
      <c r="C3571" t="s" s="10">
        <v>4507</v>
      </c>
      <c r="D3571" t="s" s="10">
        <v>4510</v>
      </c>
      <c r="E3571" s="349">
        <v>0</v>
      </c>
      <c r="F3571" s="6"/>
      <c r="G3571" s="6"/>
      <c r="H3571" s="6"/>
      <c r="I3571" s="6"/>
      <c r="J3571" s="9"/>
    </row>
    <row r="3572" ht="15.35" customHeight="1">
      <c r="A3572" t="s" s="594">
        <f>MID(D3572,LEN(C3572)+2,LEN(D3572)-LEN(C3572))</f>
        <v>113</v>
      </c>
      <c r="B3572" s="349">
        <f>IF(_xlfn.IFERROR(FIND("PU",D3572,1),0)&lt;&gt;0,"PU",0)</f>
        <v>0</v>
      </c>
      <c r="C3572" t="s" s="10">
        <v>4507</v>
      </c>
      <c r="D3572" t="s" s="10">
        <v>4511</v>
      </c>
      <c r="E3572" s="349">
        <v>0</v>
      </c>
      <c r="F3572" s="6"/>
      <c r="G3572" s="6"/>
      <c r="H3572" s="6"/>
      <c r="I3572" s="6"/>
      <c r="J3572" s="9"/>
    </row>
    <row r="3573" ht="15.35" customHeight="1">
      <c r="A3573" t="s" s="594">
        <f>MID(D3573,LEN(C3573)+2,LEN(D3573)-LEN(C3573))</f>
        <v>114</v>
      </c>
      <c r="B3573" s="349">
        <f>IF(_xlfn.IFERROR(FIND("PU",D3573,1),0)&lt;&gt;0,"PU",0)</f>
        <v>0</v>
      </c>
      <c r="C3573" t="s" s="10">
        <v>4507</v>
      </c>
      <c r="D3573" t="s" s="10">
        <v>4512</v>
      </c>
      <c r="E3573" s="349">
        <v>0</v>
      </c>
      <c r="F3573" s="6"/>
      <c r="G3573" s="6"/>
      <c r="H3573" s="6"/>
      <c r="I3573" s="6"/>
      <c r="J3573" s="9"/>
    </row>
    <row r="3574" ht="15.35" customHeight="1">
      <c r="A3574" t="s" s="594">
        <f>MID(D3574,LEN(C3574)+2,LEN(D3574)-LEN(C3574))</f>
        <v>115</v>
      </c>
      <c r="B3574" s="349">
        <f>IF(_xlfn.IFERROR(FIND("PU",D3574,1),0)&lt;&gt;0,"PU",0)</f>
        <v>0</v>
      </c>
      <c r="C3574" t="s" s="10">
        <v>4507</v>
      </c>
      <c r="D3574" t="s" s="10">
        <v>4513</v>
      </c>
      <c r="E3574" s="349">
        <v>0</v>
      </c>
      <c r="F3574" s="6"/>
      <c r="G3574" s="6"/>
      <c r="H3574" s="6"/>
      <c r="I3574" s="6"/>
      <c r="J3574" s="9"/>
    </row>
    <row r="3575" ht="15.35" customHeight="1">
      <c r="A3575" t="s" s="594">
        <f>MID(D3575,LEN(C3575)+2,LEN(D3575)-LEN(C3575))</f>
        <v>117</v>
      </c>
      <c r="B3575" s="349">
        <f>IF(_xlfn.IFERROR(FIND("PU",D3575,1),0)&lt;&gt;0,"PU",0)</f>
        <v>0</v>
      </c>
      <c r="C3575" t="s" s="10">
        <v>4507</v>
      </c>
      <c r="D3575" t="s" s="10">
        <v>4514</v>
      </c>
      <c r="E3575" s="349">
        <v>0</v>
      </c>
      <c r="F3575" s="6"/>
      <c r="G3575" s="6"/>
      <c r="H3575" s="6"/>
      <c r="I3575" s="6"/>
      <c r="J3575" s="9"/>
    </row>
    <row r="3576" ht="15.35" customHeight="1">
      <c r="A3576" t="s" s="594">
        <f>MID(D3576,LEN(C3576)+2,LEN(D3576)-LEN(C3576))</f>
        <v>118</v>
      </c>
      <c r="B3576" s="349">
        <f>IF(_xlfn.IFERROR(FIND("PU",D3576,1),0)&lt;&gt;0,"PU",0)</f>
        <v>0</v>
      </c>
      <c r="C3576" t="s" s="10">
        <v>4507</v>
      </c>
      <c r="D3576" t="s" s="10">
        <v>4515</v>
      </c>
      <c r="E3576" s="349">
        <v>0</v>
      </c>
      <c r="F3576" s="6"/>
      <c r="G3576" s="6"/>
      <c r="H3576" s="6"/>
      <c r="I3576" s="6"/>
      <c r="J3576" s="9"/>
    </row>
    <row r="3577" ht="15.35" customHeight="1">
      <c r="A3577" t="s" s="594">
        <f>MID(D3577,LEN(C3577)+2,LEN(D3577)-LEN(C3577))</f>
        <v>119</v>
      </c>
      <c r="B3577" s="349">
        <f>IF(_xlfn.IFERROR(FIND("PU",D3577,1),0)&lt;&gt;0,"PU",0)</f>
        <v>0</v>
      </c>
      <c r="C3577" t="s" s="10">
        <v>4507</v>
      </c>
      <c r="D3577" t="s" s="10">
        <v>4516</v>
      </c>
      <c r="E3577" s="349">
        <v>0</v>
      </c>
      <c r="F3577" s="6"/>
      <c r="G3577" s="6"/>
      <c r="H3577" s="6"/>
      <c r="I3577" s="6"/>
      <c r="J3577" s="9"/>
    </row>
    <row r="3578" ht="15.35" customHeight="1">
      <c r="A3578" t="s" s="594">
        <f>MID(D3578,LEN(C3578)+2,LEN(D3578)-LEN(C3578))</f>
        <v>120</v>
      </c>
      <c r="B3578" s="349">
        <f>IF(_xlfn.IFERROR(FIND("PU",D3578,1),0)&lt;&gt;0,"PU",0)</f>
        <v>0</v>
      </c>
      <c r="C3578" t="s" s="10">
        <v>4507</v>
      </c>
      <c r="D3578" t="s" s="10">
        <v>4517</v>
      </c>
      <c r="E3578" s="349">
        <v>0</v>
      </c>
      <c r="F3578" s="6"/>
      <c r="G3578" s="6"/>
      <c r="H3578" s="6"/>
      <c r="I3578" s="6"/>
      <c r="J3578" s="9"/>
    </row>
    <row r="3579" ht="15.35" customHeight="1">
      <c r="A3579" t="s" s="594">
        <f>MID(D3579,LEN(C3579)+2,LEN(D3579)-LEN(C3579))</f>
        <v>121</v>
      </c>
      <c r="B3579" s="349">
        <f>IF(_xlfn.IFERROR(FIND("PU",D3579,1),0)&lt;&gt;0,"PU",0)</f>
        <v>0</v>
      </c>
      <c r="C3579" t="s" s="10">
        <v>4507</v>
      </c>
      <c r="D3579" t="s" s="10">
        <v>4518</v>
      </c>
      <c r="E3579" s="349">
        <v>0</v>
      </c>
      <c r="F3579" s="6"/>
      <c r="G3579" s="6"/>
      <c r="H3579" s="6"/>
      <c r="I3579" s="6"/>
      <c r="J3579" s="9"/>
    </row>
    <row r="3580" ht="15.35" customHeight="1">
      <c r="A3580" t="s" s="594">
        <f>MID(D3580,LEN(C3580)+2,LEN(D3580)-LEN(C3580))</f>
        <v>122</v>
      </c>
      <c r="B3580" s="349">
        <f>IF(_xlfn.IFERROR(FIND("PU",D3580,1),0)&lt;&gt;0,"PU",0)</f>
        <v>0</v>
      </c>
      <c r="C3580" t="s" s="10">
        <v>4507</v>
      </c>
      <c r="D3580" t="s" s="10">
        <v>4519</v>
      </c>
      <c r="E3580" s="349">
        <v>0</v>
      </c>
      <c r="F3580" s="6"/>
      <c r="G3580" s="6"/>
      <c r="H3580" s="6"/>
      <c r="I3580" s="6"/>
      <c r="J3580" s="9"/>
    </row>
    <row r="3581" ht="15.35" customHeight="1">
      <c r="A3581" t="s" s="594">
        <f>MID(D3581,LEN(C3581)+2,LEN(D3581)-LEN(C3581))</f>
        <v>123</v>
      </c>
      <c r="B3581" s="349">
        <f>IF(_xlfn.IFERROR(FIND("PU",D3581,1),0)&lt;&gt;0,"PU",0)</f>
        <v>0</v>
      </c>
      <c r="C3581" t="s" s="10">
        <v>4507</v>
      </c>
      <c r="D3581" t="s" s="10">
        <v>4520</v>
      </c>
      <c r="E3581" s="349">
        <v>0</v>
      </c>
      <c r="F3581" s="6"/>
      <c r="G3581" s="6"/>
      <c r="H3581" s="6"/>
      <c r="I3581" s="6"/>
      <c r="J3581" s="9"/>
    </row>
    <row r="3582" ht="15.35" customHeight="1">
      <c r="A3582" t="s" s="594">
        <f>MID(D3582,LEN(C3582)+2,LEN(D3582)-LEN(C3582))</f>
        <v>860</v>
      </c>
      <c r="B3582" s="349">
        <f>IF(_xlfn.IFERROR(FIND("PU",D3582,1),0)&lt;&gt;0,"PU",0)</f>
        <v>0</v>
      </c>
      <c r="C3582" t="s" s="10">
        <v>4507</v>
      </c>
      <c r="D3582" t="s" s="10">
        <v>4521</v>
      </c>
      <c r="E3582" s="349">
        <v>0</v>
      </c>
      <c r="F3582" s="6"/>
      <c r="G3582" s="6"/>
      <c r="H3582" s="6"/>
      <c r="I3582" s="6"/>
      <c r="J3582" s="9"/>
    </row>
    <row r="3583" ht="15.35" customHeight="1">
      <c r="A3583" t="s" s="594">
        <f>MID(D3583,LEN(C3583)+2,LEN(D3583)-LEN(C3583))</f>
        <v>110</v>
      </c>
      <c r="B3583" s="349">
        <f>IF(_xlfn.IFERROR(FIND("PU",D3583,1),0)&lt;&gt;0,"PU",0)</f>
        <v>0</v>
      </c>
      <c r="C3583" t="s" s="10">
        <v>4522</v>
      </c>
      <c r="D3583" t="s" s="10">
        <v>4523</v>
      </c>
      <c r="E3583" s="349">
        <v>0</v>
      </c>
      <c r="F3583" s="6"/>
      <c r="G3583" s="6"/>
      <c r="H3583" s="6"/>
      <c r="I3583" s="6"/>
      <c r="J3583" s="9"/>
    </row>
    <row r="3584" ht="15.35" customHeight="1">
      <c r="A3584" t="s" s="594">
        <f>MID(D3584,LEN(C3584)+2,LEN(D3584)-LEN(C3584))</f>
        <v>111</v>
      </c>
      <c r="B3584" s="349">
        <f>IF(_xlfn.IFERROR(FIND("PU",D3584,1),0)&lt;&gt;0,"PU",0)</f>
        <v>0</v>
      </c>
      <c r="C3584" t="s" s="10">
        <v>4522</v>
      </c>
      <c r="D3584" t="s" s="10">
        <v>4524</v>
      </c>
      <c r="E3584" s="349">
        <v>0</v>
      </c>
      <c r="F3584" s="6"/>
      <c r="G3584" s="6"/>
      <c r="H3584" s="6"/>
      <c r="I3584" s="6"/>
      <c r="J3584" s="9"/>
    </row>
    <row r="3585" ht="15.35" customHeight="1">
      <c r="A3585" t="s" s="594">
        <f>MID(D3585,LEN(C3585)+2,LEN(D3585)-LEN(C3585))</f>
        <v>112</v>
      </c>
      <c r="B3585" s="349">
        <f>IF(_xlfn.IFERROR(FIND("PU",D3585,1),0)&lt;&gt;0,"PU",0)</f>
        <v>0</v>
      </c>
      <c r="C3585" t="s" s="10">
        <v>4522</v>
      </c>
      <c r="D3585" t="s" s="10">
        <v>4525</v>
      </c>
      <c r="E3585" s="349">
        <v>0</v>
      </c>
      <c r="F3585" s="6"/>
      <c r="G3585" s="6"/>
      <c r="H3585" s="6"/>
      <c r="I3585" s="6"/>
      <c r="J3585" s="9"/>
    </row>
    <row r="3586" ht="15.35" customHeight="1">
      <c r="A3586" t="s" s="594">
        <f>MID(D3586,LEN(C3586)+2,LEN(D3586)-LEN(C3586))</f>
        <v>113</v>
      </c>
      <c r="B3586" s="349">
        <f>IF(_xlfn.IFERROR(FIND("PU",D3586,1),0)&lt;&gt;0,"PU",0)</f>
        <v>0</v>
      </c>
      <c r="C3586" t="s" s="10">
        <v>4522</v>
      </c>
      <c r="D3586" t="s" s="10">
        <v>4526</v>
      </c>
      <c r="E3586" s="349">
        <v>0</v>
      </c>
      <c r="F3586" s="6"/>
      <c r="G3586" s="6"/>
      <c r="H3586" s="6"/>
      <c r="I3586" s="6"/>
      <c r="J3586" s="9"/>
    </row>
    <row r="3587" ht="15.35" customHeight="1">
      <c r="A3587" t="s" s="594">
        <f>MID(D3587,LEN(C3587)+2,LEN(D3587)-LEN(C3587))</f>
        <v>114</v>
      </c>
      <c r="B3587" s="349">
        <f>IF(_xlfn.IFERROR(FIND("PU",D3587,1),0)&lt;&gt;0,"PU",0)</f>
        <v>0</v>
      </c>
      <c r="C3587" t="s" s="10">
        <v>4522</v>
      </c>
      <c r="D3587" t="s" s="10">
        <v>4527</v>
      </c>
      <c r="E3587" s="349">
        <v>0</v>
      </c>
      <c r="F3587" s="6"/>
      <c r="G3587" s="6"/>
      <c r="H3587" s="6"/>
      <c r="I3587" s="6"/>
      <c r="J3587" s="9"/>
    </row>
    <row r="3588" ht="15.35" customHeight="1">
      <c r="A3588" t="s" s="594">
        <f>MID(D3588,LEN(C3588)+2,LEN(D3588)-LEN(C3588))</f>
        <v>115</v>
      </c>
      <c r="B3588" s="349">
        <f>IF(_xlfn.IFERROR(FIND("PU",D3588,1),0)&lt;&gt;0,"PU",0)</f>
        <v>0</v>
      </c>
      <c r="C3588" t="s" s="10">
        <v>4522</v>
      </c>
      <c r="D3588" t="s" s="10">
        <v>4528</v>
      </c>
      <c r="E3588" s="349">
        <v>0</v>
      </c>
      <c r="F3588" s="6"/>
      <c r="G3588" s="6"/>
      <c r="H3588" s="6"/>
      <c r="I3588" s="6"/>
      <c r="J3588" s="9"/>
    </row>
    <row r="3589" ht="15.35" customHeight="1">
      <c r="A3589" t="s" s="594">
        <f>MID(D3589,LEN(C3589)+2,LEN(D3589)-LEN(C3589))</f>
        <v>117</v>
      </c>
      <c r="B3589" s="349">
        <f>IF(_xlfn.IFERROR(FIND("PU",D3589,1),0)&lt;&gt;0,"PU",0)</f>
        <v>0</v>
      </c>
      <c r="C3589" t="s" s="10">
        <v>4522</v>
      </c>
      <c r="D3589" t="s" s="10">
        <v>4529</v>
      </c>
      <c r="E3589" s="349">
        <v>0</v>
      </c>
      <c r="F3589" s="6"/>
      <c r="G3589" s="6"/>
      <c r="H3589" s="6"/>
      <c r="I3589" s="6"/>
      <c r="J3589" s="9"/>
    </row>
    <row r="3590" ht="15.35" customHeight="1">
      <c r="A3590" t="s" s="594">
        <f>MID(D3590,LEN(C3590)+2,LEN(D3590)-LEN(C3590))</f>
        <v>118</v>
      </c>
      <c r="B3590" s="349">
        <f>IF(_xlfn.IFERROR(FIND("PU",D3590,1),0)&lt;&gt;0,"PU",0)</f>
        <v>0</v>
      </c>
      <c r="C3590" t="s" s="10">
        <v>4522</v>
      </c>
      <c r="D3590" t="s" s="10">
        <v>4530</v>
      </c>
      <c r="E3590" s="349">
        <v>0</v>
      </c>
      <c r="F3590" s="6"/>
      <c r="G3590" s="6"/>
      <c r="H3590" s="6"/>
      <c r="I3590" s="6"/>
      <c r="J3590" s="9"/>
    </row>
    <row r="3591" ht="15.35" customHeight="1">
      <c r="A3591" t="s" s="594">
        <f>MID(D3591,LEN(C3591)+2,LEN(D3591)-LEN(C3591))</f>
        <v>119</v>
      </c>
      <c r="B3591" s="349">
        <f>IF(_xlfn.IFERROR(FIND("PU",D3591,1),0)&lt;&gt;0,"PU",0)</f>
        <v>0</v>
      </c>
      <c r="C3591" t="s" s="10">
        <v>4522</v>
      </c>
      <c r="D3591" t="s" s="10">
        <v>4531</v>
      </c>
      <c r="E3591" s="349">
        <v>0</v>
      </c>
      <c r="F3591" s="6"/>
      <c r="G3591" s="6"/>
      <c r="H3591" s="6"/>
      <c r="I3591" s="6"/>
      <c r="J3591" s="9"/>
    </row>
    <row r="3592" ht="15.35" customHeight="1">
      <c r="A3592" t="s" s="594">
        <f>MID(D3592,LEN(C3592)+2,LEN(D3592)-LEN(C3592))</f>
        <v>120</v>
      </c>
      <c r="B3592" s="349">
        <f>IF(_xlfn.IFERROR(FIND("PU",D3592,1),0)&lt;&gt;0,"PU",0)</f>
        <v>0</v>
      </c>
      <c r="C3592" t="s" s="10">
        <v>4522</v>
      </c>
      <c r="D3592" t="s" s="10">
        <v>4532</v>
      </c>
      <c r="E3592" s="349">
        <v>0</v>
      </c>
      <c r="F3592" s="6"/>
      <c r="G3592" s="6"/>
      <c r="H3592" s="6"/>
      <c r="I3592" s="6"/>
      <c r="J3592" s="9"/>
    </row>
    <row r="3593" ht="15.35" customHeight="1">
      <c r="A3593" t="s" s="594">
        <f>MID(D3593,LEN(C3593)+2,LEN(D3593)-LEN(C3593))</f>
        <v>121</v>
      </c>
      <c r="B3593" s="349">
        <f>IF(_xlfn.IFERROR(FIND("PU",D3593,1),0)&lt;&gt;0,"PU",0)</f>
        <v>0</v>
      </c>
      <c r="C3593" t="s" s="10">
        <v>4522</v>
      </c>
      <c r="D3593" t="s" s="10">
        <v>4533</v>
      </c>
      <c r="E3593" s="349">
        <v>0</v>
      </c>
      <c r="F3593" s="6"/>
      <c r="G3593" s="6"/>
      <c r="H3593" s="6"/>
      <c r="I3593" s="6"/>
      <c r="J3593" s="9"/>
    </row>
    <row r="3594" ht="15.35" customHeight="1">
      <c r="A3594" t="s" s="594">
        <f>MID(D3594,LEN(C3594)+2,LEN(D3594)-LEN(C3594))</f>
        <v>122</v>
      </c>
      <c r="B3594" s="349">
        <f>IF(_xlfn.IFERROR(FIND("PU",D3594,1),0)&lt;&gt;0,"PU",0)</f>
        <v>0</v>
      </c>
      <c r="C3594" t="s" s="10">
        <v>4522</v>
      </c>
      <c r="D3594" t="s" s="10">
        <v>4534</v>
      </c>
      <c r="E3594" s="349">
        <v>0</v>
      </c>
      <c r="F3594" s="6"/>
      <c r="G3594" s="6"/>
      <c r="H3594" s="6"/>
      <c r="I3594" s="6"/>
      <c r="J3594" s="9"/>
    </row>
    <row r="3595" ht="15.35" customHeight="1">
      <c r="A3595" t="s" s="594">
        <f>MID(D3595,LEN(C3595)+2,LEN(D3595)-LEN(C3595))</f>
        <v>123</v>
      </c>
      <c r="B3595" s="349">
        <f>IF(_xlfn.IFERROR(FIND("PU",D3595,1),0)&lt;&gt;0,"PU",0)</f>
        <v>0</v>
      </c>
      <c r="C3595" t="s" s="10">
        <v>4522</v>
      </c>
      <c r="D3595" t="s" s="10">
        <v>4535</v>
      </c>
      <c r="E3595" s="349">
        <v>0</v>
      </c>
      <c r="F3595" s="6"/>
      <c r="G3595" s="6"/>
      <c r="H3595" s="6"/>
      <c r="I3595" s="6"/>
      <c r="J3595" s="9"/>
    </row>
    <row r="3596" ht="15.35" customHeight="1">
      <c r="A3596" t="s" s="594">
        <f>MID(D3596,LEN(C3596)+2,LEN(D3596)-LEN(C3596))</f>
        <v>860</v>
      </c>
      <c r="B3596" s="349">
        <f>IF(_xlfn.IFERROR(FIND("PU",D3596,1),0)&lt;&gt;0,"PU",0)</f>
        <v>0</v>
      </c>
      <c r="C3596" t="s" s="10">
        <v>4522</v>
      </c>
      <c r="D3596" t="s" s="10">
        <v>4536</v>
      </c>
      <c r="E3596" s="349">
        <v>0</v>
      </c>
      <c r="F3596" s="6"/>
      <c r="G3596" s="6"/>
      <c r="H3596" s="6"/>
      <c r="I3596" s="6"/>
      <c r="J3596" s="9"/>
    </row>
    <row r="3597" ht="15.35" customHeight="1">
      <c r="A3597" t="s" s="594">
        <f>MID(D3597,LEN(C3597)+2,LEN(D3597)-LEN(C3597))</f>
        <v>110</v>
      </c>
      <c r="B3597" s="349">
        <f>IF(_xlfn.IFERROR(FIND("PU",D3597,1),0)&lt;&gt;0,"PU",0)</f>
        <v>0</v>
      </c>
      <c r="C3597" t="s" s="10">
        <v>4537</v>
      </c>
      <c r="D3597" t="s" s="10">
        <v>4538</v>
      </c>
      <c r="E3597" s="349">
        <v>0</v>
      </c>
      <c r="F3597" s="6"/>
      <c r="G3597" s="6"/>
      <c r="H3597" s="6"/>
      <c r="I3597" s="6"/>
      <c r="J3597" s="9"/>
    </row>
    <row r="3598" ht="15.35" customHeight="1">
      <c r="A3598" t="s" s="594">
        <f>MID(D3598,LEN(C3598)+2,LEN(D3598)-LEN(C3598))</f>
        <v>111</v>
      </c>
      <c r="B3598" s="349">
        <f>IF(_xlfn.IFERROR(FIND("PU",D3598,1),0)&lt;&gt;0,"PU",0)</f>
        <v>0</v>
      </c>
      <c r="C3598" t="s" s="10">
        <v>4537</v>
      </c>
      <c r="D3598" t="s" s="10">
        <v>4539</v>
      </c>
      <c r="E3598" s="349">
        <v>0</v>
      </c>
      <c r="F3598" s="6"/>
      <c r="G3598" s="6"/>
      <c r="H3598" s="6"/>
      <c r="I3598" s="6"/>
      <c r="J3598" s="9"/>
    </row>
    <row r="3599" ht="15.35" customHeight="1">
      <c r="A3599" t="s" s="594">
        <f>MID(D3599,LEN(C3599)+2,LEN(D3599)-LEN(C3599))</f>
        <v>112</v>
      </c>
      <c r="B3599" s="349">
        <f>IF(_xlfn.IFERROR(FIND("PU",D3599,1),0)&lt;&gt;0,"PU",0)</f>
        <v>0</v>
      </c>
      <c r="C3599" t="s" s="10">
        <v>4537</v>
      </c>
      <c r="D3599" t="s" s="10">
        <v>4540</v>
      </c>
      <c r="E3599" s="349">
        <v>0</v>
      </c>
      <c r="F3599" s="6"/>
      <c r="G3599" s="6"/>
      <c r="H3599" s="6"/>
      <c r="I3599" s="6"/>
      <c r="J3599" s="9"/>
    </row>
    <row r="3600" ht="15.35" customHeight="1">
      <c r="A3600" t="s" s="594">
        <f>MID(D3600,LEN(C3600)+2,LEN(D3600)-LEN(C3600))</f>
        <v>113</v>
      </c>
      <c r="B3600" s="349">
        <f>IF(_xlfn.IFERROR(FIND("PU",D3600,1),0)&lt;&gt;0,"PU",0)</f>
        <v>0</v>
      </c>
      <c r="C3600" t="s" s="10">
        <v>4537</v>
      </c>
      <c r="D3600" t="s" s="10">
        <v>4541</v>
      </c>
      <c r="E3600" s="349">
        <v>0</v>
      </c>
      <c r="F3600" s="6"/>
      <c r="G3600" s="6"/>
      <c r="H3600" s="6"/>
      <c r="I3600" s="6"/>
      <c r="J3600" s="9"/>
    </row>
    <row r="3601" ht="15.35" customHeight="1">
      <c r="A3601" t="s" s="594">
        <f>MID(D3601,LEN(C3601)+2,LEN(D3601)-LEN(C3601))</f>
        <v>114</v>
      </c>
      <c r="B3601" s="349">
        <f>IF(_xlfn.IFERROR(FIND("PU",D3601,1),0)&lt;&gt;0,"PU",0)</f>
        <v>0</v>
      </c>
      <c r="C3601" t="s" s="10">
        <v>4537</v>
      </c>
      <c r="D3601" t="s" s="10">
        <v>4542</v>
      </c>
      <c r="E3601" s="349">
        <v>0</v>
      </c>
      <c r="F3601" s="6"/>
      <c r="G3601" s="6"/>
      <c r="H3601" s="6"/>
      <c r="I3601" s="6"/>
      <c r="J3601" s="9"/>
    </row>
    <row r="3602" ht="15.35" customHeight="1">
      <c r="A3602" t="s" s="594">
        <f>MID(D3602,LEN(C3602)+2,LEN(D3602)-LEN(C3602))</f>
        <v>115</v>
      </c>
      <c r="B3602" s="349">
        <f>IF(_xlfn.IFERROR(FIND("PU",D3602,1),0)&lt;&gt;0,"PU",0)</f>
        <v>0</v>
      </c>
      <c r="C3602" t="s" s="10">
        <v>4537</v>
      </c>
      <c r="D3602" t="s" s="10">
        <v>4543</v>
      </c>
      <c r="E3602" s="349">
        <v>0</v>
      </c>
      <c r="F3602" s="6"/>
      <c r="G3602" s="6"/>
      <c r="H3602" s="6"/>
      <c r="I3602" s="6"/>
      <c r="J3602" s="9"/>
    </row>
    <row r="3603" ht="15.35" customHeight="1">
      <c r="A3603" t="s" s="594">
        <f>MID(D3603,LEN(C3603)+2,LEN(D3603)-LEN(C3603))</f>
        <v>117</v>
      </c>
      <c r="B3603" s="349">
        <f>IF(_xlfn.IFERROR(FIND("PU",D3603,1),0)&lt;&gt;0,"PU",0)</f>
        <v>0</v>
      </c>
      <c r="C3603" t="s" s="10">
        <v>4537</v>
      </c>
      <c r="D3603" t="s" s="10">
        <v>4544</v>
      </c>
      <c r="E3603" s="349">
        <v>0</v>
      </c>
      <c r="F3603" s="6"/>
      <c r="G3603" s="6"/>
      <c r="H3603" s="6"/>
      <c r="I3603" s="6"/>
      <c r="J3603" s="9"/>
    </row>
    <row r="3604" ht="15.35" customHeight="1">
      <c r="A3604" t="s" s="594">
        <f>MID(D3604,LEN(C3604)+2,LEN(D3604)-LEN(C3604))</f>
        <v>118</v>
      </c>
      <c r="B3604" s="349">
        <f>IF(_xlfn.IFERROR(FIND("PU",D3604,1),0)&lt;&gt;0,"PU",0)</f>
        <v>0</v>
      </c>
      <c r="C3604" t="s" s="10">
        <v>4537</v>
      </c>
      <c r="D3604" t="s" s="10">
        <v>4545</v>
      </c>
      <c r="E3604" s="349">
        <v>0</v>
      </c>
      <c r="F3604" s="6"/>
      <c r="G3604" s="6"/>
      <c r="H3604" s="6"/>
      <c r="I3604" s="6"/>
      <c r="J3604" s="9"/>
    </row>
    <row r="3605" ht="15.35" customHeight="1">
      <c r="A3605" t="s" s="594">
        <f>MID(D3605,LEN(C3605)+2,LEN(D3605)-LEN(C3605))</f>
        <v>119</v>
      </c>
      <c r="B3605" s="349">
        <f>IF(_xlfn.IFERROR(FIND("PU",D3605,1),0)&lt;&gt;0,"PU",0)</f>
        <v>0</v>
      </c>
      <c r="C3605" t="s" s="10">
        <v>4537</v>
      </c>
      <c r="D3605" t="s" s="10">
        <v>4546</v>
      </c>
      <c r="E3605" s="349">
        <v>0</v>
      </c>
      <c r="F3605" s="6"/>
      <c r="G3605" s="6"/>
      <c r="H3605" s="6"/>
      <c r="I3605" s="6"/>
      <c r="J3605" s="9"/>
    </row>
    <row r="3606" ht="15.35" customHeight="1">
      <c r="A3606" t="s" s="594">
        <f>MID(D3606,LEN(C3606)+2,LEN(D3606)-LEN(C3606))</f>
        <v>120</v>
      </c>
      <c r="B3606" s="349">
        <f>IF(_xlfn.IFERROR(FIND("PU",D3606,1),0)&lt;&gt;0,"PU",0)</f>
        <v>0</v>
      </c>
      <c r="C3606" t="s" s="10">
        <v>4537</v>
      </c>
      <c r="D3606" t="s" s="10">
        <v>4547</v>
      </c>
      <c r="E3606" s="349">
        <v>0</v>
      </c>
      <c r="F3606" s="6"/>
      <c r="G3606" s="6"/>
      <c r="H3606" s="6"/>
      <c r="I3606" s="6"/>
      <c r="J3606" s="9"/>
    </row>
    <row r="3607" ht="15.35" customHeight="1">
      <c r="A3607" t="s" s="594">
        <f>MID(D3607,LEN(C3607)+2,LEN(D3607)-LEN(C3607))</f>
        <v>121</v>
      </c>
      <c r="B3607" s="349">
        <f>IF(_xlfn.IFERROR(FIND("PU",D3607,1),0)&lt;&gt;0,"PU",0)</f>
        <v>0</v>
      </c>
      <c r="C3607" t="s" s="10">
        <v>4537</v>
      </c>
      <c r="D3607" t="s" s="10">
        <v>4548</v>
      </c>
      <c r="E3607" s="349">
        <v>0</v>
      </c>
      <c r="F3607" s="6"/>
      <c r="G3607" s="6"/>
      <c r="H3607" s="6"/>
      <c r="I3607" s="6"/>
      <c r="J3607" s="9"/>
    </row>
    <row r="3608" ht="15.35" customHeight="1">
      <c r="A3608" t="s" s="594">
        <f>MID(D3608,LEN(C3608)+2,LEN(D3608)-LEN(C3608))</f>
        <v>122</v>
      </c>
      <c r="B3608" s="349">
        <f>IF(_xlfn.IFERROR(FIND("PU",D3608,1),0)&lt;&gt;0,"PU",0)</f>
        <v>0</v>
      </c>
      <c r="C3608" t="s" s="10">
        <v>4537</v>
      </c>
      <c r="D3608" t="s" s="10">
        <v>4549</v>
      </c>
      <c r="E3608" s="349">
        <v>0</v>
      </c>
      <c r="F3608" s="6"/>
      <c r="G3608" s="6"/>
      <c r="H3608" s="6"/>
      <c r="I3608" s="6"/>
      <c r="J3608" s="9"/>
    </row>
    <row r="3609" ht="15.35" customHeight="1">
      <c r="A3609" t="s" s="594">
        <f>MID(D3609,LEN(C3609)+2,LEN(D3609)-LEN(C3609))</f>
        <v>123</v>
      </c>
      <c r="B3609" s="349">
        <f>IF(_xlfn.IFERROR(FIND("PU",D3609,1),0)&lt;&gt;0,"PU",0)</f>
        <v>0</v>
      </c>
      <c r="C3609" t="s" s="10">
        <v>4537</v>
      </c>
      <c r="D3609" t="s" s="10">
        <v>4550</v>
      </c>
      <c r="E3609" s="349">
        <v>0</v>
      </c>
      <c r="F3609" s="6"/>
      <c r="G3609" s="6"/>
      <c r="H3609" s="6"/>
      <c r="I3609" s="6"/>
      <c r="J3609" s="9"/>
    </row>
    <row r="3610" ht="15.35" customHeight="1">
      <c r="A3610" t="s" s="594">
        <f>MID(D3610,LEN(C3610)+2,LEN(D3610)-LEN(C3610))</f>
        <v>860</v>
      </c>
      <c r="B3610" s="349">
        <f>IF(_xlfn.IFERROR(FIND("PU",D3610,1),0)&lt;&gt;0,"PU",0)</f>
        <v>0</v>
      </c>
      <c r="C3610" t="s" s="10">
        <v>4537</v>
      </c>
      <c r="D3610" t="s" s="10">
        <v>4551</v>
      </c>
      <c r="E3610" s="349">
        <v>0</v>
      </c>
      <c r="F3610" s="6"/>
      <c r="G3610" s="6"/>
      <c r="H3610" s="6"/>
      <c r="I3610" s="6"/>
      <c r="J3610" s="9"/>
    </row>
    <row r="3611" ht="15.35" customHeight="1">
      <c r="A3611" t="s" s="594">
        <f>MID(D3611,LEN(C3611)+2,LEN(D3611)-LEN(C3611))</f>
        <v>110</v>
      </c>
      <c r="B3611" s="349">
        <f>IF(_xlfn.IFERROR(FIND("PU",D3611,1),0)&lt;&gt;0,"PU",0)</f>
        <v>0</v>
      </c>
      <c r="C3611" t="s" s="10">
        <v>4552</v>
      </c>
      <c r="D3611" t="s" s="10">
        <v>4553</v>
      </c>
      <c r="E3611" s="349">
        <v>0</v>
      </c>
      <c r="F3611" s="6"/>
      <c r="G3611" s="6"/>
      <c r="H3611" s="6"/>
      <c r="I3611" s="6"/>
      <c r="J3611" s="9"/>
    </row>
    <row r="3612" ht="15.35" customHeight="1">
      <c r="A3612" t="s" s="594">
        <f>MID(D3612,LEN(C3612)+2,LEN(D3612)-LEN(C3612))</f>
        <v>111</v>
      </c>
      <c r="B3612" s="349">
        <f>IF(_xlfn.IFERROR(FIND("PU",D3612,1),0)&lt;&gt;0,"PU",0)</f>
        <v>0</v>
      </c>
      <c r="C3612" t="s" s="10">
        <v>4552</v>
      </c>
      <c r="D3612" t="s" s="10">
        <v>4554</v>
      </c>
      <c r="E3612" s="349">
        <v>0</v>
      </c>
      <c r="F3612" s="6"/>
      <c r="G3612" s="6"/>
      <c r="H3612" s="6"/>
      <c r="I3612" s="6"/>
      <c r="J3612" s="9"/>
    </row>
    <row r="3613" ht="15.35" customHeight="1">
      <c r="A3613" t="s" s="594">
        <f>MID(D3613,LEN(C3613)+2,LEN(D3613)-LEN(C3613))</f>
        <v>112</v>
      </c>
      <c r="B3613" s="349">
        <f>IF(_xlfn.IFERROR(FIND("PU",D3613,1),0)&lt;&gt;0,"PU",0)</f>
        <v>0</v>
      </c>
      <c r="C3613" t="s" s="10">
        <v>4552</v>
      </c>
      <c r="D3613" t="s" s="10">
        <v>4555</v>
      </c>
      <c r="E3613" s="349">
        <v>0</v>
      </c>
      <c r="F3613" s="6"/>
      <c r="G3613" s="6"/>
      <c r="H3613" s="6"/>
      <c r="I3613" s="6"/>
      <c r="J3613" s="9"/>
    </row>
    <row r="3614" ht="15.35" customHeight="1">
      <c r="A3614" t="s" s="594">
        <f>MID(D3614,LEN(C3614)+2,LEN(D3614)-LEN(C3614))</f>
        <v>113</v>
      </c>
      <c r="B3614" s="349">
        <f>IF(_xlfn.IFERROR(FIND("PU",D3614,1),0)&lt;&gt;0,"PU",0)</f>
        <v>0</v>
      </c>
      <c r="C3614" t="s" s="10">
        <v>4552</v>
      </c>
      <c r="D3614" t="s" s="10">
        <v>4556</v>
      </c>
      <c r="E3614" s="349">
        <v>0</v>
      </c>
      <c r="F3614" s="6"/>
      <c r="G3614" s="6"/>
      <c r="H3614" s="6"/>
      <c r="I3614" s="6"/>
      <c r="J3614" s="9"/>
    </row>
    <row r="3615" ht="15.35" customHeight="1">
      <c r="A3615" t="s" s="594">
        <f>MID(D3615,LEN(C3615)+2,LEN(D3615)-LEN(C3615))</f>
        <v>114</v>
      </c>
      <c r="B3615" s="349">
        <f>IF(_xlfn.IFERROR(FIND("PU",D3615,1),0)&lt;&gt;0,"PU",0)</f>
        <v>0</v>
      </c>
      <c r="C3615" t="s" s="10">
        <v>4552</v>
      </c>
      <c r="D3615" t="s" s="10">
        <v>4557</v>
      </c>
      <c r="E3615" s="349">
        <v>0</v>
      </c>
      <c r="F3615" s="6"/>
      <c r="G3615" s="6"/>
      <c r="H3615" s="6"/>
      <c r="I3615" s="6"/>
      <c r="J3615" s="9"/>
    </row>
    <row r="3616" ht="15.35" customHeight="1">
      <c r="A3616" t="s" s="594">
        <f>MID(D3616,LEN(C3616)+2,LEN(D3616)-LEN(C3616))</f>
        <v>115</v>
      </c>
      <c r="B3616" s="349">
        <f>IF(_xlfn.IFERROR(FIND("PU",D3616,1),0)&lt;&gt;0,"PU",0)</f>
        <v>0</v>
      </c>
      <c r="C3616" t="s" s="10">
        <v>4552</v>
      </c>
      <c r="D3616" t="s" s="10">
        <v>4558</v>
      </c>
      <c r="E3616" s="349">
        <v>0</v>
      </c>
      <c r="F3616" s="6"/>
      <c r="G3616" s="6"/>
      <c r="H3616" s="6"/>
      <c r="I3616" s="6"/>
      <c r="J3616" s="9"/>
    </row>
    <row r="3617" ht="15.35" customHeight="1">
      <c r="A3617" t="s" s="594">
        <f>MID(D3617,LEN(C3617)+2,LEN(D3617)-LEN(C3617))</f>
        <v>117</v>
      </c>
      <c r="B3617" s="349">
        <f>IF(_xlfn.IFERROR(FIND("PU",D3617,1),0)&lt;&gt;0,"PU",0)</f>
        <v>0</v>
      </c>
      <c r="C3617" t="s" s="10">
        <v>4552</v>
      </c>
      <c r="D3617" t="s" s="10">
        <v>4559</v>
      </c>
      <c r="E3617" s="349">
        <v>0</v>
      </c>
      <c r="F3617" s="6"/>
      <c r="G3617" s="6"/>
      <c r="H3617" s="6"/>
      <c r="I3617" s="6"/>
      <c r="J3617" s="9"/>
    </row>
    <row r="3618" ht="15.35" customHeight="1">
      <c r="A3618" t="s" s="594">
        <f>MID(D3618,LEN(C3618)+2,LEN(D3618)-LEN(C3618))</f>
        <v>118</v>
      </c>
      <c r="B3618" s="349">
        <f>IF(_xlfn.IFERROR(FIND("PU",D3618,1),0)&lt;&gt;0,"PU",0)</f>
        <v>0</v>
      </c>
      <c r="C3618" t="s" s="10">
        <v>4552</v>
      </c>
      <c r="D3618" t="s" s="10">
        <v>4560</v>
      </c>
      <c r="E3618" s="349">
        <v>0</v>
      </c>
      <c r="F3618" s="6"/>
      <c r="G3618" s="6"/>
      <c r="H3618" s="6"/>
      <c r="I3618" s="6"/>
      <c r="J3618" s="9"/>
    </row>
    <row r="3619" ht="15.35" customHeight="1">
      <c r="A3619" t="s" s="594">
        <f>MID(D3619,LEN(C3619)+2,LEN(D3619)-LEN(C3619))</f>
        <v>119</v>
      </c>
      <c r="B3619" s="349">
        <f>IF(_xlfn.IFERROR(FIND("PU",D3619,1),0)&lt;&gt;0,"PU",0)</f>
        <v>0</v>
      </c>
      <c r="C3619" t="s" s="10">
        <v>4552</v>
      </c>
      <c r="D3619" t="s" s="10">
        <v>4561</v>
      </c>
      <c r="E3619" s="349">
        <v>0</v>
      </c>
      <c r="F3619" s="6"/>
      <c r="G3619" s="6"/>
      <c r="H3619" s="6"/>
      <c r="I3619" s="6"/>
      <c r="J3619" s="9"/>
    </row>
    <row r="3620" ht="15.35" customHeight="1">
      <c r="A3620" t="s" s="594">
        <f>MID(D3620,LEN(C3620)+2,LEN(D3620)-LEN(C3620))</f>
        <v>120</v>
      </c>
      <c r="B3620" s="349">
        <f>IF(_xlfn.IFERROR(FIND("PU",D3620,1),0)&lt;&gt;0,"PU",0)</f>
        <v>0</v>
      </c>
      <c r="C3620" t="s" s="10">
        <v>4552</v>
      </c>
      <c r="D3620" t="s" s="10">
        <v>4562</v>
      </c>
      <c r="E3620" s="349">
        <v>0</v>
      </c>
      <c r="F3620" s="6"/>
      <c r="G3620" s="6"/>
      <c r="H3620" s="6"/>
      <c r="I3620" s="6"/>
      <c r="J3620" s="9"/>
    </row>
    <row r="3621" ht="15.35" customHeight="1">
      <c r="A3621" t="s" s="594">
        <f>MID(D3621,LEN(C3621)+2,LEN(D3621)-LEN(C3621))</f>
        <v>121</v>
      </c>
      <c r="B3621" s="349">
        <f>IF(_xlfn.IFERROR(FIND("PU",D3621,1),0)&lt;&gt;0,"PU",0)</f>
        <v>0</v>
      </c>
      <c r="C3621" t="s" s="10">
        <v>4552</v>
      </c>
      <c r="D3621" t="s" s="10">
        <v>4563</v>
      </c>
      <c r="E3621" s="349">
        <v>0</v>
      </c>
      <c r="F3621" s="6"/>
      <c r="G3621" s="6"/>
      <c r="H3621" s="6"/>
      <c r="I3621" s="6"/>
      <c r="J3621" s="9"/>
    </row>
    <row r="3622" ht="15.35" customHeight="1">
      <c r="A3622" t="s" s="594">
        <f>MID(D3622,LEN(C3622)+2,LEN(D3622)-LEN(C3622))</f>
        <v>122</v>
      </c>
      <c r="B3622" s="349">
        <f>IF(_xlfn.IFERROR(FIND("PU",D3622,1),0)&lt;&gt;0,"PU",0)</f>
        <v>0</v>
      </c>
      <c r="C3622" t="s" s="10">
        <v>4552</v>
      </c>
      <c r="D3622" t="s" s="10">
        <v>4564</v>
      </c>
      <c r="E3622" s="349">
        <v>0</v>
      </c>
      <c r="F3622" s="6"/>
      <c r="G3622" s="6"/>
      <c r="H3622" s="6"/>
      <c r="I3622" s="6"/>
      <c r="J3622" s="9"/>
    </row>
    <row r="3623" ht="15.35" customHeight="1">
      <c r="A3623" t="s" s="594">
        <f>MID(D3623,LEN(C3623)+2,LEN(D3623)-LEN(C3623))</f>
        <v>123</v>
      </c>
      <c r="B3623" s="349">
        <f>IF(_xlfn.IFERROR(FIND("PU",D3623,1),0)&lt;&gt;0,"PU",0)</f>
        <v>0</v>
      </c>
      <c r="C3623" t="s" s="10">
        <v>4552</v>
      </c>
      <c r="D3623" t="s" s="10">
        <v>4565</v>
      </c>
      <c r="E3623" s="349">
        <v>0</v>
      </c>
      <c r="F3623" s="6"/>
      <c r="G3623" s="6"/>
      <c r="H3623" s="6"/>
      <c r="I3623" s="6"/>
      <c r="J3623" s="9"/>
    </row>
    <row r="3624" ht="15.35" customHeight="1">
      <c r="A3624" t="s" s="594">
        <f>MID(D3624,LEN(C3624)+2,LEN(D3624)-LEN(C3624))</f>
        <v>860</v>
      </c>
      <c r="B3624" s="349">
        <f>IF(_xlfn.IFERROR(FIND("PU",D3624,1),0)&lt;&gt;0,"PU",0)</f>
        <v>0</v>
      </c>
      <c r="C3624" t="s" s="10">
        <v>4552</v>
      </c>
      <c r="D3624" t="s" s="10">
        <v>4566</v>
      </c>
      <c r="E3624" s="349">
        <v>0</v>
      </c>
      <c r="F3624" s="6"/>
      <c r="G3624" s="6"/>
      <c r="H3624" s="6"/>
      <c r="I3624" s="6"/>
      <c r="J3624" s="9"/>
    </row>
    <row r="3625" ht="15.35" customHeight="1">
      <c r="A3625" t="s" s="594">
        <f>MID(D3625,LEN(C3625)+2,LEN(D3625)-LEN(C3625))</f>
        <v>110</v>
      </c>
      <c r="B3625" s="349">
        <f>IF(_xlfn.IFERROR(FIND("PU",D3625,1),0)&lt;&gt;0,"PU",0)</f>
        <v>0</v>
      </c>
      <c r="C3625" t="s" s="10">
        <v>4567</v>
      </c>
      <c r="D3625" t="s" s="10">
        <v>4568</v>
      </c>
      <c r="E3625" s="349">
        <v>0</v>
      </c>
      <c r="F3625" s="6"/>
      <c r="G3625" s="6"/>
      <c r="H3625" s="6"/>
      <c r="I3625" s="6"/>
      <c r="J3625" s="9"/>
    </row>
    <row r="3626" ht="15.35" customHeight="1">
      <c r="A3626" t="s" s="594">
        <f>MID(D3626,LEN(C3626)+2,LEN(D3626)-LEN(C3626))</f>
        <v>111</v>
      </c>
      <c r="B3626" s="349">
        <f>IF(_xlfn.IFERROR(FIND("PU",D3626,1),0)&lt;&gt;0,"PU",0)</f>
        <v>0</v>
      </c>
      <c r="C3626" t="s" s="10">
        <v>4567</v>
      </c>
      <c r="D3626" t="s" s="10">
        <v>4569</v>
      </c>
      <c r="E3626" s="349">
        <v>0</v>
      </c>
      <c r="F3626" s="6"/>
      <c r="G3626" s="6"/>
      <c r="H3626" s="6"/>
      <c r="I3626" s="6"/>
      <c r="J3626" s="9"/>
    </row>
    <row r="3627" ht="15.35" customHeight="1">
      <c r="A3627" t="s" s="594">
        <f>MID(D3627,LEN(C3627)+2,LEN(D3627)-LEN(C3627))</f>
        <v>112</v>
      </c>
      <c r="B3627" s="349">
        <f>IF(_xlfn.IFERROR(FIND("PU",D3627,1),0)&lt;&gt;0,"PU",0)</f>
        <v>0</v>
      </c>
      <c r="C3627" t="s" s="10">
        <v>4567</v>
      </c>
      <c r="D3627" t="s" s="10">
        <v>4570</v>
      </c>
      <c r="E3627" s="349">
        <v>0</v>
      </c>
      <c r="F3627" s="6"/>
      <c r="G3627" s="6"/>
      <c r="H3627" s="6"/>
      <c r="I3627" s="6"/>
      <c r="J3627" s="9"/>
    </row>
    <row r="3628" ht="15.35" customHeight="1">
      <c r="A3628" t="s" s="594">
        <f>MID(D3628,LEN(C3628)+2,LEN(D3628)-LEN(C3628))</f>
        <v>113</v>
      </c>
      <c r="B3628" s="349">
        <f>IF(_xlfn.IFERROR(FIND("PU",D3628,1),0)&lt;&gt;0,"PU",0)</f>
        <v>0</v>
      </c>
      <c r="C3628" t="s" s="10">
        <v>4567</v>
      </c>
      <c r="D3628" t="s" s="10">
        <v>4571</v>
      </c>
      <c r="E3628" s="349">
        <v>0</v>
      </c>
      <c r="F3628" s="6"/>
      <c r="G3628" s="6"/>
      <c r="H3628" s="6"/>
      <c r="I3628" s="6"/>
      <c r="J3628" s="9"/>
    </row>
    <row r="3629" ht="15.35" customHeight="1">
      <c r="A3629" t="s" s="594">
        <f>MID(D3629,LEN(C3629)+2,LEN(D3629)-LEN(C3629))</f>
        <v>114</v>
      </c>
      <c r="B3629" s="349">
        <f>IF(_xlfn.IFERROR(FIND("PU",D3629,1),0)&lt;&gt;0,"PU",0)</f>
        <v>0</v>
      </c>
      <c r="C3629" t="s" s="10">
        <v>4567</v>
      </c>
      <c r="D3629" t="s" s="10">
        <v>4572</v>
      </c>
      <c r="E3629" s="349">
        <v>0</v>
      </c>
      <c r="F3629" s="6"/>
      <c r="G3629" s="6"/>
      <c r="H3629" s="6"/>
      <c r="I3629" s="6"/>
      <c r="J3629" s="9"/>
    </row>
    <row r="3630" ht="15.35" customHeight="1">
      <c r="A3630" t="s" s="594">
        <f>MID(D3630,LEN(C3630)+2,LEN(D3630)-LEN(C3630))</f>
        <v>115</v>
      </c>
      <c r="B3630" s="349">
        <f>IF(_xlfn.IFERROR(FIND("PU",D3630,1),0)&lt;&gt;0,"PU",0)</f>
        <v>0</v>
      </c>
      <c r="C3630" t="s" s="10">
        <v>4567</v>
      </c>
      <c r="D3630" t="s" s="10">
        <v>4573</v>
      </c>
      <c r="E3630" s="349">
        <v>0</v>
      </c>
      <c r="F3630" s="6"/>
      <c r="G3630" s="6"/>
      <c r="H3630" s="6"/>
      <c r="I3630" s="6"/>
      <c r="J3630" s="9"/>
    </row>
    <row r="3631" ht="15.35" customHeight="1">
      <c r="A3631" t="s" s="594">
        <f>MID(D3631,LEN(C3631)+2,LEN(D3631)-LEN(C3631))</f>
        <v>117</v>
      </c>
      <c r="B3631" s="349">
        <f>IF(_xlfn.IFERROR(FIND("PU",D3631,1),0)&lt;&gt;0,"PU",0)</f>
        <v>0</v>
      </c>
      <c r="C3631" t="s" s="10">
        <v>4567</v>
      </c>
      <c r="D3631" t="s" s="10">
        <v>4574</v>
      </c>
      <c r="E3631" s="349">
        <v>0</v>
      </c>
      <c r="F3631" s="6"/>
      <c r="G3631" s="6"/>
      <c r="H3631" s="6"/>
      <c r="I3631" s="6"/>
      <c r="J3631" s="9"/>
    </row>
    <row r="3632" ht="15.35" customHeight="1">
      <c r="A3632" t="s" s="594">
        <f>MID(D3632,LEN(C3632)+2,LEN(D3632)-LEN(C3632))</f>
        <v>118</v>
      </c>
      <c r="B3632" s="349">
        <f>IF(_xlfn.IFERROR(FIND("PU",D3632,1),0)&lt;&gt;0,"PU",0)</f>
        <v>0</v>
      </c>
      <c r="C3632" t="s" s="10">
        <v>4567</v>
      </c>
      <c r="D3632" t="s" s="10">
        <v>4575</v>
      </c>
      <c r="E3632" s="349">
        <v>0</v>
      </c>
      <c r="F3632" s="6"/>
      <c r="G3632" s="6"/>
      <c r="H3632" s="6"/>
      <c r="I3632" s="6"/>
      <c r="J3632" s="9"/>
    </row>
    <row r="3633" ht="15.35" customHeight="1">
      <c r="A3633" t="s" s="594">
        <f>MID(D3633,LEN(C3633)+2,LEN(D3633)-LEN(C3633))</f>
        <v>119</v>
      </c>
      <c r="B3633" s="349">
        <f>IF(_xlfn.IFERROR(FIND("PU",D3633,1),0)&lt;&gt;0,"PU",0)</f>
        <v>0</v>
      </c>
      <c r="C3633" t="s" s="10">
        <v>4567</v>
      </c>
      <c r="D3633" t="s" s="10">
        <v>4576</v>
      </c>
      <c r="E3633" s="349">
        <v>0</v>
      </c>
      <c r="F3633" s="6"/>
      <c r="G3633" s="6"/>
      <c r="H3633" s="6"/>
      <c r="I3633" s="6"/>
      <c r="J3633" s="9"/>
    </row>
    <row r="3634" ht="15.35" customHeight="1">
      <c r="A3634" t="s" s="594">
        <f>MID(D3634,LEN(C3634)+2,LEN(D3634)-LEN(C3634))</f>
        <v>120</v>
      </c>
      <c r="B3634" s="349">
        <f>IF(_xlfn.IFERROR(FIND("PU",D3634,1),0)&lt;&gt;0,"PU",0)</f>
        <v>0</v>
      </c>
      <c r="C3634" t="s" s="10">
        <v>4567</v>
      </c>
      <c r="D3634" t="s" s="10">
        <v>4577</v>
      </c>
      <c r="E3634" s="349">
        <v>0</v>
      </c>
      <c r="F3634" s="6"/>
      <c r="G3634" s="6"/>
      <c r="H3634" s="6"/>
      <c r="I3634" s="6"/>
      <c r="J3634" s="9"/>
    </row>
    <row r="3635" ht="15.35" customHeight="1">
      <c r="A3635" t="s" s="594">
        <f>MID(D3635,LEN(C3635)+2,LEN(D3635)-LEN(C3635))</f>
        <v>121</v>
      </c>
      <c r="B3635" s="349">
        <f>IF(_xlfn.IFERROR(FIND("PU",D3635,1),0)&lt;&gt;0,"PU",0)</f>
        <v>0</v>
      </c>
      <c r="C3635" t="s" s="10">
        <v>4567</v>
      </c>
      <c r="D3635" t="s" s="10">
        <v>4578</v>
      </c>
      <c r="E3635" s="349">
        <v>0</v>
      </c>
      <c r="F3635" s="6"/>
      <c r="G3635" s="6"/>
      <c r="H3635" s="6"/>
      <c r="I3635" s="6"/>
      <c r="J3635" s="9"/>
    </row>
    <row r="3636" ht="15.35" customHeight="1">
      <c r="A3636" t="s" s="594">
        <f>MID(D3636,LEN(C3636)+2,LEN(D3636)-LEN(C3636))</f>
        <v>122</v>
      </c>
      <c r="B3636" s="349">
        <f>IF(_xlfn.IFERROR(FIND("PU",D3636,1),0)&lt;&gt;0,"PU",0)</f>
        <v>0</v>
      </c>
      <c r="C3636" t="s" s="10">
        <v>4567</v>
      </c>
      <c r="D3636" t="s" s="10">
        <v>4579</v>
      </c>
      <c r="E3636" s="349">
        <v>0</v>
      </c>
      <c r="F3636" s="6"/>
      <c r="G3636" s="6"/>
      <c r="H3636" s="6"/>
      <c r="I3636" s="6"/>
      <c r="J3636" s="9"/>
    </row>
    <row r="3637" ht="15.35" customHeight="1">
      <c r="A3637" t="s" s="594">
        <f>MID(D3637,LEN(C3637)+2,LEN(D3637)-LEN(C3637))</f>
        <v>123</v>
      </c>
      <c r="B3637" s="349">
        <f>IF(_xlfn.IFERROR(FIND("PU",D3637,1),0)&lt;&gt;0,"PU",0)</f>
        <v>0</v>
      </c>
      <c r="C3637" t="s" s="10">
        <v>4567</v>
      </c>
      <c r="D3637" t="s" s="10">
        <v>4580</v>
      </c>
      <c r="E3637" s="349">
        <v>0</v>
      </c>
      <c r="F3637" s="6"/>
      <c r="G3637" s="6"/>
      <c r="H3637" s="6"/>
      <c r="I3637" s="6"/>
      <c r="J3637" s="9"/>
    </row>
    <row r="3638" ht="15.35" customHeight="1">
      <c r="A3638" t="s" s="594">
        <f>MID(D3638,LEN(C3638)+2,LEN(D3638)-LEN(C3638))</f>
        <v>860</v>
      </c>
      <c r="B3638" s="349">
        <f>IF(_xlfn.IFERROR(FIND("PU",D3638,1),0)&lt;&gt;0,"PU",0)</f>
        <v>0</v>
      </c>
      <c r="C3638" t="s" s="10">
        <v>4567</v>
      </c>
      <c r="D3638" t="s" s="10">
        <v>4581</v>
      </c>
      <c r="E3638" s="349">
        <v>0</v>
      </c>
      <c r="F3638" s="6"/>
      <c r="G3638" s="6"/>
      <c r="H3638" s="6"/>
      <c r="I3638" s="6"/>
      <c r="J3638" s="9"/>
    </row>
    <row r="3639" ht="15.35" customHeight="1">
      <c r="A3639" t="s" s="594">
        <f>MID(D3639,LEN(C3639)+2,LEN(D3639)-LEN(C3639))</f>
        <v>110</v>
      </c>
      <c r="B3639" s="349">
        <f>IF(_xlfn.IFERROR(FIND("PU",D3639,1),0)&lt;&gt;0,"PU",0)</f>
        <v>0</v>
      </c>
      <c r="C3639" t="s" s="10">
        <v>4582</v>
      </c>
      <c r="D3639" t="s" s="10">
        <v>4583</v>
      </c>
      <c r="E3639" s="349">
        <v>0</v>
      </c>
      <c r="F3639" s="6"/>
      <c r="G3639" s="6"/>
      <c r="H3639" s="6"/>
      <c r="I3639" s="6"/>
      <c r="J3639" s="9"/>
    </row>
    <row r="3640" ht="15.35" customHeight="1">
      <c r="A3640" t="s" s="594">
        <f>MID(D3640,LEN(C3640)+2,LEN(D3640)-LEN(C3640))</f>
        <v>111</v>
      </c>
      <c r="B3640" s="349">
        <f>IF(_xlfn.IFERROR(FIND("PU",D3640,1),0)&lt;&gt;0,"PU",0)</f>
        <v>0</v>
      </c>
      <c r="C3640" t="s" s="10">
        <v>4582</v>
      </c>
      <c r="D3640" t="s" s="10">
        <v>4584</v>
      </c>
      <c r="E3640" s="349">
        <v>0</v>
      </c>
      <c r="F3640" s="6"/>
      <c r="G3640" s="6"/>
      <c r="H3640" s="6"/>
      <c r="I3640" s="6"/>
      <c r="J3640" s="9"/>
    </row>
    <row r="3641" ht="15.35" customHeight="1">
      <c r="A3641" t="s" s="594">
        <f>MID(D3641,LEN(C3641)+2,LEN(D3641)-LEN(C3641))</f>
        <v>112</v>
      </c>
      <c r="B3641" s="349">
        <f>IF(_xlfn.IFERROR(FIND("PU",D3641,1),0)&lt;&gt;0,"PU",0)</f>
        <v>0</v>
      </c>
      <c r="C3641" t="s" s="10">
        <v>4582</v>
      </c>
      <c r="D3641" t="s" s="10">
        <v>4585</v>
      </c>
      <c r="E3641" s="349">
        <v>0</v>
      </c>
      <c r="F3641" s="6"/>
      <c r="G3641" s="6"/>
      <c r="H3641" s="6"/>
      <c r="I3641" s="6"/>
      <c r="J3641" s="9"/>
    </row>
    <row r="3642" ht="15.35" customHeight="1">
      <c r="A3642" t="s" s="594">
        <f>MID(D3642,LEN(C3642)+2,LEN(D3642)-LEN(C3642))</f>
        <v>113</v>
      </c>
      <c r="B3642" s="349">
        <f>IF(_xlfn.IFERROR(FIND("PU",D3642,1),0)&lt;&gt;0,"PU",0)</f>
        <v>0</v>
      </c>
      <c r="C3642" t="s" s="10">
        <v>4582</v>
      </c>
      <c r="D3642" t="s" s="10">
        <v>4586</v>
      </c>
      <c r="E3642" s="349">
        <v>0</v>
      </c>
      <c r="F3642" s="6"/>
      <c r="G3642" s="6"/>
      <c r="H3642" s="6"/>
      <c r="I3642" s="6"/>
      <c r="J3642" s="9"/>
    </row>
    <row r="3643" ht="15.35" customHeight="1">
      <c r="A3643" t="s" s="594">
        <f>MID(D3643,LEN(C3643)+2,LEN(D3643)-LEN(C3643))</f>
        <v>114</v>
      </c>
      <c r="B3643" s="349">
        <f>IF(_xlfn.IFERROR(FIND("PU",D3643,1),0)&lt;&gt;0,"PU",0)</f>
        <v>0</v>
      </c>
      <c r="C3643" t="s" s="10">
        <v>4582</v>
      </c>
      <c r="D3643" t="s" s="10">
        <v>4587</v>
      </c>
      <c r="E3643" s="349">
        <v>0</v>
      </c>
      <c r="F3643" s="6"/>
      <c r="G3643" s="6"/>
      <c r="H3643" s="6"/>
      <c r="I3643" s="6"/>
      <c r="J3643" s="9"/>
    </row>
    <row r="3644" ht="15.35" customHeight="1">
      <c r="A3644" t="s" s="594">
        <f>MID(D3644,LEN(C3644)+2,LEN(D3644)-LEN(C3644))</f>
        <v>115</v>
      </c>
      <c r="B3644" s="349">
        <f>IF(_xlfn.IFERROR(FIND("PU",D3644,1),0)&lt;&gt;0,"PU",0)</f>
        <v>0</v>
      </c>
      <c r="C3644" t="s" s="10">
        <v>4582</v>
      </c>
      <c r="D3644" t="s" s="10">
        <v>4588</v>
      </c>
      <c r="E3644" s="349">
        <v>0</v>
      </c>
      <c r="F3644" s="6"/>
      <c r="G3644" s="6"/>
      <c r="H3644" s="6"/>
      <c r="I3644" s="6"/>
      <c r="J3644" s="9"/>
    </row>
    <row r="3645" ht="15.35" customHeight="1">
      <c r="A3645" t="s" s="594">
        <f>MID(D3645,LEN(C3645)+2,LEN(D3645)-LEN(C3645))</f>
        <v>117</v>
      </c>
      <c r="B3645" s="349">
        <f>IF(_xlfn.IFERROR(FIND("PU",D3645,1),0)&lt;&gt;0,"PU",0)</f>
        <v>0</v>
      </c>
      <c r="C3645" t="s" s="10">
        <v>4582</v>
      </c>
      <c r="D3645" t="s" s="10">
        <v>4589</v>
      </c>
      <c r="E3645" s="349">
        <v>0</v>
      </c>
      <c r="F3645" s="6"/>
      <c r="G3645" s="6"/>
      <c r="H3645" s="6"/>
      <c r="I3645" s="6"/>
      <c r="J3645" s="9"/>
    </row>
    <row r="3646" ht="15.35" customHeight="1">
      <c r="A3646" t="s" s="594">
        <f>MID(D3646,LEN(C3646)+2,LEN(D3646)-LEN(C3646))</f>
        <v>118</v>
      </c>
      <c r="B3646" s="349">
        <f>IF(_xlfn.IFERROR(FIND("PU",D3646,1),0)&lt;&gt;0,"PU",0)</f>
        <v>0</v>
      </c>
      <c r="C3646" t="s" s="10">
        <v>4582</v>
      </c>
      <c r="D3646" t="s" s="10">
        <v>4590</v>
      </c>
      <c r="E3646" s="349">
        <v>0</v>
      </c>
      <c r="F3646" s="6"/>
      <c r="G3646" s="6"/>
      <c r="H3646" s="6"/>
      <c r="I3646" s="6"/>
      <c r="J3646" s="9"/>
    </row>
    <row r="3647" ht="15.35" customHeight="1">
      <c r="A3647" t="s" s="594">
        <f>MID(D3647,LEN(C3647)+2,LEN(D3647)-LEN(C3647))</f>
        <v>119</v>
      </c>
      <c r="B3647" s="349">
        <f>IF(_xlfn.IFERROR(FIND("PU",D3647,1),0)&lt;&gt;0,"PU",0)</f>
        <v>0</v>
      </c>
      <c r="C3647" t="s" s="10">
        <v>4582</v>
      </c>
      <c r="D3647" t="s" s="10">
        <v>4591</v>
      </c>
      <c r="E3647" s="349">
        <v>0</v>
      </c>
      <c r="F3647" s="6"/>
      <c r="G3647" s="6"/>
      <c r="H3647" s="6"/>
      <c r="I3647" s="6"/>
      <c r="J3647" s="9"/>
    </row>
    <row r="3648" ht="15.35" customHeight="1">
      <c r="A3648" t="s" s="594">
        <f>MID(D3648,LEN(C3648)+2,LEN(D3648)-LEN(C3648))</f>
        <v>120</v>
      </c>
      <c r="B3648" s="349">
        <f>IF(_xlfn.IFERROR(FIND("PU",D3648,1),0)&lt;&gt;0,"PU",0)</f>
        <v>0</v>
      </c>
      <c r="C3648" t="s" s="10">
        <v>4582</v>
      </c>
      <c r="D3648" t="s" s="10">
        <v>4592</v>
      </c>
      <c r="E3648" s="349">
        <v>0</v>
      </c>
      <c r="F3648" s="6"/>
      <c r="G3648" s="6"/>
      <c r="H3648" s="6"/>
      <c r="I3648" s="6"/>
      <c r="J3648" s="9"/>
    </row>
    <row r="3649" ht="15.35" customHeight="1">
      <c r="A3649" t="s" s="594">
        <f>MID(D3649,LEN(C3649)+2,LEN(D3649)-LEN(C3649))</f>
        <v>121</v>
      </c>
      <c r="B3649" s="349">
        <f>IF(_xlfn.IFERROR(FIND("PU",D3649,1),0)&lt;&gt;0,"PU",0)</f>
        <v>0</v>
      </c>
      <c r="C3649" t="s" s="10">
        <v>4582</v>
      </c>
      <c r="D3649" t="s" s="10">
        <v>4593</v>
      </c>
      <c r="E3649" s="349">
        <v>0</v>
      </c>
      <c r="F3649" s="6"/>
      <c r="G3649" s="6"/>
      <c r="H3649" s="6"/>
      <c r="I3649" s="6"/>
      <c r="J3649" s="9"/>
    </row>
    <row r="3650" ht="15.35" customHeight="1">
      <c r="A3650" t="s" s="594">
        <f>MID(D3650,LEN(C3650)+2,LEN(D3650)-LEN(C3650))</f>
        <v>122</v>
      </c>
      <c r="B3650" s="349">
        <f>IF(_xlfn.IFERROR(FIND("PU",D3650,1),0)&lt;&gt;0,"PU",0)</f>
        <v>0</v>
      </c>
      <c r="C3650" t="s" s="10">
        <v>4582</v>
      </c>
      <c r="D3650" t="s" s="10">
        <v>4594</v>
      </c>
      <c r="E3650" s="349">
        <v>0</v>
      </c>
      <c r="F3650" s="6"/>
      <c r="G3650" s="6"/>
      <c r="H3650" s="6"/>
      <c r="I3650" s="6"/>
      <c r="J3650" s="9"/>
    </row>
    <row r="3651" ht="15.35" customHeight="1">
      <c r="A3651" t="s" s="594">
        <f>MID(D3651,LEN(C3651)+2,LEN(D3651)-LEN(C3651))</f>
        <v>123</v>
      </c>
      <c r="B3651" s="349">
        <f>IF(_xlfn.IFERROR(FIND("PU",D3651,1),0)&lt;&gt;0,"PU",0)</f>
        <v>0</v>
      </c>
      <c r="C3651" t="s" s="10">
        <v>4582</v>
      </c>
      <c r="D3651" t="s" s="10">
        <v>4595</v>
      </c>
      <c r="E3651" s="349">
        <v>0</v>
      </c>
      <c r="F3651" s="6"/>
      <c r="G3651" s="6"/>
      <c r="H3651" s="6"/>
      <c r="I3651" s="6"/>
      <c r="J3651" s="9"/>
    </row>
    <row r="3652" ht="15.35" customHeight="1">
      <c r="A3652" t="s" s="594">
        <f>MID(D3652,LEN(C3652)+2,LEN(D3652)-LEN(C3652))</f>
        <v>860</v>
      </c>
      <c r="B3652" s="349">
        <f>IF(_xlfn.IFERROR(FIND("PU",D3652,1),0)&lt;&gt;0,"PU",0)</f>
        <v>0</v>
      </c>
      <c r="C3652" t="s" s="10">
        <v>4582</v>
      </c>
      <c r="D3652" t="s" s="10">
        <v>4596</v>
      </c>
      <c r="E3652" s="349">
        <v>0</v>
      </c>
      <c r="F3652" s="6"/>
      <c r="G3652" s="6"/>
      <c r="H3652" s="6"/>
      <c r="I3652" s="6"/>
      <c r="J3652" s="9"/>
    </row>
    <row r="3653" ht="15.35" customHeight="1">
      <c r="A3653" t="s" s="594">
        <f>MID(D3653,LEN(C3653)+2,LEN(D3653)-LEN(C3653))</f>
        <v>110</v>
      </c>
      <c r="B3653" s="349">
        <f>IF(_xlfn.IFERROR(FIND("PU",D3653,1),0)&lt;&gt;0,"PU",0)</f>
        <v>0</v>
      </c>
      <c r="C3653" t="s" s="10">
        <v>4597</v>
      </c>
      <c r="D3653" t="s" s="10">
        <v>4598</v>
      </c>
      <c r="E3653" s="349">
        <v>0</v>
      </c>
      <c r="F3653" s="6"/>
      <c r="G3653" s="6"/>
      <c r="H3653" s="6"/>
      <c r="I3653" s="6"/>
      <c r="J3653" s="9"/>
    </row>
    <row r="3654" ht="15.35" customHeight="1">
      <c r="A3654" t="s" s="594">
        <f>MID(D3654,LEN(C3654)+2,LEN(D3654)-LEN(C3654))</f>
        <v>111</v>
      </c>
      <c r="B3654" s="349">
        <f>IF(_xlfn.IFERROR(FIND("PU",D3654,1),0)&lt;&gt;0,"PU",0)</f>
        <v>0</v>
      </c>
      <c r="C3654" t="s" s="10">
        <v>4597</v>
      </c>
      <c r="D3654" t="s" s="10">
        <v>4599</v>
      </c>
      <c r="E3654" s="349">
        <v>0</v>
      </c>
      <c r="F3654" s="6"/>
      <c r="G3654" s="6"/>
      <c r="H3654" s="6"/>
      <c r="I3654" s="6"/>
      <c r="J3654" s="9"/>
    </row>
    <row r="3655" ht="15.35" customHeight="1">
      <c r="A3655" t="s" s="594">
        <f>MID(D3655,LEN(C3655)+2,LEN(D3655)-LEN(C3655))</f>
        <v>112</v>
      </c>
      <c r="B3655" s="349">
        <f>IF(_xlfn.IFERROR(FIND("PU",D3655,1),0)&lt;&gt;0,"PU",0)</f>
        <v>0</v>
      </c>
      <c r="C3655" t="s" s="10">
        <v>4597</v>
      </c>
      <c r="D3655" t="s" s="10">
        <v>4600</v>
      </c>
      <c r="E3655" s="349">
        <v>0</v>
      </c>
      <c r="F3655" s="6"/>
      <c r="G3655" s="6"/>
      <c r="H3655" s="6"/>
      <c r="I3655" s="6"/>
      <c r="J3655" s="9"/>
    </row>
    <row r="3656" ht="15.35" customHeight="1">
      <c r="A3656" t="s" s="594">
        <f>MID(D3656,LEN(C3656)+2,LEN(D3656)-LEN(C3656))</f>
        <v>113</v>
      </c>
      <c r="B3656" s="349">
        <f>IF(_xlfn.IFERROR(FIND("PU",D3656,1),0)&lt;&gt;0,"PU",0)</f>
        <v>0</v>
      </c>
      <c r="C3656" t="s" s="10">
        <v>4597</v>
      </c>
      <c r="D3656" t="s" s="10">
        <v>4601</v>
      </c>
      <c r="E3656" s="349">
        <v>0</v>
      </c>
      <c r="F3656" s="6"/>
      <c r="G3656" s="6"/>
      <c r="H3656" s="6"/>
      <c r="I3656" s="6"/>
      <c r="J3656" s="9"/>
    </row>
    <row r="3657" ht="15.35" customHeight="1">
      <c r="A3657" t="s" s="594">
        <f>MID(D3657,LEN(C3657)+2,LEN(D3657)-LEN(C3657))</f>
        <v>114</v>
      </c>
      <c r="B3657" s="349">
        <f>IF(_xlfn.IFERROR(FIND("PU",D3657,1),0)&lt;&gt;0,"PU",0)</f>
        <v>0</v>
      </c>
      <c r="C3657" t="s" s="10">
        <v>4597</v>
      </c>
      <c r="D3657" t="s" s="10">
        <v>4602</v>
      </c>
      <c r="E3657" s="349">
        <v>0</v>
      </c>
      <c r="F3657" s="6"/>
      <c r="G3657" s="6"/>
      <c r="H3657" s="6"/>
      <c r="I3657" s="6"/>
      <c r="J3657" s="9"/>
    </row>
    <row r="3658" ht="15.35" customHeight="1">
      <c r="A3658" t="s" s="594">
        <f>MID(D3658,LEN(C3658)+2,LEN(D3658)-LEN(C3658))</f>
        <v>115</v>
      </c>
      <c r="B3658" s="349">
        <f>IF(_xlfn.IFERROR(FIND("PU",D3658,1),0)&lt;&gt;0,"PU",0)</f>
        <v>0</v>
      </c>
      <c r="C3658" t="s" s="10">
        <v>4597</v>
      </c>
      <c r="D3658" t="s" s="10">
        <v>4603</v>
      </c>
      <c r="E3658" s="349">
        <v>0</v>
      </c>
      <c r="F3658" s="6"/>
      <c r="G3658" s="6"/>
      <c r="H3658" s="6"/>
      <c r="I3658" s="6"/>
      <c r="J3658" s="9"/>
    </row>
    <row r="3659" ht="15.35" customHeight="1">
      <c r="A3659" t="s" s="594">
        <f>MID(D3659,LEN(C3659)+2,LEN(D3659)-LEN(C3659))</f>
        <v>117</v>
      </c>
      <c r="B3659" s="349">
        <f>IF(_xlfn.IFERROR(FIND("PU",D3659,1),0)&lt;&gt;0,"PU",0)</f>
        <v>0</v>
      </c>
      <c r="C3659" t="s" s="10">
        <v>4597</v>
      </c>
      <c r="D3659" t="s" s="10">
        <v>4604</v>
      </c>
      <c r="E3659" s="349">
        <v>0</v>
      </c>
      <c r="F3659" s="6"/>
      <c r="G3659" s="6"/>
      <c r="H3659" s="6"/>
      <c r="I3659" s="6"/>
      <c r="J3659" s="9"/>
    </row>
    <row r="3660" ht="15.35" customHeight="1">
      <c r="A3660" t="s" s="594">
        <f>MID(D3660,LEN(C3660)+2,LEN(D3660)-LEN(C3660))</f>
        <v>118</v>
      </c>
      <c r="B3660" s="349">
        <f>IF(_xlfn.IFERROR(FIND("PU",D3660,1),0)&lt;&gt;0,"PU",0)</f>
        <v>0</v>
      </c>
      <c r="C3660" t="s" s="10">
        <v>4597</v>
      </c>
      <c r="D3660" t="s" s="10">
        <v>4605</v>
      </c>
      <c r="E3660" s="349">
        <v>0</v>
      </c>
      <c r="F3660" s="6"/>
      <c r="G3660" s="6"/>
      <c r="H3660" s="6"/>
      <c r="I3660" s="6"/>
      <c r="J3660" s="9"/>
    </row>
    <row r="3661" ht="15.35" customHeight="1">
      <c r="A3661" t="s" s="594">
        <f>MID(D3661,LEN(C3661)+2,LEN(D3661)-LEN(C3661))</f>
        <v>119</v>
      </c>
      <c r="B3661" s="349">
        <f>IF(_xlfn.IFERROR(FIND("PU",D3661,1),0)&lt;&gt;0,"PU",0)</f>
        <v>0</v>
      </c>
      <c r="C3661" t="s" s="10">
        <v>4597</v>
      </c>
      <c r="D3661" t="s" s="10">
        <v>4606</v>
      </c>
      <c r="E3661" s="349">
        <v>0</v>
      </c>
      <c r="F3661" s="6"/>
      <c r="G3661" s="6"/>
      <c r="H3661" s="6"/>
      <c r="I3661" s="6"/>
      <c r="J3661" s="9"/>
    </row>
    <row r="3662" ht="15.35" customHeight="1">
      <c r="A3662" t="s" s="594">
        <f>MID(D3662,LEN(C3662)+2,LEN(D3662)-LEN(C3662))</f>
        <v>120</v>
      </c>
      <c r="B3662" s="349">
        <f>IF(_xlfn.IFERROR(FIND("PU",D3662,1),0)&lt;&gt;0,"PU",0)</f>
        <v>0</v>
      </c>
      <c r="C3662" t="s" s="10">
        <v>4597</v>
      </c>
      <c r="D3662" t="s" s="10">
        <v>4607</v>
      </c>
      <c r="E3662" s="349">
        <v>0</v>
      </c>
      <c r="F3662" s="6"/>
      <c r="G3662" s="6"/>
      <c r="H3662" s="6"/>
      <c r="I3662" s="6"/>
      <c r="J3662" s="9"/>
    </row>
    <row r="3663" ht="15.35" customHeight="1">
      <c r="A3663" t="s" s="594">
        <f>MID(D3663,LEN(C3663)+2,LEN(D3663)-LEN(C3663))</f>
        <v>121</v>
      </c>
      <c r="B3663" s="349">
        <f>IF(_xlfn.IFERROR(FIND("PU",D3663,1),0)&lt;&gt;0,"PU",0)</f>
        <v>0</v>
      </c>
      <c r="C3663" t="s" s="10">
        <v>4597</v>
      </c>
      <c r="D3663" t="s" s="10">
        <v>4608</v>
      </c>
      <c r="E3663" s="349">
        <v>0</v>
      </c>
      <c r="F3663" s="6"/>
      <c r="G3663" s="6"/>
      <c r="H3663" s="6"/>
      <c r="I3663" s="6"/>
      <c r="J3663" s="9"/>
    </row>
    <row r="3664" ht="15.35" customHeight="1">
      <c r="A3664" t="s" s="594">
        <f>MID(D3664,LEN(C3664)+2,LEN(D3664)-LEN(C3664))</f>
        <v>122</v>
      </c>
      <c r="B3664" s="349">
        <f>IF(_xlfn.IFERROR(FIND("PU",D3664,1),0)&lt;&gt;0,"PU",0)</f>
        <v>0</v>
      </c>
      <c r="C3664" t="s" s="10">
        <v>4597</v>
      </c>
      <c r="D3664" t="s" s="10">
        <v>4609</v>
      </c>
      <c r="E3664" s="349">
        <v>0</v>
      </c>
      <c r="F3664" s="6"/>
      <c r="G3664" s="6"/>
      <c r="H3664" s="6"/>
      <c r="I3664" s="6"/>
      <c r="J3664" s="9"/>
    </row>
    <row r="3665" ht="15.35" customHeight="1">
      <c r="A3665" t="s" s="594">
        <f>MID(D3665,LEN(C3665)+2,LEN(D3665)-LEN(C3665))</f>
        <v>123</v>
      </c>
      <c r="B3665" s="349">
        <f>IF(_xlfn.IFERROR(FIND("PU",D3665,1),0)&lt;&gt;0,"PU",0)</f>
        <v>0</v>
      </c>
      <c r="C3665" t="s" s="10">
        <v>4597</v>
      </c>
      <c r="D3665" t="s" s="10">
        <v>4610</v>
      </c>
      <c r="E3665" s="349">
        <v>0</v>
      </c>
      <c r="F3665" s="6"/>
      <c r="G3665" s="6"/>
      <c r="H3665" s="6"/>
      <c r="I3665" s="6"/>
      <c r="J3665" s="9"/>
    </row>
    <row r="3666" ht="15.35" customHeight="1">
      <c r="A3666" t="s" s="594">
        <f>MID(D3666,LEN(C3666)+2,LEN(D3666)-LEN(C3666))</f>
        <v>860</v>
      </c>
      <c r="B3666" s="349">
        <f>IF(_xlfn.IFERROR(FIND("PU",D3666,1),0)&lt;&gt;0,"PU",0)</f>
        <v>0</v>
      </c>
      <c r="C3666" t="s" s="10">
        <v>4597</v>
      </c>
      <c r="D3666" t="s" s="10">
        <v>4611</v>
      </c>
      <c r="E3666" s="349">
        <v>0</v>
      </c>
      <c r="F3666" s="6"/>
      <c r="G3666" s="6"/>
      <c r="H3666" s="6"/>
      <c r="I3666" s="6"/>
      <c r="J3666" s="9"/>
    </row>
    <row r="3667" ht="15.35" customHeight="1">
      <c r="A3667" t="s" s="594">
        <f>MID(D3667,LEN(C3667)+2,LEN(D3667)-LEN(C3667))</f>
        <v>110</v>
      </c>
      <c r="B3667" s="349">
        <f>IF(_xlfn.IFERROR(FIND("PU",D3667,1),0)&lt;&gt;0,"PU",0)</f>
        <v>0</v>
      </c>
      <c r="C3667" t="s" s="10">
        <v>4612</v>
      </c>
      <c r="D3667" t="s" s="10">
        <v>4613</v>
      </c>
      <c r="E3667" s="349">
        <v>0</v>
      </c>
      <c r="F3667" s="6"/>
      <c r="G3667" s="6"/>
      <c r="H3667" s="6"/>
      <c r="I3667" s="6"/>
      <c r="J3667" s="9"/>
    </row>
    <row r="3668" ht="15.35" customHeight="1">
      <c r="A3668" t="s" s="594">
        <f>MID(D3668,LEN(C3668)+2,LEN(D3668)-LEN(C3668))</f>
        <v>111</v>
      </c>
      <c r="B3668" s="349">
        <f>IF(_xlfn.IFERROR(FIND("PU",D3668,1),0)&lt;&gt;0,"PU",0)</f>
        <v>0</v>
      </c>
      <c r="C3668" t="s" s="10">
        <v>4612</v>
      </c>
      <c r="D3668" t="s" s="10">
        <v>4614</v>
      </c>
      <c r="E3668" s="349">
        <v>0</v>
      </c>
      <c r="F3668" s="6"/>
      <c r="G3668" s="6"/>
      <c r="H3668" s="6"/>
      <c r="I3668" s="6"/>
      <c r="J3668" s="9"/>
    </row>
    <row r="3669" ht="15.35" customHeight="1">
      <c r="A3669" t="s" s="594">
        <f>MID(D3669,LEN(C3669)+2,LEN(D3669)-LEN(C3669))</f>
        <v>112</v>
      </c>
      <c r="B3669" s="349">
        <f>IF(_xlfn.IFERROR(FIND("PU",D3669,1),0)&lt;&gt;0,"PU",0)</f>
        <v>0</v>
      </c>
      <c r="C3669" t="s" s="10">
        <v>4612</v>
      </c>
      <c r="D3669" t="s" s="10">
        <v>4615</v>
      </c>
      <c r="E3669" s="349">
        <v>0</v>
      </c>
      <c r="F3669" s="6"/>
      <c r="G3669" s="6"/>
      <c r="H3669" s="6"/>
      <c r="I3669" s="6"/>
      <c r="J3669" s="9"/>
    </row>
    <row r="3670" ht="15.35" customHeight="1">
      <c r="A3670" t="s" s="594">
        <f>MID(D3670,LEN(C3670)+2,LEN(D3670)-LEN(C3670))</f>
        <v>113</v>
      </c>
      <c r="B3670" s="349">
        <f>IF(_xlfn.IFERROR(FIND("PU",D3670,1),0)&lt;&gt;0,"PU",0)</f>
        <v>0</v>
      </c>
      <c r="C3670" t="s" s="10">
        <v>4612</v>
      </c>
      <c r="D3670" t="s" s="10">
        <v>4616</v>
      </c>
      <c r="E3670" s="349">
        <v>0</v>
      </c>
      <c r="F3670" s="6"/>
      <c r="G3670" s="6"/>
      <c r="H3670" s="6"/>
      <c r="I3670" s="6"/>
      <c r="J3670" s="9"/>
    </row>
    <row r="3671" ht="15.35" customHeight="1">
      <c r="A3671" t="s" s="594">
        <f>MID(D3671,LEN(C3671)+2,LEN(D3671)-LEN(C3671))</f>
        <v>114</v>
      </c>
      <c r="B3671" s="349">
        <f>IF(_xlfn.IFERROR(FIND("PU",D3671,1),0)&lt;&gt;0,"PU",0)</f>
        <v>0</v>
      </c>
      <c r="C3671" t="s" s="10">
        <v>4612</v>
      </c>
      <c r="D3671" t="s" s="10">
        <v>4617</v>
      </c>
      <c r="E3671" s="349">
        <v>0</v>
      </c>
      <c r="F3671" s="6"/>
      <c r="G3671" s="6"/>
      <c r="H3671" s="6"/>
      <c r="I3671" s="6"/>
      <c r="J3671" s="9"/>
    </row>
    <row r="3672" ht="15.35" customHeight="1">
      <c r="A3672" t="s" s="594">
        <f>MID(D3672,LEN(C3672)+2,LEN(D3672)-LEN(C3672))</f>
        <v>115</v>
      </c>
      <c r="B3672" s="349">
        <f>IF(_xlfn.IFERROR(FIND("PU",D3672,1),0)&lt;&gt;0,"PU",0)</f>
        <v>0</v>
      </c>
      <c r="C3672" t="s" s="10">
        <v>4612</v>
      </c>
      <c r="D3672" t="s" s="10">
        <v>4618</v>
      </c>
      <c r="E3672" s="349">
        <v>0</v>
      </c>
      <c r="F3672" s="6"/>
      <c r="G3672" s="6"/>
      <c r="H3672" s="6"/>
      <c r="I3672" s="6"/>
      <c r="J3672" s="9"/>
    </row>
    <row r="3673" ht="15.35" customHeight="1">
      <c r="A3673" t="s" s="594">
        <f>MID(D3673,LEN(C3673)+2,LEN(D3673)-LEN(C3673))</f>
        <v>117</v>
      </c>
      <c r="B3673" s="349">
        <f>IF(_xlfn.IFERROR(FIND("PU",D3673,1),0)&lt;&gt;0,"PU",0)</f>
        <v>0</v>
      </c>
      <c r="C3673" t="s" s="10">
        <v>4612</v>
      </c>
      <c r="D3673" t="s" s="10">
        <v>4619</v>
      </c>
      <c r="E3673" s="349">
        <v>0</v>
      </c>
      <c r="F3673" s="6"/>
      <c r="G3673" s="6"/>
      <c r="H3673" s="6"/>
      <c r="I3673" s="6"/>
      <c r="J3673" s="9"/>
    </row>
    <row r="3674" ht="15.35" customHeight="1">
      <c r="A3674" t="s" s="594">
        <f>MID(D3674,LEN(C3674)+2,LEN(D3674)-LEN(C3674))</f>
        <v>118</v>
      </c>
      <c r="B3674" s="349">
        <f>IF(_xlfn.IFERROR(FIND("PU",D3674,1),0)&lt;&gt;0,"PU",0)</f>
        <v>0</v>
      </c>
      <c r="C3674" t="s" s="10">
        <v>4612</v>
      </c>
      <c r="D3674" t="s" s="10">
        <v>4620</v>
      </c>
      <c r="E3674" s="349">
        <v>0</v>
      </c>
      <c r="F3674" s="6"/>
      <c r="G3674" s="6"/>
      <c r="H3674" s="6"/>
      <c r="I3674" s="6"/>
      <c r="J3674" s="9"/>
    </row>
    <row r="3675" ht="15.35" customHeight="1">
      <c r="A3675" t="s" s="594">
        <f>MID(D3675,LEN(C3675)+2,LEN(D3675)-LEN(C3675))</f>
        <v>119</v>
      </c>
      <c r="B3675" s="349">
        <f>IF(_xlfn.IFERROR(FIND("PU",D3675,1),0)&lt;&gt;0,"PU",0)</f>
        <v>0</v>
      </c>
      <c r="C3675" t="s" s="10">
        <v>4612</v>
      </c>
      <c r="D3675" t="s" s="10">
        <v>4621</v>
      </c>
      <c r="E3675" s="349">
        <v>0</v>
      </c>
      <c r="F3675" s="6"/>
      <c r="G3675" s="6"/>
      <c r="H3675" s="6"/>
      <c r="I3675" s="6"/>
      <c r="J3675" s="9"/>
    </row>
    <row r="3676" ht="15.35" customHeight="1">
      <c r="A3676" t="s" s="594">
        <f>MID(D3676,LEN(C3676)+2,LEN(D3676)-LEN(C3676))</f>
        <v>120</v>
      </c>
      <c r="B3676" s="349">
        <f>IF(_xlfn.IFERROR(FIND("PU",D3676,1),0)&lt;&gt;0,"PU",0)</f>
        <v>0</v>
      </c>
      <c r="C3676" t="s" s="10">
        <v>4612</v>
      </c>
      <c r="D3676" t="s" s="10">
        <v>4622</v>
      </c>
      <c r="E3676" s="349">
        <v>0</v>
      </c>
      <c r="F3676" s="6"/>
      <c r="G3676" s="6"/>
      <c r="H3676" s="6"/>
      <c r="I3676" s="6"/>
      <c r="J3676" s="9"/>
    </row>
    <row r="3677" ht="15.35" customHeight="1">
      <c r="A3677" t="s" s="594">
        <f>MID(D3677,LEN(C3677)+2,LEN(D3677)-LEN(C3677))</f>
        <v>121</v>
      </c>
      <c r="B3677" s="349">
        <f>IF(_xlfn.IFERROR(FIND("PU",D3677,1),0)&lt;&gt;0,"PU",0)</f>
        <v>0</v>
      </c>
      <c r="C3677" t="s" s="10">
        <v>4612</v>
      </c>
      <c r="D3677" t="s" s="10">
        <v>4623</v>
      </c>
      <c r="E3677" s="349">
        <v>0</v>
      </c>
      <c r="F3677" s="6"/>
      <c r="G3677" s="6"/>
      <c r="H3677" s="6"/>
      <c r="I3677" s="6"/>
      <c r="J3677" s="9"/>
    </row>
    <row r="3678" ht="15.35" customHeight="1">
      <c r="A3678" t="s" s="594">
        <f>MID(D3678,LEN(C3678)+2,LEN(D3678)-LEN(C3678))</f>
        <v>122</v>
      </c>
      <c r="B3678" s="349">
        <f>IF(_xlfn.IFERROR(FIND("PU",D3678,1),0)&lt;&gt;0,"PU",0)</f>
        <v>0</v>
      </c>
      <c r="C3678" t="s" s="10">
        <v>4612</v>
      </c>
      <c r="D3678" t="s" s="10">
        <v>4624</v>
      </c>
      <c r="E3678" s="349">
        <v>0</v>
      </c>
      <c r="F3678" s="6"/>
      <c r="G3678" s="6"/>
      <c r="H3678" s="6"/>
      <c r="I3678" s="6"/>
      <c r="J3678" s="9"/>
    </row>
    <row r="3679" ht="15.35" customHeight="1">
      <c r="A3679" t="s" s="594">
        <f>MID(D3679,LEN(C3679)+2,LEN(D3679)-LEN(C3679))</f>
        <v>123</v>
      </c>
      <c r="B3679" s="349">
        <f>IF(_xlfn.IFERROR(FIND("PU",D3679,1),0)&lt;&gt;0,"PU",0)</f>
        <v>0</v>
      </c>
      <c r="C3679" t="s" s="10">
        <v>4612</v>
      </c>
      <c r="D3679" t="s" s="10">
        <v>4625</v>
      </c>
      <c r="E3679" s="349">
        <v>0</v>
      </c>
      <c r="F3679" s="6"/>
      <c r="G3679" s="6"/>
      <c r="H3679" s="6"/>
      <c r="I3679" s="6"/>
      <c r="J3679" s="9"/>
    </row>
    <row r="3680" ht="15.35" customHeight="1">
      <c r="A3680" t="s" s="594">
        <f>MID(D3680,LEN(C3680)+2,LEN(D3680)-LEN(C3680))</f>
        <v>860</v>
      </c>
      <c r="B3680" s="349">
        <f>IF(_xlfn.IFERROR(FIND("PU",D3680,1),0)&lt;&gt;0,"PU",0)</f>
        <v>0</v>
      </c>
      <c r="C3680" t="s" s="10">
        <v>4612</v>
      </c>
      <c r="D3680" t="s" s="10">
        <v>4626</v>
      </c>
      <c r="E3680" s="349">
        <v>0</v>
      </c>
      <c r="F3680" s="6"/>
      <c r="G3680" s="6"/>
      <c r="H3680" s="6"/>
      <c r="I3680" s="6"/>
      <c r="J3680" s="9"/>
    </row>
    <row r="3681" ht="15.35" customHeight="1">
      <c r="A3681" t="s" s="594">
        <f>MID(D3681,LEN(C3681)+2,LEN(D3681)-LEN(C3681))</f>
        <v>110</v>
      </c>
      <c r="B3681" s="349">
        <f>IF(_xlfn.IFERROR(FIND("PU",D3681,1),0)&lt;&gt;0,"PU",0)</f>
        <v>0</v>
      </c>
      <c r="C3681" t="s" s="10">
        <v>4627</v>
      </c>
      <c r="D3681" t="s" s="10">
        <v>4628</v>
      </c>
      <c r="E3681" s="349">
        <v>0</v>
      </c>
      <c r="F3681" s="6"/>
      <c r="G3681" s="6"/>
      <c r="H3681" s="6"/>
      <c r="I3681" s="6"/>
      <c r="J3681" s="9"/>
    </row>
    <row r="3682" ht="15.35" customHeight="1">
      <c r="A3682" t="s" s="594">
        <f>MID(D3682,LEN(C3682)+2,LEN(D3682)-LEN(C3682))</f>
        <v>111</v>
      </c>
      <c r="B3682" s="349">
        <f>IF(_xlfn.IFERROR(FIND("PU",D3682,1),0)&lt;&gt;0,"PU",0)</f>
        <v>0</v>
      </c>
      <c r="C3682" t="s" s="10">
        <v>4627</v>
      </c>
      <c r="D3682" t="s" s="10">
        <v>4629</v>
      </c>
      <c r="E3682" s="349">
        <v>0</v>
      </c>
      <c r="F3682" s="6"/>
      <c r="G3682" s="6"/>
      <c r="H3682" s="6"/>
      <c r="I3682" s="6"/>
      <c r="J3682" s="9"/>
    </row>
    <row r="3683" ht="15.35" customHeight="1">
      <c r="A3683" t="s" s="594">
        <f>MID(D3683,LEN(C3683)+2,LEN(D3683)-LEN(C3683))</f>
        <v>112</v>
      </c>
      <c r="B3683" s="349">
        <f>IF(_xlfn.IFERROR(FIND("PU",D3683,1),0)&lt;&gt;0,"PU",0)</f>
        <v>0</v>
      </c>
      <c r="C3683" t="s" s="10">
        <v>4627</v>
      </c>
      <c r="D3683" t="s" s="10">
        <v>4630</v>
      </c>
      <c r="E3683" s="349">
        <v>0</v>
      </c>
      <c r="F3683" s="6"/>
      <c r="G3683" s="6"/>
      <c r="H3683" s="6"/>
      <c r="I3683" s="6"/>
      <c r="J3683" s="9"/>
    </row>
    <row r="3684" ht="15.35" customHeight="1">
      <c r="A3684" t="s" s="594">
        <f>MID(D3684,LEN(C3684)+2,LEN(D3684)-LEN(C3684))</f>
        <v>113</v>
      </c>
      <c r="B3684" s="349">
        <f>IF(_xlfn.IFERROR(FIND("PU",D3684,1),0)&lt;&gt;0,"PU",0)</f>
        <v>0</v>
      </c>
      <c r="C3684" t="s" s="10">
        <v>4627</v>
      </c>
      <c r="D3684" t="s" s="10">
        <v>4631</v>
      </c>
      <c r="E3684" s="349">
        <v>0</v>
      </c>
      <c r="F3684" s="6"/>
      <c r="G3684" s="6"/>
      <c r="H3684" s="6"/>
      <c r="I3684" s="6"/>
      <c r="J3684" s="9"/>
    </row>
    <row r="3685" ht="15.35" customHeight="1">
      <c r="A3685" t="s" s="594">
        <f>MID(D3685,LEN(C3685)+2,LEN(D3685)-LEN(C3685))</f>
        <v>114</v>
      </c>
      <c r="B3685" s="349">
        <f>IF(_xlfn.IFERROR(FIND("PU",D3685,1),0)&lt;&gt;0,"PU",0)</f>
        <v>0</v>
      </c>
      <c r="C3685" t="s" s="10">
        <v>4627</v>
      </c>
      <c r="D3685" t="s" s="10">
        <v>4632</v>
      </c>
      <c r="E3685" s="349">
        <v>0</v>
      </c>
      <c r="F3685" s="6"/>
      <c r="G3685" s="6"/>
      <c r="H3685" s="6"/>
      <c r="I3685" s="6"/>
      <c r="J3685" s="9"/>
    </row>
    <row r="3686" ht="15.35" customHeight="1">
      <c r="A3686" t="s" s="594">
        <f>MID(D3686,LEN(C3686)+2,LEN(D3686)-LEN(C3686))</f>
        <v>115</v>
      </c>
      <c r="B3686" s="349">
        <f>IF(_xlfn.IFERROR(FIND("PU",D3686,1),0)&lt;&gt;0,"PU",0)</f>
        <v>0</v>
      </c>
      <c r="C3686" t="s" s="10">
        <v>4627</v>
      </c>
      <c r="D3686" t="s" s="10">
        <v>4633</v>
      </c>
      <c r="E3686" s="349">
        <v>0</v>
      </c>
      <c r="F3686" s="6"/>
      <c r="G3686" s="6"/>
      <c r="H3686" s="6"/>
      <c r="I3686" s="6"/>
      <c r="J3686" s="9"/>
    </row>
    <row r="3687" ht="15.35" customHeight="1">
      <c r="A3687" t="s" s="594">
        <f>MID(D3687,LEN(C3687)+2,LEN(D3687)-LEN(C3687))</f>
        <v>117</v>
      </c>
      <c r="B3687" s="349">
        <f>IF(_xlfn.IFERROR(FIND("PU",D3687,1),0)&lt;&gt;0,"PU",0)</f>
        <v>0</v>
      </c>
      <c r="C3687" t="s" s="10">
        <v>4627</v>
      </c>
      <c r="D3687" t="s" s="10">
        <v>4634</v>
      </c>
      <c r="E3687" s="349">
        <v>0</v>
      </c>
      <c r="F3687" s="6"/>
      <c r="G3687" s="6"/>
      <c r="H3687" s="6"/>
      <c r="I3687" s="6"/>
      <c r="J3687" s="9"/>
    </row>
    <row r="3688" ht="15.35" customHeight="1">
      <c r="A3688" t="s" s="594">
        <f>MID(D3688,LEN(C3688)+2,LEN(D3688)-LEN(C3688))</f>
        <v>118</v>
      </c>
      <c r="B3688" s="349">
        <f>IF(_xlfn.IFERROR(FIND("PU",D3688,1),0)&lt;&gt;0,"PU",0)</f>
        <v>0</v>
      </c>
      <c r="C3688" t="s" s="10">
        <v>4627</v>
      </c>
      <c r="D3688" t="s" s="10">
        <v>4635</v>
      </c>
      <c r="E3688" s="349">
        <v>0</v>
      </c>
      <c r="F3688" s="6"/>
      <c r="G3688" s="6"/>
      <c r="H3688" s="6"/>
      <c r="I3688" s="6"/>
      <c r="J3688" s="9"/>
    </row>
    <row r="3689" ht="15.35" customHeight="1">
      <c r="A3689" t="s" s="594">
        <f>MID(D3689,LEN(C3689)+2,LEN(D3689)-LEN(C3689))</f>
        <v>119</v>
      </c>
      <c r="B3689" s="349">
        <f>IF(_xlfn.IFERROR(FIND("PU",D3689,1),0)&lt;&gt;0,"PU",0)</f>
        <v>0</v>
      </c>
      <c r="C3689" t="s" s="10">
        <v>4627</v>
      </c>
      <c r="D3689" t="s" s="10">
        <v>4636</v>
      </c>
      <c r="E3689" s="349">
        <v>0</v>
      </c>
      <c r="F3689" s="6"/>
      <c r="G3689" s="6"/>
      <c r="H3689" s="6"/>
      <c r="I3689" s="6"/>
      <c r="J3689" s="9"/>
    </row>
    <row r="3690" ht="15.35" customHeight="1">
      <c r="A3690" t="s" s="594">
        <f>MID(D3690,LEN(C3690)+2,LEN(D3690)-LEN(C3690))</f>
        <v>120</v>
      </c>
      <c r="B3690" s="349">
        <f>IF(_xlfn.IFERROR(FIND("PU",D3690,1),0)&lt;&gt;0,"PU",0)</f>
        <v>0</v>
      </c>
      <c r="C3690" t="s" s="10">
        <v>4627</v>
      </c>
      <c r="D3690" t="s" s="10">
        <v>4637</v>
      </c>
      <c r="E3690" s="349">
        <v>0</v>
      </c>
      <c r="F3690" s="6"/>
      <c r="G3690" s="6"/>
      <c r="H3690" s="6"/>
      <c r="I3690" s="6"/>
      <c r="J3690" s="9"/>
    </row>
    <row r="3691" ht="15.35" customHeight="1">
      <c r="A3691" t="s" s="594">
        <f>MID(D3691,LEN(C3691)+2,LEN(D3691)-LEN(C3691))</f>
        <v>121</v>
      </c>
      <c r="B3691" s="349">
        <f>IF(_xlfn.IFERROR(FIND("PU",D3691,1),0)&lt;&gt;0,"PU",0)</f>
        <v>0</v>
      </c>
      <c r="C3691" t="s" s="10">
        <v>4627</v>
      </c>
      <c r="D3691" t="s" s="10">
        <v>4638</v>
      </c>
      <c r="E3691" s="349">
        <v>0</v>
      </c>
      <c r="F3691" s="6"/>
      <c r="G3691" s="6"/>
      <c r="H3691" s="6"/>
      <c r="I3691" s="6"/>
      <c r="J3691" s="9"/>
    </row>
    <row r="3692" ht="15.35" customHeight="1">
      <c r="A3692" t="s" s="594">
        <f>MID(D3692,LEN(C3692)+2,LEN(D3692)-LEN(C3692))</f>
        <v>122</v>
      </c>
      <c r="B3692" s="349">
        <f>IF(_xlfn.IFERROR(FIND("PU",D3692,1),0)&lt;&gt;0,"PU",0)</f>
        <v>0</v>
      </c>
      <c r="C3692" t="s" s="10">
        <v>4627</v>
      </c>
      <c r="D3692" t="s" s="10">
        <v>4639</v>
      </c>
      <c r="E3692" s="349">
        <v>0</v>
      </c>
      <c r="F3692" s="6"/>
      <c r="G3692" s="6"/>
      <c r="H3692" s="6"/>
      <c r="I3692" s="6"/>
      <c r="J3692" s="9"/>
    </row>
    <row r="3693" ht="15.35" customHeight="1">
      <c r="A3693" t="s" s="594">
        <f>MID(D3693,LEN(C3693)+2,LEN(D3693)-LEN(C3693))</f>
        <v>123</v>
      </c>
      <c r="B3693" s="349">
        <f>IF(_xlfn.IFERROR(FIND("PU",D3693,1),0)&lt;&gt;0,"PU",0)</f>
        <v>0</v>
      </c>
      <c r="C3693" t="s" s="10">
        <v>4627</v>
      </c>
      <c r="D3693" t="s" s="10">
        <v>4640</v>
      </c>
      <c r="E3693" s="349">
        <v>0</v>
      </c>
      <c r="F3693" s="6"/>
      <c r="G3693" s="6"/>
      <c r="H3693" s="6"/>
      <c r="I3693" s="6"/>
      <c r="J3693" s="9"/>
    </row>
    <row r="3694" ht="15.35" customHeight="1">
      <c r="A3694" t="s" s="594">
        <f>MID(D3694,LEN(C3694)+2,LEN(D3694)-LEN(C3694))</f>
        <v>860</v>
      </c>
      <c r="B3694" s="349">
        <f>IF(_xlfn.IFERROR(FIND("PU",D3694,1),0)&lt;&gt;0,"PU",0)</f>
        <v>0</v>
      </c>
      <c r="C3694" t="s" s="10">
        <v>4627</v>
      </c>
      <c r="D3694" t="s" s="10">
        <v>4641</v>
      </c>
      <c r="E3694" s="349">
        <v>0</v>
      </c>
      <c r="F3694" s="6"/>
      <c r="G3694" s="6"/>
      <c r="H3694" s="6"/>
      <c r="I3694" s="6"/>
      <c r="J3694" s="9"/>
    </row>
    <row r="3695" ht="15.35" customHeight="1">
      <c r="A3695" t="s" s="594">
        <f>MID(D3695,LEN(C3695)+2,LEN(D3695)-LEN(C3695))</f>
        <v>110</v>
      </c>
      <c r="B3695" s="349">
        <f>IF(_xlfn.IFERROR(FIND("PU",D3695,1),0)&lt;&gt;0,"PU",0)</f>
        <v>0</v>
      </c>
      <c r="C3695" t="s" s="10">
        <v>4642</v>
      </c>
      <c r="D3695" t="s" s="10">
        <v>4643</v>
      </c>
      <c r="E3695" s="349">
        <v>0</v>
      </c>
      <c r="F3695" s="6"/>
      <c r="G3695" s="6"/>
      <c r="H3695" s="6"/>
      <c r="I3695" s="6"/>
      <c r="J3695" s="9"/>
    </row>
    <row r="3696" ht="15.35" customHeight="1">
      <c r="A3696" t="s" s="594">
        <f>MID(D3696,LEN(C3696)+2,LEN(D3696)-LEN(C3696))</f>
        <v>111</v>
      </c>
      <c r="B3696" s="349">
        <f>IF(_xlfn.IFERROR(FIND("PU",D3696,1),0)&lt;&gt;0,"PU",0)</f>
        <v>0</v>
      </c>
      <c r="C3696" t="s" s="10">
        <v>4642</v>
      </c>
      <c r="D3696" t="s" s="10">
        <v>4644</v>
      </c>
      <c r="E3696" s="349">
        <v>0</v>
      </c>
      <c r="F3696" s="6"/>
      <c r="G3696" s="6"/>
      <c r="H3696" s="6"/>
      <c r="I3696" s="6"/>
      <c r="J3696" s="9"/>
    </row>
    <row r="3697" ht="15.35" customHeight="1">
      <c r="A3697" t="s" s="594">
        <f>MID(D3697,LEN(C3697)+2,LEN(D3697)-LEN(C3697))</f>
        <v>112</v>
      </c>
      <c r="B3697" s="349">
        <f>IF(_xlfn.IFERROR(FIND("PU",D3697,1),0)&lt;&gt;0,"PU",0)</f>
        <v>0</v>
      </c>
      <c r="C3697" t="s" s="10">
        <v>4642</v>
      </c>
      <c r="D3697" t="s" s="10">
        <v>4645</v>
      </c>
      <c r="E3697" s="349">
        <v>0</v>
      </c>
      <c r="F3697" s="6"/>
      <c r="G3697" s="6"/>
      <c r="H3697" s="6"/>
      <c r="I3697" s="6"/>
      <c r="J3697" s="9"/>
    </row>
    <row r="3698" ht="15.35" customHeight="1">
      <c r="A3698" t="s" s="594">
        <f>MID(D3698,LEN(C3698)+2,LEN(D3698)-LEN(C3698))</f>
        <v>113</v>
      </c>
      <c r="B3698" s="349">
        <f>IF(_xlfn.IFERROR(FIND("PU",D3698,1),0)&lt;&gt;0,"PU",0)</f>
        <v>0</v>
      </c>
      <c r="C3698" t="s" s="10">
        <v>4642</v>
      </c>
      <c r="D3698" t="s" s="10">
        <v>4646</v>
      </c>
      <c r="E3698" s="349">
        <v>0</v>
      </c>
      <c r="F3698" s="6"/>
      <c r="G3698" s="6"/>
      <c r="H3698" s="6"/>
      <c r="I3698" s="6"/>
      <c r="J3698" s="9"/>
    </row>
    <row r="3699" ht="15.35" customHeight="1">
      <c r="A3699" t="s" s="594">
        <f>MID(D3699,LEN(C3699)+2,LEN(D3699)-LEN(C3699))</f>
        <v>114</v>
      </c>
      <c r="B3699" s="349">
        <f>IF(_xlfn.IFERROR(FIND("PU",D3699,1),0)&lt;&gt;0,"PU",0)</f>
        <v>0</v>
      </c>
      <c r="C3699" t="s" s="10">
        <v>4642</v>
      </c>
      <c r="D3699" t="s" s="10">
        <v>4647</v>
      </c>
      <c r="E3699" s="349">
        <v>0</v>
      </c>
      <c r="F3699" s="6"/>
      <c r="G3699" s="6"/>
      <c r="H3699" s="6"/>
      <c r="I3699" s="6"/>
      <c r="J3699" s="9"/>
    </row>
    <row r="3700" ht="15.35" customHeight="1">
      <c r="A3700" t="s" s="594">
        <f>MID(D3700,LEN(C3700)+2,LEN(D3700)-LEN(C3700))</f>
        <v>115</v>
      </c>
      <c r="B3700" s="349">
        <f>IF(_xlfn.IFERROR(FIND("PU",D3700,1),0)&lt;&gt;0,"PU",0)</f>
        <v>0</v>
      </c>
      <c r="C3700" t="s" s="10">
        <v>4642</v>
      </c>
      <c r="D3700" t="s" s="10">
        <v>4648</v>
      </c>
      <c r="E3700" s="349">
        <v>0</v>
      </c>
      <c r="F3700" s="6"/>
      <c r="G3700" s="6"/>
      <c r="H3700" s="6"/>
      <c r="I3700" s="6"/>
      <c r="J3700" s="9"/>
    </row>
    <row r="3701" ht="15.35" customHeight="1">
      <c r="A3701" t="s" s="594">
        <f>MID(D3701,LEN(C3701)+2,LEN(D3701)-LEN(C3701))</f>
        <v>117</v>
      </c>
      <c r="B3701" s="349">
        <f>IF(_xlfn.IFERROR(FIND("PU",D3701,1),0)&lt;&gt;0,"PU",0)</f>
        <v>0</v>
      </c>
      <c r="C3701" t="s" s="10">
        <v>4642</v>
      </c>
      <c r="D3701" t="s" s="10">
        <v>4649</v>
      </c>
      <c r="E3701" s="349">
        <v>0</v>
      </c>
      <c r="F3701" s="6"/>
      <c r="G3701" s="6"/>
      <c r="H3701" s="6"/>
      <c r="I3701" s="6"/>
      <c r="J3701" s="9"/>
    </row>
    <row r="3702" ht="15.35" customHeight="1">
      <c r="A3702" t="s" s="594">
        <f>MID(D3702,LEN(C3702)+2,LEN(D3702)-LEN(C3702))</f>
        <v>118</v>
      </c>
      <c r="B3702" s="349">
        <f>IF(_xlfn.IFERROR(FIND("PU",D3702,1),0)&lt;&gt;0,"PU",0)</f>
        <v>0</v>
      </c>
      <c r="C3702" t="s" s="10">
        <v>4642</v>
      </c>
      <c r="D3702" t="s" s="10">
        <v>4650</v>
      </c>
      <c r="E3702" s="349">
        <v>0</v>
      </c>
      <c r="F3702" s="6"/>
      <c r="G3702" s="6"/>
      <c r="H3702" s="6"/>
      <c r="I3702" s="6"/>
      <c r="J3702" s="9"/>
    </row>
    <row r="3703" ht="15.35" customHeight="1">
      <c r="A3703" t="s" s="594">
        <f>MID(D3703,LEN(C3703)+2,LEN(D3703)-LEN(C3703))</f>
        <v>119</v>
      </c>
      <c r="B3703" s="349">
        <f>IF(_xlfn.IFERROR(FIND("PU",D3703,1),0)&lt;&gt;0,"PU",0)</f>
        <v>0</v>
      </c>
      <c r="C3703" t="s" s="10">
        <v>4642</v>
      </c>
      <c r="D3703" t="s" s="10">
        <v>4651</v>
      </c>
      <c r="E3703" s="349">
        <v>0</v>
      </c>
      <c r="F3703" s="6"/>
      <c r="G3703" s="6"/>
      <c r="H3703" s="6"/>
      <c r="I3703" s="6"/>
      <c r="J3703" s="9"/>
    </row>
    <row r="3704" ht="15.35" customHeight="1">
      <c r="A3704" t="s" s="594">
        <f>MID(D3704,LEN(C3704)+2,LEN(D3704)-LEN(C3704))</f>
        <v>120</v>
      </c>
      <c r="B3704" s="349">
        <f>IF(_xlfn.IFERROR(FIND("PU",D3704,1),0)&lt;&gt;0,"PU",0)</f>
        <v>0</v>
      </c>
      <c r="C3704" t="s" s="10">
        <v>4642</v>
      </c>
      <c r="D3704" t="s" s="10">
        <v>4652</v>
      </c>
      <c r="E3704" s="349">
        <v>0</v>
      </c>
      <c r="F3704" s="6"/>
      <c r="G3704" s="6"/>
      <c r="H3704" s="6"/>
      <c r="I3704" s="6"/>
      <c r="J3704" s="9"/>
    </row>
    <row r="3705" ht="15.35" customHeight="1">
      <c r="A3705" t="s" s="594">
        <f>MID(D3705,LEN(C3705)+2,LEN(D3705)-LEN(C3705))</f>
        <v>121</v>
      </c>
      <c r="B3705" s="349">
        <f>IF(_xlfn.IFERROR(FIND("PU",D3705,1),0)&lt;&gt;0,"PU",0)</f>
        <v>0</v>
      </c>
      <c r="C3705" t="s" s="10">
        <v>4642</v>
      </c>
      <c r="D3705" t="s" s="10">
        <v>4653</v>
      </c>
      <c r="E3705" s="349">
        <v>0</v>
      </c>
      <c r="F3705" s="6"/>
      <c r="G3705" s="6"/>
      <c r="H3705" s="6"/>
      <c r="I3705" s="6"/>
      <c r="J3705" s="9"/>
    </row>
    <row r="3706" ht="15.35" customHeight="1">
      <c r="A3706" t="s" s="594">
        <f>MID(D3706,LEN(C3706)+2,LEN(D3706)-LEN(C3706))</f>
        <v>122</v>
      </c>
      <c r="B3706" s="349">
        <f>IF(_xlfn.IFERROR(FIND("PU",D3706,1),0)&lt;&gt;0,"PU",0)</f>
        <v>0</v>
      </c>
      <c r="C3706" t="s" s="10">
        <v>4642</v>
      </c>
      <c r="D3706" t="s" s="10">
        <v>4654</v>
      </c>
      <c r="E3706" s="349">
        <v>0</v>
      </c>
      <c r="F3706" s="6"/>
      <c r="G3706" s="6"/>
      <c r="H3706" s="6"/>
      <c r="I3706" s="6"/>
      <c r="J3706" s="9"/>
    </row>
    <row r="3707" ht="15.35" customHeight="1">
      <c r="A3707" t="s" s="594">
        <f>MID(D3707,LEN(C3707)+2,LEN(D3707)-LEN(C3707))</f>
        <v>123</v>
      </c>
      <c r="B3707" s="349">
        <f>IF(_xlfn.IFERROR(FIND("PU",D3707,1),0)&lt;&gt;0,"PU",0)</f>
        <v>0</v>
      </c>
      <c r="C3707" t="s" s="10">
        <v>4642</v>
      </c>
      <c r="D3707" t="s" s="10">
        <v>4655</v>
      </c>
      <c r="E3707" s="349">
        <v>0</v>
      </c>
      <c r="F3707" s="6"/>
      <c r="G3707" s="6"/>
      <c r="H3707" s="6"/>
      <c r="I3707" s="6"/>
      <c r="J3707" s="9"/>
    </row>
    <row r="3708" ht="15.35" customHeight="1">
      <c r="A3708" t="s" s="594">
        <f>MID(D3708,LEN(C3708)+2,LEN(D3708)-LEN(C3708))</f>
        <v>860</v>
      </c>
      <c r="B3708" s="349">
        <f>IF(_xlfn.IFERROR(FIND("PU",D3708,1),0)&lt;&gt;0,"PU",0)</f>
        <v>0</v>
      </c>
      <c r="C3708" t="s" s="10">
        <v>4642</v>
      </c>
      <c r="D3708" t="s" s="10">
        <v>4656</v>
      </c>
      <c r="E3708" s="349">
        <v>0</v>
      </c>
      <c r="F3708" s="6"/>
      <c r="G3708" s="6"/>
      <c r="H3708" s="6"/>
      <c r="I3708" s="6"/>
      <c r="J3708" s="9"/>
    </row>
    <row r="3709" ht="15.35" customHeight="1">
      <c r="A3709" t="s" s="594">
        <f>MID(D3709,LEN(C3709)+2,LEN(D3709)-LEN(C3709))</f>
        <v>110</v>
      </c>
      <c r="B3709" s="349">
        <f>IF(_xlfn.IFERROR(FIND("PU",D3709,1),0)&lt;&gt;0,"PU",0)</f>
        <v>0</v>
      </c>
      <c r="C3709" t="s" s="10">
        <v>4657</v>
      </c>
      <c r="D3709" t="s" s="10">
        <v>4658</v>
      </c>
      <c r="E3709" s="349">
        <v>0</v>
      </c>
      <c r="F3709" s="6"/>
      <c r="G3709" s="6"/>
      <c r="H3709" s="6"/>
      <c r="I3709" s="6"/>
      <c r="J3709" s="9"/>
    </row>
    <row r="3710" ht="15.35" customHeight="1">
      <c r="A3710" t="s" s="594">
        <f>MID(D3710,LEN(C3710)+2,LEN(D3710)-LEN(C3710))</f>
        <v>111</v>
      </c>
      <c r="B3710" s="349">
        <f>IF(_xlfn.IFERROR(FIND("PU",D3710,1),0)&lt;&gt;0,"PU",0)</f>
        <v>0</v>
      </c>
      <c r="C3710" t="s" s="10">
        <v>4657</v>
      </c>
      <c r="D3710" t="s" s="10">
        <v>4659</v>
      </c>
      <c r="E3710" s="349">
        <v>0</v>
      </c>
      <c r="F3710" s="6"/>
      <c r="G3710" s="6"/>
      <c r="H3710" s="6"/>
      <c r="I3710" s="6"/>
      <c r="J3710" s="9"/>
    </row>
    <row r="3711" ht="15.35" customHeight="1">
      <c r="A3711" t="s" s="594">
        <f>MID(D3711,LEN(C3711)+2,LEN(D3711)-LEN(C3711))</f>
        <v>112</v>
      </c>
      <c r="B3711" s="349">
        <f>IF(_xlfn.IFERROR(FIND("PU",D3711,1),0)&lt;&gt;0,"PU",0)</f>
        <v>0</v>
      </c>
      <c r="C3711" t="s" s="10">
        <v>4657</v>
      </c>
      <c r="D3711" t="s" s="10">
        <v>4660</v>
      </c>
      <c r="E3711" s="349">
        <v>0</v>
      </c>
      <c r="F3711" s="6"/>
      <c r="G3711" s="6"/>
      <c r="H3711" s="6"/>
      <c r="I3711" s="6"/>
      <c r="J3711" s="9"/>
    </row>
    <row r="3712" ht="15.35" customHeight="1">
      <c r="A3712" t="s" s="594">
        <f>MID(D3712,LEN(C3712)+2,LEN(D3712)-LEN(C3712))</f>
        <v>113</v>
      </c>
      <c r="B3712" s="349">
        <f>IF(_xlfn.IFERROR(FIND("PU",D3712,1),0)&lt;&gt;0,"PU",0)</f>
        <v>0</v>
      </c>
      <c r="C3712" t="s" s="10">
        <v>4657</v>
      </c>
      <c r="D3712" t="s" s="10">
        <v>4661</v>
      </c>
      <c r="E3712" s="349">
        <v>0</v>
      </c>
      <c r="F3712" s="6"/>
      <c r="G3712" s="6"/>
      <c r="H3712" s="6"/>
      <c r="I3712" s="6"/>
      <c r="J3712" s="9"/>
    </row>
    <row r="3713" ht="15.35" customHeight="1">
      <c r="A3713" t="s" s="594">
        <f>MID(D3713,LEN(C3713)+2,LEN(D3713)-LEN(C3713))</f>
        <v>114</v>
      </c>
      <c r="B3713" s="349">
        <f>IF(_xlfn.IFERROR(FIND("PU",D3713,1),0)&lt;&gt;0,"PU",0)</f>
        <v>0</v>
      </c>
      <c r="C3713" t="s" s="10">
        <v>4657</v>
      </c>
      <c r="D3713" t="s" s="10">
        <v>4662</v>
      </c>
      <c r="E3713" s="349">
        <v>0</v>
      </c>
      <c r="F3713" s="6"/>
      <c r="G3713" s="6"/>
      <c r="H3713" s="6"/>
      <c r="I3713" s="6"/>
      <c r="J3713" s="9"/>
    </row>
    <row r="3714" ht="15.35" customHeight="1">
      <c r="A3714" t="s" s="594">
        <f>MID(D3714,LEN(C3714)+2,LEN(D3714)-LEN(C3714))</f>
        <v>115</v>
      </c>
      <c r="B3714" s="349">
        <f>IF(_xlfn.IFERROR(FIND("PU",D3714,1),0)&lt;&gt;0,"PU",0)</f>
        <v>0</v>
      </c>
      <c r="C3714" t="s" s="10">
        <v>4657</v>
      </c>
      <c r="D3714" t="s" s="10">
        <v>4663</v>
      </c>
      <c r="E3714" s="349">
        <v>0</v>
      </c>
      <c r="F3714" s="6"/>
      <c r="G3714" s="6"/>
      <c r="H3714" s="6"/>
      <c r="I3714" s="6"/>
      <c r="J3714" s="9"/>
    </row>
    <row r="3715" ht="15.35" customHeight="1">
      <c r="A3715" t="s" s="594">
        <f>MID(D3715,LEN(C3715)+2,LEN(D3715)-LEN(C3715))</f>
        <v>117</v>
      </c>
      <c r="B3715" s="349">
        <f>IF(_xlfn.IFERROR(FIND("PU",D3715,1),0)&lt;&gt;0,"PU",0)</f>
        <v>0</v>
      </c>
      <c r="C3715" t="s" s="10">
        <v>4657</v>
      </c>
      <c r="D3715" t="s" s="10">
        <v>4664</v>
      </c>
      <c r="E3715" s="349">
        <v>0</v>
      </c>
      <c r="F3715" s="6"/>
      <c r="G3715" s="6"/>
      <c r="H3715" s="6"/>
      <c r="I3715" s="6"/>
      <c r="J3715" s="9"/>
    </row>
    <row r="3716" ht="15.35" customHeight="1">
      <c r="A3716" t="s" s="594">
        <f>MID(D3716,LEN(C3716)+2,LEN(D3716)-LEN(C3716))</f>
        <v>118</v>
      </c>
      <c r="B3716" s="349">
        <f>IF(_xlfn.IFERROR(FIND("PU",D3716,1),0)&lt;&gt;0,"PU",0)</f>
        <v>0</v>
      </c>
      <c r="C3716" t="s" s="10">
        <v>4657</v>
      </c>
      <c r="D3716" t="s" s="10">
        <v>4665</v>
      </c>
      <c r="E3716" s="349">
        <v>0</v>
      </c>
      <c r="F3716" s="6"/>
      <c r="G3716" s="6"/>
      <c r="H3716" s="6"/>
      <c r="I3716" s="6"/>
      <c r="J3716" s="9"/>
    </row>
    <row r="3717" ht="15.35" customHeight="1">
      <c r="A3717" t="s" s="594">
        <f>MID(D3717,LEN(C3717)+2,LEN(D3717)-LEN(C3717))</f>
        <v>119</v>
      </c>
      <c r="B3717" s="349">
        <f>IF(_xlfn.IFERROR(FIND("PU",D3717,1),0)&lt;&gt;0,"PU",0)</f>
        <v>0</v>
      </c>
      <c r="C3717" t="s" s="10">
        <v>4657</v>
      </c>
      <c r="D3717" t="s" s="10">
        <v>4666</v>
      </c>
      <c r="E3717" s="349">
        <v>0</v>
      </c>
      <c r="F3717" s="6"/>
      <c r="G3717" s="6"/>
      <c r="H3717" s="6"/>
      <c r="I3717" s="6"/>
      <c r="J3717" s="9"/>
    </row>
    <row r="3718" ht="15.35" customHeight="1">
      <c r="A3718" t="s" s="594">
        <f>MID(D3718,LEN(C3718)+2,LEN(D3718)-LEN(C3718))</f>
        <v>120</v>
      </c>
      <c r="B3718" s="349">
        <f>IF(_xlfn.IFERROR(FIND("PU",D3718,1),0)&lt;&gt;0,"PU",0)</f>
        <v>0</v>
      </c>
      <c r="C3718" t="s" s="10">
        <v>4657</v>
      </c>
      <c r="D3718" t="s" s="10">
        <v>4667</v>
      </c>
      <c r="E3718" s="349">
        <v>0</v>
      </c>
      <c r="F3718" s="6"/>
      <c r="G3718" s="6"/>
      <c r="H3718" s="6"/>
      <c r="I3718" s="6"/>
      <c r="J3718" s="9"/>
    </row>
    <row r="3719" ht="15.35" customHeight="1">
      <c r="A3719" t="s" s="594">
        <f>MID(D3719,LEN(C3719)+2,LEN(D3719)-LEN(C3719))</f>
        <v>121</v>
      </c>
      <c r="B3719" s="349">
        <f>IF(_xlfn.IFERROR(FIND("PU",D3719,1),0)&lt;&gt;0,"PU",0)</f>
        <v>0</v>
      </c>
      <c r="C3719" t="s" s="10">
        <v>4657</v>
      </c>
      <c r="D3719" t="s" s="10">
        <v>4668</v>
      </c>
      <c r="E3719" s="349">
        <v>0</v>
      </c>
      <c r="F3719" s="6"/>
      <c r="G3719" s="6"/>
      <c r="H3719" s="6"/>
      <c r="I3719" s="6"/>
      <c r="J3719" s="9"/>
    </row>
    <row r="3720" ht="15.35" customHeight="1">
      <c r="A3720" t="s" s="594">
        <f>MID(D3720,LEN(C3720)+2,LEN(D3720)-LEN(C3720))</f>
        <v>122</v>
      </c>
      <c r="B3720" s="349">
        <f>IF(_xlfn.IFERROR(FIND("PU",D3720,1),0)&lt;&gt;0,"PU",0)</f>
        <v>0</v>
      </c>
      <c r="C3720" t="s" s="10">
        <v>4657</v>
      </c>
      <c r="D3720" t="s" s="10">
        <v>4669</v>
      </c>
      <c r="E3720" s="349">
        <v>0</v>
      </c>
      <c r="F3720" s="6"/>
      <c r="G3720" s="6"/>
      <c r="H3720" s="6"/>
      <c r="I3720" s="6"/>
      <c r="J3720" s="9"/>
    </row>
    <row r="3721" ht="15.35" customHeight="1">
      <c r="A3721" t="s" s="594">
        <f>MID(D3721,LEN(C3721)+2,LEN(D3721)-LEN(C3721))</f>
        <v>123</v>
      </c>
      <c r="B3721" s="349">
        <f>IF(_xlfn.IFERROR(FIND("PU",D3721,1),0)&lt;&gt;0,"PU",0)</f>
        <v>0</v>
      </c>
      <c r="C3721" t="s" s="10">
        <v>4657</v>
      </c>
      <c r="D3721" t="s" s="10">
        <v>4670</v>
      </c>
      <c r="E3721" s="349">
        <v>0</v>
      </c>
      <c r="F3721" s="6"/>
      <c r="G3721" s="6"/>
      <c r="H3721" s="6"/>
      <c r="I3721" s="6"/>
      <c r="J3721" s="9"/>
    </row>
    <row r="3722" ht="15.35" customHeight="1">
      <c r="A3722" t="s" s="594">
        <f>MID(D3722,LEN(C3722)+2,LEN(D3722)-LEN(C3722))</f>
        <v>860</v>
      </c>
      <c r="B3722" s="349">
        <f>IF(_xlfn.IFERROR(FIND("PU",D3722,1),0)&lt;&gt;0,"PU",0)</f>
        <v>0</v>
      </c>
      <c r="C3722" t="s" s="10">
        <v>4657</v>
      </c>
      <c r="D3722" t="s" s="10">
        <v>4671</v>
      </c>
      <c r="E3722" s="349">
        <v>0</v>
      </c>
      <c r="F3722" s="6"/>
      <c r="G3722" s="6"/>
      <c r="H3722" s="6"/>
      <c r="I3722" s="6"/>
      <c r="J3722" s="9"/>
    </row>
    <row r="3723" ht="15.35" customHeight="1">
      <c r="A3723" t="s" s="594">
        <f>MID(D3723,LEN(C3723)+2,LEN(D3723)-LEN(C3723))</f>
        <v>110</v>
      </c>
      <c r="B3723" s="349">
        <f>IF(_xlfn.IFERROR(FIND("PU",D3723,1),0)&lt;&gt;0,"PU",0)</f>
        <v>0</v>
      </c>
      <c r="C3723" t="s" s="10">
        <v>4672</v>
      </c>
      <c r="D3723" t="s" s="10">
        <v>4673</v>
      </c>
      <c r="E3723" s="349">
        <v>0</v>
      </c>
      <c r="F3723" s="6"/>
      <c r="G3723" s="6"/>
      <c r="H3723" s="6"/>
      <c r="I3723" s="6"/>
      <c r="J3723" s="9"/>
    </row>
    <row r="3724" ht="15.35" customHeight="1">
      <c r="A3724" t="s" s="594">
        <f>MID(D3724,LEN(C3724)+2,LEN(D3724)-LEN(C3724))</f>
        <v>111</v>
      </c>
      <c r="B3724" s="349">
        <f>IF(_xlfn.IFERROR(FIND("PU",D3724,1),0)&lt;&gt;0,"PU",0)</f>
        <v>0</v>
      </c>
      <c r="C3724" t="s" s="10">
        <v>4672</v>
      </c>
      <c r="D3724" t="s" s="10">
        <v>4674</v>
      </c>
      <c r="E3724" s="349">
        <v>0</v>
      </c>
      <c r="F3724" s="6"/>
      <c r="G3724" s="6"/>
      <c r="H3724" s="6"/>
      <c r="I3724" s="6"/>
      <c r="J3724" s="9"/>
    </row>
    <row r="3725" ht="15.35" customHeight="1">
      <c r="A3725" t="s" s="594">
        <f>MID(D3725,LEN(C3725)+2,LEN(D3725)-LEN(C3725))</f>
        <v>112</v>
      </c>
      <c r="B3725" s="349">
        <f>IF(_xlfn.IFERROR(FIND("PU",D3725,1),0)&lt;&gt;0,"PU",0)</f>
        <v>0</v>
      </c>
      <c r="C3725" t="s" s="10">
        <v>4672</v>
      </c>
      <c r="D3725" t="s" s="10">
        <v>4675</v>
      </c>
      <c r="E3725" s="349">
        <v>0</v>
      </c>
      <c r="F3725" s="6"/>
      <c r="G3725" s="6"/>
      <c r="H3725" s="6"/>
      <c r="I3725" s="6"/>
      <c r="J3725" s="9"/>
    </row>
    <row r="3726" ht="15.35" customHeight="1">
      <c r="A3726" t="s" s="594">
        <f>MID(D3726,LEN(C3726)+2,LEN(D3726)-LEN(C3726))</f>
        <v>113</v>
      </c>
      <c r="B3726" s="349">
        <f>IF(_xlfn.IFERROR(FIND("PU",D3726,1),0)&lt;&gt;0,"PU",0)</f>
        <v>0</v>
      </c>
      <c r="C3726" t="s" s="10">
        <v>4672</v>
      </c>
      <c r="D3726" t="s" s="10">
        <v>4676</v>
      </c>
      <c r="E3726" s="349">
        <v>0</v>
      </c>
      <c r="F3726" s="6"/>
      <c r="G3726" s="6"/>
      <c r="H3726" s="6"/>
      <c r="I3726" s="6"/>
      <c r="J3726" s="9"/>
    </row>
    <row r="3727" ht="15.35" customHeight="1">
      <c r="A3727" t="s" s="594">
        <f>MID(D3727,LEN(C3727)+2,LEN(D3727)-LEN(C3727))</f>
        <v>114</v>
      </c>
      <c r="B3727" s="349">
        <f>IF(_xlfn.IFERROR(FIND("PU",D3727,1),0)&lt;&gt;0,"PU",0)</f>
        <v>0</v>
      </c>
      <c r="C3727" t="s" s="10">
        <v>4672</v>
      </c>
      <c r="D3727" t="s" s="10">
        <v>4677</v>
      </c>
      <c r="E3727" s="349">
        <v>0</v>
      </c>
      <c r="F3727" s="6"/>
      <c r="G3727" s="6"/>
      <c r="H3727" s="6"/>
      <c r="I3727" s="6"/>
      <c r="J3727" s="9"/>
    </row>
    <row r="3728" ht="15.35" customHeight="1">
      <c r="A3728" t="s" s="594">
        <f>MID(D3728,LEN(C3728)+2,LEN(D3728)-LEN(C3728))</f>
        <v>115</v>
      </c>
      <c r="B3728" s="349">
        <f>IF(_xlfn.IFERROR(FIND("PU",D3728,1),0)&lt;&gt;0,"PU",0)</f>
        <v>0</v>
      </c>
      <c r="C3728" t="s" s="10">
        <v>4672</v>
      </c>
      <c r="D3728" t="s" s="10">
        <v>4678</v>
      </c>
      <c r="E3728" s="349">
        <v>0</v>
      </c>
      <c r="F3728" s="6"/>
      <c r="G3728" s="6"/>
      <c r="H3728" s="6"/>
      <c r="I3728" s="6"/>
      <c r="J3728" s="9"/>
    </row>
    <row r="3729" ht="15.35" customHeight="1">
      <c r="A3729" t="s" s="594">
        <f>MID(D3729,LEN(C3729)+2,LEN(D3729)-LEN(C3729))</f>
        <v>117</v>
      </c>
      <c r="B3729" s="349">
        <f>IF(_xlfn.IFERROR(FIND("PU",D3729,1),0)&lt;&gt;0,"PU",0)</f>
        <v>0</v>
      </c>
      <c r="C3729" t="s" s="10">
        <v>4672</v>
      </c>
      <c r="D3729" t="s" s="10">
        <v>4679</v>
      </c>
      <c r="E3729" s="349">
        <v>0</v>
      </c>
      <c r="F3729" s="6"/>
      <c r="G3729" s="6"/>
      <c r="H3729" s="6"/>
      <c r="I3729" s="6"/>
      <c r="J3729" s="9"/>
    </row>
    <row r="3730" ht="15.35" customHeight="1">
      <c r="A3730" t="s" s="594">
        <f>MID(D3730,LEN(C3730)+2,LEN(D3730)-LEN(C3730))</f>
        <v>118</v>
      </c>
      <c r="B3730" s="349">
        <f>IF(_xlfn.IFERROR(FIND("PU",D3730,1),0)&lt;&gt;0,"PU",0)</f>
        <v>0</v>
      </c>
      <c r="C3730" t="s" s="10">
        <v>4672</v>
      </c>
      <c r="D3730" t="s" s="10">
        <v>4680</v>
      </c>
      <c r="E3730" s="349">
        <v>0</v>
      </c>
      <c r="F3730" s="6"/>
      <c r="G3730" s="6"/>
      <c r="H3730" s="6"/>
      <c r="I3730" s="6"/>
      <c r="J3730" s="9"/>
    </row>
    <row r="3731" ht="15.35" customHeight="1">
      <c r="A3731" t="s" s="594">
        <f>MID(D3731,LEN(C3731)+2,LEN(D3731)-LEN(C3731))</f>
        <v>119</v>
      </c>
      <c r="B3731" s="349">
        <f>IF(_xlfn.IFERROR(FIND("PU",D3731,1),0)&lt;&gt;0,"PU",0)</f>
        <v>0</v>
      </c>
      <c r="C3731" t="s" s="10">
        <v>4672</v>
      </c>
      <c r="D3731" t="s" s="10">
        <v>4681</v>
      </c>
      <c r="E3731" s="349">
        <v>0</v>
      </c>
      <c r="F3731" s="6"/>
      <c r="G3731" s="6"/>
      <c r="H3731" s="6"/>
      <c r="I3731" s="6"/>
      <c r="J3731" s="9"/>
    </row>
    <row r="3732" ht="15.35" customHeight="1">
      <c r="A3732" t="s" s="594">
        <f>MID(D3732,LEN(C3732)+2,LEN(D3732)-LEN(C3732))</f>
        <v>120</v>
      </c>
      <c r="B3732" s="349">
        <f>IF(_xlfn.IFERROR(FIND("PU",D3732,1),0)&lt;&gt;0,"PU",0)</f>
        <v>0</v>
      </c>
      <c r="C3732" t="s" s="10">
        <v>4672</v>
      </c>
      <c r="D3732" t="s" s="10">
        <v>4682</v>
      </c>
      <c r="E3732" s="349">
        <v>0</v>
      </c>
      <c r="F3732" s="6"/>
      <c r="G3732" s="6"/>
      <c r="H3732" s="6"/>
      <c r="I3732" s="6"/>
      <c r="J3732" s="9"/>
    </row>
    <row r="3733" ht="15.35" customHeight="1">
      <c r="A3733" t="s" s="594">
        <f>MID(D3733,LEN(C3733)+2,LEN(D3733)-LEN(C3733))</f>
        <v>121</v>
      </c>
      <c r="B3733" s="349">
        <f>IF(_xlfn.IFERROR(FIND("PU",D3733,1),0)&lt;&gt;0,"PU",0)</f>
        <v>0</v>
      </c>
      <c r="C3733" t="s" s="10">
        <v>4672</v>
      </c>
      <c r="D3733" t="s" s="10">
        <v>4683</v>
      </c>
      <c r="E3733" s="349">
        <v>0</v>
      </c>
      <c r="F3733" s="6"/>
      <c r="G3733" s="6"/>
      <c r="H3733" s="6"/>
      <c r="I3733" s="6"/>
      <c r="J3733" s="9"/>
    </row>
    <row r="3734" ht="15.35" customHeight="1">
      <c r="A3734" t="s" s="594">
        <f>MID(D3734,LEN(C3734)+2,LEN(D3734)-LEN(C3734))</f>
        <v>122</v>
      </c>
      <c r="B3734" s="349">
        <f>IF(_xlfn.IFERROR(FIND("PU",D3734,1),0)&lt;&gt;0,"PU",0)</f>
        <v>0</v>
      </c>
      <c r="C3734" t="s" s="10">
        <v>4672</v>
      </c>
      <c r="D3734" t="s" s="10">
        <v>4684</v>
      </c>
      <c r="E3734" s="349">
        <v>0</v>
      </c>
      <c r="F3734" s="6"/>
      <c r="G3734" s="6"/>
      <c r="H3734" s="6"/>
      <c r="I3734" s="6"/>
      <c r="J3734" s="9"/>
    </row>
    <row r="3735" ht="15.35" customHeight="1">
      <c r="A3735" t="s" s="594">
        <f>MID(D3735,LEN(C3735)+2,LEN(D3735)-LEN(C3735))</f>
        <v>123</v>
      </c>
      <c r="B3735" s="349">
        <f>IF(_xlfn.IFERROR(FIND("PU",D3735,1),0)&lt;&gt;0,"PU",0)</f>
        <v>0</v>
      </c>
      <c r="C3735" t="s" s="10">
        <v>4672</v>
      </c>
      <c r="D3735" t="s" s="10">
        <v>4685</v>
      </c>
      <c r="E3735" s="349">
        <v>0</v>
      </c>
      <c r="F3735" s="6"/>
      <c r="G3735" s="6"/>
      <c r="H3735" s="6"/>
      <c r="I3735" s="6"/>
      <c r="J3735" s="9"/>
    </row>
    <row r="3736" ht="15.35" customHeight="1">
      <c r="A3736" t="s" s="594">
        <f>MID(D3736,LEN(C3736)+2,LEN(D3736)-LEN(C3736))</f>
        <v>860</v>
      </c>
      <c r="B3736" s="349">
        <f>IF(_xlfn.IFERROR(FIND("PU",D3736,1),0)&lt;&gt;0,"PU",0)</f>
        <v>0</v>
      </c>
      <c r="C3736" t="s" s="10">
        <v>4672</v>
      </c>
      <c r="D3736" t="s" s="10">
        <v>4686</v>
      </c>
      <c r="E3736" s="349">
        <v>0</v>
      </c>
      <c r="F3736" s="6"/>
      <c r="G3736" s="6"/>
      <c r="H3736" s="6"/>
      <c r="I3736" s="6"/>
      <c r="J3736" s="9"/>
    </row>
    <row r="3737" ht="15.35" customHeight="1">
      <c r="A3737" t="s" s="594">
        <f>MID(D3737,LEN(C3737)+2,LEN(D3737)-LEN(C3737))</f>
        <v>110</v>
      </c>
      <c r="B3737" s="349">
        <f>IF(_xlfn.IFERROR(FIND("PU",D3737,1),0)&lt;&gt;0,"PU",0)</f>
        <v>0</v>
      </c>
      <c r="C3737" t="s" s="10">
        <v>4687</v>
      </c>
      <c r="D3737" t="s" s="10">
        <v>4688</v>
      </c>
      <c r="E3737" s="349">
        <v>0</v>
      </c>
      <c r="F3737" s="6"/>
      <c r="G3737" s="6"/>
      <c r="H3737" s="6"/>
      <c r="I3737" s="6"/>
      <c r="J3737" s="9"/>
    </row>
    <row r="3738" ht="15.35" customHeight="1">
      <c r="A3738" t="s" s="594">
        <f>MID(D3738,LEN(C3738)+2,LEN(D3738)-LEN(C3738))</f>
        <v>111</v>
      </c>
      <c r="B3738" s="349">
        <f>IF(_xlfn.IFERROR(FIND("PU",D3738,1),0)&lt;&gt;0,"PU",0)</f>
        <v>0</v>
      </c>
      <c r="C3738" t="s" s="10">
        <v>4687</v>
      </c>
      <c r="D3738" t="s" s="10">
        <v>4689</v>
      </c>
      <c r="E3738" s="349">
        <v>0</v>
      </c>
      <c r="F3738" s="6"/>
      <c r="G3738" s="6"/>
      <c r="H3738" s="6"/>
      <c r="I3738" s="6"/>
      <c r="J3738" s="9"/>
    </row>
    <row r="3739" ht="15.35" customHeight="1">
      <c r="A3739" t="s" s="594">
        <f>MID(D3739,LEN(C3739)+2,LEN(D3739)-LEN(C3739))</f>
        <v>112</v>
      </c>
      <c r="B3739" s="349">
        <f>IF(_xlfn.IFERROR(FIND("PU",D3739,1),0)&lt;&gt;0,"PU",0)</f>
        <v>0</v>
      </c>
      <c r="C3739" t="s" s="10">
        <v>4687</v>
      </c>
      <c r="D3739" t="s" s="10">
        <v>4690</v>
      </c>
      <c r="E3739" s="349">
        <v>0</v>
      </c>
      <c r="F3739" s="6"/>
      <c r="G3739" s="6"/>
      <c r="H3739" s="6"/>
      <c r="I3739" s="6"/>
      <c r="J3739" s="9"/>
    </row>
    <row r="3740" ht="15.35" customHeight="1">
      <c r="A3740" t="s" s="594">
        <f>MID(D3740,LEN(C3740)+2,LEN(D3740)-LEN(C3740))</f>
        <v>113</v>
      </c>
      <c r="B3740" s="349">
        <f>IF(_xlfn.IFERROR(FIND("PU",D3740,1),0)&lt;&gt;0,"PU",0)</f>
        <v>0</v>
      </c>
      <c r="C3740" t="s" s="10">
        <v>4687</v>
      </c>
      <c r="D3740" t="s" s="10">
        <v>4691</v>
      </c>
      <c r="E3740" s="349">
        <v>0</v>
      </c>
      <c r="F3740" s="6"/>
      <c r="G3740" s="6"/>
      <c r="H3740" s="6"/>
      <c r="I3740" s="6"/>
      <c r="J3740" s="9"/>
    </row>
    <row r="3741" ht="15.35" customHeight="1">
      <c r="A3741" t="s" s="594">
        <f>MID(D3741,LEN(C3741)+2,LEN(D3741)-LEN(C3741))</f>
        <v>114</v>
      </c>
      <c r="B3741" s="349">
        <f>IF(_xlfn.IFERROR(FIND("PU",D3741,1),0)&lt;&gt;0,"PU",0)</f>
        <v>0</v>
      </c>
      <c r="C3741" t="s" s="10">
        <v>4687</v>
      </c>
      <c r="D3741" t="s" s="10">
        <v>4692</v>
      </c>
      <c r="E3741" s="349">
        <v>0</v>
      </c>
      <c r="F3741" s="6"/>
      <c r="G3741" s="6"/>
      <c r="H3741" s="6"/>
      <c r="I3741" s="6"/>
      <c r="J3741" s="9"/>
    </row>
    <row r="3742" ht="15.35" customHeight="1">
      <c r="A3742" t="s" s="594">
        <f>MID(D3742,LEN(C3742)+2,LEN(D3742)-LEN(C3742))</f>
        <v>115</v>
      </c>
      <c r="B3742" s="349">
        <f>IF(_xlfn.IFERROR(FIND("PU",D3742,1),0)&lt;&gt;0,"PU",0)</f>
        <v>0</v>
      </c>
      <c r="C3742" t="s" s="10">
        <v>4687</v>
      </c>
      <c r="D3742" t="s" s="10">
        <v>4693</v>
      </c>
      <c r="E3742" s="349">
        <v>0</v>
      </c>
      <c r="F3742" s="6"/>
      <c r="G3742" s="6"/>
      <c r="H3742" s="6"/>
      <c r="I3742" s="6"/>
      <c r="J3742" s="9"/>
    </row>
    <row r="3743" ht="15.35" customHeight="1">
      <c r="A3743" t="s" s="594">
        <f>MID(D3743,LEN(C3743)+2,LEN(D3743)-LEN(C3743))</f>
        <v>117</v>
      </c>
      <c r="B3743" s="349">
        <f>IF(_xlfn.IFERROR(FIND("PU",D3743,1),0)&lt;&gt;0,"PU",0)</f>
        <v>0</v>
      </c>
      <c r="C3743" t="s" s="10">
        <v>4687</v>
      </c>
      <c r="D3743" t="s" s="10">
        <v>4694</v>
      </c>
      <c r="E3743" s="349">
        <v>0</v>
      </c>
      <c r="F3743" s="6"/>
      <c r="G3743" s="6"/>
      <c r="H3743" s="6"/>
      <c r="I3743" s="6"/>
      <c r="J3743" s="9"/>
    </row>
    <row r="3744" ht="15.35" customHeight="1">
      <c r="A3744" t="s" s="594">
        <f>MID(D3744,LEN(C3744)+2,LEN(D3744)-LEN(C3744))</f>
        <v>118</v>
      </c>
      <c r="B3744" s="349">
        <f>IF(_xlfn.IFERROR(FIND("PU",D3744,1),0)&lt;&gt;0,"PU",0)</f>
        <v>0</v>
      </c>
      <c r="C3744" t="s" s="10">
        <v>4687</v>
      </c>
      <c r="D3744" t="s" s="10">
        <v>4695</v>
      </c>
      <c r="E3744" s="349">
        <v>0</v>
      </c>
      <c r="F3744" s="6"/>
      <c r="G3744" s="6"/>
      <c r="H3744" s="6"/>
      <c r="I3744" s="6"/>
      <c r="J3744" s="9"/>
    </row>
    <row r="3745" ht="15.35" customHeight="1">
      <c r="A3745" t="s" s="594">
        <f>MID(D3745,LEN(C3745)+2,LEN(D3745)-LEN(C3745))</f>
        <v>119</v>
      </c>
      <c r="B3745" s="349">
        <f>IF(_xlfn.IFERROR(FIND("PU",D3745,1),0)&lt;&gt;0,"PU",0)</f>
        <v>0</v>
      </c>
      <c r="C3745" t="s" s="10">
        <v>4687</v>
      </c>
      <c r="D3745" t="s" s="10">
        <v>4696</v>
      </c>
      <c r="E3745" s="349">
        <v>0</v>
      </c>
      <c r="F3745" s="6"/>
      <c r="G3745" s="6"/>
      <c r="H3745" s="6"/>
      <c r="I3745" s="6"/>
      <c r="J3745" s="9"/>
    </row>
    <row r="3746" ht="15.35" customHeight="1">
      <c r="A3746" t="s" s="594">
        <f>MID(D3746,LEN(C3746)+2,LEN(D3746)-LEN(C3746))</f>
        <v>120</v>
      </c>
      <c r="B3746" s="349">
        <f>IF(_xlfn.IFERROR(FIND("PU",D3746,1),0)&lt;&gt;0,"PU",0)</f>
        <v>0</v>
      </c>
      <c r="C3746" t="s" s="10">
        <v>4687</v>
      </c>
      <c r="D3746" t="s" s="10">
        <v>4697</v>
      </c>
      <c r="E3746" s="349">
        <v>0</v>
      </c>
      <c r="F3746" s="6"/>
      <c r="G3746" s="6"/>
      <c r="H3746" s="6"/>
      <c r="I3746" s="6"/>
      <c r="J3746" s="9"/>
    </row>
    <row r="3747" ht="15.35" customHeight="1">
      <c r="A3747" t="s" s="594">
        <f>MID(D3747,LEN(C3747)+2,LEN(D3747)-LEN(C3747))</f>
        <v>121</v>
      </c>
      <c r="B3747" s="349">
        <f>IF(_xlfn.IFERROR(FIND("PU",D3747,1),0)&lt;&gt;0,"PU",0)</f>
        <v>0</v>
      </c>
      <c r="C3747" t="s" s="10">
        <v>4687</v>
      </c>
      <c r="D3747" t="s" s="10">
        <v>4698</v>
      </c>
      <c r="E3747" s="349">
        <v>0</v>
      </c>
      <c r="F3747" s="6"/>
      <c r="G3747" s="6"/>
      <c r="H3747" s="6"/>
      <c r="I3747" s="6"/>
      <c r="J3747" s="9"/>
    </row>
    <row r="3748" ht="15.35" customHeight="1">
      <c r="A3748" t="s" s="594">
        <f>MID(D3748,LEN(C3748)+2,LEN(D3748)-LEN(C3748))</f>
        <v>122</v>
      </c>
      <c r="B3748" s="349">
        <f>IF(_xlfn.IFERROR(FIND("PU",D3748,1),0)&lt;&gt;0,"PU",0)</f>
        <v>0</v>
      </c>
      <c r="C3748" t="s" s="10">
        <v>4687</v>
      </c>
      <c r="D3748" t="s" s="10">
        <v>4699</v>
      </c>
      <c r="E3748" s="349">
        <v>0</v>
      </c>
      <c r="F3748" s="6"/>
      <c r="G3748" s="6"/>
      <c r="H3748" s="6"/>
      <c r="I3748" s="6"/>
      <c r="J3748" s="9"/>
    </row>
    <row r="3749" ht="15.35" customHeight="1">
      <c r="A3749" t="s" s="594">
        <f>MID(D3749,LEN(C3749)+2,LEN(D3749)-LEN(C3749))</f>
        <v>123</v>
      </c>
      <c r="B3749" s="349">
        <f>IF(_xlfn.IFERROR(FIND("PU",D3749,1),0)&lt;&gt;0,"PU",0)</f>
        <v>0</v>
      </c>
      <c r="C3749" t="s" s="10">
        <v>4687</v>
      </c>
      <c r="D3749" t="s" s="10">
        <v>4700</v>
      </c>
      <c r="E3749" s="349">
        <v>0</v>
      </c>
      <c r="F3749" s="6"/>
      <c r="G3749" s="6"/>
      <c r="H3749" s="6"/>
      <c r="I3749" s="6"/>
      <c r="J3749" s="9"/>
    </row>
    <row r="3750" ht="15.35" customHeight="1">
      <c r="A3750" t="s" s="594">
        <f>MID(D3750,LEN(C3750)+2,LEN(D3750)-LEN(C3750))</f>
        <v>860</v>
      </c>
      <c r="B3750" s="349">
        <f>IF(_xlfn.IFERROR(FIND("PU",D3750,1),0)&lt;&gt;0,"PU",0)</f>
        <v>0</v>
      </c>
      <c r="C3750" t="s" s="10">
        <v>4687</v>
      </c>
      <c r="D3750" t="s" s="10">
        <v>4701</v>
      </c>
      <c r="E3750" s="349">
        <v>0</v>
      </c>
      <c r="F3750" s="6"/>
      <c r="G3750" s="6"/>
      <c r="H3750" s="6"/>
      <c r="I3750" s="6"/>
      <c r="J3750" s="9"/>
    </row>
    <row r="3751" ht="15.35" customHeight="1">
      <c r="A3751" t="s" s="594">
        <f>MID(D3751,LEN(C3751)+2,LEN(D3751)-LEN(C3751))</f>
        <v>110</v>
      </c>
      <c r="B3751" s="349">
        <f>IF(_xlfn.IFERROR(FIND("PU",D3751,1),0)&lt;&gt;0,"PU",0)</f>
        <v>0</v>
      </c>
      <c r="C3751" t="s" s="10">
        <v>4702</v>
      </c>
      <c r="D3751" t="s" s="10">
        <v>4703</v>
      </c>
      <c r="E3751" s="349">
        <v>0</v>
      </c>
      <c r="F3751" s="6"/>
      <c r="G3751" s="6"/>
      <c r="H3751" s="6"/>
      <c r="I3751" s="6"/>
      <c r="J3751" s="9"/>
    </row>
    <row r="3752" ht="15.35" customHeight="1">
      <c r="A3752" t="s" s="594">
        <f>MID(D3752,LEN(C3752)+2,LEN(D3752)-LEN(C3752))</f>
        <v>111</v>
      </c>
      <c r="B3752" s="349">
        <f>IF(_xlfn.IFERROR(FIND("PU",D3752,1),0)&lt;&gt;0,"PU",0)</f>
        <v>0</v>
      </c>
      <c r="C3752" t="s" s="10">
        <v>4702</v>
      </c>
      <c r="D3752" t="s" s="10">
        <v>4704</v>
      </c>
      <c r="E3752" s="349">
        <v>0</v>
      </c>
      <c r="F3752" s="6"/>
      <c r="G3752" s="6"/>
      <c r="H3752" s="6"/>
      <c r="I3752" s="6"/>
      <c r="J3752" s="9"/>
    </row>
    <row r="3753" ht="15.35" customHeight="1">
      <c r="A3753" t="s" s="594">
        <f>MID(D3753,LEN(C3753)+2,LEN(D3753)-LEN(C3753))</f>
        <v>112</v>
      </c>
      <c r="B3753" s="349">
        <f>IF(_xlfn.IFERROR(FIND("PU",D3753,1),0)&lt;&gt;0,"PU",0)</f>
        <v>0</v>
      </c>
      <c r="C3753" t="s" s="10">
        <v>4702</v>
      </c>
      <c r="D3753" t="s" s="10">
        <v>4705</v>
      </c>
      <c r="E3753" s="349">
        <v>0</v>
      </c>
      <c r="F3753" s="6"/>
      <c r="G3753" s="6"/>
      <c r="H3753" s="6"/>
      <c r="I3753" s="6"/>
      <c r="J3753" s="9"/>
    </row>
    <row r="3754" ht="15.35" customHeight="1">
      <c r="A3754" t="s" s="594">
        <f>MID(D3754,LEN(C3754)+2,LEN(D3754)-LEN(C3754))</f>
        <v>113</v>
      </c>
      <c r="B3754" s="349">
        <f>IF(_xlfn.IFERROR(FIND("PU",D3754,1),0)&lt;&gt;0,"PU",0)</f>
        <v>0</v>
      </c>
      <c r="C3754" t="s" s="10">
        <v>4702</v>
      </c>
      <c r="D3754" t="s" s="10">
        <v>4706</v>
      </c>
      <c r="E3754" s="349">
        <v>0</v>
      </c>
      <c r="F3754" s="6"/>
      <c r="G3754" s="6"/>
      <c r="H3754" s="6"/>
      <c r="I3754" s="6"/>
      <c r="J3754" s="9"/>
    </row>
    <row r="3755" ht="15.35" customHeight="1">
      <c r="A3755" t="s" s="594">
        <f>MID(D3755,LEN(C3755)+2,LEN(D3755)-LEN(C3755))</f>
        <v>114</v>
      </c>
      <c r="B3755" s="349">
        <f>IF(_xlfn.IFERROR(FIND("PU",D3755,1),0)&lt;&gt;0,"PU",0)</f>
        <v>0</v>
      </c>
      <c r="C3755" t="s" s="10">
        <v>4702</v>
      </c>
      <c r="D3755" t="s" s="10">
        <v>4707</v>
      </c>
      <c r="E3755" s="349">
        <v>0</v>
      </c>
      <c r="F3755" s="6"/>
      <c r="G3755" s="6"/>
      <c r="H3755" s="6"/>
      <c r="I3755" s="6"/>
      <c r="J3755" s="9"/>
    </row>
    <row r="3756" ht="15.35" customHeight="1">
      <c r="A3756" t="s" s="594">
        <f>MID(D3756,LEN(C3756)+2,LEN(D3756)-LEN(C3756))</f>
        <v>115</v>
      </c>
      <c r="B3756" s="349">
        <f>IF(_xlfn.IFERROR(FIND("PU",D3756,1),0)&lt;&gt;0,"PU",0)</f>
        <v>0</v>
      </c>
      <c r="C3756" t="s" s="10">
        <v>4702</v>
      </c>
      <c r="D3756" t="s" s="10">
        <v>4708</v>
      </c>
      <c r="E3756" s="349">
        <v>0</v>
      </c>
      <c r="F3756" s="6"/>
      <c r="G3756" s="6"/>
      <c r="H3756" s="6"/>
      <c r="I3756" s="6"/>
      <c r="J3756" s="9"/>
    </row>
    <row r="3757" ht="15.35" customHeight="1">
      <c r="A3757" t="s" s="594">
        <f>MID(D3757,LEN(C3757)+2,LEN(D3757)-LEN(C3757))</f>
        <v>117</v>
      </c>
      <c r="B3757" s="349">
        <f>IF(_xlfn.IFERROR(FIND("PU",D3757,1),0)&lt;&gt;0,"PU",0)</f>
        <v>0</v>
      </c>
      <c r="C3757" t="s" s="10">
        <v>4702</v>
      </c>
      <c r="D3757" t="s" s="10">
        <v>4709</v>
      </c>
      <c r="E3757" s="349">
        <v>0</v>
      </c>
      <c r="F3757" s="6"/>
      <c r="G3757" s="6"/>
      <c r="H3757" s="6"/>
      <c r="I3757" s="6"/>
      <c r="J3757" s="9"/>
    </row>
    <row r="3758" ht="15.35" customHeight="1">
      <c r="A3758" t="s" s="594">
        <f>MID(D3758,LEN(C3758)+2,LEN(D3758)-LEN(C3758))</f>
        <v>118</v>
      </c>
      <c r="B3758" s="349">
        <f>IF(_xlfn.IFERROR(FIND("PU",D3758,1),0)&lt;&gt;0,"PU",0)</f>
        <v>0</v>
      </c>
      <c r="C3758" t="s" s="10">
        <v>4702</v>
      </c>
      <c r="D3758" t="s" s="10">
        <v>4710</v>
      </c>
      <c r="E3758" s="349">
        <v>0</v>
      </c>
      <c r="F3758" s="6"/>
      <c r="G3758" s="6"/>
      <c r="H3758" s="6"/>
      <c r="I3758" s="6"/>
      <c r="J3758" s="9"/>
    </row>
    <row r="3759" ht="15.35" customHeight="1">
      <c r="A3759" t="s" s="594">
        <f>MID(D3759,LEN(C3759)+2,LEN(D3759)-LEN(C3759))</f>
        <v>119</v>
      </c>
      <c r="B3759" s="349">
        <f>IF(_xlfn.IFERROR(FIND("PU",D3759,1),0)&lt;&gt;0,"PU",0)</f>
        <v>0</v>
      </c>
      <c r="C3759" t="s" s="10">
        <v>4702</v>
      </c>
      <c r="D3759" t="s" s="10">
        <v>4711</v>
      </c>
      <c r="E3759" s="349">
        <v>0</v>
      </c>
      <c r="F3759" s="6"/>
      <c r="G3759" s="6"/>
      <c r="H3759" s="6"/>
      <c r="I3759" s="6"/>
      <c r="J3759" s="9"/>
    </row>
    <row r="3760" ht="15.35" customHeight="1">
      <c r="A3760" t="s" s="594">
        <f>MID(D3760,LEN(C3760)+2,LEN(D3760)-LEN(C3760))</f>
        <v>120</v>
      </c>
      <c r="B3760" s="349">
        <f>IF(_xlfn.IFERROR(FIND("PU",D3760,1),0)&lt;&gt;0,"PU",0)</f>
        <v>0</v>
      </c>
      <c r="C3760" t="s" s="10">
        <v>4702</v>
      </c>
      <c r="D3760" t="s" s="10">
        <v>4712</v>
      </c>
      <c r="E3760" s="349">
        <v>0</v>
      </c>
      <c r="F3760" s="6"/>
      <c r="G3760" s="6"/>
      <c r="H3760" s="6"/>
      <c r="I3760" s="6"/>
      <c r="J3760" s="9"/>
    </row>
    <row r="3761" ht="15.35" customHeight="1">
      <c r="A3761" t="s" s="594">
        <f>MID(D3761,LEN(C3761)+2,LEN(D3761)-LEN(C3761))</f>
        <v>121</v>
      </c>
      <c r="B3761" s="349">
        <f>IF(_xlfn.IFERROR(FIND("PU",D3761,1),0)&lt;&gt;0,"PU",0)</f>
        <v>0</v>
      </c>
      <c r="C3761" t="s" s="10">
        <v>4702</v>
      </c>
      <c r="D3761" t="s" s="10">
        <v>4713</v>
      </c>
      <c r="E3761" s="349">
        <v>0</v>
      </c>
      <c r="F3761" s="6"/>
      <c r="G3761" s="6"/>
      <c r="H3761" s="6"/>
      <c r="I3761" s="6"/>
      <c r="J3761" s="9"/>
    </row>
    <row r="3762" ht="15.35" customHeight="1">
      <c r="A3762" t="s" s="594">
        <f>MID(D3762,LEN(C3762)+2,LEN(D3762)-LEN(C3762))</f>
        <v>122</v>
      </c>
      <c r="B3762" s="349">
        <f>IF(_xlfn.IFERROR(FIND("PU",D3762,1),0)&lt;&gt;0,"PU",0)</f>
        <v>0</v>
      </c>
      <c r="C3762" t="s" s="10">
        <v>4702</v>
      </c>
      <c r="D3762" t="s" s="10">
        <v>4714</v>
      </c>
      <c r="E3762" s="349">
        <v>0</v>
      </c>
      <c r="F3762" s="6"/>
      <c r="G3762" s="6"/>
      <c r="H3762" s="6"/>
      <c r="I3762" s="6"/>
      <c r="J3762" s="9"/>
    </row>
    <row r="3763" ht="15.35" customHeight="1">
      <c r="A3763" t="s" s="594">
        <f>MID(D3763,LEN(C3763)+2,LEN(D3763)-LEN(C3763))</f>
        <v>123</v>
      </c>
      <c r="B3763" s="349">
        <f>IF(_xlfn.IFERROR(FIND("PU",D3763,1),0)&lt;&gt;0,"PU",0)</f>
        <v>0</v>
      </c>
      <c r="C3763" t="s" s="10">
        <v>4702</v>
      </c>
      <c r="D3763" t="s" s="10">
        <v>4715</v>
      </c>
      <c r="E3763" s="349">
        <v>0</v>
      </c>
      <c r="F3763" s="6"/>
      <c r="G3763" s="6"/>
      <c r="H3763" s="6"/>
      <c r="I3763" s="6"/>
      <c r="J3763" s="9"/>
    </row>
    <row r="3764" ht="15.35" customHeight="1">
      <c r="A3764" t="s" s="594">
        <f>MID(D3764,LEN(C3764)+2,LEN(D3764)-LEN(C3764))</f>
        <v>860</v>
      </c>
      <c r="B3764" s="349">
        <f>IF(_xlfn.IFERROR(FIND("PU",D3764,1),0)&lt;&gt;0,"PU",0)</f>
        <v>0</v>
      </c>
      <c r="C3764" t="s" s="10">
        <v>4702</v>
      </c>
      <c r="D3764" t="s" s="10">
        <v>4716</v>
      </c>
      <c r="E3764" s="349">
        <v>0</v>
      </c>
      <c r="F3764" s="6"/>
      <c r="G3764" s="6"/>
      <c r="H3764" s="6"/>
      <c r="I3764" s="6"/>
      <c r="J3764" s="9"/>
    </row>
    <row r="3765" ht="15.35" customHeight="1">
      <c r="A3765" t="s" s="594">
        <f>MID(D3765,LEN(C3765)+2,LEN(D3765)-LEN(C3765))</f>
        <v>110</v>
      </c>
      <c r="B3765" s="349">
        <f>IF(_xlfn.IFERROR(FIND("PU",D3765,1),0)&lt;&gt;0,"PU",0)</f>
        <v>0</v>
      </c>
      <c r="C3765" t="s" s="10">
        <v>4717</v>
      </c>
      <c r="D3765" t="s" s="10">
        <v>4718</v>
      </c>
      <c r="E3765" s="349">
        <v>0</v>
      </c>
      <c r="F3765" s="6"/>
      <c r="G3765" s="6"/>
      <c r="H3765" s="6"/>
      <c r="I3765" s="6"/>
      <c r="J3765" s="9"/>
    </row>
    <row r="3766" ht="15.35" customHeight="1">
      <c r="A3766" t="s" s="594">
        <f>MID(D3766,LEN(C3766)+2,LEN(D3766)-LEN(C3766))</f>
        <v>111</v>
      </c>
      <c r="B3766" s="349">
        <f>IF(_xlfn.IFERROR(FIND("PU",D3766,1),0)&lt;&gt;0,"PU",0)</f>
        <v>0</v>
      </c>
      <c r="C3766" t="s" s="10">
        <v>4717</v>
      </c>
      <c r="D3766" t="s" s="10">
        <v>4719</v>
      </c>
      <c r="E3766" s="349">
        <v>0</v>
      </c>
      <c r="F3766" s="6"/>
      <c r="G3766" s="6"/>
      <c r="H3766" s="6"/>
      <c r="I3766" s="6"/>
      <c r="J3766" s="9"/>
    </row>
    <row r="3767" ht="15.35" customHeight="1">
      <c r="A3767" t="s" s="594">
        <f>MID(D3767,LEN(C3767)+2,LEN(D3767)-LEN(C3767))</f>
        <v>112</v>
      </c>
      <c r="B3767" s="349">
        <f>IF(_xlfn.IFERROR(FIND("PU",D3767,1),0)&lt;&gt;0,"PU",0)</f>
        <v>0</v>
      </c>
      <c r="C3767" t="s" s="10">
        <v>4717</v>
      </c>
      <c r="D3767" t="s" s="10">
        <v>4720</v>
      </c>
      <c r="E3767" s="349">
        <v>0</v>
      </c>
      <c r="F3767" s="6"/>
      <c r="G3767" s="6"/>
      <c r="H3767" s="6"/>
      <c r="I3767" s="6"/>
      <c r="J3767" s="9"/>
    </row>
    <row r="3768" ht="15.35" customHeight="1">
      <c r="A3768" t="s" s="594">
        <f>MID(D3768,LEN(C3768)+2,LEN(D3768)-LEN(C3768))</f>
        <v>113</v>
      </c>
      <c r="B3768" s="349">
        <f>IF(_xlfn.IFERROR(FIND("PU",D3768,1),0)&lt;&gt;0,"PU",0)</f>
        <v>0</v>
      </c>
      <c r="C3768" t="s" s="10">
        <v>4717</v>
      </c>
      <c r="D3768" t="s" s="10">
        <v>4721</v>
      </c>
      <c r="E3768" s="349">
        <v>0</v>
      </c>
      <c r="F3768" s="6"/>
      <c r="G3768" s="6"/>
      <c r="H3768" s="6"/>
      <c r="I3768" s="6"/>
      <c r="J3768" s="9"/>
    </row>
    <row r="3769" ht="15.35" customHeight="1">
      <c r="A3769" t="s" s="594">
        <f>MID(D3769,LEN(C3769)+2,LEN(D3769)-LEN(C3769))</f>
        <v>114</v>
      </c>
      <c r="B3769" s="349">
        <f>IF(_xlfn.IFERROR(FIND("PU",D3769,1),0)&lt;&gt;0,"PU",0)</f>
        <v>0</v>
      </c>
      <c r="C3769" t="s" s="10">
        <v>4717</v>
      </c>
      <c r="D3769" t="s" s="10">
        <v>4722</v>
      </c>
      <c r="E3769" s="349">
        <v>0</v>
      </c>
      <c r="F3769" s="6"/>
      <c r="G3769" s="6"/>
      <c r="H3769" s="6"/>
      <c r="I3769" s="6"/>
      <c r="J3769" s="9"/>
    </row>
    <row r="3770" ht="15.35" customHeight="1">
      <c r="A3770" t="s" s="594">
        <f>MID(D3770,LEN(C3770)+2,LEN(D3770)-LEN(C3770))</f>
        <v>115</v>
      </c>
      <c r="B3770" s="349">
        <f>IF(_xlfn.IFERROR(FIND("PU",D3770,1),0)&lt;&gt;0,"PU",0)</f>
        <v>0</v>
      </c>
      <c r="C3770" t="s" s="10">
        <v>4717</v>
      </c>
      <c r="D3770" t="s" s="10">
        <v>4723</v>
      </c>
      <c r="E3770" s="349">
        <v>0</v>
      </c>
      <c r="F3770" s="6"/>
      <c r="G3770" s="6"/>
      <c r="H3770" s="6"/>
      <c r="I3770" s="6"/>
      <c r="J3770" s="9"/>
    </row>
    <row r="3771" ht="15.35" customHeight="1">
      <c r="A3771" t="s" s="594">
        <f>MID(D3771,LEN(C3771)+2,LEN(D3771)-LEN(C3771))</f>
        <v>117</v>
      </c>
      <c r="B3771" s="349">
        <f>IF(_xlfn.IFERROR(FIND("PU",D3771,1),0)&lt;&gt;0,"PU",0)</f>
        <v>0</v>
      </c>
      <c r="C3771" t="s" s="10">
        <v>4717</v>
      </c>
      <c r="D3771" t="s" s="10">
        <v>4724</v>
      </c>
      <c r="E3771" s="349">
        <v>0</v>
      </c>
      <c r="F3771" s="6"/>
      <c r="G3771" s="6"/>
      <c r="H3771" s="6"/>
      <c r="I3771" s="6"/>
      <c r="J3771" s="9"/>
    </row>
    <row r="3772" ht="15.35" customHeight="1">
      <c r="A3772" t="s" s="594">
        <f>MID(D3772,LEN(C3772)+2,LEN(D3772)-LEN(C3772))</f>
        <v>118</v>
      </c>
      <c r="B3772" s="349">
        <f>IF(_xlfn.IFERROR(FIND("PU",D3772,1),0)&lt;&gt;0,"PU",0)</f>
        <v>0</v>
      </c>
      <c r="C3772" t="s" s="10">
        <v>4717</v>
      </c>
      <c r="D3772" t="s" s="10">
        <v>4725</v>
      </c>
      <c r="E3772" s="349">
        <v>0</v>
      </c>
      <c r="F3772" s="6"/>
      <c r="G3772" s="6"/>
      <c r="H3772" s="6"/>
      <c r="I3772" s="6"/>
      <c r="J3772" s="9"/>
    </row>
    <row r="3773" ht="15.35" customHeight="1">
      <c r="A3773" t="s" s="594">
        <f>MID(D3773,LEN(C3773)+2,LEN(D3773)-LEN(C3773))</f>
        <v>119</v>
      </c>
      <c r="B3773" s="349">
        <f>IF(_xlfn.IFERROR(FIND("PU",D3773,1),0)&lt;&gt;0,"PU",0)</f>
        <v>0</v>
      </c>
      <c r="C3773" t="s" s="10">
        <v>4717</v>
      </c>
      <c r="D3773" t="s" s="10">
        <v>4726</v>
      </c>
      <c r="E3773" s="349">
        <v>0</v>
      </c>
      <c r="F3773" s="6"/>
      <c r="G3773" s="6"/>
      <c r="H3773" s="6"/>
      <c r="I3773" s="6"/>
      <c r="J3773" s="9"/>
    </row>
    <row r="3774" ht="15.35" customHeight="1">
      <c r="A3774" t="s" s="594">
        <f>MID(D3774,LEN(C3774)+2,LEN(D3774)-LEN(C3774))</f>
        <v>120</v>
      </c>
      <c r="B3774" s="349">
        <f>IF(_xlfn.IFERROR(FIND("PU",D3774,1),0)&lt;&gt;0,"PU",0)</f>
        <v>0</v>
      </c>
      <c r="C3774" t="s" s="10">
        <v>4717</v>
      </c>
      <c r="D3774" t="s" s="10">
        <v>4727</v>
      </c>
      <c r="E3774" s="349">
        <v>0</v>
      </c>
      <c r="F3774" s="6"/>
      <c r="G3774" s="6"/>
      <c r="H3774" s="6"/>
      <c r="I3774" s="6"/>
      <c r="J3774" s="9"/>
    </row>
    <row r="3775" ht="15.35" customHeight="1">
      <c r="A3775" t="s" s="594">
        <f>MID(D3775,LEN(C3775)+2,LEN(D3775)-LEN(C3775))</f>
        <v>121</v>
      </c>
      <c r="B3775" s="349">
        <f>IF(_xlfn.IFERROR(FIND("PU",D3775,1),0)&lt;&gt;0,"PU",0)</f>
        <v>0</v>
      </c>
      <c r="C3775" t="s" s="10">
        <v>4717</v>
      </c>
      <c r="D3775" t="s" s="10">
        <v>4728</v>
      </c>
      <c r="E3775" s="349">
        <v>0</v>
      </c>
      <c r="F3775" s="6"/>
      <c r="G3775" s="6"/>
      <c r="H3775" s="6"/>
      <c r="I3775" s="6"/>
      <c r="J3775" s="9"/>
    </row>
    <row r="3776" ht="15.35" customHeight="1">
      <c r="A3776" t="s" s="594">
        <f>MID(D3776,LEN(C3776)+2,LEN(D3776)-LEN(C3776))</f>
        <v>122</v>
      </c>
      <c r="B3776" s="349">
        <f>IF(_xlfn.IFERROR(FIND("PU",D3776,1),0)&lt;&gt;0,"PU",0)</f>
        <v>0</v>
      </c>
      <c r="C3776" t="s" s="10">
        <v>4717</v>
      </c>
      <c r="D3776" t="s" s="10">
        <v>4729</v>
      </c>
      <c r="E3776" s="349">
        <v>0</v>
      </c>
      <c r="F3776" s="6"/>
      <c r="G3776" s="6"/>
      <c r="H3776" s="6"/>
      <c r="I3776" s="6"/>
      <c r="J3776" s="9"/>
    </row>
    <row r="3777" ht="15.35" customHeight="1">
      <c r="A3777" t="s" s="594">
        <f>MID(D3777,LEN(C3777)+2,LEN(D3777)-LEN(C3777))</f>
        <v>123</v>
      </c>
      <c r="B3777" s="349">
        <f>IF(_xlfn.IFERROR(FIND("PU",D3777,1),0)&lt;&gt;0,"PU",0)</f>
        <v>0</v>
      </c>
      <c r="C3777" t="s" s="10">
        <v>4717</v>
      </c>
      <c r="D3777" t="s" s="10">
        <v>4730</v>
      </c>
      <c r="E3777" s="349">
        <v>0</v>
      </c>
      <c r="F3777" s="6"/>
      <c r="G3777" s="6"/>
      <c r="H3777" s="6"/>
      <c r="I3777" s="6"/>
      <c r="J3777" s="9"/>
    </row>
    <row r="3778" ht="15.35" customHeight="1">
      <c r="A3778" t="s" s="594">
        <f>MID(D3778,LEN(C3778)+2,LEN(D3778)-LEN(C3778))</f>
        <v>860</v>
      </c>
      <c r="B3778" s="349">
        <f>IF(_xlfn.IFERROR(FIND("PU",D3778,1),0)&lt;&gt;0,"PU",0)</f>
        <v>0</v>
      </c>
      <c r="C3778" t="s" s="10">
        <v>4717</v>
      </c>
      <c r="D3778" t="s" s="10">
        <v>4731</v>
      </c>
      <c r="E3778" s="349">
        <v>0</v>
      </c>
      <c r="F3778" s="6"/>
      <c r="G3778" s="6"/>
      <c r="H3778" s="6"/>
      <c r="I3778" s="6"/>
      <c r="J3778" s="9"/>
    </row>
    <row r="3779" ht="15.35" customHeight="1">
      <c r="A3779" t="s" s="594">
        <f>MID(D3779,LEN(C3779)+2,LEN(D3779)-LEN(C3779))</f>
        <v>110</v>
      </c>
      <c r="B3779" s="349">
        <f>IF(_xlfn.IFERROR(FIND("PU",D3779,1),0)&lt;&gt;0,"PU",0)</f>
        <v>0</v>
      </c>
      <c r="C3779" t="s" s="10">
        <v>4732</v>
      </c>
      <c r="D3779" t="s" s="10">
        <v>4733</v>
      </c>
      <c r="E3779" s="349">
        <v>0</v>
      </c>
      <c r="F3779" s="6"/>
      <c r="G3779" s="6"/>
      <c r="H3779" s="6"/>
      <c r="I3779" s="6"/>
      <c r="J3779" s="9"/>
    </row>
    <row r="3780" ht="15.35" customHeight="1">
      <c r="A3780" t="s" s="594">
        <f>MID(D3780,LEN(C3780)+2,LEN(D3780)-LEN(C3780))</f>
        <v>111</v>
      </c>
      <c r="B3780" s="349">
        <f>IF(_xlfn.IFERROR(FIND("PU",D3780,1),0)&lt;&gt;0,"PU",0)</f>
        <v>0</v>
      </c>
      <c r="C3780" t="s" s="10">
        <v>4732</v>
      </c>
      <c r="D3780" t="s" s="10">
        <v>4734</v>
      </c>
      <c r="E3780" s="349">
        <v>0</v>
      </c>
      <c r="F3780" s="6"/>
      <c r="G3780" s="6"/>
      <c r="H3780" s="6"/>
      <c r="I3780" s="6"/>
      <c r="J3780" s="9"/>
    </row>
    <row r="3781" ht="15.35" customHeight="1">
      <c r="A3781" t="s" s="594">
        <f>MID(D3781,LEN(C3781)+2,LEN(D3781)-LEN(C3781))</f>
        <v>112</v>
      </c>
      <c r="B3781" s="349">
        <f>IF(_xlfn.IFERROR(FIND("PU",D3781,1),0)&lt;&gt;0,"PU",0)</f>
        <v>0</v>
      </c>
      <c r="C3781" t="s" s="10">
        <v>4732</v>
      </c>
      <c r="D3781" t="s" s="10">
        <v>4735</v>
      </c>
      <c r="E3781" s="349">
        <v>0</v>
      </c>
      <c r="F3781" s="6"/>
      <c r="G3781" s="6"/>
      <c r="H3781" s="6"/>
      <c r="I3781" s="6"/>
      <c r="J3781" s="9"/>
    </row>
    <row r="3782" ht="15.35" customHeight="1">
      <c r="A3782" t="s" s="594">
        <f>MID(D3782,LEN(C3782)+2,LEN(D3782)-LEN(C3782))</f>
        <v>113</v>
      </c>
      <c r="B3782" s="349">
        <f>IF(_xlfn.IFERROR(FIND("PU",D3782,1),0)&lt;&gt;0,"PU",0)</f>
        <v>0</v>
      </c>
      <c r="C3782" t="s" s="10">
        <v>4732</v>
      </c>
      <c r="D3782" t="s" s="10">
        <v>4736</v>
      </c>
      <c r="E3782" s="349">
        <v>0</v>
      </c>
      <c r="F3782" s="6"/>
      <c r="G3782" s="6"/>
      <c r="H3782" s="6"/>
      <c r="I3782" s="6"/>
      <c r="J3782" s="9"/>
    </row>
    <row r="3783" ht="15.35" customHeight="1">
      <c r="A3783" t="s" s="594">
        <f>MID(D3783,LEN(C3783)+2,LEN(D3783)-LEN(C3783))</f>
        <v>114</v>
      </c>
      <c r="B3783" s="349">
        <f>IF(_xlfn.IFERROR(FIND("PU",D3783,1),0)&lt;&gt;0,"PU",0)</f>
        <v>0</v>
      </c>
      <c r="C3783" t="s" s="10">
        <v>4732</v>
      </c>
      <c r="D3783" t="s" s="10">
        <v>4737</v>
      </c>
      <c r="E3783" s="349">
        <v>0</v>
      </c>
      <c r="F3783" s="6"/>
      <c r="G3783" s="6"/>
      <c r="H3783" s="6"/>
      <c r="I3783" s="6"/>
      <c r="J3783" s="9"/>
    </row>
    <row r="3784" ht="15.35" customHeight="1">
      <c r="A3784" t="s" s="594">
        <f>MID(D3784,LEN(C3784)+2,LEN(D3784)-LEN(C3784))</f>
        <v>115</v>
      </c>
      <c r="B3784" s="349">
        <f>IF(_xlfn.IFERROR(FIND("PU",D3784,1),0)&lt;&gt;0,"PU",0)</f>
        <v>0</v>
      </c>
      <c r="C3784" t="s" s="10">
        <v>4732</v>
      </c>
      <c r="D3784" t="s" s="10">
        <v>4738</v>
      </c>
      <c r="E3784" s="349">
        <v>0</v>
      </c>
      <c r="F3784" s="6"/>
      <c r="G3784" s="6"/>
      <c r="H3784" s="6"/>
      <c r="I3784" s="6"/>
      <c r="J3784" s="9"/>
    </row>
    <row r="3785" ht="15.35" customHeight="1">
      <c r="A3785" t="s" s="594">
        <f>MID(D3785,LEN(C3785)+2,LEN(D3785)-LEN(C3785))</f>
        <v>117</v>
      </c>
      <c r="B3785" s="349">
        <f>IF(_xlfn.IFERROR(FIND("PU",D3785,1),0)&lt;&gt;0,"PU",0)</f>
        <v>0</v>
      </c>
      <c r="C3785" t="s" s="10">
        <v>4732</v>
      </c>
      <c r="D3785" t="s" s="10">
        <v>4739</v>
      </c>
      <c r="E3785" s="349">
        <v>0</v>
      </c>
      <c r="F3785" s="6"/>
      <c r="G3785" s="6"/>
      <c r="H3785" s="6"/>
      <c r="I3785" s="6"/>
      <c r="J3785" s="9"/>
    </row>
    <row r="3786" ht="15.35" customHeight="1">
      <c r="A3786" t="s" s="594">
        <f>MID(D3786,LEN(C3786)+2,LEN(D3786)-LEN(C3786))</f>
        <v>118</v>
      </c>
      <c r="B3786" s="349">
        <f>IF(_xlfn.IFERROR(FIND("PU",D3786,1),0)&lt;&gt;0,"PU",0)</f>
        <v>0</v>
      </c>
      <c r="C3786" t="s" s="10">
        <v>4732</v>
      </c>
      <c r="D3786" t="s" s="10">
        <v>4740</v>
      </c>
      <c r="E3786" s="349">
        <v>0</v>
      </c>
      <c r="F3786" s="6"/>
      <c r="G3786" s="6"/>
      <c r="H3786" s="6"/>
      <c r="I3786" s="6"/>
      <c r="J3786" s="9"/>
    </row>
    <row r="3787" ht="15.35" customHeight="1">
      <c r="A3787" t="s" s="594">
        <f>MID(D3787,LEN(C3787)+2,LEN(D3787)-LEN(C3787))</f>
        <v>119</v>
      </c>
      <c r="B3787" s="349">
        <f>IF(_xlfn.IFERROR(FIND("PU",D3787,1),0)&lt;&gt;0,"PU",0)</f>
        <v>0</v>
      </c>
      <c r="C3787" t="s" s="10">
        <v>4732</v>
      </c>
      <c r="D3787" t="s" s="10">
        <v>4741</v>
      </c>
      <c r="E3787" s="349">
        <v>0</v>
      </c>
      <c r="F3787" s="6"/>
      <c r="G3787" s="6"/>
      <c r="H3787" s="6"/>
      <c r="I3787" s="6"/>
      <c r="J3787" s="9"/>
    </row>
    <row r="3788" ht="15.35" customHeight="1">
      <c r="A3788" t="s" s="594">
        <f>MID(D3788,LEN(C3788)+2,LEN(D3788)-LEN(C3788))</f>
        <v>120</v>
      </c>
      <c r="B3788" s="349">
        <f>IF(_xlfn.IFERROR(FIND("PU",D3788,1),0)&lt;&gt;0,"PU",0)</f>
        <v>0</v>
      </c>
      <c r="C3788" t="s" s="10">
        <v>4732</v>
      </c>
      <c r="D3788" t="s" s="10">
        <v>4742</v>
      </c>
      <c r="E3788" s="349">
        <v>0</v>
      </c>
      <c r="F3788" s="6"/>
      <c r="G3788" s="6"/>
      <c r="H3788" s="6"/>
      <c r="I3788" s="6"/>
      <c r="J3788" s="9"/>
    </row>
    <row r="3789" ht="15.35" customHeight="1">
      <c r="A3789" t="s" s="594">
        <f>MID(D3789,LEN(C3789)+2,LEN(D3789)-LEN(C3789))</f>
        <v>121</v>
      </c>
      <c r="B3789" s="349">
        <f>IF(_xlfn.IFERROR(FIND("PU",D3789,1),0)&lt;&gt;0,"PU",0)</f>
        <v>0</v>
      </c>
      <c r="C3789" t="s" s="10">
        <v>4732</v>
      </c>
      <c r="D3789" t="s" s="10">
        <v>4743</v>
      </c>
      <c r="E3789" s="349">
        <v>0</v>
      </c>
      <c r="F3789" s="6"/>
      <c r="G3789" s="6"/>
      <c r="H3789" s="6"/>
      <c r="I3789" s="6"/>
      <c r="J3789" s="9"/>
    </row>
    <row r="3790" ht="15.35" customHeight="1">
      <c r="A3790" t="s" s="594">
        <f>MID(D3790,LEN(C3790)+2,LEN(D3790)-LEN(C3790))</f>
        <v>122</v>
      </c>
      <c r="B3790" s="349">
        <f>IF(_xlfn.IFERROR(FIND("PU",D3790,1),0)&lt;&gt;0,"PU",0)</f>
        <v>0</v>
      </c>
      <c r="C3790" t="s" s="10">
        <v>4732</v>
      </c>
      <c r="D3790" t="s" s="10">
        <v>4744</v>
      </c>
      <c r="E3790" s="349">
        <v>0</v>
      </c>
      <c r="F3790" s="6"/>
      <c r="G3790" s="6"/>
      <c r="H3790" s="6"/>
      <c r="I3790" s="6"/>
      <c r="J3790" s="9"/>
    </row>
    <row r="3791" ht="15.35" customHeight="1">
      <c r="A3791" t="s" s="594">
        <f>MID(D3791,LEN(C3791)+2,LEN(D3791)-LEN(C3791))</f>
        <v>123</v>
      </c>
      <c r="B3791" s="349">
        <f>IF(_xlfn.IFERROR(FIND("PU",D3791,1),0)&lt;&gt;0,"PU",0)</f>
        <v>0</v>
      </c>
      <c r="C3791" t="s" s="10">
        <v>4732</v>
      </c>
      <c r="D3791" t="s" s="10">
        <v>4745</v>
      </c>
      <c r="E3791" s="349">
        <v>0</v>
      </c>
      <c r="F3791" s="6"/>
      <c r="G3791" s="6"/>
      <c r="H3791" s="6"/>
      <c r="I3791" s="6"/>
      <c r="J3791" s="9"/>
    </row>
    <row r="3792" ht="15.35" customHeight="1">
      <c r="A3792" t="s" s="594">
        <f>MID(D3792,LEN(C3792)+2,LEN(D3792)-LEN(C3792))</f>
        <v>860</v>
      </c>
      <c r="B3792" s="349">
        <f>IF(_xlfn.IFERROR(FIND("PU",D3792,1),0)&lt;&gt;0,"PU",0)</f>
        <v>0</v>
      </c>
      <c r="C3792" t="s" s="10">
        <v>4732</v>
      </c>
      <c r="D3792" t="s" s="10">
        <v>4746</v>
      </c>
      <c r="E3792" s="349">
        <v>0</v>
      </c>
      <c r="F3792" s="6"/>
      <c r="G3792" s="6"/>
      <c r="H3792" s="6"/>
      <c r="I3792" s="6"/>
      <c r="J3792" s="9"/>
    </row>
    <row r="3793" ht="15.35" customHeight="1">
      <c r="A3793" t="s" s="594">
        <f>MID(D3793,LEN(C3793)+2,LEN(D3793)-LEN(C3793))</f>
        <v>110</v>
      </c>
      <c r="B3793" s="349">
        <f>IF(_xlfn.IFERROR(FIND("PU",D3793,1),0)&lt;&gt;0,"PU",0)</f>
        <v>0</v>
      </c>
      <c r="C3793" t="s" s="10">
        <v>4747</v>
      </c>
      <c r="D3793" t="s" s="10">
        <v>4748</v>
      </c>
      <c r="E3793" s="349">
        <v>0</v>
      </c>
      <c r="F3793" s="6"/>
      <c r="G3793" s="6"/>
      <c r="H3793" s="6"/>
      <c r="I3793" s="6"/>
      <c r="J3793" s="9"/>
    </row>
    <row r="3794" ht="15.35" customHeight="1">
      <c r="A3794" t="s" s="594">
        <f>MID(D3794,LEN(C3794)+2,LEN(D3794)-LEN(C3794))</f>
        <v>111</v>
      </c>
      <c r="B3794" s="349">
        <f>IF(_xlfn.IFERROR(FIND("PU",D3794,1),0)&lt;&gt;0,"PU",0)</f>
        <v>0</v>
      </c>
      <c r="C3794" t="s" s="10">
        <v>4747</v>
      </c>
      <c r="D3794" t="s" s="10">
        <v>4749</v>
      </c>
      <c r="E3794" s="349">
        <v>0</v>
      </c>
      <c r="F3794" s="6"/>
      <c r="G3794" s="6"/>
      <c r="H3794" s="6"/>
      <c r="I3794" s="6"/>
      <c r="J3794" s="9"/>
    </row>
    <row r="3795" ht="15.35" customHeight="1">
      <c r="A3795" t="s" s="594">
        <f>MID(D3795,LEN(C3795)+2,LEN(D3795)-LEN(C3795))</f>
        <v>112</v>
      </c>
      <c r="B3795" s="349">
        <f>IF(_xlfn.IFERROR(FIND("PU",D3795,1),0)&lt;&gt;0,"PU",0)</f>
        <v>0</v>
      </c>
      <c r="C3795" t="s" s="10">
        <v>4747</v>
      </c>
      <c r="D3795" t="s" s="10">
        <v>4750</v>
      </c>
      <c r="E3795" s="349">
        <v>0</v>
      </c>
      <c r="F3795" s="6"/>
      <c r="G3795" s="6"/>
      <c r="H3795" s="6"/>
      <c r="I3795" s="6"/>
      <c r="J3795" s="9"/>
    </row>
    <row r="3796" ht="15.35" customHeight="1">
      <c r="A3796" t="s" s="594">
        <f>MID(D3796,LEN(C3796)+2,LEN(D3796)-LEN(C3796))</f>
        <v>113</v>
      </c>
      <c r="B3796" s="349">
        <f>IF(_xlfn.IFERROR(FIND("PU",D3796,1),0)&lt;&gt;0,"PU",0)</f>
        <v>0</v>
      </c>
      <c r="C3796" t="s" s="10">
        <v>4747</v>
      </c>
      <c r="D3796" t="s" s="10">
        <v>4751</v>
      </c>
      <c r="E3796" s="349">
        <v>0</v>
      </c>
      <c r="F3796" s="6"/>
      <c r="G3796" s="6"/>
      <c r="H3796" s="6"/>
      <c r="I3796" s="6"/>
      <c r="J3796" s="9"/>
    </row>
    <row r="3797" ht="15.35" customHeight="1">
      <c r="A3797" t="s" s="594">
        <f>MID(D3797,LEN(C3797)+2,LEN(D3797)-LEN(C3797))</f>
        <v>114</v>
      </c>
      <c r="B3797" s="349">
        <f>IF(_xlfn.IFERROR(FIND("PU",D3797,1),0)&lt;&gt;0,"PU",0)</f>
        <v>0</v>
      </c>
      <c r="C3797" t="s" s="10">
        <v>4747</v>
      </c>
      <c r="D3797" t="s" s="10">
        <v>4752</v>
      </c>
      <c r="E3797" s="349">
        <v>0</v>
      </c>
      <c r="F3797" s="6"/>
      <c r="G3797" s="6"/>
      <c r="H3797" s="6"/>
      <c r="I3797" s="6"/>
      <c r="J3797" s="9"/>
    </row>
    <row r="3798" ht="15.35" customHeight="1">
      <c r="A3798" t="s" s="594">
        <f>MID(D3798,LEN(C3798)+2,LEN(D3798)-LEN(C3798))</f>
        <v>115</v>
      </c>
      <c r="B3798" s="349">
        <f>IF(_xlfn.IFERROR(FIND("PU",D3798,1),0)&lt;&gt;0,"PU",0)</f>
        <v>0</v>
      </c>
      <c r="C3798" t="s" s="10">
        <v>4747</v>
      </c>
      <c r="D3798" t="s" s="10">
        <v>4753</v>
      </c>
      <c r="E3798" s="349">
        <v>0</v>
      </c>
      <c r="F3798" s="6"/>
      <c r="G3798" s="6"/>
      <c r="H3798" s="6"/>
      <c r="I3798" s="6"/>
      <c r="J3798" s="9"/>
    </row>
    <row r="3799" ht="15.35" customHeight="1">
      <c r="A3799" t="s" s="594">
        <f>MID(D3799,LEN(C3799)+2,LEN(D3799)-LEN(C3799))</f>
        <v>117</v>
      </c>
      <c r="B3799" s="349">
        <f>IF(_xlfn.IFERROR(FIND("PU",D3799,1),0)&lt;&gt;0,"PU",0)</f>
        <v>0</v>
      </c>
      <c r="C3799" t="s" s="10">
        <v>4747</v>
      </c>
      <c r="D3799" t="s" s="10">
        <v>4754</v>
      </c>
      <c r="E3799" s="349">
        <v>0</v>
      </c>
      <c r="F3799" s="6"/>
      <c r="G3799" s="6"/>
      <c r="H3799" s="6"/>
      <c r="I3799" s="6"/>
      <c r="J3799" s="9"/>
    </row>
    <row r="3800" ht="15.35" customHeight="1">
      <c r="A3800" t="s" s="594">
        <f>MID(D3800,LEN(C3800)+2,LEN(D3800)-LEN(C3800))</f>
        <v>118</v>
      </c>
      <c r="B3800" s="349">
        <f>IF(_xlfn.IFERROR(FIND("PU",D3800,1),0)&lt;&gt;0,"PU",0)</f>
        <v>0</v>
      </c>
      <c r="C3800" t="s" s="10">
        <v>4747</v>
      </c>
      <c r="D3800" t="s" s="10">
        <v>4755</v>
      </c>
      <c r="E3800" s="349">
        <v>0</v>
      </c>
      <c r="F3800" s="6"/>
      <c r="G3800" s="6"/>
      <c r="H3800" s="6"/>
      <c r="I3800" s="6"/>
      <c r="J3800" s="9"/>
    </row>
    <row r="3801" ht="15.35" customHeight="1">
      <c r="A3801" t="s" s="594">
        <f>MID(D3801,LEN(C3801)+2,LEN(D3801)-LEN(C3801))</f>
        <v>119</v>
      </c>
      <c r="B3801" s="349">
        <f>IF(_xlfn.IFERROR(FIND("PU",D3801,1),0)&lt;&gt;0,"PU",0)</f>
        <v>0</v>
      </c>
      <c r="C3801" t="s" s="10">
        <v>4747</v>
      </c>
      <c r="D3801" t="s" s="10">
        <v>4756</v>
      </c>
      <c r="E3801" s="349">
        <v>0</v>
      </c>
      <c r="F3801" s="6"/>
      <c r="G3801" s="6"/>
      <c r="H3801" s="6"/>
      <c r="I3801" s="6"/>
      <c r="J3801" s="9"/>
    </row>
    <row r="3802" ht="15.35" customHeight="1">
      <c r="A3802" t="s" s="594">
        <f>MID(D3802,LEN(C3802)+2,LEN(D3802)-LEN(C3802))</f>
        <v>120</v>
      </c>
      <c r="B3802" s="349">
        <f>IF(_xlfn.IFERROR(FIND("PU",D3802,1),0)&lt;&gt;0,"PU",0)</f>
        <v>0</v>
      </c>
      <c r="C3802" t="s" s="10">
        <v>4747</v>
      </c>
      <c r="D3802" t="s" s="10">
        <v>4757</v>
      </c>
      <c r="E3802" s="349">
        <v>0</v>
      </c>
      <c r="F3802" s="6"/>
      <c r="G3802" s="6"/>
      <c r="H3802" s="6"/>
      <c r="I3802" s="6"/>
      <c r="J3802" s="9"/>
    </row>
    <row r="3803" ht="15.35" customHeight="1">
      <c r="A3803" t="s" s="594">
        <f>MID(D3803,LEN(C3803)+2,LEN(D3803)-LEN(C3803))</f>
        <v>121</v>
      </c>
      <c r="B3803" s="349">
        <f>IF(_xlfn.IFERROR(FIND("PU",D3803,1),0)&lt;&gt;0,"PU",0)</f>
        <v>0</v>
      </c>
      <c r="C3803" t="s" s="10">
        <v>4747</v>
      </c>
      <c r="D3803" t="s" s="10">
        <v>4758</v>
      </c>
      <c r="E3803" s="349">
        <v>0</v>
      </c>
      <c r="F3803" s="6"/>
      <c r="G3803" s="6"/>
      <c r="H3803" s="6"/>
      <c r="I3803" s="6"/>
      <c r="J3803" s="9"/>
    </row>
    <row r="3804" ht="15.35" customHeight="1">
      <c r="A3804" t="s" s="594">
        <f>MID(D3804,LEN(C3804)+2,LEN(D3804)-LEN(C3804))</f>
        <v>122</v>
      </c>
      <c r="B3804" s="349">
        <f>IF(_xlfn.IFERROR(FIND("PU",D3804,1),0)&lt;&gt;0,"PU",0)</f>
        <v>0</v>
      </c>
      <c r="C3804" t="s" s="10">
        <v>4747</v>
      </c>
      <c r="D3804" t="s" s="10">
        <v>4759</v>
      </c>
      <c r="E3804" s="349">
        <v>0</v>
      </c>
      <c r="F3804" s="6"/>
      <c r="G3804" s="6"/>
      <c r="H3804" s="6"/>
      <c r="I3804" s="6"/>
      <c r="J3804" s="9"/>
    </row>
    <row r="3805" ht="15.35" customHeight="1">
      <c r="A3805" t="s" s="594">
        <f>MID(D3805,LEN(C3805)+2,LEN(D3805)-LEN(C3805))</f>
        <v>123</v>
      </c>
      <c r="B3805" s="349">
        <f>IF(_xlfn.IFERROR(FIND("PU",D3805,1),0)&lt;&gt;0,"PU",0)</f>
        <v>0</v>
      </c>
      <c r="C3805" t="s" s="10">
        <v>4747</v>
      </c>
      <c r="D3805" t="s" s="10">
        <v>4760</v>
      </c>
      <c r="E3805" s="349">
        <v>0</v>
      </c>
      <c r="F3805" s="6"/>
      <c r="G3805" s="6"/>
      <c r="H3805" s="6"/>
      <c r="I3805" s="6"/>
      <c r="J3805" s="9"/>
    </row>
    <row r="3806" ht="15.35" customHeight="1">
      <c r="A3806" t="s" s="594">
        <f>MID(D3806,LEN(C3806)+2,LEN(D3806)-LEN(C3806))</f>
        <v>860</v>
      </c>
      <c r="B3806" s="349">
        <f>IF(_xlfn.IFERROR(FIND("PU",D3806,1),0)&lt;&gt;0,"PU",0)</f>
        <v>0</v>
      </c>
      <c r="C3806" t="s" s="10">
        <v>4747</v>
      </c>
      <c r="D3806" t="s" s="10">
        <v>4761</v>
      </c>
      <c r="E3806" s="349">
        <v>0</v>
      </c>
      <c r="F3806" s="6"/>
      <c r="G3806" s="6"/>
      <c r="H3806" s="6"/>
      <c r="I3806" s="6"/>
      <c r="J3806" s="9"/>
    </row>
    <row r="3807" ht="15.35" customHeight="1">
      <c r="A3807" t="s" s="594">
        <f>MID(D3807,LEN(C3807)+2,LEN(D3807)-LEN(C3807))</f>
        <v>110</v>
      </c>
      <c r="B3807" s="349">
        <f>IF(_xlfn.IFERROR(FIND("PU",D3807,1),0)&lt;&gt;0,"PU",0)</f>
        <v>0</v>
      </c>
      <c r="C3807" t="s" s="10">
        <v>4762</v>
      </c>
      <c r="D3807" t="s" s="10">
        <v>4763</v>
      </c>
      <c r="E3807" s="349">
        <v>0</v>
      </c>
      <c r="F3807" s="6"/>
      <c r="G3807" s="6"/>
      <c r="H3807" s="6"/>
      <c r="I3807" s="6"/>
      <c r="J3807" s="9"/>
    </row>
    <row r="3808" ht="15.35" customHeight="1">
      <c r="A3808" t="s" s="594">
        <f>MID(D3808,LEN(C3808)+2,LEN(D3808)-LEN(C3808))</f>
        <v>111</v>
      </c>
      <c r="B3808" s="349">
        <f>IF(_xlfn.IFERROR(FIND("PU",D3808,1),0)&lt;&gt;0,"PU",0)</f>
        <v>0</v>
      </c>
      <c r="C3808" t="s" s="10">
        <v>4762</v>
      </c>
      <c r="D3808" t="s" s="10">
        <v>4764</v>
      </c>
      <c r="E3808" s="349">
        <v>0</v>
      </c>
      <c r="F3808" s="6"/>
      <c r="G3808" s="6"/>
      <c r="H3808" s="6"/>
      <c r="I3808" s="6"/>
      <c r="J3808" s="9"/>
    </row>
    <row r="3809" ht="15.35" customHeight="1">
      <c r="A3809" t="s" s="594">
        <f>MID(D3809,LEN(C3809)+2,LEN(D3809)-LEN(C3809))</f>
        <v>112</v>
      </c>
      <c r="B3809" s="349">
        <f>IF(_xlfn.IFERROR(FIND("PU",D3809,1),0)&lt;&gt;0,"PU",0)</f>
        <v>0</v>
      </c>
      <c r="C3809" t="s" s="10">
        <v>4762</v>
      </c>
      <c r="D3809" t="s" s="10">
        <v>4765</v>
      </c>
      <c r="E3809" s="349">
        <v>0</v>
      </c>
      <c r="F3809" s="6"/>
      <c r="G3809" s="6"/>
      <c r="H3809" s="6"/>
      <c r="I3809" s="6"/>
      <c r="J3809" s="9"/>
    </row>
    <row r="3810" ht="15.35" customHeight="1">
      <c r="A3810" t="s" s="594">
        <f>MID(D3810,LEN(C3810)+2,LEN(D3810)-LEN(C3810))</f>
        <v>113</v>
      </c>
      <c r="B3810" s="349">
        <f>IF(_xlfn.IFERROR(FIND("PU",D3810,1),0)&lt;&gt;0,"PU",0)</f>
        <v>0</v>
      </c>
      <c r="C3810" t="s" s="10">
        <v>4762</v>
      </c>
      <c r="D3810" t="s" s="10">
        <v>4766</v>
      </c>
      <c r="E3810" s="349">
        <v>0</v>
      </c>
      <c r="F3810" s="6"/>
      <c r="G3810" s="6"/>
      <c r="H3810" s="6"/>
      <c r="I3810" s="6"/>
      <c r="J3810" s="9"/>
    </row>
    <row r="3811" ht="15.35" customHeight="1">
      <c r="A3811" t="s" s="594">
        <f>MID(D3811,LEN(C3811)+2,LEN(D3811)-LEN(C3811))</f>
        <v>114</v>
      </c>
      <c r="B3811" s="349">
        <f>IF(_xlfn.IFERROR(FIND("PU",D3811,1),0)&lt;&gt;0,"PU",0)</f>
        <v>0</v>
      </c>
      <c r="C3811" t="s" s="10">
        <v>4762</v>
      </c>
      <c r="D3811" t="s" s="10">
        <v>4767</v>
      </c>
      <c r="E3811" s="349">
        <v>0</v>
      </c>
      <c r="F3811" s="6"/>
      <c r="G3811" s="6"/>
      <c r="H3811" s="6"/>
      <c r="I3811" s="6"/>
      <c r="J3811" s="9"/>
    </row>
    <row r="3812" ht="15.35" customHeight="1">
      <c r="A3812" t="s" s="594">
        <f>MID(D3812,LEN(C3812)+2,LEN(D3812)-LEN(C3812))</f>
        <v>115</v>
      </c>
      <c r="B3812" s="349">
        <f>IF(_xlfn.IFERROR(FIND("PU",D3812,1),0)&lt;&gt;0,"PU",0)</f>
        <v>0</v>
      </c>
      <c r="C3812" t="s" s="10">
        <v>4762</v>
      </c>
      <c r="D3812" t="s" s="10">
        <v>4768</v>
      </c>
      <c r="E3812" s="349">
        <v>0</v>
      </c>
      <c r="F3812" s="6"/>
      <c r="G3812" s="6"/>
      <c r="H3812" s="6"/>
      <c r="I3812" s="6"/>
      <c r="J3812" s="9"/>
    </row>
    <row r="3813" ht="15.35" customHeight="1">
      <c r="A3813" t="s" s="594">
        <f>MID(D3813,LEN(C3813)+2,LEN(D3813)-LEN(C3813))</f>
        <v>117</v>
      </c>
      <c r="B3813" s="349">
        <f>IF(_xlfn.IFERROR(FIND("PU",D3813,1),0)&lt;&gt;0,"PU",0)</f>
        <v>0</v>
      </c>
      <c r="C3813" t="s" s="10">
        <v>4762</v>
      </c>
      <c r="D3813" t="s" s="10">
        <v>4769</v>
      </c>
      <c r="E3813" s="349">
        <v>0</v>
      </c>
      <c r="F3813" s="6"/>
      <c r="G3813" s="6"/>
      <c r="H3813" s="6"/>
      <c r="I3813" s="6"/>
      <c r="J3813" s="9"/>
    </row>
    <row r="3814" ht="15.35" customHeight="1">
      <c r="A3814" t="s" s="594">
        <f>MID(D3814,LEN(C3814)+2,LEN(D3814)-LEN(C3814))</f>
        <v>118</v>
      </c>
      <c r="B3814" s="349">
        <f>IF(_xlfn.IFERROR(FIND("PU",D3814,1),0)&lt;&gt;0,"PU",0)</f>
        <v>0</v>
      </c>
      <c r="C3814" t="s" s="10">
        <v>4762</v>
      </c>
      <c r="D3814" t="s" s="10">
        <v>4770</v>
      </c>
      <c r="E3814" s="349">
        <v>0</v>
      </c>
      <c r="F3814" s="6"/>
      <c r="G3814" s="6"/>
      <c r="H3814" s="6"/>
      <c r="I3814" s="6"/>
      <c r="J3814" s="9"/>
    </row>
    <row r="3815" ht="15.35" customHeight="1">
      <c r="A3815" t="s" s="594">
        <f>MID(D3815,LEN(C3815)+2,LEN(D3815)-LEN(C3815))</f>
        <v>119</v>
      </c>
      <c r="B3815" s="349">
        <f>IF(_xlfn.IFERROR(FIND("PU",D3815,1),0)&lt;&gt;0,"PU",0)</f>
        <v>0</v>
      </c>
      <c r="C3815" t="s" s="10">
        <v>4762</v>
      </c>
      <c r="D3815" t="s" s="10">
        <v>4771</v>
      </c>
      <c r="E3815" s="349">
        <v>0</v>
      </c>
      <c r="F3815" s="6"/>
      <c r="G3815" s="6"/>
      <c r="H3815" s="6"/>
      <c r="I3815" s="6"/>
      <c r="J3815" s="9"/>
    </row>
    <row r="3816" ht="15.35" customHeight="1">
      <c r="A3816" t="s" s="594">
        <f>MID(D3816,LEN(C3816)+2,LEN(D3816)-LEN(C3816))</f>
        <v>120</v>
      </c>
      <c r="B3816" s="349">
        <f>IF(_xlfn.IFERROR(FIND("PU",D3816,1),0)&lt;&gt;0,"PU",0)</f>
        <v>0</v>
      </c>
      <c r="C3816" t="s" s="10">
        <v>4762</v>
      </c>
      <c r="D3816" t="s" s="10">
        <v>4772</v>
      </c>
      <c r="E3816" s="349">
        <v>0</v>
      </c>
      <c r="F3816" s="6"/>
      <c r="G3816" s="6"/>
      <c r="H3816" s="6"/>
      <c r="I3816" s="6"/>
      <c r="J3816" s="9"/>
    </row>
    <row r="3817" ht="15.35" customHeight="1">
      <c r="A3817" t="s" s="594">
        <f>MID(D3817,LEN(C3817)+2,LEN(D3817)-LEN(C3817))</f>
        <v>121</v>
      </c>
      <c r="B3817" s="349">
        <f>IF(_xlfn.IFERROR(FIND("PU",D3817,1),0)&lt;&gt;0,"PU",0)</f>
        <v>0</v>
      </c>
      <c r="C3817" t="s" s="10">
        <v>4762</v>
      </c>
      <c r="D3817" t="s" s="10">
        <v>4773</v>
      </c>
      <c r="E3817" s="349">
        <v>0</v>
      </c>
      <c r="F3817" s="6"/>
      <c r="G3817" s="6"/>
      <c r="H3817" s="6"/>
      <c r="I3817" s="6"/>
      <c r="J3817" s="9"/>
    </row>
    <row r="3818" ht="15.35" customHeight="1">
      <c r="A3818" t="s" s="594">
        <f>MID(D3818,LEN(C3818)+2,LEN(D3818)-LEN(C3818))</f>
        <v>122</v>
      </c>
      <c r="B3818" s="349">
        <f>IF(_xlfn.IFERROR(FIND("PU",D3818,1),0)&lt;&gt;0,"PU",0)</f>
        <v>0</v>
      </c>
      <c r="C3818" t="s" s="10">
        <v>4762</v>
      </c>
      <c r="D3818" t="s" s="10">
        <v>4774</v>
      </c>
      <c r="E3818" s="349">
        <v>0</v>
      </c>
      <c r="F3818" s="6"/>
      <c r="G3818" s="6"/>
      <c r="H3818" s="6"/>
      <c r="I3818" s="6"/>
      <c r="J3818" s="9"/>
    </row>
    <row r="3819" ht="15.35" customHeight="1">
      <c r="A3819" t="s" s="594">
        <f>MID(D3819,LEN(C3819)+2,LEN(D3819)-LEN(C3819))</f>
        <v>123</v>
      </c>
      <c r="B3819" s="349">
        <f>IF(_xlfn.IFERROR(FIND("PU",D3819,1),0)&lt;&gt;0,"PU",0)</f>
        <v>0</v>
      </c>
      <c r="C3819" t="s" s="10">
        <v>4762</v>
      </c>
      <c r="D3819" t="s" s="10">
        <v>4775</v>
      </c>
      <c r="E3819" s="349">
        <v>0</v>
      </c>
      <c r="F3819" s="6"/>
      <c r="G3819" s="6"/>
      <c r="H3819" s="6"/>
      <c r="I3819" s="6"/>
      <c r="J3819" s="9"/>
    </row>
    <row r="3820" ht="15.35" customHeight="1">
      <c r="A3820" t="s" s="594">
        <f>MID(D3820,LEN(C3820)+2,LEN(D3820)-LEN(C3820))</f>
        <v>860</v>
      </c>
      <c r="B3820" s="349">
        <f>IF(_xlfn.IFERROR(FIND("PU",D3820,1),0)&lt;&gt;0,"PU",0)</f>
        <v>0</v>
      </c>
      <c r="C3820" t="s" s="10">
        <v>4762</v>
      </c>
      <c r="D3820" t="s" s="10">
        <v>4776</v>
      </c>
      <c r="E3820" s="349">
        <v>0</v>
      </c>
      <c r="F3820" s="6"/>
      <c r="G3820" s="6"/>
      <c r="H3820" s="6"/>
      <c r="I3820" s="6"/>
      <c r="J3820" s="9"/>
    </row>
    <row r="3821" ht="15.35" customHeight="1">
      <c r="A3821" t="s" s="594">
        <f>MID(D3821,LEN(C3821)+2,LEN(D3821)-LEN(C3821))</f>
        <v>110</v>
      </c>
      <c r="B3821" s="349">
        <f>IF(_xlfn.IFERROR(FIND("PU",D3821,1),0)&lt;&gt;0,"PU",0)</f>
        <v>0</v>
      </c>
      <c r="C3821" t="s" s="10">
        <v>4777</v>
      </c>
      <c r="D3821" t="s" s="10">
        <v>4778</v>
      </c>
      <c r="E3821" s="349">
        <v>0</v>
      </c>
      <c r="F3821" s="6"/>
      <c r="G3821" s="6"/>
      <c r="H3821" s="6"/>
      <c r="I3821" s="6"/>
      <c r="J3821" s="9"/>
    </row>
    <row r="3822" ht="15.35" customHeight="1">
      <c r="A3822" t="s" s="594">
        <f>MID(D3822,LEN(C3822)+2,LEN(D3822)-LEN(C3822))</f>
        <v>111</v>
      </c>
      <c r="B3822" s="349">
        <f>IF(_xlfn.IFERROR(FIND("PU",D3822,1),0)&lt;&gt;0,"PU",0)</f>
        <v>0</v>
      </c>
      <c r="C3822" t="s" s="10">
        <v>4777</v>
      </c>
      <c r="D3822" t="s" s="10">
        <v>4779</v>
      </c>
      <c r="E3822" s="349">
        <v>0</v>
      </c>
      <c r="F3822" s="6"/>
      <c r="G3822" s="6"/>
      <c r="H3822" s="6"/>
      <c r="I3822" s="6"/>
      <c r="J3822" s="9"/>
    </row>
    <row r="3823" ht="15.35" customHeight="1">
      <c r="A3823" t="s" s="594">
        <f>MID(D3823,LEN(C3823)+2,LEN(D3823)-LEN(C3823))</f>
        <v>112</v>
      </c>
      <c r="B3823" s="349">
        <f>IF(_xlfn.IFERROR(FIND("PU",D3823,1),0)&lt;&gt;0,"PU",0)</f>
        <v>0</v>
      </c>
      <c r="C3823" t="s" s="10">
        <v>4777</v>
      </c>
      <c r="D3823" t="s" s="10">
        <v>4780</v>
      </c>
      <c r="E3823" s="349">
        <v>0</v>
      </c>
      <c r="F3823" s="6"/>
      <c r="G3823" s="6"/>
      <c r="H3823" s="6"/>
      <c r="I3823" s="6"/>
      <c r="J3823" s="9"/>
    </row>
    <row r="3824" ht="15.35" customHeight="1">
      <c r="A3824" t="s" s="594">
        <f>MID(D3824,LEN(C3824)+2,LEN(D3824)-LEN(C3824))</f>
        <v>113</v>
      </c>
      <c r="B3824" s="349">
        <f>IF(_xlfn.IFERROR(FIND("PU",D3824,1),0)&lt;&gt;0,"PU",0)</f>
        <v>0</v>
      </c>
      <c r="C3824" t="s" s="10">
        <v>4777</v>
      </c>
      <c r="D3824" t="s" s="10">
        <v>4781</v>
      </c>
      <c r="E3824" s="349">
        <v>0</v>
      </c>
      <c r="F3824" s="6"/>
      <c r="G3824" s="6"/>
      <c r="H3824" s="6"/>
      <c r="I3824" s="6"/>
      <c r="J3824" s="9"/>
    </row>
    <row r="3825" ht="15.35" customHeight="1">
      <c r="A3825" t="s" s="594">
        <f>MID(D3825,LEN(C3825)+2,LEN(D3825)-LEN(C3825))</f>
        <v>114</v>
      </c>
      <c r="B3825" s="349">
        <f>IF(_xlfn.IFERROR(FIND("PU",D3825,1),0)&lt;&gt;0,"PU",0)</f>
        <v>0</v>
      </c>
      <c r="C3825" t="s" s="10">
        <v>4777</v>
      </c>
      <c r="D3825" t="s" s="10">
        <v>4782</v>
      </c>
      <c r="E3825" s="349">
        <v>0</v>
      </c>
      <c r="F3825" s="6"/>
      <c r="G3825" s="6"/>
      <c r="H3825" s="6"/>
      <c r="I3825" s="6"/>
      <c r="J3825" s="9"/>
    </row>
    <row r="3826" ht="15.35" customHeight="1">
      <c r="A3826" t="s" s="594">
        <f>MID(D3826,LEN(C3826)+2,LEN(D3826)-LEN(C3826))</f>
        <v>115</v>
      </c>
      <c r="B3826" s="349">
        <f>IF(_xlfn.IFERROR(FIND("PU",D3826,1),0)&lt;&gt;0,"PU",0)</f>
        <v>0</v>
      </c>
      <c r="C3826" t="s" s="10">
        <v>4777</v>
      </c>
      <c r="D3826" t="s" s="10">
        <v>4783</v>
      </c>
      <c r="E3826" s="349">
        <v>0</v>
      </c>
      <c r="F3826" s="6"/>
      <c r="G3826" s="6"/>
      <c r="H3826" s="6"/>
      <c r="I3826" s="6"/>
      <c r="J3826" s="9"/>
    </row>
    <row r="3827" ht="15.35" customHeight="1">
      <c r="A3827" t="s" s="594">
        <f>MID(D3827,LEN(C3827)+2,LEN(D3827)-LEN(C3827))</f>
        <v>117</v>
      </c>
      <c r="B3827" s="349">
        <f>IF(_xlfn.IFERROR(FIND("PU",D3827,1),0)&lt;&gt;0,"PU",0)</f>
        <v>0</v>
      </c>
      <c r="C3827" t="s" s="10">
        <v>4777</v>
      </c>
      <c r="D3827" t="s" s="10">
        <v>4784</v>
      </c>
      <c r="E3827" s="349">
        <v>0</v>
      </c>
      <c r="F3827" s="6"/>
      <c r="G3827" s="6"/>
      <c r="H3827" s="6"/>
      <c r="I3827" s="6"/>
      <c r="J3827" s="9"/>
    </row>
    <row r="3828" ht="15.35" customHeight="1">
      <c r="A3828" t="s" s="594">
        <f>MID(D3828,LEN(C3828)+2,LEN(D3828)-LEN(C3828))</f>
        <v>118</v>
      </c>
      <c r="B3828" s="349">
        <f>IF(_xlfn.IFERROR(FIND("PU",D3828,1),0)&lt;&gt;0,"PU",0)</f>
        <v>0</v>
      </c>
      <c r="C3828" t="s" s="10">
        <v>4777</v>
      </c>
      <c r="D3828" t="s" s="10">
        <v>4785</v>
      </c>
      <c r="E3828" s="349">
        <v>0</v>
      </c>
      <c r="F3828" s="6"/>
      <c r="G3828" s="6"/>
      <c r="H3828" s="6"/>
      <c r="I3828" s="6"/>
      <c r="J3828" s="9"/>
    </row>
    <row r="3829" ht="15.35" customHeight="1">
      <c r="A3829" t="s" s="594">
        <f>MID(D3829,LEN(C3829)+2,LEN(D3829)-LEN(C3829))</f>
        <v>119</v>
      </c>
      <c r="B3829" s="349">
        <f>IF(_xlfn.IFERROR(FIND("PU",D3829,1),0)&lt;&gt;0,"PU",0)</f>
        <v>0</v>
      </c>
      <c r="C3829" t="s" s="10">
        <v>4777</v>
      </c>
      <c r="D3829" t="s" s="10">
        <v>4786</v>
      </c>
      <c r="E3829" s="349">
        <v>0</v>
      </c>
      <c r="F3829" s="6"/>
      <c r="G3829" s="6"/>
      <c r="H3829" s="6"/>
      <c r="I3829" s="6"/>
      <c r="J3829" s="9"/>
    </row>
    <row r="3830" ht="15.35" customHeight="1">
      <c r="A3830" t="s" s="594">
        <f>MID(D3830,LEN(C3830)+2,LEN(D3830)-LEN(C3830))</f>
        <v>120</v>
      </c>
      <c r="B3830" s="349">
        <f>IF(_xlfn.IFERROR(FIND("PU",D3830,1),0)&lt;&gt;0,"PU",0)</f>
        <v>0</v>
      </c>
      <c r="C3830" t="s" s="10">
        <v>4777</v>
      </c>
      <c r="D3830" t="s" s="10">
        <v>4787</v>
      </c>
      <c r="E3830" s="349">
        <v>0</v>
      </c>
      <c r="F3830" s="6"/>
      <c r="G3830" s="6"/>
      <c r="H3830" s="6"/>
      <c r="I3830" s="6"/>
      <c r="J3830" s="9"/>
    </row>
    <row r="3831" ht="15.35" customHeight="1">
      <c r="A3831" t="s" s="594">
        <f>MID(D3831,LEN(C3831)+2,LEN(D3831)-LEN(C3831))</f>
        <v>121</v>
      </c>
      <c r="B3831" s="349">
        <f>IF(_xlfn.IFERROR(FIND("PU",D3831,1),0)&lt;&gt;0,"PU",0)</f>
        <v>0</v>
      </c>
      <c r="C3831" t="s" s="10">
        <v>4777</v>
      </c>
      <c r="D3831" t="s" s="10">
        <v>4788</v>
      </c>
      <c r="E3831" s="349">
        <v>0</v>
      </c>
      <c r="F3831" s="6"/>
      <c r="G3831" s="6"/>
      <c r="H3831" s="6"/>
      <c r="I3831" s="6"/>
      <c r="J3831" s="9"/>
    </row>
    <row r="3832" ht="15.35" customHeight="1">
      <c r="A3832" t="s" s="594">
        <f>MID(D3832,LEN(C3832)+2,LEN(D3832)-LEN(C3832))</f>
        <v>122</v>
      </c>
      <c r="B3832" s="349">
        <f>IF(_xlfn.IFERROR(FIND("PU",D3832,1),0)&lt;&gt;0,"PU",0)</f>
        <v>0</v>
      </c>
      <c r="C3832" t="s" s="10">
        <v>4777</v>
      </c>
      <c r="D3832" t="s" s="10">
        <v>4789</v>
      </c>
      <c r="E3832" s="349">
        <v>0</v>
      </c>
      <c r="F3832" s="6"/>
      <c r="G3832" s="6"/>
      <c r="H3832" s="6"/>
      <c r="I3832" s="6"/>
      <c r="J3832" s="9"/>
    </row>
    <row r="3833" ht="15.35" customHeight="1">
      <c r="A3833" t="s" s="594">
        <f>MID(D3833,LEN(C3833)+2,LEN(D3833)-LEN(C3833))</f>
        <v>123</v>
      </c>
      <c r="B3833" s="349">
        <f>IF(_xlfn.IFERROR(FIND("PU",D3833,1),0)&lt;&gt;0,"PU",0)</f>
        <v>0</v>
      </c>
      <c r="C3833" t="s" s="10">
        <v>4777</v>
      </c>
      <c r="D3833" t="s" s="10">
        <v>4790</v>
      </c>
      <c r="E3833" s="349">
        <v>0</v>
      </c>
      <c r="F3833" s="6"/>
      <c r="G3833" s="6"/>
      <c r="H3833" s="6"/>
      <c r="I3833" s="6"/>
      <c r="J3833" s="9"/>
    </row>
    <row r="3834" ht="15.35" customHeight="1">
      <c r="A3834" t="s" s="594">
        <f>MID(D3834,LEN(C3834)+2,LEN(D3834)-LEN(C3834))</f>
        <v>860</v>
      </c>
      <c r="B3834" s="349">
        <f>IF(_xlfn.IFERROR(FIND("PU",D3834,1),0)&lt;&gt;0,"PU",0)</f>
        <v>0</v>
      </c>
      <c r="C3834" t="s" s="10">
        <v>4777</v>
      </c>
      <c r="D3834" t="s" s="10">
        <v>4791</v>
      </c>
      <c r="E3834" s="349">
        <v>0</v>
      </c>
      <c r="F3834" s="6"/>
      <c r="G3834" s="6"/>
      <c r="H3834" s="6"/>
      <c r="I3834" s="6"/>
      <c r="J3834" s="9"/>
    </row>
    <row r="3835" ht="15.35" customHeight="1">
      <c r="A3835" t="s" s="594">
        <f>MID(D3835,LEN(C3835)+2,LEN(D3835)-LEN(C3835))</f>
        <v>110</v>
      </c>
      <c r="B3835" s="349">
        <f>IF(_xlfn.IFERROR(FIND("PU",D3835,1),0)&lt;&gt;0,"PU",0)</f>
        <v>0</v>
      </c>
      <c r="C3835" t="s" s="10">
        <v>4792</v>
      </c>
      <c r="D3835" t="s" s="10">
        <v>4793</v>
      </c>
      <c r="E3835" s="349">
        <v>0</v>
      </c>
      <c r="F3835" s="6"/>
      <c r="G3835" s="6"/>
      <c r="H3835" s="6"/>
      <c r="I3835" s="6"/>
      <c r="J3835" s="9"/>
    </row>
    <row r="3836" ht="15.35" customHeight="1">
      <c r="A3836" t="s" s="594">
        <f>MID(D3836,LEN(C3836)+2,LEN(D3836)-LEN(C3836))</f>
        <v>111</v>
      </c>
      <c r="B3836" s="349">
        <f>IF(_xlfn.IFERROR(FIND("PU",D3836,1),0)&lt;&gt;0,"PU",0)</f>
        <v>0</v>
      </c>
      <c r="C3836" t="s" s="10">
        <v>4792</v>
      </c>
      <c r="D3836" t="s" s="10">
        <v>4794</v>
      </c>
      <c r="E3836" s="349">
        <v>0</v>
      </c>
      <c r="F3836" s="6"/>
      <c r="G3836" s="6"/>
      <c r="H3836" s="6"/>
      <c r="I3836" s="6"/>
      <c r="J3836" s="9"/>
    </row>
    <row r="3837" ht="15.35" customHeight="1">
      <c r="A3837" t="s" s="594">
        <f>MID(D3837,LEN(C3837)+2,LEN(D3837)-LEN(C3837))</f>
        <v>112</v>
      </c>
      <c r="B3837" s="349">
        <f>IF(_xlfn.IFERROR(FIND("PU",D3837,1),0)&lt;&gt;0,"PU",0)</f>
        <v>0</v>
      </c>
      <c r="C3837" t="s" s="10">
        <v>4792</v>
      </c>
      <c r="D3837" t="s" s="10">
        <v>4795</v>
      </c>
      <c r="E3837" s="349">
        <v>0</v>
      </c>
      <c r="F3837" s="6"/>
      <c r="G3837" s="6"/>
      <c r="H3837" s="6"/>
      <c r="I3837" s="6"/>
      <c r="J3837" s="9"/>
    </row>
    <row r="3838" ht="15.35" customHeight="1">
      <c r="A3838" t="s" s="594">
        <f>MID(D3838,LEN(C3838)+2,LEN(D3838)-LEN(C3838))</f>
        <v>113</v>
      </c>
      <c r="B3838" s="349">
        <f>IF(_xlfn.IFERROR(FIND("PU",D3838,1),0)&lt;&gt;0,"PU",0)</f>
        <v>0</v>
      </c>
      <c r="C3838" t="s" s="10">
        <v>4792</v>
      </c>
      <c r="D3838" t="s" s="10">
        <v>4796</v>
      </c>
      <c r="E3838" s="349">
        <v>0</v>
      </c>
      <c r="F3838" s="6"/>
      <c r="G3838" s="6"/>
      <c r="H3838" s="6"/>
      <c r="I3838" s="6"/>
      <c r="J3838" s="9"/>
    </row>
    <row r="3839" ht="15.35" customHeight="1">
      <c r="A3839" t="s" s="594">
        <f>MID(D3839,LEN(C3839)+2,LEN(D3839)-LEN(C3839))</f>
        <v>114</v>
      </c>
      <c r="B3839" s="349">
        <f>IF(_xlfn.IFERROR(FIND("PU",D3839,1),0)&lt;&gt;0,"PU",0)</f>
        <v>0</v>
      </c>
      <c r="C3839" t="s" s="10">
        <v>4792</v>
      </c>
      <c r="D3839" t="s" s="10">
        <v>4797</v>
      </c>
      <c r="E3839" s="349">
        <v>0</v>
      </c>
      <c r="F3839" s="6"/>
      <c r="G3839" s="6"/>
      <c r="H3839" s="6"/>
      <c r="I3839" s="6"/>
      <c r="J3839" s="9"/>
    </row>
    <row r="3840" ht="15.35" customHeight="1">
      <c r="A3840" t="s" s="594">
        <f>MID(D3840,LEN(C3840)+2,LEN(D3840)-LEN(C3840))</f>
        <v>115</v>
      </c>
      <c r="B3840" s="349">
        <f>IF(_xlfn.IFERROR(FIND("PU",D3840,1),0)&lt;&gt;0,"PU",0)</f>
        <v>0</v>
      </c>
      <c r="C3840" t="s" s="10">
        <v>4792</v>
      </c>
      <c r="D3840" t="s" s="10">
        <v>4798</v>
      </c>
      <c r="E3840" s="349">
        <v>0</v>
      </c>
      <c r="F3840" s="6"/>
      <c r="G3840" s="6"/>
      <c r="H3840" s="6"/>
      <c r="I3840" s="6"/>
      <c r="J3840" s="9"/>
    </row>
    <row r="3841" ht="15.35" customHeight="1">
      <c r="A3841" t="s" s="594">
        <f>MID(D3841,LEN(C3841)+2,LEN(D3841)-LEN(C3841))</f>
        <v>117</v>
      </c>
      <c r="B3841" s="349">
        <f>IF(_xlfn.IFERROR(FIND("PU",D3841,1),0)&lt;&gt;0,"PU",0)</f>
        <v>0</v>
      </c>
      <c r="C3841" t="s" s="10">
        <v>4792</v>
      </c>
      <c r="D3841" t="s" s="10">
        <v>4799</v>
      </c>
      <c r="E3841" s="349">
        <v>0</v>
      </c>
      <c r="F3841" s="6"/>
      <c r="G3841" s="6"/>
      <c r="H3841" s="6"/>
      <c r="I3841" s="6"/>
      <c r="J3841" s="9"/>
    </row>
    <row r="3842" ht="15.35" customHeight="1">
      <c r="A3842" t="s" s="594">
        <f>MID(D3842,LEN(C3842)+2,LEN(D3842)-LEN(C3842))</f>
        <v>118</v>
      </c>
      <c r="B3842" s="349">
        <f>IF(_xlfn.IFERROR(FIND("PU",D3842,1),0)&lt;&gt;0,"PU",0)</f>
        <v>0</v>
      </c>
      <c r="C3842" t="s" s="10">
        <v>4792</v>
      </c>
      <c r="D3842" t="s" s="10">
        <v>4800</v>
      </c>
      <c r="E3842" s="349">
        <v>0</v>
      </c>
      <c r="F3842" s="6"/>
      <c r="G3842" s="6"/>
      <c r="H3842" s="6"/>
      <c r="I3842" s="6"/>
      <c r="J3842" s="9"/>
    </row>
    <row r="3843" ht="15.35" customHeight="1">
      <c r="A3843" t="s" s="594">
        <f>MID(D3843,LEN(C3843)+2,LEN(D3843)-LEN(C3843))</f>
        <v>119</v>
      </c>
      <c r="B3843" s="349">
        <f>IF(_xlfn.IFERROR(FIND("PU",D3843,1),0)&lt;&gt;0,"PU",0)</f>
        <v>0</v>
      </c>
      <c r="C3843" t="s" s="10">
        <v>4792</v>
      </c>
      <c r="D3843" t="s" s="10">
        <v>4801</v>
      </c>
      <c r="E3843" s="349">
        <v>0</v>
      </c>
      <c r="F3843" s="6"/>
      <c r="G3843" s="6"/>
      <c r="H3843" s="6"/>
      <c r="I3843" s="6"/>
      <c r="J3843" s="9"/>
    </row>
    <row r="3844" ht="15.35" customHeight="1">
      <c r="A3844" t="s" s="594">
        <f>MID(D3844,LEN(C3844)+2,LEN(D3844)-LEN(C3844))</f>
        <v>120</v>
      </c>
      <c r="B3844" s="349">
        <f>IF(_xlfn.IFERROR(FIND("PU",D3844,1),0)&lt;&gt;0,"PU",0)</f>
        <v>0</v>
      </c>
      <c r="C3844" t="s" s="10">
        <v>4792</v>
      </c>
      <c r="D3844" t="s" s="10">
        <v>4802</v>
      </c>
      <c r="E3844" s="349">
        <v>0</v>
      </c>
      <c r="F3844" s="6"/>
      <c r="G3844" s="6"/>
      <c r="H3844" s="6"/>
      <c r="I3844" s="6"/>
      <c r="J3844" s="9"/>
    </row>
    <row r="3845" ht="15.35" customHeight="1">
      <c r="A3845" t="s" s="594">
        <f>MID(D3845,LEN(C3845)+2,LEN(D3845)-LEN(C3845))</f>
        <v>121</v>
      </c>
      <c r="B3845" s="349">
        <f>IF(_xlfn.IFERROR(FIND("PU",D3845,1),0)&lt;&gt;0,"PU",0)</f>
        <v>0</v>
      </c>
      <c r="C3845" t="s" s="10">
        <v>4792</v>
      </c>
      <c r="D3845" t="s" s="10">
        <v>4803</v>
      </c>
      <c r="E3845" s="349">
        <v>0</v>
      </c>
      <c r="F3845" s="6"/>
      <c r="G3845" s="6"/>
      <c r="H3845" s="6"/>
      <c r="I3845" s="6"/>
      <c r="J3845" s="9"/>
    </row>
    <row r="3846" ht="15.35" customHeight="1">
      <c r="A3846" t="s" s="594">
        <f>MID(D3846,LEN(C3846)+2,LEN(D3846)-LEN(C3846))</f>
        <v>122</v>
      </c>
      <c r="B3846" s="349">
        <f>IF(_xlfn.IFERROR(FIND("PU",D3846,1),0)&lt;&gt;0,"PU",0)</f>
        <v>0</v>
      </c>
      <c r="C3846" t="s" s="10">
        <v>4792</v>
      </c>
      <c r="D3846" t="s" s="10">
        <v>4804</v>
      </c>
      <c r="E3846" s="349">
        <v>0</v>
      </c>
      <c r="F3846" s="6"/>
      <c r="G3846" s="6"/>
      <c r="H3846" s="6"/>
      <c r="I3846" s="6"/>
      <c r="J3846" s="9"/>
    </row>
    <row r="3847" ht="15.35" customHeight="1">
      <c r="A3847" t="s" s="594">
        <f>MID(D3847,LEN(C3847)+2,LEN(D3847)-LEN(C3847))</f>
        <v>123</v>
      </c>
      <c r="B3847" s="349">
        <f>IF(_xlfn.IFERROR(FIND("PU",D3847,1),0)&lt;&gt;0,"PU",0)</f>
        <v>0</v>
      </c>
      <c r="C3847" t="s" s="10">
        <v>4792</v>
      </c>
      <c r="D3847" t="s" s="10">
        <v>4805</v>
      </c>
      <c r="E3847" s="349">
        <v>0</v>
      </c>
      <c r="F3847" s="6"/>
      <c r="G3847" s="6"/>
      <c r="H3847" s="6"/>
      <c r="I3847" s="6"/>
      <c r="J3847" s="9"/>
    </row>
    <row r="3848" ht="15.35" customHeight="1">
      <c r="A3848" t="s" s="594">
        <f>MID(D3848,LEN(C3848)+2,LEN(D3848)-LEN(C3848))</f>
        <v>860</v>
      </c>
      <c r="B3848" s="349">
        <f>IF(_xlfn.IFERROR(FIND("PU",D3848,1),0)&lt;&gt;0,"PU",0)</f>
        <v>0</v>
      </c>
      <c r="C3848" t="s" s="10">
        <v>4792</v>
      </c>
      <c r="D3848" t="s" s="10">
        <v>4806</v>
      </c>
      <c r="E3848" s="349">
        <v>0</v>
      </c>
      <c r="F3848" s="6"/>
      <c r="G3848" s="6"/>
      <c r="H3848" s="6"/>
      <c r="I3848" s="6"/>
      <c r="J3848" s="9"/>
    </row>
    <row r="3849" ht="15.35" customHeight="1">
      <c r="A3849" t="s" s="594">
        <f>MID(D3849,LEN(C3849)+2,LEN(D3849)-LEN(C3849))</f>
        <v>110</v>
      </c>
      <c r="B3849" s="349">
        <f>IF(_xlfn.IFERROR(FIND("PU",D3849,1),0)&lt;&gt;0,"PU",0)</f>
        <v>0</v>
      </c>
      <c r="C3849" t="s" s="10">
        <v>4807</v>
      </c>
      <c r="D3849" t="s" s="10">
        <v>4808</v>
      </c>
      <c r="E3849" s="349">
        <v>0</v>
      </c>
      <c r="F3849" s="6"/>
      <c r="G3849" s="6"/>
      <c r="H3849" s="6"/>
      <c r="I3849" s="6"/>
      <c r="J3849" s="9"/>
    </row>
    <row r="3850" ht="15.35" customHeight="1">
      <c r="A3850" t="s" s="594">
        <f>MID(D3850,LEN(C3850)+2,LEN(D3850)-LEN(C3850))</f>
        <v>111</v>
      </c>
      <c r="B3850" s="349">
        <f>IF(_xlfn.IFERROR(FIND("PU",D3850,1),0)&lt;&gt;0,"PU",0)</f>
        <v>0</v>
      </c>
      <c r="C3850" t="s" s="10">
        <v>4807</v>
      </c>
      <c r="D3850" t="s" s="10">
        <v>4809</v>
      </c>
      <c r="E3850" s="349">
        <v>0</v>
      </c>
      <c r="F3850" s="6"/>
      <c r="G3850" s="6"/>
      <c r="H3850" s="6"/>
      <c r="I3850" s="6"/>
      <c r="J3850" s="9"/>
    </row>
    <row r="3851" ht="15.35" customHeight="1">
      <c r="A3851" t="s" s="594">
        <f>MID(D3851,LEN(C3851)+2,LEN(D3851)-LEN(C3851))</f>
        <v>112</v>
      </c>
      <c r="B3851" s="349">
        <f>IF(_xlfn.IFERROR(FIND("PU",D3851,1),0)&lt;&gt;0,"PU",0)</f>
        <v>0</v>
      </c>
      <c r="C3851" t="s" s="10">
        <v>4807</v>
      </c>
      <c r="D3851" t="s" s="10">
        <v>4810</v>
      </c>
      <c r="E3851" s="349">
        <v>0</v>
      </c>
      <c r="F3851" s="6"/>
      <c r="G3851" s="6"/>
      <c r="H3851" s="6"/>
      <c r="I3851" s="6"/>
      <c r="J3851" s="9"/>
    </row>
    <row r="3852" ht="15.35" customHeight="1">
      <c r="A3852" t="s" s="594">
        <f>MID(D3852,LEN(C3852)+2,LEN(D3852)-LEN(C3852))</f>
        <v>113</v>
      </c>
      <c r="B3852" s="349">
        <f>IF(_xlfn.IFERROR(FIND("PU",D3852,1),0)&lt;&gt;0,"PU",0)</f>
        <v>0</v>
      </c>
      <c r="C3852" t="s" s="10">
        <v>4807</v>
      </c>
      <c r="D3852" t="s" s="10">
        <v>4811</v>
      </c>
      <c r="E3852" s="349">
        <v>0</v>
      </c>
      <c r="F3852" s="6"/>
      <c r="G3852" s="6"/>
      <c r="H3852" s="6"/>
      <c r="I3852" s="6"/>
      <c r="J3852" s="9"/>
    </row>
    <row r="3853" ht="15.35" customHeight="1">
      <c r="A3853" t="s" s="594">
        <f>MID(D3853,LEN(C3853)+2,LEN(D3853)-LEN(C3853))</f>
        <v>114</v>
      </c>
      <c r="B3853" s="349">
        <f>IF(_xlfn.IFERROR(FIND("PU",D3853,1),0)&lt;&gt;0,"PU",0)</f>
        <v>0</v>
      </c>
      <c r="C3853" t="s" s="10">
        <v>4807</v>
      </c>
      <c r="D3853" t="s" s="10">
        <v>4812</v>
      </c>
      <c r="E3853" s="349">
        <v>0</v>
      </c>
      <c r="F3853" s="6"/>
      <c r="G3853" s="6"/>
      <c r="H3853" s="6"/>
      <c r="I3853" s="6"/>
      <c r="J3853" s="9"/>
    </row>
    <row r="3854" ht="15.35" customHeight="1">
      <c r="A3854" t="s" s="594">
        <f>MID(D3854,LEN(C3854)+2,LEN(D3854)-LEN(C3854))</f>
        <v>115</v>
      </c>
      <c r="B3854" s="349">
        <f>IF(_xlfn.IFERROR(FIND("PU",D3854,1),0)&lt;&gt;0,"PU",0)</f>
        <v>0</v>
      </c>
      <c r="C3854" t="s" s="10">
        <v>4807</v>
      </c>
      <c r="D3854" t="s" s="10">
        <v>4813</v>
      </c>
      <c r="E3854" s="349">
        <v>0</v>
      </c>
      <c r="F3854" s="6"/>
      <c r="G3854" s="6"/>
      <c r="H3854" s="6"/>
      <c r="I3854" s="6"/>
      <c r="J3854" s="9"/>
    </row>
    <row r="3855" ht="15.35" customHeight="1">
      <c r="A3855" t="s" s="594">
        <f>MID(D3855,LEN(C3855)+2,LEN(D3855)-LEN(C3855))</f>
        <v>117</v>
      </c>
      <c r="B3855" s="349">
        <f>IF(_xlfn.IFERROR(FIND("PU",D3855,1),0)&lt;&gt;0,"PU",0)</f>
        <v>0</v>
      </c>
      <c r="C3855" t="s" s="10">
        <v>4807</v>
      </c>
      <c r="D3855" t="s" s="10">
        <v>4814</v>
      </c>
      <c r="E3855" s="349">
        <v>0</v>
      </c>
      <c r="F3855" s="6"/>
      <c r="G3855" s="6"/>
      <c r="H3855" s="6"/>
      <c r="I3855" s="6"/>
      <c r="J3855" s="9"/>
    </row>
    <row r="3856" ht="15.35" customHeight="1">
      <c r="A3856" t="s" s="594">
        <f>MID(D3856,LEN(C3856)+2,LEN(D3856)-LEN(C3856))</f>
        <v>118</v>
      </c>
      <c r="B3856" s="349">
        <f>IF(_xlfn.IFERROR(FIND("PU",D3856,1),0)&lt;&gt;0,"PU",0)</f>
        <v>0</v>
      </c>
      <c r="C3856" t="s" s="10">
        <v>4807</v>
      </c>
      <c r="D3856" t="s" s="10">
        <v>4815</v>
      </c>
      <c r="E3856" s="349">
        <v>0</v>
      </c>
      <c r="F3856" s="6"/>
      <c r="G3856" s="6"/>
      <c r="H3856" s="6"/>
      <c r="I3856" s="6"/>
      <c r="J3856" s="9"/>
    </row>
    <row r="3857" ht="15.35" customHeight="1">
      <c r="A3857" t="s" s="594">
        <f>MID(D3857,LEN(C3857)+2,LEN(D3857)-LEN(C3857))</f>
        <v>119</v>
      </c>
      <c r="B3857" s="349">
        <f>IF(_xlfn.IFERROR(FIND("PU",D3857,1),0)&lt;&gt;0,"PU",0)</f>
        <v>0</v>
      </c>
      <c r="C3857" t="s" s="10">
        <v>4807</v>
      </c>
      <c r="D3857" t="s" s="10">
        <v>4816</v>
      </c>
      <c r="E3857" s="349">
        <v>0</v>
      </c>
      <c r="F3857" s="6"/>
      <c r="G3857" s="6"/>
      <c r="H3857" s="6"/>
      <c r="I3857" s="6"/>
      <c r="J3857" s="9"/>
    </row>
    <row r="3858" ht="15.35" customHeight="1">
      <c r="A3858" t="s" s="594">
        <f>MID(D3858,LEN(C3858)+2,LEN(D3858)-LEN(C3858))</f>
        <v>120</v>
      </c>
      <c r="B3858" s="349">
        <f>IF(_xlfn.IFERROR(FIND("PU",D3858,1),0)&lt;&gt;0,"PU",0)</f>
        <v>0</v>
      </c>
      <c r="C3858" t="s" s="10">
        <v>4807</v>
      </c>
      <c r="D3858" t="s" s="10">
        <v>4817</v>
      </c>
      <c r="E3858" s="349">
        <v>0</v>
      </c>
      <c r="F3858" s="6"/>
      <c r="G3858" s="6"/>
      <c r="H3858" s="6"/>
      <c r="I3858" s="6"/>
      <c r="J3858" s="9"/>
    </row>
    <row r="3859" ht="15.35" customHeight="1">
      <c r="A3859" t="s" s="594">
        <f>MID(D3859,LEN(C3859)+2,LEN(D3859)-LEN(C3859))</f>
        <v>121</v>
      </c>
      <c r="B3859" s="349">
        <f>IF(_xlfn.IFERROR(FIND("PU",D3859,1),0)&lt;&gt;0,"PU",0)</f>
        <v>0</v>
      </c>
      <c r="C3859" t="s" s="10">
        <v>4807</v>
      </c>
      <c r="D3859" t="s" s="10">
        <v>4818</v>
      </c>
      <c r="E3859" s="349">
        <v>0</v>
      </c>
      <c r="F3859" s="6"/>
      <c r="G3859" s="6"/>
      <c r="H3859" s="6"/>
      <c r="I3859" s="6"/>
      <c r="J3859" s="9"/>
    </row>
    <row r="3860" ht="15.35" customHeight="1">
      <c r="A3860" t="s" s="594">
        <f>MID(D3860,LEN(C3860)+2,LEN(D3860)-LEN(C3860))</f>
        <v>122</v>
      </c>
      <c r="B3860" s="349">
        <f>IF(_xlfn.IFERROR(FIND("PU",D3860,1),0)&lt;&gt;0,"PU",0)</f>
        <v>0</v>
      </c>
      <c r="C3860" t="s" s="10">
        <v>4807</v>
      </c>
      <c r="D3860" t="s" s="10">
        <v>4819</v>
      </c>
      <c r="E3860" s="349">
        <v>0</v>
      </c>
      <c r="F3860" s="6"/>
      <c r="G3860" s="6"/>
      <c r="H3860" s="6"/>
      <c r="I3860" s="6"/>
      <c r="J3860" s="9"/>
    </row>
    <row r="3861" ht="15.35" customHeight="1">
      <c r="A3861" t="s" s="594">
        <f>MID(D3861,LEN(C3861)+2,LEN(D3861)-LEN(C3861))</f>
        <v>123</v>
      </c>
      <c r="B3861" s="349">
        <f>IF(_xlfn.IFERROR(FIND("PU",D3861,1),0)&lt;&gt;0,"PU",0)</f>
        <v>0</v>
      </c>
      <c r="C3861" t="s" s="10">
        <v>4807</v>
      </c>
      <c r="D3861" t="s" s="10">
        <v>4820</v>
      </c>
      <c r="E3861" s="349">
        <v>0</v>
      </c>
      <c r="F3861" s="6"/>
      <c r="G3861" s="6"/>
      <c r="H3861" s="6"/>
      <c r="I3861" s="6"/>
      <c r="J3861" s="9"/>
    </row>
    <row r="3862" ht="15.35" customHeight="1">
      <c r="A3862" t="s" s="594">
        <f>MID(D3862,LEN(C3862)+2,LEN(D3862)-LEN(C3862))</f>
        <v>860</v>
      </c>
      <c r="B3862" s="349">
        <f>IF(_xlfn.IFERROR(FIND("PU",D3862,1),0)&lt;&gt;0,"PU",0)</f>
        <v>0</v>
      </c>
      <c r="C3862" t="s" s="10">
        <v>4807</v>
      </c>
      <c r="D3862" t="s" s="10">
        <v>4821</v>
      </c>
      <c r="E3862" s="349">
        <v>0</v>
      </c>
      <c r="F3862" s="6"/>
      <c r="G3862" s="6"/>
      <c r="H3862" s="6"/>
      <c r="I3862" s="6"/>
      <c r="J3862" s="9"/>
    </row>
    <row r="3863" ht="15.35" customHeight="1">
      <c r="A3863" t="s" s="594">
        <f>MID(D3863,LEN(C3863)+2,LEN(D3863)-LEN(C3863))</f>
        <v>110</v>
      </c>
      <c r="B3863" s="349">
        <f>IF(_xlfn.IFERROR(FIND("PU",D3863,1),0)&lt;&gt;0,"PU",0)</f>
        <v>0</v>
      </c>
      <c r="C3863" t="s" s="10">
        <v>4822</v>
      </c>
      <c r="D3863" t="s" s="10">
        <v>4823</v>
      </c>
      <c r="E3863" s="349">
        <v>0</v>
      </c>
      <c r="F3863" s="6"/>
      <c r="G3863" s="6"/>
      <c r="H3863" s="6"/>
      <c r="I3863" s="6"/>
      <c r="J3863" s="9"/>
    </row>
    <row r="3864" ht="15.35" customHeight="1">
      <c r="A3864" t="s" s="594">
        <f>MID(D3864,LEN(C3864)+2,LEN(D3864)-LEN(C3864))</f>
        <v>111</v>
      </c>
      <c r="B3864" s="349">
        <f>IF(_xlfn.IFERROR(FIND("PU",D3864,1),0)&lt;&gt;0,"PU",0)</f>
        <v>0</v>
      </c>
      <c r="C3864" t="s" s="10">
        <v>4822</v>
      </c>
      <c r="D3864" t="s" s="10">
        <v>4824</v>
      </c>
      <c r="E3864" s="349">
        <v>0</v>
      </c>
      <c r="F3864" s="6"/>
      <c r="G3864" s="6"/>
      <c r="H3864" s="6"/>
      <c r="I3864" s="6"/>
      <c r="J3864" s="9"/>
    </row>
    <row r="3865" ht="15.35" customHeight="1">
      <c r="A3865" t="s" s="594">
        <f>MID(D3865,LEN(C3865)+2,LEN(D3865)-LEN(C3865))</f>
        <v>112</v>
      </c>
      <c r="B3865" s="349">
        <f>IF(_xlfn.IFERROR(FIND("PU",D3865,1),0)&lt;&gt;0,"PU",0)</f>
        <v>0</v>
      </c>
      <c r="C3865" t="s" s="10">
        <v>4822</v>
      </c>
      <c r="D3865" t="s" s="10">
        <v>4825</v>
      </c>
      <c r="E3865" s="349">
        <v>0</v>
      </c>
      <c r="F3865" s="6"/>
      <c r="G3865" s="6"/>
      <c r="H3865" s="6"/>
      <c r="I3865" s="6"/>
      <c r="J3865" s="9"/>
    </row>
    <row r="3866" ht="15.35" customHeight="1">
      <c r="A3866" t="s" s="594">
        <f>MID(D3866,LEN(C3866)+2,LEN(D3866)-LEN(C3866))</f>
        <v>113</v>
      </c>
      <c r="B3866" s="349">
        <f>IF(_xlfn.IFERROR(FIND("PU",D3866,1),0)&lt;&gt;0,"PU",0)</f>
        <v>0</v>
      </c>
      <c r="C3866" t="s" s="10">
        <v>4822</v>
      </c>
      <c r="D3866" t="s" s="10">
        <v>4826</v>
      </c>
      <c r="E3866" s="349">
        <v>0</v>
      </c>
      <c r="F3866" s="6"/>
      <c r="G3866" s="6"/>
      <c r="H3866" s="6"/>
      <c r="I3866" s="6"/>
      <c r="J3866" s="9"/>
    </row>
    <row r="3867" ht="15.35" customHeight="1">
      <c r="A3867" t="s" s="594">
        <f>MID(D3867,LEN(C3867)+2,LEN(D3867)-LEN(C3867))</f>
        <v>114</v>
      </c>
      <c r="B3867" s="349">
        <f>IF(_xlfn.IFERROR(FIND("PU",D3867,1),0)&lt;&gt;0,"PU",0)</f>
        <v>0</v>
      </c>
      <c r="C3867" t="s" s="10">
        <v>4822</v>
      </c>
      <c r="D3867" t="s" s="10">
        <v>4827</v>
      </c>
      <c r="E3867" s="349">
        <v>0</v>
      </c>
      <c r="F3867" s="6"/>
      <c r="G3867" s="6"/>
      <c r="H3867" s="6"/>
      <c r="I3867" s="6"/>
      <c r="J3867" s="9"/>
    </row>
    <row r="3868" ht="15.35" customHeight="1">
      <c r="A3868" t="s" s="594">
        <f>MID(D3868,LEN(C3868)+2,LEN(D3868)-LEN(C3868))</f>
        <v>115</v>
      </c>
      <c r="B3868" s="349">
        <f>IF(_xlfn.IFERROR(FIND("PU",D3868,1),0)&lt;&gt;0,"PU",0)</f>
        <v>0</v>
      </c>
      <c r="C3868" t="s" s="10">
        <v>4822</v>
      </c>
      <c r="D3868" t="s" s="10">
        <v>4828</v>
      </c>
      <c r="E3868" s="349">
        <v>0</v>
      </c>
      <c r="F3868" s="6"/>
      <c r="G3868" s="6"/>
      <c r="H3868" s="6"/>
      <c r="I3868" s="6"/>
      <c r="J3868" s="9"/>
    </row>
    <row r="3869" ht="15.35" customHeight="1">
      <c r="A3869" t="s" s="594">
        <f>MID(D3869,LEN(C3869)+2,LEN(D3869)-LEN(C3869))</f>
        <v>117</v>
      </c>
      <c r="B3869" s="349">
        <f>IF(_xlfn.IFERROR(FIND("PU",D3869,1),0)&lt;&gt;0,"PU",0)</f>
        <v>0</v>
      </c>
      <c r="C3869" t="s" s="10">
        <v>4822</v>
      </c>
      <c r="D3869" t="s" s="10">
        <v>4829</v>
      </c>
      <c r="E3869" s="349">
        <v>0</v>
      </c>
      <c r="F3869" s="6"/>
      <c r="G3869" s="6"/>
      <c r="H3869" s="6"/>
      <c r="I3869" s="6"/>
      <c r="J3869" s="9"/>
    </row>
    <row r="3870" ht="15.35" customHeight="1">
      <c r="A3870" t="s" s="594">
        <f>MID(D3870,LEN(C3870)+2,LEN(D3870)-LEN(C3870))</f>
        <v>118</v>
      </c>
      <c r="B3870" s="349">
        <f>IF(_xlfn.IFERROR(FIND("PU",D3870,1),0)&lt;&gt;0,"PU",0)</f>
        <v>0</v>
      </c>
      <c r="C3870" t="s" s="10">
        <v>4822</v>
      </c>
      <c r="D3870" t="s" s="10">
        <v>4830</v>
      </c>
      <c r="E3870" s="349">
        <v>0</v>
      </c>
      <c r="F3870" s="6"/>
      <c r="G3870" s="6"/>
      <c r="H3870" s="6"/>
      <c r="I3870" s="6"/>
      <c r="J3870" s="9"/>
    </row>
    <row r="3871" ht="15.35" customHeight="1">
      <c r="A3871" t="s" s="594">
        <f>MID(D3871,LEN(C3871)+2,LEN(D3871)-LEN(C3871))</f>
        <v>119</v>
      </c>
      <c r="B3871" s="349">
        <f>IF(_xlfn.IFERROR(FIND("PU",D3871,1),0)&lt;&gt;0,"PU",0)</f>
        <v>0</v>
      </c>
      <c r="C3871" t="s" s="10">
        <v>4822</v>
      </c>
      <c r="D3871" t="s" s="10">
        <v>4831</v>
      </c>
      <c r="E3871" s="349">
        <v>0</v>
      </c>
      <c r="F3871" s="6"/>
      <c r="G3871" s="6"/>
      <c r="H3871" s="6"/>
      <c r="I3871" s="6"/>
      <c r="J3871" s="9"/>
    </row>
    <row r="3872" ht="15.35" customHeight="1">
      <c r="A3872" t="s" s="594">
        <f>MID(D3872,LEN(C3872)+2,LEN(D3872)-LEN(C3872))</f>
        <v>120</v>
      </c>
      <c r="B3872" s="349">
        <f>IF(_xlfn.IFERROR(FIND("PU",D3872,1),0)&lt;&gt;0,"PU",0)</f>
        <v>0</v>
      </c>
      <c r="C3872" t="s" s="10">
        <v>4822</v>
      </c>
      <c r="D3872" t="s" s="10">
        <v>4832</v>
      </c>
      <c r="E3872" s="349">
        <v>0</v>
      </c>
      <c r="F3872" s="6"/>
      <c r="G3872" s="6"/>
      <c r="H3872" s="6"/>
      <c r="I3872" s="6"/>
      <c r="J3872" s="9"/>
    </row>
    <row r="3873" ht="15.35" customHeight="1">
      <c r="A3873" t="s" s="594">
        <f>MID(D3873,LEN(C3873)+2,LEN(D3873)-LEN(C3873))</f>
        <v>121</v>
      </c>
      <c r="B3873" s="349">
        <f>IF(_xlfn.IFERROR(FIND("PU",D3873,1),0)&lt;&gt;0,"PU",0)</f>
        <v>0</v>
      </c>
      <c r="C3873" t="s" s="10">
        <v>4822</v>
      </c>
      <c r="D3873" t="s" s="10">
        <v>4833</v>
      </c>
      <c r="E3873" s="349">
        <v>0</v>
      </c>
      <c r="F3873" s="6"/>
      <c r="G3873" s="6"/>
      <c r="H3873" s="6"/>
      <c r="I3873" s="6"/>
      <c r="J3873" s="9"/>
    </row>
    <row r="3874" ht="15.35" customHeight="1">
      <c r="A3874" t="s" s="594">
        <f>MID(D3874,LEN(C3874)+2,LEN(D3874)-LEN(C3874))</f>
        <v>122</v>
      </c>
      <c r="B3874" s="349">
        <f>IF(_xlfn.IFERROR(FIND("PU",D3874,1),0)&lt;&gt;0,"PU",0)</f>
        <v>0</v>
      </c>
      <c r="C3874" t="s" s="10">
        <v>4822</v>
      </c>
      <c r="D3874" t="s" s="10">
        <v>4834</v>
      </c>
      <c r="E3874" s="349">
        <v>0</v>
      </c>
      <c r="F3874" s="6"/>
      <c r="G3874" s="6"/>
      <c r="H3874" s="6"/>
      <c r="I3874" s="6"/>
      <c r="J3874" s="9"/>
    </row>
    <row r="3875" ht="15.35" customHeight="1">
      <c r="A3875" t="s" s="594">
        <f>MID(D3875,LEN(C3875)+2,LEN(D3875)-LEN(C3875))</f>
        <v>123</v>
      </c>
      <c r="B3875" s="349">
        <f>IF(_xlfn.IFERROR(FIND("PU",D3875,1),0)&lt;&gt;0,"PU",0)</f>
        <v>0</v>
      </c>
      <c r="C3875" t="s" s="10">
        <v>4822</v>
      </c>
      <c r="D3875" t="s" s="10">
        <v>4835</v>
      </c>
      <c r="E3875" s="349">
        <v>0</v>
      </c>
      <c r="F3875" s="6"/>
      <c r="G3875" s="6"/>
      <c r="H3875" s="6"/>
      <c r="I3875" s="6"/>
      <c r="J3875" s="9"/>
    </row>
    <row r="3876" ht="15.35" customHeight="1">
      <c r="A3876" t="s" s="594">
        <f>MID(D3876,LEN(C3876)+2,LEN(D3876)-LEN(C3876))</f>
        <v>860</v>
      </c>
      <c r="B3876" s="349">
        <f>IF(_xlfn.IFERROR(FIND("PU",D3876,1),0)&lt;&gt;0,"PU",0)</f>
        <v>0</v>
      </c>
      <c r="C3876" t="s" s="10">
        <v>4822</v>
      </c>
      <c r="D3876" t="s" s="10">
        <v>4836</v>
      </c>
      <c r="E3876" s="349">
        <v>0</v>
      </c>
      <c r="F3876" s="6"/>
      <c r="G3876" s="6"/>
      <c r="H3876" s="6"/>
      <c r="I3876" s="6"/>
      <c r="J3876" s="9"/>
    </row>
    <row r="3877" ht="15.35" customHeight="1">
      <c r="A3877" t="s" s="594">
        <f>MID(D3877,LEN(C3877)+2,LEN(D3877)-LEN(C3877))</f>
        <v>110</v>
      </c>
      <c r="B3877" s="349">
        <f>IF(_xlfn.IFERROR(FIND("PU",D3877,1),0)&lt;&gt;0,"PU",0)</f>
        <v>0</v>
      </c>
      <c r="C3877" t="s" s="10">
        <v>4837</v>
      </c>
      <c r="D3877" t="s" s="10">
        <v>4838</v>
      </c>
      <c r="E3877" s="349">
        <v>0</v>
      </c>
      <c r="F3877" s="6"/>
      <c r="G3877" s="6"/>
      <c r="H3877" s="6"/>
      <c r="I3877" s="6"/>
      <c r="J3877" s="9"/>
    </row>
    <row r="3878" ht="15.35" customHeight="1">
      <c r="A3878" t="s" s="594">
        <f>MID(D3878,LEN(C3878)+2,LEN(D3878)-LEN(C3878))</f>
        <v>111</v>
      </c>
      <c r="B3878" s="349">
        <f>IF(_xlfn.IFERROR(FIND("PU",D3878,1),0)&lt;&gt;0,"PU",0)</f>
        <v>0</v>
      </c>
      <c r="C3878" t="s" s="10">
        <v>4837</v>
      </c>
      <c r="D3878" t="s" s="10">
        <v>4839</v>
      </c>
      <c r="E3878" s="349">
        <v>0</v>
      </c>
      <c r="F3878" s="6"/>
      <c r="G3878" s="6"/>
      <c r="H3878" s="6"/>
      <c r="I3878" s="6"/>
      <c r="J3878" s="9"/>
    </row>
    <row r="3879" ht="15.35" customHeight="1">
      <c r="A3879" t="s" s="594">
        <f>MID(D3879,LEN(C3879)+2,LEN(D3879)-LEN(C3879))</f>
        <v>112</v>
      </c>
      <c r="B3879" s="349">
        <f>IF(_xlfn.IFERROR(FIND("PU",D3879,1),0)&lt;&gt;0,"PU",0)</f>
        <v>0</v>
      </c>
      <c r="C3879" t="s" s="10">
        <v>4837</v>
      </c>
      <c r="D3879" t="s" s="10">
        <v>4840</v>
      </c>
      <c r="E3879" s="349">
        <v>0</v>
      </c>
      <c r="F3879" s="6"/>
      <c r="G3879" s="6"/>
      <c r="H3879" s="6"/>
      <c r="I3879" s="6"/>
      <c r="J3879" s="9"/>
    </row>
    <row r="3880" ht="15.35" customHeight="1">
      <c r="A3880" t="s" s="594">
        <f>MID(D3880,LEN(C3880)+2,LEN(D3880)-LEN(C3880))</f>
        <v>113</v>
      </c>
      <c r="B3880" s="349">
        <f>IF(_xlfn.IFERROR(FIND("PU",D3880,1),0)&lt;&gt;0,"PU",0)</f>
        <v>0</v>
      </c>
      <c r="C3880" t="s" s="10">
        <v>4837</v>
      </c>
      <c r="D3880" t="s" s="10">
        <v>4841</v>
      </c>
      <c r="E3880" s="349">
        <v>0</v>
      </c>
      <c r="F3880" s="6"/>
      <c r="G3880" s="6"/>
      <c r="H3880" s="6"/>
      <c r="I3880" s="6"/>
      <c r="J3880" s="9"/>
    </row>
    <row r="3881" ht="15.35" customHeight="1">
      <c r="A3881" t="s" s="594">
        <f>MID(D3881,LEN(C3881)+2,LEN(D3881)-LEN(C3881))</f>
        <v>114</v>
      </c>
      <c r="B3881" s="349">
        <f>IF(_xlfn.IFERROR(FIND("PU",D3881,1),0)&lt;&gt;0,"PU",0)</f>
        <v>0</v>
      </c>
      <c r="C3881" t="s" s="10">
        <v>4837</v>
      </c>
      <c r="D3881" t="s" s="10">
        <v>4842</v>
      </c>
      <c r="E3881" s="349">
        <v>0</v>
      </c>
      <c r="F3881" s="6"/>
      <c r="G3881" s="6"/>
      <c r="H3881" s="6"/>
      <c r="I3881" s="6"/>
      <c r="J3881" s="9"/>
    </row>
    <row r="3882" ht="15.35" customHeight="1">
      <c r="A3882" t="s" s="594">
        <f>MID(D3882,LEN(C3882)+2,LEN(D3882)-LEN(C3882))</f>
        <v>115</v>
      </c>
      <c r="B3882" s="349">
        <f>IF(_xlfn.IFERROR(FIND("PU",D3882,1),0)&lt;&gt;0,"PU",0)</f>
        <v>0</v>
      </c>
      <c r="C3882" t="s" s="10">
        <v>4837</v>
      </c>
      <c r="D3882" t="s" s="10">
        <v>4843</v>
      </c>
      <c r="E3882" s="349">
        <v>0</v>
      </c>
      <c r="F3882" s="6"/>
      <c r="G3882" s="6"/>
      <c r="H3882" s="6"/>
      <c r="I3882" s="6"/>
      <c r="J3882" s="9"/>
    </row>
    <row r="3883" ht="15.35" customHeight="1">
      <c r="A3883" t="s" s="594">
        <f>MID(D3883,LEN(C3883)+2,LEN(D3883)-LEN(C3883))</f>
        <v>117</v>
      </c>
      <c r="B3883" s="349">
        <f>IF(_xlfn.IFERROR(FIND("PU",D3883,1),0)&lt;&gt;0,"PU",0)</f>
        <v>0</v>
      </c>
      <c r="C3883" t="s" s="10">
        <v>4837</v>
      </c>
      <c r="D3883" t="s" s="10">
        <v>4844</v>
      </c>
      <c r="E3883" s="349">
        <v>0</v>
      </c>
      <c r="F3883" s="6"/>
      <c r="G3883" s="6"/>
      <c r="H3883" s="6"/>
      <c r="I3883" s="6"/>
      <c r="J3883" s="9"/>
    </row>
    <row r="3884" ht="15.35" customHeight="1">
      <c r="A3884" t="s" s="594">
        <f>MID(D3884,LEN(C3884)+2,LEN(D3884)-LEN(C3884))</f>
        <v>118</v>
      </c>
      <c r="B3884" s="349">
        <f>IF(_xlfn.IFERROR(FIND("PU",D3884,1),0)&lt;&gt;0,"PU",0)</f>
        <v>0</v>
      </c>
      <c r="C3884" t="s" s="10">
        <v>4837</v>
      </c>
      <c r="D3884" t="s" s="10">
        <v>4845</v>
      </c>
      <c r="E3884" s="349">
        <v>0</v>
      </c>
      <c r="F3884" s="6"/>
      <c r="G3884" s="6"/>
      <c r="H3884" s="6"/>
      <c r="I3884" s="6"/>
      <c r="J3884" s="9"/>
    </row>
    <row r="3885" ht="15.35" customHeight="1">
      <c r="A3885" t="s" s="594">
        <f>MID(D3885,LEN(C3885)+2,LEN(D3885)-LEN(C3885))</f>
        <v>119</v>
      </c>
      <c r="B3885" s="349">
        <f>IF(_xlfn.IFERROR(FIND("PU",D3885,1),0)&lt;&gt;0,"PU",0)</f>
        <v>0</v>
      </c>
      <c r="C3885" t="s" s="10">
        <v>4837</v>
      </c>
      <c r="D3885" t="s" s="10">
        <v>4846</v>
      </c>
      <c r="E3885" s="349">
        <v>0</v>
      </c>
      <c r="F3885" s="6"/>
      <c r="G3885" s="6"/>
      <c r="H3885" s="6"/>
      <c r="I3885" s="6"/>
      <c r="J3885" s="9"/>
    </row>
    <row r="3886" ht="15.35" customHeight="1">
      <c r="A3886" t="s" s="594">
        <f>MID(D3886,LEN(C3886)+2,LEN(D3886)-LEN(C3886))</f>
        <v>120</v>
      </c>
      <c r="B3886" s="349">
        <f>IF(_xlfn.IFERROR(FIND("PU",D3886,1),0)&lt;&gt;0,"PU",0)</f>
        <v>0</v>
      </c>
      <c r="C3886" t="s" s="10">
        <v>4837</v>
      </c>
      <c r="D3886" t="s" s="10">
        <v>4847</v>
      </c>
      <c r="E3886" s="349">
        <v>0</v>
      </c>
      <c r="F3886" s="6"/>
      <c r="G3886" s="6"/>
      <c r="H3886" s="6"/>
      <c r="I3886" s="6"/>
      <c r="J3886" s="9"/>
    </row>
    <row r="3887" ht="15.35" customHeight="1">
      <c r="A3887" t="s" s="594">
        <f>MID(D3887,LEN(C3887)+2,LEN(D3887)-LEN(C3887))</f>
        <v>121</v>
      </c>
      <c r="B3887" s="349">
        <f>IF(_xlfn.IFERROR(FIND("PU",D3887,1),0)&lt;&gt;0,"PU",0)</f>
        <v>0</v>
      </c>
      <c r="C3887" t="s" s="10">
        <v>4837</v>
      </c>
      <c r="D3887" t="s" s="10">
        <v>4848</v>
      </c>
      <c r="E3887" s="349">
        <v>0</v>
      </c>
      <c r="F3887" s="6"/>
      <c r="G3887" s="6"/>
      <c r="H3887" s="6"/>
      <c r="I3887" s="6"/>
      <c r="J3887" s="9"/>
    </row>
    <row r="3888" ht="15.35" customHeight="1">
      <c r="A3888" t="s" s="594">
        <f>MID(D3888,LEN(C3888)+2,LEN(D3888)-LEN(C3888))</f>
        <v>122</v>
      </c>
      <c r="B3888" s="349">
        <f>IF(_xlfn.IFERROR(FIND("PU",D3888,1),0)&lt;&gt;0,"PU",0)</f>
        <v>0</v>
      </c>
      <c r="C3888" t="s" s="10">
        <v>4837</v>
      </c>
      <c r="D3888" t="s" s="10">
        <v>4849</v>
      </c>
      <c r="E3888" s="349">
        <v>0</v>
      </c>
      <c r="F3888" s="6"/>
      <c r="G3888" s="6"/>
      <c r="H3888" s="6"/>
      <c r="I3888" s="6"/>
      <c r="J3888" s="9"/>
    </row>
    <row r="3889" ht="15.35" customHeight="1">
      <c r="A3889" t="s" s="594">
        <f>MID(D3889,LEN(C3889)+2,LEN(D3889)-LEN(C3889))</f>
        <v>123</v>
      </c>
      <c r="B3889" s="349">
        <f>IF(_xlfn.IFERROR(FIND("PU",D3889,1),0)&lt;&gt;0,"PU",0)</f>
        <v>0</v>
      </c>
      <c r="C3889" t="s" s="10">
        <v>4837</v>
      </c>
      <c r="D3889" t="s" s="10">
        <v>4850</v>
      </c>
      <c r="E3889" s="349">
        <v>0</v>
      </c>
      <c r="F3889" s="6"/>
      <c r="G3889" s="6"/>
      <c r="H3889" s="6"/>
      <c r="I3889" s="6"/>
      <c r="J3889" s="9"/>
    </row>
    <row r="3890" ht="15.35" customHeight="1">
      <c r="A3890" t="s" s="594">
        <f>MID(D3890,LEN(C3890)+2,LEN(D3890)-LEN(C3890))</f>
        <v>860</v>
      </c>
      <c r="B3890" s="349">
        <f>IF(_xlfn.IFERROR(FIND("PU",D3890,1),0)&lt;&gt;0,"PU",0)</f>
        <v>0</v>
      </c>
      <c r="C3890" t="s" s="10">
        <v>4837</v>
      </c>
      <c r="D3890" t="s" s="10">
        <v>4851</v>
      </c>
      <c r="E3890" s="349">
        <v>0</v>
      </c>
      <c r="F3890" s="6"/>
      <c r="G3890" s="6"/>
      <c r="H3890" s="6"/>
      <c r="I3890" s="6"/>
      <c r="J3890" s="9"/>
    </row>
    <row r="3891" ht="15.35" customHeight="1">
      <c r="A3891" t="s" s="594">
        <f>MID(D3891,LEN(C3891)+2,LEN(D3891)-LEN(C3891))</f>
        <v>110</v>
      </c>
      <c r="B3891" s="349">
        <f>IF(_xlfn.IFERROR(FIND("PU",D3891,1),0)&lt;&gt;0,"PU",0)</f>
        <v>0</v>
      </c>
      <c r="C3891" t="s" s="10">
        <v>4852</v>
      </c>
      <c r="D3891" t="s" s="10">
        <v>4853</v>
      </c>
      <c r="E3891" s="349">
        <v>0</v>
      </c>
      <c r="F3891" s="6"/>
      <c r="G3891" s="6"/>
      <c r="H3891" s="6"/>
      <c r="I3891" s="6"/>
      <c r="J3891" s="9"/>
    </row>
    <row r="3892" ht="15.35" customHeight="1">
      <c r="A3892" t="s" s="594">
        <f>MID(D3892,LEN(C3892)+2,LEN(D3892)-LEN(C3892))</f>
        <v>111</v>
      </c>
      <c r="B3892" s="349">
        <f>IF(_xlfn.IFERROR(FIND("PU",D3892,1),0)&lt;&gt;0,"PU",0)</f>
        <v>0</v>
      </c>
      <c r="C3892" t="s" s="10">
        <v>4852</v>
      </c>
      <c r="D3892" t="s" s="10">
        <v>4854</v>
      </c>
      <c r="E3892" s="349">
        <v>0</v>
      </c>
      <c r="F3892" s="6"/>
      <c r="G3892" s="6"/>
      <c r="H3892" s="6"/>
      <c r="I3892" s="6"/>
      <c r="J3892" s="9"/>
    </row>
    <row r="3893" ht="15.35" customHeight="1">
      <c r="A3893" t="s" s="594">
        <f>MID(D3893,LEN(C3893)+2,LEN(D3893)-LEN(C3893))</f>
        <v>112</v>
      </c>
      <c r="B3893" s="349">
        <f>IF(_xlfn.IFERROR(FIND("PU",D3893,1),0)&lt;&gt;0,"PU",0)</f>
        <v>0</v>
      </c>
      <c r="C3893" t="s" s="10">
        <v>4852</v>
      </c>
      <c r="D3893" t="s" s="10">
        <v>4855</v>
      </c>
      <c r="E3893" s="349">
        <v>0</v>
      </c>
      <c r="F3893" s="6"/>
      <c r="G3893" s="6"/>
      <c r="H3893" s="6"/>
      <c r="I3893" s="6"/>
      <c r="J3893" s="9"/>
    </row>
    <row r="3894" ht="15.35" customHeight="1">
      <c r="A3894" t="s" s="594">
        <f>MID(D3894,LEN(C3894)+2,LEN(D3894)-LEN(C3894))</f>
        <v>113</v>
      </c>
      <c r="B3894" s="349">
        <f>IF(_xlfn.IFERROR(FIND("PU",D3894,1),0)&lt;&gt;0,"PU",0)</f>
        <v>0</v>
      </c>
      <c r="C3894" t="s" s="10">
        <v>4852</v>
      </c>
      <c r="D3894" t="s" s="10">
        <v>4856</v>
      </c>
      <c r="E3894" s="349">
        <v>0</v>
      </c>
      <c r="F3894" s="6"/>
      <c r="G3894" s="6"/>
      <c r="H3894" s="6"/>
      <c r="I3894" s="6"/>
      <c r="J3894" s="9"/>
    </row>
    <row r="3895" ht="15.35" customHeight="1">
      <c r="A3895" t="s" s="594">
        <f>MID(D3895,LEN(C3895)+2,LEN(D3895)-LEN(C3895))</f>
        <v>114</v>
      </c>
      <c r="B3895" s="349">
        <f>IF(_xlfn.IFERROR(FIND("PU",D3895,1),0)&lt;&gt;0,"PU",0)</f>
        <v>0</v>
      </c>
      <c r="C3895" t="s" s="10">
        <v>4852</v>
      </c>
      <c r="D3895" t="s" s="10">
        <v>4857</v>
      </c>
      <c r="E3895" s="349">
        <v>0</v>
      </c>
      <c r="F3895" s="6"/>
      <c r="G3895" s="6"/>
      <c r="H3895" s="6"/>
      <c r="I3895" s="6"/>
      <c r="J3895" s="9"/>
    </row>
    <row r="3896" ht="15.35" customHeight="1">
      <c r="A3896" t="s" s="594">
        <f>MID(D3896,LEN(C3896)+2,LEN(D3896)-LEN(C3896))</f>
        <v>115</v>
      </c>
      <c r="B3896" s="349">
        <f>IF(_xlfn.IFERROR(FIND("PU",D3896,1),0)&lt;&gt;0,"PU",0)</f>
        <v>0</v>
      </c>
      <c r="C3896" t="s" s="10">
        <v>4852</v>
      </c>
      <c r="D3896" t="s" s="10">
        <v>4858</v>
      </c>
      <c r="E3896" s="349">
        <v>0</v>
      </c>
      <c r="F3896" s="6"/>
      <c r="G3896" s="6"/>
      <c r="H3896" s="6"/>
      <c r="I3896" s="6"/>
      <c r="J3896" s="9"/>
    </row>
    <row r="3897" ht="15.35" customHeight="1">
      <c r="A3897" t="s" s="594">
        <f>MID(D3897,LEN(C3897)+2,LEN(D3897)-LEN(C3897))</f>
        <v>117</v>
      </c>
      <c r="B3897" s="349">
        <f>IF(_xlfn.IFERROR(FIND("PU",D3897,1),0)&lt;&gt;0,"PU",0)</f>
        <v>0</v>
      </c>
      <c r="C3897" t="s" s="10">
        <v>4852</v>
      </c>
      <c r="D3897" t="s" s="10">
        <v>4859</v>
      </c>
      <c r="E3897" s="349">
        <v>0</v>
      </c>
      <c r="F3897" s="6"/>
      <c r="G3897" s="6"/>
      <c r="H3897" s="6"/>
      <c r="I3897" s="6"/>
      <c r="J3897" s="9"/>
    </row>
    <row r="3898" ht="15.35" customHeight="1">
      <c r="A3898" t="s" s="594">
        <f>MID(D3898,LEN(C3898)+2,LEN(D3898)-LEN(C3898))</f>
        <v>118</v>
      </c>
      <c r="B3898" s="349">
        <f>IF(_xlfn.IFERROR(FIND("PU",D3898,1),0)&lt;&gt;0,"PU",0)</f>
        <v>0</v>
      </c>
      <c r="C3898" t="s" s="10">
        <v>4852</v>
      </c>
      <c r="D3898" t="s" s="10">
        <v>4860</v>
      </c>
      <c r="E3898" s="349">
        <v>0</v>
      </c>
      <c r="F3898" s="6"/>
      <c r="G3898" s="6"/>
      <c r="H3898" s="6"/>
      <c r="I3898" s="6"/>
      <c r="J3898" s="9"/>
    </row>
    <row r="3899" ht="15.35" customHeight="1">
      <c r="A3899" t="s" s="594">
        <f>MID(D3899,LEN(C3899)+2,LEN(D3899)-LEN(C3899))</f>
        <v>119</v>
      </c>
      <c r="B3899" s="349">
        <f>IF(_xlfn.IFERROR(FIND("PU",D3899,1),0)&lt;&gt;0,"PU",0)</f>
        <v>0</v>
      </c>
      <c r="C3899" t="s" s="10">
        <v>4852</v>
      </c>
      <c r="D3899" t="s" s="10">
        <v>4861</v>
      </c>
      <c r="E3899" s="349">
        <v>0</v>
      </c>
      <c r="F3899" s="6"/>
      <c r="G3899" s="6"/>
      <c r="H3899" s="6"/>
      <c r="I3899" s="6"/>
      <c r="J3899" s="9"/>
    </row>
    <row r="3900" ht="15.35" customHeight="1">
      <c r="A3900" t="s" s="594">
        <f>MID(D3900,LEN(C3900)+2,LEN(D3900)-LEN(C3900))</f>
        <v>120</v>
      </c>
      <c r="B3900" s="349">
        <f>IF(_xlfn.IFERROR(FIND("PU",D3900,1),0)&lt;&gt;0,"PU",0)</f>
        <v>0</v>
      </c>
      <c r="C3900" t="s" s="10">
        <v>4852</v>
      </c>
      <c r="D3900" t="s" s="10">
        <v>4862</v>
      </c>
      <c r="E3900" s="349">
        <v>0</v>
      </c>
      <c r="F3900" s="6"/>
      <c r="G3900" s="6"/>
      <c r="H3900" s="6"/>
      <c r="I3900" s="6"/>
      <c r="J3900" s="9"/>
    </row>
    <row r="3901" ht="15.35" customHeight="1">
      <c r="A3901" t="s" s="594">
        <f>MID(D3901,LEN(C3901)+2,LEN(D3901)-LEN(C3901))</f>
        <v>121</v>
      </c>
      <c r="B3901" s="349">
        <f>IF(_xlfn.IFERROR(FIND("PU",D3901,1),0)&lt;&gt;0,"PU",0)</f>
        <v>0</v>
      </c>
      <c r="C3901" t="s" s="10">
        <v>4852</v>
      </c>
      <c r="D3901" t="s" s="10">
        <v>4863</v>
      </c>
      <c r="E3901" s="349">
        <v>0</v>
      </c>
      <c r="F3901" s="6"/>
      <c r="G3901" s="6"/>
      <c r="H3901" s="6"/>
      <c r="I3901" s="6"/>
      <c r="J3901" s="9"/>
    </row>
    <row r="3902" ht="15.35" customHeight="1">
      <c r="A3902" t="s" s="594">
        <f>MID(D3902,LEN(C3902)+2,LEN(D3902)-LEN(C3902))</f>
        <v>122</v>
      </c>
      <c r="B3902" s="349">
        <f>IF(_xlfn.IFERROR(FIND("PU",D3902,1),0)&lt;&gt;0,"PU",0)</f>
        <v>0</v>
      </c>
      <c r="C3902" t="s" s="10">
        <v>4852</v>
      </c>
      <c r="D3902" t="s" s="10">
        <v>4864</v>
      </c>
      <c r="E3902" s="349">
        <v>0</v>
      </c>
      <c r="F3902" s="6"/>
      <c r="G3902" s="6"/>
      <c r="H3902" s="6"/>
      <c r="I3902" s="6"/>
      <c r="J3902" s="9"/>
    </row>
    <row r="3903" ht="15.35" customHeight="1">
      <c r="A3903" t="s" s="594">
        <f>MID(D3903,LEN(C3903)+2,LEN(D3903)-LEN(C3903))</f>
        <v>123</v>
      </c>
      <c r="B3903" s="349">
        <f>IF(_xlfn.IFERROR(FIND("PU",D3903,1),0)&lt;&gt;0,"PU",0)</f>
        <v>0</v>
      </c>
      <c r="C3903" t="s" s="10">
        <v>4852</v>
      </c>
      <c r="D3903" t="s" s="10">
        <v>4865</v>
      </c>
      <c r="E3903" s="349">
        <v>0</v>
      </c>
      <c r="F3903" s="6"/>
      <c r="G3903" s="6"/>
      <c r="H3903" s="6"/>
      <c r="I3903" s="6"/>
      <c r="J3903" s="9"/>
    </row>
    <row r="3904" ht="15.35" customHeight="1">
      <c r="A3904" t="s" s="594">
        <f>MID(D3904,LEN(C3904)+2,LEN(D3904)-LEN(C3904))</f>
        <v>860</v>
      </c>
      <c r="B3904" s="349">
        <f>IF(_xlfn.IFERROR(FIND("PU",D3904,1),0)&lt;&gt;0,"PU",0)</f>
        <v>0</v>
      </c>
      <c r="C3904" t="s" s="10">
        <v>4852</v>
      </c>
      <c r="D3904" t="s" s="10">
        <v>4866</v>
      </c>
      <c r="E3904" s="349">
        <v>0</v>
      </c>
      <c r="F3904" s="6"/>
      <c r="G3904" s="6"/>
      <c r="H3904" s="6"/>
      <c r="I3904" s="6"/>
      <c r="J3904" s="9"/>
    </row>
    <row r="3905" ht="15.35" customHeight="1">
      <c r="A3905" t="s" s="594">
        <f>MID(D3905,LEN(C3905)+2,LEN(D3905)-LEN(C3905))</f>
        <v>110</v>
      </c>
      <c r="B3905" s="349">
        <f>IF(_xlfn.IFERROR(FIND("PU",D3905,1),0)&lt;&gt;0,"PU",0)</f>
        <v>0</v>
      </c>
      <c r="C3905" t="s" s="10">
        <v>4867</v>
      </c>
      <c r="D3905" t="s" s="10">
        <v>4868</v>
      </c>
      <c r="E3905" s="349">
        <v>0</v>
      </c>
      <c r="F3905" s="6"/>
      <c r="G3905" s="6"/>
      <c r="H3905" s="6"/>
      <c r="I3905" s="6"/>
      <c r="J3905" s="9"/>
    </row>
    <row r="3906" ht="15.35" customHeight="1">
      <c r="A3906" t="s" s="594">
        <f>MID(D3906,LEN(C3906)+2,LEN(D3906)-LEN(C3906))</f>
        <v>111</v>
      </c>
      <c r="B3906" s="349">
        <f>IF(_xlfn.IFERROR(FIND("PU",D3906,1),0)&lt;&gt;0,"PU",0)</f>
        <v>0</v>
      </c>
      <c r="C3906" t="s" s="10">
        <v>4867</v>
      </c>
      <c r="D3906" t="s" s="10">
        <v>4869</v>
      </c>
      <c r="E3906" s="349">
        <v>0</v>
      </c>
      <c r="F3906" s="6"/>
      <c r="G3906" s="6"/>
      <c r="H3906" s="6"/>
      <c r="I3906" s="6"/>
      <c r="J3906" s="9"/>
    </row>
    <row r="3907" ht="15.35" customHeight="1">
      <c r="A3907" t="s" s="594">
        <f>MID(D3907,LEN(C3907)+2,LEN(D3907)-LEN(C3907))</f>
        <v>112</v>
      </c>
      <c r="B3907" s="349">
        <f>IF(_xlfn.IFERROR(FIND("PU",D3907,1),0)&lt;&gt;0,"PU",0)</f>
        <v>0</v>
      </c>
      <c r="C3907" t="s" s="10">
        <v>4867</v>
      </c>
      <c r="D3907" t="s" s="10">
        <v>4870</v>
      </c>
      <c r="E3907" s="349">
        <v>0</v>
      </c>
      <c r="F3907" s="6"/>
      <c r="G3907" s="6"/>
      <c r="H3907" s="6"/>
      <c r="I3907" s="6"/>
      <c r="J3907" s="9"/>
    </row>
    <row r="3908" ht="15.35" customHeight="1">
      <c r="A3908" t="s" s="594">
        <f>MID(D3908,LEN(C3908)+2,LEN(D3908)-LEN(C3908))</f>
        <v>113</v>
      </c>
      <c r="B3908" s="349">
        <f>IF(_xlfn.IFERROR(FIND("PU",D3908,1),0)&lt;&gt;0,"PU",0)</f>
        <v>0</v>
      </c>
      <c r="C3908" t="s" s="10">
        <v>4867</v>
      </c>
      <c r="D3908" t="s" s="10">
        <v>4871</v>
      </c>
      <c r="E3908" s="349">
        <v>0</v>
      </c>
      <c r="F3908" s="6"/>
      <c r="G3908" s="6"/>
      <c r="H3908" s="6"/>
      <c r="I3908" s="6"/>
      <c r="J3908" s="9"/>
    </row>
    <row r="3909" ht="15.35" customHeight="1">
      <c r="A3909" t="s" s="594">
        <f>MID(D3909,LEN(C3909)+2,LEN(D3909)-LEN(C3909))</f>
        <v>114</v>
      </c>
      <c r="B3909" s="349">
        <f>IF(_xlfn.IFERROR(FIND("PU",D3909,1),0)&lt;&gt;0,"PU",0)</f>
        <v>0</v>
      </c>
      <c r="C3909" t="s" s="10">
        <v>4867</v>
      </c>
      <c r="D3909" t="s" s="10">
        <v>4872</v>
      </c>
      <c r="E3909" s="349">
        <v>0</v>
      </c>
      <c r="F3909" s="6"/>
      <c r="G3909" s="6"/>
      <c r="H3909" s="6"/>
      <c r="I3909" s="6"/>
      <c r="J3909" s="9"/>
    </row>
    <row r="3910" ht="15.35" customHeight="1">
      <c r="A3910" t="s" s="594">
        <f>MID(D3910,LEN(C3910)+2,LEN(D3910)-LEN(C3910))</f>
        <v>115</v>
      </c>
      <c r="B3910" s="349">
        <f>IF(_xlfn.IFERROR(FIND("PU",D3910,1),0)&lt;&gt;0,"PU",0)</f>
        <v>0</v>
      </c>
      <c r="C3910" t="s" s="10">
        <v>4867</v>
      </c>
      <c r="D3910" t="s" s="10">
        <v>4873</v>
      </c>
      <c r="E3910" s="349">
        <v>0</v>
      </c>
      <c r="F3910" s="6"/>
      <c r="G3910" s="6"/>
      <c r="H3910" s="6"/>
      <c r="I3910" s="6"/>
      <c r="J3910" s="9"/>
    </row>
    <row r="3911" ht="15.35" customHeight="1">
      <c r="A3911" t="s" s="594">
        <f>MID(D3911,LEN(C3911)+2,LEN(D3911)-LEN(C3911))</f>
        <v>117</v>
      </c>
      <c r="B3911" s="349">
        <f>IF(_xlfn.IFERROR(FIND("PU",D3911,1),0)&lt;&gt;0,"PU",0)</f>
        <v>0</v>
      </c>
      <c r="C3911" t="s" s="10">
        <v>4867</v>
      </c>
      <c r="D3911" t="s" s="10">
        <v>4874</v>
      </c>
      <c r="E3911" s="349">
        <v>0</v>
      </c>
      <c r="F3911" s="6"/>
      <c r="G3911" s="6"/>
      <c r="H3911" s="6"/>
      <c r="I3911" s="6"/>
      <c r="J3911" s="9"/>
    </row>
    <row r="3912" ht="15.35" customHeight="1">
      <c r="A3912" t="s" s="594">
        <f>MID(D3912,LEN(C3912)+2,LEN(D3912)-LEN(C3912))</f>
        <v>118</v>
      </c>
      <c r="B3912" s="349">
        <f>IF(_xlfn.IFERROR(FIND("PU",D3912,1),0)&lt;&gt;0,"PU",0)</f>
        <v>0</v>
      </c>
      <c r="C3912" t="s" s="10">
        <v>4867</v>
      </c>
      <c r="D3912" t="s" s="10">
        <v>4875</v>
      </c>
      <c r="E3912" s="349">
        <v>0</v>
      </c>
      <c r="F3912" s="6"/>
      <c r="G3912" s="6"/>
      <c r="H3912" s="6"/>
      <c r="I3912" s="6"/>
      <c r="J3912" s="9"/>
    </row>
    <row r="3913" ht="15.35" customHeight="1">
      <c r="A3913" t="s" s="594">
        <f>MID(D3913,LEN(C3913)+2,LEN(D3913)-LEN(C3913))</f>
        <v>119</v>
      </c>
      <c r="B3913" s="349">
        <f>IF(_xlfn.IFERROR(FIND("PU",D3913,1),0)&lt;&gt;0,"PU",0)</f>
        <v>0</v>
      </c>
      <c r="C3913" t="s" s="10">
        <v>4867</v>
      </c>
      <c r="D3913" t="s" s="10">
        <v>4876</v>
      </c>
      <c r="E3913" s="349">
        <v>0</v>
      </c>
      <c r="F3913" s="6"/>
      <c r="G3913" s="6"/>
      <c r="H3913" s="6"/>
      <c r="I3913" s="6"/>
      <c r="J3913" s="9"/>
    </row>
    <row r="3914" ht="15.35" customHeight="1">
      <c r="A3914" t="s" s="594">
        <f>MID(D3914,LEN(C3914)+2,LEN(D3914)-LEN(C3914))</f>
        <v>120</v>
      </c>
      <c r="B3914" s="349">
        <f>IF(_xlfn.IFERROR(FIND("PU",D3914,1),0)&lt;&gt;0,"PU",0)</f>
        <v>0</v>
      </c>
      <c r="C3914" t="s" s="10">
        <v>4867</v>
      </c>
      <c r="D3914" t="s" s="10">
        <v>4877</v>
      </c>
      <c r="E3914" s="349">
        <v>0</v>
      </c>
      <c r="F3914" s="6"/>
      <c r="G3914" s="6"/>
      <c r="H3914" s="6"/>
      <c r="I3914" s="6"/>
      <c r="J3914" s="9"/>
    </row>
    <row r="3915" ht="15.35" customHeight="1">
      <c r="A3915" t="s" s="594">
        <f>MID(D3915,LEN(C3915)+2,LEN(D3915)-LEN(C3915))</f>
        <v>121</v>
      </c>
      <c r="B3915" s="349">
        <f>IF(_xlfn.IFERROR(FIND("PU",D3915,1),0)&lt;&gt;0,"PU",0)</f>
        <v>0</v>
      </c>
      <c r="C3915" t="s" s="10">
        <v>4867</v>
      </c>
      <c r="D3915" t="s" s="10">
        <v>4878</v>
      </c>
      <c r="E3915" s="349">
        <v>0</v>
      </c>
      <c r="F3915" s="6"/>
      <c r="G3915" s="6"/>
      <c r="H3915" s="6"/>
      <c r="I3915" s="6"/>
      <c r="J3915" s="9"/>
    </row>
    <row r="3916" ht="15.35" customHeight="1">
      <c r="A3916" t="s" s="594">
        <f>MID(D3916,LEN(C3916)+2,LEN(D3916)-LEN(C3916))</f>
        <v>122</v>
      </c>
      <c r="B3916" s="349">
        <f>IF(_xlfn.IFERROR(FIND("PU",D3916,1),0)&lt;&gt;0,"PU",0)</f>
        <v>0</v>
      </c>
      <c r="C3916" t="s" s="10">
        <v>4867</v>
      </c>
      <c r="D3916" t="s" s="10">
        <v>4879</v>
      </c>
      <c r="E3916" s="349">
        <v>0</v>
      </c>
      <c r="F3916" s="6"/>
      <c r="G3916" s="6"/>
      <c r="H3916" s="6"/>
      <c r="I3916" s="6"/>
      <c r="J3916" s="9"/>
    </row>
    <row r="3917" ht="15.35" customHeight="1">
      <c r="A3917" t="s" s="594">
        <f>MID(D3917,LEN(C3917)+2,LEN(D3917)-LEN(C3917))</f>
        <v>123</v>
      </c>
      <c r="B3917" s="349">
        <f>IF(_xlfn.IFERROR(FIND("PU",D3917,1),0)&lt;&gt;0,"PU",0)</f>
        <v>0</v>
      </c>
      <c r="C3917" t="s" s="10">
        <v>4867</v>
      </c>
      <c r="D3917" t="s" s="10">
        <v>4880</v>
      </c>
      <c r="E3917" s="349">
        <v>0</v>
      </c>
      <c r="F3917" s="6"/>
      <c r="G3917" s="6"/>
      <c r="H3917" s="6"/>
      <c r="I3917" s="6"/>
      <c r="J3917" s="9"/>
    </row>
    <row r="3918" ht="15.35" customHeight="1">
      <c r="A3918" t="s" s="594">
        <f>MID(D3918,LEN(C3918)+2,LEN(D3918)-LEN(C3918))</f>
        <v>860</v>
      </c>
      <c r="B3918" s="349">
        <f>IF(_xlfn.IFERROR(FIND("PU",D3918,1),0)&lt;&gt;0,"PU",0)</f>
        <v>0</v>
      </c>
      <c r="C3918" t="s" s="10">
        <v>4867</v>
      </c>
      <c r="D3918" t="s" s="10">
        <v>4881</v>
      </c>
      <c r="E3918" s="349">
        <v>0</v>
      </c>
      <c r="F3918" s="6"/>
      <c r="G3918" s="6"/>
      <c r="H3918" s="6"/>
      <c r="I3918" s="6"/>
      <c r="J3918" s="9"/>
    </row>
    <row r="3919" ht="15.35" customHeight="1">
      <c r="A3919" t="s" s="594">
        <f>MID(D3919,LEN(C3919)+2,LEN(D3919)-LEN(C3919))</f>
        <v>110</v>
      </c>
      <c r="B3919" s="349">
        <f>IF(_xlfn.IFERROR(FIND("PU",D3919,1),0)&lt;&gt;0,"PU",0)</f>
        <v>0</v>
      </c>
      <c r="C3919" t="s" s="10">
        <v>4882</v>
      </c>
      <c r="D3919" t="s" s="10">
        <v>4883</v>
      </c>
      <c r="E3919" s="349">
        <v>0</v>
      </c>
      <c r="F3919" s="6"/>
      <c r="G3919" s="6"/>
      <c r="H3919" s="6"/>
      <c r="I3919" s="6"/>
      <c r="J3919" s="9"/>
    </row>
    <row r="3920" ht="15.35" customHeight="1">
      <c r="A3920" t="s" s="594">
        <f>MID(D3920,LEN(C3920)+2,LEN(D3920)-LEN(C3920))</f>
        <v>111</v>
      </c>
      <c r="B3920" s="349">
        <f>IF(_xlfn.IFERROR(FIND("PU",D3920,1),0)&lt;&gt;0,"PU",0)</f>
        <v>0</v>
      </c>
      <c r="C3920" t="s" s="10">
        <v>4882</v>
      </c>
      <c r="D3920" t="s" s="10">
        <v>4884</v>
      </c>
      <c r="E3920" s="349">
        <v>0</v>
      </c>
      <c r="F3920" s="6"/>
      <c r="G3920" s="6"/>
      <c r="H3920" s="6"/>
      <c r="I3920" s="6"/>
      <c r="J3920" s="9"/>
    </row>
    <row r="3921" ht="15.35" customHeight="1">
      <c r="A3921" t="s" s="594">
        <f>MID(D3921,LEN(C3921)+2,LEN(D3921)-LEN(C3921))</f>
        <v>112</v>
      </c>
      <c r="B3921" s="349">
        <f>IF(_xlfn.IFERROR(FIND("PU",D3921,1),0)&lt;&gt;0,"PU",0)</f>
        <v>0</v>
      </c>
      <c r="C3921" t="s" s="10">
        <v>4882</v>
      </c>
      <c r="D3921" t="s" s="10">
        <v>4885</v>
      </c>
      <c r="E3921" s="349">
        <v>0</v>
      </c>
      <c r="F3921" s="6"/>
      <c r="G3921" s="6"/>
      <c r="H3921" s="6"/>
      <c r="I3921" s="6"/>
      <c r="J3921" s="9"/>
    </row>
    <row r="3922" ht="15.35" customHeight="1">
      <c r="A3922" t="s" s="594">
        <f>MID(D3922,LEN(C3922)+2,LEN(D3922)-LEN(C3922))</f>
        <v>113</v>
      </c>
      <c r="B3922" s="349">
        <f>IF(_xlfn.IFERROR(FIND("PU",D3922,1),0)&lt;&gt;0,"PU",0)</f>
        <v>0</v>
      </c>
      <c r="C3922" t="s" s="10">
        <v>4882</v>
      </c>
      <c r="D3922" t="s" s="10">
        <v>4886</v>
      </c>
      <c r="E3922" s="349">
        <v>0</v>
      </c>
      <c r="F3922" s="6"/>
      <c r="G3922" s="6"/>
      <c r="H3922" s="6"/>
      <c r="I3922" s="6"/>
      <c r="J3922" s="9"/>
    </row>
    <row r="3923" ht="15.35" customHeight="1">
      <c r="A3923" t="s" s="594">
        <f>MID(D3923,LEN(C3923)+2,LEN(D3923)-LEN(C3923))</f>
        <v>114</v>
      </c>
      <c r="B3923" s="349">
        <f>IF(_xlfn.IFERROR(FIND("PU",D3923,1),0)&lt;&gt;0,"PU",0)</f>
        <v>0</v>
      </c>
      <c r="C3923" t="s" s="10">
        <v>4882</v>
      </c>
      <c r="D3923" t="s" s="10">
        <v>4887</v>
      </c>
      <c r="E3923" s="349">
        <v>0</v>
      </c>
      <c r="F3923" s="6"/>
      <c r="G3923" s="6"/>
      <c r="H3923" s="6"/>
      <c r="I3923" s="6"/>
      <c r="J3923" s="9"/>
    </row>
    <row r="3924" ht="15.35" customHeight="1">
      <c r="A3924" t="s" s="594">
        <f>MID(D3924,LEN(C3924)+2,LEN(D3924)-LEN(C3924))</f>
        <v>115</v>
      </c>
      <c r="B3924" s="349">
        <f>IF(_xlfn.IFERROR(FIND("PU",D3924,1),0)&lt;&gt;0,"PU",0)</f>
        <v>0</v>
      </c>
      <c r="C3924" t="s" s="10">
        <v>4882</v>
      </c>
      <c r="D3924" t="s" s="10">
        <v>4888</v>
      </c>
      <c r="E3924" s="349">
        <v>0</v>
      </c>
      <c r="F3924" s="6"/>
      <c r="G3924" s="6"/>
      <c r="H3924" s="6"/>
      <c r="I3924" s="6"/>
      <c r="J3924" s="9"/>
    </row>
    <row r="3925" ht="15.35" customHeight="1">
      <c r="A3925" t="s" s="594">
        <f>MID(D3925,LEN(C3925)+2,LEN(D3925)-LEN(C3925))</f>
        <v>117</v>
      </c>
      <c r="B3925" s="349">
        <f>IF(_xlfn.IFERROR(FIND("PU",D3925,1),0)&lt;&gt;0,"PU",0)</f>
        <v>0</v>
      </c>
      <c r="C3925" t="s" s="10">
        <v>4882</v>
      </c>
      <c r="D3925" t="s" s="10">
        <v>4889</v>
      </c>
      <c r="E3925" s="349">
        <v>0</v>
      </c>
      <c r="F3925" s="6"/>
      <c r="G3925" s="6"/>
      <c r="H3925" s="6"/>
      <c r="I3925" s="6"/>
      <c r="J3925" s="9"/>
    </row>
    <row r="3926" ht="15.35" customHeight="1">
      <c r="A3926" t="s" s="594">
        <f>MID(D3926,LEN(C3926)+2,LEN(D3926)-LEN(C3926))</f>
        <v>118</v>
      </c>
      <c r="B3926" s="349">
        <f>IF(_xlfn.IFERROR(FIND("PU",D3926,1),0)&lt;&gt;0,"PU",0)</f>
        <v>0</v>
      </c>
      <c r="C3926" t="s" s="10">
        <v>4882</v>
      </c>
      <c r="D3926" t="s" s="10">
        <v>4890</v>
      </c>
      <c r="E3926" s="349">
        <v>0</v>
      </c>
      <c r="F3926" s="6"/>
      <c r="G3926" s="6"/>
      <c r="H3926" s="6"/>
      <c r="I3926" s="6"/>
      <c r="J3926" s="9"/>
    </row>
    <row r="3927" ht="15.35" customHeight="1">
      <c r="A3927" t="s" s="594">
        <f>MID(D3927,LEN(C3927)+2,LEN(D3927)-LEN(C3927))</f>
        <v>119</v>
      </c>
      <c r="B3927" s="349">
        <f>IF(_xlfn.IFERROR(FIND("PU",D3927,1),0)&lt;&gt;0,"PU",0)</f>
        <v>0</v>
      </c>
      <c r="C3927" t="s" s="10">
        <v>4882</v>
      </c>
      <c r="D3927" t="s" s="10">
        <v>4891</v>
      </c>
      <c r="E3927" s="349">
        <v>0</v>
      </c>
      <c r="F3927" s="6"/>
      <c r="G3927" s="6"/>
      <c r="H3927" s="6"/>
      <c r="I3927" s="6"/>
      <c r="J3927" s="9"/>
    </row>
    <row r="3928" ht="15.35" customHeight="1">
      <c r="A3928" t="s" s="594">
        <f>MID(D3928,LEN(C3928)+2,LEN(D3928)-LEN(C3928))</f>
        <v>120</v>
      </c>
      <c r="B3928" s="349">
        <f>IF(_xlfn.IFERROR(FIND("PU",D3928,1),0)&lt;&gt;0,"PU",0)</f>
        <v>0</v>
      </c>
      <c r="C3928" t="s" s="10">
        <v>4882</v>
      </c>
      <c r="D3928" t="s" s="10">
        <v>4892</v>
      </c>
      <c r="E3928" s="349">
        <v>0</v>
      </c>
      <c r="F3928" s="6"/>
      <c r="G3928" s="6"/>
      <c r="H3928" s="6"/>
      <c r="I3928" s="6"/>
      <c r="J3928" s="9"/>
    </row>
    <row r="3929" ht="15.35" customHeight="1">
      <c r="A3929" t="s" s="594">
        <f>MID(D3929,LEN(C3929)+2,LEN(D3929)-LEN(C3929))</f>
        <v>121</v>
      </c>
      <c r="B3929" s="349">
        <f>IF(_xlfn.IFERROR(FIND("PU",D3929,1),0)&lt;&gt;0,"PU",0)</f>
        <v>0</v>
      </c>
      <c r="C3929" t="s" s="10">
        <v>4882</v>
      </c>
      <c r="D3929" t="s" s="10">
        <v>4893</v>
      </c>
      <c r="E3929" s="349">
        <v>0</v>
      </c>
      <c r="F3929" s="6"/>
      <c r="G3929" s="6"/>
      <c r="H3929" s="6"/>
      <c r="I3929" s="6"/>
      <c r="J3929" s="9"/>
    </row>
    <row r="3930" ht="15.35" customHeight="1">
      <c r="A3930" t="s" s="594">
        <f>MID(D3930,LEN(C3930)+2,LEN(D3930)-LEN(C3930))</f>
        <v>122</v>
      </c>
      <c r="B3930" s="349">
        <f>IF(_xlfn.IFERROR(FIND("PU",D3930,1),0)&lt;&gt;0,"PU",0)</f>
        <v>0</v>
      </c>
      <c r="C3930" t="s" s="10">
        <v>4882</v>
      </c>
      <c r="D3930" t="s" s="10">
        <v>4894</v>
      </c>
      <c r="E3930" s="349">
        <v>0</v>
      </c>
      <c r="F3930" s="6"/>
      <c r="G3930" s="6"/>
      <c r="H3930" s="6"/>
      <c r="I3930" s="6"/>
      <c r="J3930" s="9"/>
    </row>
    <row r="3931" ht="15.35" customHeight="1">
      <c r="A3931" t="s" s="594">
        <f>MID(D3931,LEN(C3931)+2,LEN(D3931)-LEN(C3931))</f>
        <v>123</v>
      </c>
      <c r="B3931" s="349">
        <f>IF(_xlfn.IFERROR(FIND("PU",D3931,1),0)&lt;&gt;0,"PU",0)</f>
        <v>0</v>
      </c>
      <c r="C3931" t="s" s="10">
        <v>4882</v>
      </c>
      <c r="D3931" t="s" s="10">
        <v>4895</v>
      </c>
      <c r="E3931" s="349">
        <v>0</v>
      </c>
      <c r="F3931" s="6"/>
      <c r="G3931" s="6"/>
      <c r="H3931" s="6"/>
      <c r="I3931" s="6"/>
      <c r="J3931" s="9"/>
    </row>
    <row r="3932" ht="15.35" customHeight="1">
      <c r="A3932" t="s" s="594">
        <f>MID(D3932,LEN(C3932)+2,LEN(D3932)-LEN(C3932))</f>
        <v>860</v>
      </c>
      <c r="B3932" s="349">
        <f>IF(_xlfn.IFERROR(FIND("PU",D3932,1),0)&lt;&gt;0,"PU",0)</f>
        <v>0</v>
      </c>
      <c r="C3932" t="s" s="10">
        <v>4882</v>
      </c>
      <c r="D3932" t="s" s="10">
        <v>4896</v>
      </c>
      <c r="E3932" s="349">
        <v>0</v>
      </c>
      <c r="F3932" s="6"/>
      <c r="G3932" s="6"/>
      <c r="H3932" s="6"/>
      <c r="I3932" s="6"/>
      <c r="J3932" s="9"/>
    </row>
    <row r="3933" ht="15.35" customHeight="1">
      <c r="A3933" t="s" s="594">
        <f>MID(D3933,LEN(C3933)+2,LEN(D3933)-LEN(C3933))</f>
        <v>110</v>
      </c>
      <c r="B3933" s="349">
        <f>IF(_xlfn.IFERROR(FIND("PU",D3933,1),0)&lt;&gt;0,"PU",0)</f>
        <v>0</v>
      </c>
      <c r="C3933" t="s" s="10">
        <v>4897</v>
      </c>
      <c r="D3933" t="s" s="10">
        <v>4898</v>
      </c>
      <c r="E3933" s="349">
        <v>0</v>
      </c>
      <c r="F3933" s="6"/>
      <c r="G3933" s="6"/>
      <c r="H3933" s="6"/>
      <c r="I3933" s="6"/>
      <c r="J3933" s="9"/>
    </row>
    <row r="3934" ht="15.35" customHeight="1">
      <c r="A3934" t="s" s="594">
        <f>MID(D3934,LEN(C3934)+2,LEN(D3934)-LEN(C3934))</f>
        <v>111</v>
      </c>
      <c r="B3934" s="349">
        <f>IF(_xlfn.IFERROR(FIND("PU",D3934,1),0)&lt;&gt;0,"PU",0)</f>
        <v>0</v>
      </c>
      <c r="C3934" t="s" s="10">
        <v>4897</v>
      </c>
      <c r="D3934" t="s" s="10">
        <v>4899</v>
      </c>
      <c r="E3934" s="349">
        <v>0</v>
      </c>
      <c r="F3934" s="6"/>
      <c r="G3934" s="6"/>
      <c r="H3934" s="6"/>
      <c r="I3934" s="6"/>
      <c r="J3934" s="9"/>
    </row>
    <row r="3935" ht="15.35" customHeight="1">
      <c r="A3935" t="s" s="594">
        <f>MID(D3935,LEN(C3935)+2,LEN(D3935)-LEN(C3935))</f>
        <v>112</v>
      </c>
      <c r="B3935" s="349">
        <f>IF(_xlfn.IFERROR(FIND("PU",D3935,1),0)&lt;&gt;0,"PU",0)</f>
        <v>0</v>
      </c>
      <c r="C3935" t="s" s="10">
        <v>4897</v>
      </c>
      <c r="D3935" t="s" s="10">
        <v>4900</v>
      </c>
      <c r="E3935" s="349">
        <v>0</v>
      </c>
      <c r="F3935" s="6"/>
      <c r="G3935" s="6"/>
      <c r="H3935" s="6"/>
      <c r="I3935" s="6"/>
      <c r="J3935" s="9"/>
    </row>
    <row r="3936" ht="15.35" customHeight="1">
      <c r="A3936" t="s" s="594">
        <f>MID(D3936,LEN(C3936)+2,LEN(D3936)-LEN(C3936))</f>
        <v>113</v>
      </c>
      <c r="B3936" s="349">
        <f>IF(_xlfn.IFERROR(FIND("PU",D3936,1),0)&lt;&gt;0,"PU",0)</f>
        <v>0</v>
      </c>
      <c r="C3936" t="s" s="10">
        <v>4897</v>
      </c>
      <c r="D3936" t="s" s="10">
        <v>4901</v>
      </c>
      <c r="E3936" s="349">
        <v>0</v>
      </c>
      <c r="F3936" s="6"/>
      <c r="G3936" s="6"/>
      <c r="H3936" s="6"/>
      <c r="I3936" s="6"/>
      <c r="J3936" s="9"/>
    </row>
    <row r="3937" ht="15.35" customHeight="1">
      <c r="A3937" t="s" s="594">
        <f>MID(D3937,LEN(C3937)+2,LEN(D3937)-LEN(C3937))</f>
        <v>114</v>
      </c>
      <c r="B3937" s="349">
        <f>IF(_xlfn.IFERROR(FIND("PU",D3937,1),0)&lt;&gt;0,"PU",0)</f>
        <v>0</v>
      </c>
      <c r="C3937" t="s" s="10">
        <v>4897</v>
      </c>
      <c r="D3937" t="s" s="10">
        <v>4902</v>
      </c>
      <c r="E3937" s="349">
        <v>0</v>
      </c>
      <c r="F3937" s="6"/>
      <c r="G3937" s="6"/>
      <c r="H3937" s="6"/>
      <c r="I3937" s="6"/>
      <c r="J3937" s="9"/>
    </row>
    <row r="3938" ht="15.35" customHeight="1">
      <c r="A3938" t="s" s="594">
        <f>MID(D3938,LEN(C3938)+2,LEN(D3938)-LEN(C3938))</f>
        <v>115</v>
      </c>
      <c r="B3938" s="349">
        <f>IF(_xlfn.IFERROR(FIND("PU",D3938,1),0)&lt;&gt;0,"PU",0)</f>
        <v>0</v>
      </c>
      <c r="C3938" t="s" s="10">
        <v>4897</v>
      </c>
      <c r="D3938" t="s" s="10">
        <v>4903</v>
      </c>
      <c r="E3938" s="349">
        <v>0</v>
      </c>
      <c r="F3938" s="6"/>
      <c r="G3938" s="6"/>
      <c r="H3938" s="6"/>
      <c r="I3938" s="6"/>
      <c r="J3938" s="9"/>
    </row>
    <row r="3939" ht="15.35" customHeight="1">
      <c r="A3939" t="s" s="594">
        <f>MID(D3939,LEN(C3939)+2,LEN(D3939)-LEN(C3939))</f>
        <v>117</v>
      </c>
      <c r="B3939" s="349">
        <f>IF(_xlfn.IFERROR(FIND("PU",D3939,1),0)&lt;&gt;0,"PU",0)</f>
        <v>0</v>
      </c>
      <c r="C3939" t="s" s="10">
        <v>4897</v>
      </c>
      <c r="D3939" t="s" s="10">
        <v>4904</v>
      </c>
      <c r="E3939" s="349">
        <v>0</v>
      </c>
      <c r="F3939" s="6"/>
      <c r="G3939" s="6"/>
      <c r="H3939" s="6"/>
      <c r="I3939" s="6"/>
      <c r="J3939" s="9"/>
    </row>
    <row r="3940" ht="15.35" customHeight="1">
      <c r="A3940" t="s" s="594">
        <f>MID(D3940,LEN(C3940)+2,LEN(D3940)-LEN(C3940))</f>
        <v>118</v>
      </c>
      <c r="B3940" s="349">
        <f>IF(_xlfn.IFERROR(FIND("PU",D3940,1),0)&lt;&gt;0,"PU",0)</f>
        <v>0</v>
      </c>
      <c r="C3940" t="s" s="10">
        <v>4897</v>
      </c>
      <c r="D3940" t="s" s="10">
        <v>4905</v>
      </c>
      <c r="E3940" s="349">
        <v>0</v>
      </c>
      <c r="F3940" s="6"/>
      <c r="G3940" s="6"/>
      <c r="H3940" s="6"/>
      <c r="I3940" s="6"/>
      <c r="J3940" s="9"/>
    </row>
    <row r="3941" ht="15.35" customHeight="1">
      <c r="A3941" t="s" s="594">
        <f>MID(D3941,LEN(C3941)+2,LEN(D3941)-LEN(C3941))</f>
        <v>119</v>
      </c>
      <c r="B3941" s="349">
        <f>IF(_xlfn.IFERROR(FIND("PU",D3941,1),0)&lt;&gt;0,"PU",0)</f>
        <v>0</v>
      </c>
      <c r="C3941" t="s" s="10">
        <v>4897</v>
      </c>
      <c r="D3941" t="s" s="10">
        <v>4906</v>
      </c>
      <c r="E3941" s="349">
        <v>0</v>
      </c>
      <c r="F3941" s="6"/>
      <c r="G3941" s="6"/>
      <c r="H3941" s="6"/>
      <c r="I3941" s="6"/>
      <c r="J3941" s="9"/>
    </row>
    <row r="3942" ht="15.35" customHeight="1">
      <c r="A3942" t="s" s="594">
        <f>MID(D3942,LEN(C3942)+2,LEN(D3942)-LEN(C3942))</f>
        <v>120</v>
      </c>
      <c r="B3942" s="349">
        <f>IF(_xlfn.IFERROR(FIND("PU",D3942,1),0)&lt;&gt;0,"PU",0)</f>
        <v>0</v>
      </c>
      <c r="C3942" t="s" s="10">
        <v>4897</v>
      </c>
      <c r="D3942" t="s" s="10">
        <v>4907</v>
      </c>
      <c r="E3942" s="349">
        <v>0</v>
      </c>
      <c r="F3942" s="6"/>
      <c r="G3942" s="6"/>
      <c r="H3942" s="6"/>
      <c r="I3942" s="6"/>
      <c r="J3942" s="9"/>
    </row>
    <row r="3943" ht="15.35" customHeight="1">
      <c r="A3943" t="s" s="594">
        <f>MID(D3943,LEN(C3943)+2,LEN(D3943)-LEN(C3943))</f>
        <v>121</v>
      </c>
      <c r="B3943" s="349">
        <f>IF(_xlfn.IFERROR(FIND("PU",D3943,1),0)&lt;&gt;0,"PU",0)</f>
        <v>0</v>
      </c>
      <c r="C3943" t="s" s="10">
        <v>4897</v>
      </c>
      <c r="D3943" t="s" s="10">
        <v>4908</v>
      </c>
      <c r="E3943" s="349">
        <v>0</v>
      </c>
      <c r="F3943" s="6"/>
      <c r="G3943" s="6"/>
      <c r="H3943" s="6"/>
      <c r="I3943" s="6"/>
      <c r="J3943" s="9"/>
    </row>
    <row r="3944" ht="15.35" customHeight="1">
      <c r="A3944" t="s" s="594">
        <f>MID(D3944,LEN(C3944)+2,LEN(D3944)-LEN(C3944))</f>
        <v>122</v>
      </c>
      <c r="B3944" s="349">
        <f>IF(_xlfn.IFERROR(FIND("PU",D3944,1),0)&lt;&gt;0,"PU",0)</f>
        <v>0</v>
      </c>
      <c r="C3944" t="s" s="10">
        <v>4897</v>
      </c>
      <c r="D3944" t="s" s="10">
        <v>4909</v>
      </c>
      <c r="E3944" s="349">
        <v>0</v>
      </c>
      <c r="F3944" s="6"/>
      <c r="G3944" s="6"/>
      <c r="H3944" s="6"/>
      <c r="I3944" s="6"/>
      <c r="J3944" s="9"/>
    </row>
    <row r="3945" ht="15.35" customHeight="1">
      <c r="A3945" t="s" s="594">
        <f>MID(D3945,LEN(C3945)+2,LEN(D3945)-LEN(C3945))</f>
        <v>123</v>
      </c>
      <c r="B3945" s="349">
        <f>IF(_xlfn.IFERROR(FIND("PU",D3945,1),0)&lt;&gt;0,"PU",0)</f>
        <v>0</v>
      </c>
      <c r="C3945" t="s" s="10">
        <v>4897</v>
      </c>
      <c r="D3945" t="s" s="10">
        <v>4910</v>
      </c>
      <c r="E3945" s="349">
        <v>0</v>
      </c>
      <c r="F3945" s="6"/>
      <c r="G3945" s="6"/>
      <c r="H3945" s="6"/>
      <c r="I3945" s="6"/>
      <c r="J3945" s="9"/>
    </row>
    <row r="3946" ht="15.35" customHeight="1">
      <c r="A3946" t="s" s="594">
        <f>MID(D3946,LEN(C3946)+2,LEN(D3946)-LEN(C3946))</f>
        <v>860</v>
      </c>
      <c r="B3946" s="349">
        <f>IF(_xlfn.IFERROR(FIND("PU",D3946,1),0)&lt;&gt;0,"PU",0)</f>
        <v>0</v>
      </c>
      <c r="C3946" t="s" s="10">
        <v>4897</v>
      </c>
      <c r="D3946" t="s" s="10">
        <v>4911</v>
      </c>
      <c r="E3946" s="349">
        <v>0</v>
      </c>
      <c r="F3946" s="6"/>
      <c r="G3946" s="6"/>
      <c r="H3946" s="6"/>
      <c r="I3946" s="6"/>
      <c r="J3946" s="9"/>
    </row>
    <row r="3947" ht="15.35" customHeight="1">
      <c r="A3947" t="s" s="594">
        <f>MID(D3947,LEN(C3947)+2,LEN(D3947)-LEN(C3947))</f>
        <v>110</v>
      </c>
      <c r="B3947" s="349">
        <f>IF(_xlfn.IFERROR(FIND("PU",D3947,1),0)&lt;&gt;0,"PU",0)</f>
        <v>0</v>
      </c>
      <c r="C3947" t="s" s="10">
        <v>4912</v>
      </c>
      <c r="D3947" t="s" s="10">
        <v>4913</v>
      </c>
      <c r="E3947" s="349">
        <v>0</v>
      </c>
      <c r="F3947" s="6"/>
      <c r="G3947" s="6"/>
      <c r="H3947" s="6"/>
      <c r="I3947" s="6"/>
      <c r="J3947" s="9"/>
    </row>
    <row r="3948" ht="15.35" customHeight="1">
      <c r="A3948" t="s" s="594">
        <f>MID(D3948,LEN(C3948)+2,LEN(D3948)-LEN(C3948))</f>
        <v>111</v>
      </c>
      <c r="B3948" s="349">
        <f>IF(_xlfn.IFERROR(FIND("PU",D3948,1),0)&lt;&gt;0,"PU",0)</f>
        <v>0</v>
      </c>
      <c r="C3948" t="s" s="10">
        <v>4912</v>
      </c>
      <c r="D3948" t="s" s="10">
        <v>4914</v>
      </c>
      <c r="E3948" s="349">
        <v>0</v>
      </c>
      <c r="F3948" s="6"/>
      <c r="G3948" s="6"/>
      <c r="H3948" s="6"/>
      <c r="I3948" s="6"/>
      <c r="J3948" s="9"/>
    </row>
    <row r="3949" ht="15.35" customHeight="1">
      <c r="A3949" t="s" s="594">
        <f>MID(D3949,LEN(C3949)+2,LEN(D3949)-LEN(C3949))</f>
        <v>112</v>
      </c>
      <c r="B3949" s="349">
        <f>IF(_xlfn.IFERROR(FIND("PU",D3949,1),0)&lt;&gt;0,"PU",0)</f>
        <v>0</v>
      </c>
      <c r="C3949" t="s" s="10">
        <v>4912</v>
      </c>
      <c r="D3949" t="s" s="10">
        <v>4915</v>
      </c>
      <c r="E3949" s="349">
        <v>0</v>
      </c>
      <c r="F3949" s="6"/>
      <c r="G3949" s="6"/>
      <c r="H3949" s="6"/>
      <c r="I3949" s="6"/>
      <c r="J3949" s="9"/>
    </row>
    <row r="3950" ht="15.35" customHeight="1">
      <c r="A3950" t="s" s="594">
        <f>MID(D3950,LEN(C3950)+2,LEN(D3950)-LEN(C3950))</f>
        <v>113</v>
      </c>
      <c r="B3950" s="349">
        <f>IF(_xlfn.IFERROR(FIND("PU",D3950,1),0)&lt;&gt;0,"PU",0)</f>
        <v>0</v>
      </c>
      <c r="C3950" t="s" s="10">
        <v>4912</v>
      </c>
      <c r="D3950" t="s" s="10">
        <v>4916</v>
      </c>
      <c r="E3950" s="349">
        <v>0</v>
      </c>
      <c r="F3950" s="6"/>
      <c r="G3950" s="6"/>
      <c r="H3950" s="6"/>
      <c r="I3950" s="6"/>
      <c r="J3950" s="9"/>
    </row>
    <row r="3951" ht="15.35" customHeight="1">
      <c r="A3951" t="s" s="594">
        <f>MID(D3951,LEN(C3951)+2,LEN(D3951)-LEN(C3951))</f>
        <v>114</v>
      </c>
      <c r="B3951" s="349">
        <f>IF(_xlfn.IFERROR(FIND("PU",D3951,1),0)&lt;&gt;0,"PU",0)</f>
        <v>0</v>
      </c>
      <c r="C3951" t="s" s="10">
        <v>4912</v>
      </c>
      <c r="D3951" t="s" s="10">
        <v>4917</v>
      </c>
      <c r="E3951" s="349">
        <v>0</v>
      </c>
      <c r="F3951" s="6"/>
      <c r="G3951" s="6"/>
      <c r="H3951" s="6"/>
      <c r="I3951" s="6"/>
      <c r="J3951" s="9"/>
    </row>
    <row r="3952" ht="15.35" customHeight="1">
      <c r="A3952" t="s" s="594">
        <f>MID(D3952,LEN(C3952)+2,LEN(D3952)-LEN(C3952))</f>
        <v>115</v>
      </c>
      <c r="B3952" s="349">
        <f>IF(_xlfn.IFERROR(FIND("PU",D3952,1),0)&lt;&gt;0,"PU",0)</f>
        <v>0</v>
      </c>
      <c r="C3952" t="s" s="10">
        <v>4912</v>
      </c>
      <c r="D3952" t="s" s="10">
        <v>4918</v>
      </c>
      <c r="E3952" s="349">
        <v>0</v>
      </c>
      <c r="F3952" s="6"/>
      <c r="G3952" s="6"/>
      <c r="H3952" s="6"/>
      <c r="I3952" s="6"/>
      <c r="J3952" s="9"/>
    </row>
    <row r="3953" ht="15.35" customHeight="1">
      <c r="A3953" t="s" s="594">
        <f>MID(D3953,LEN(C3953)+2,LEN(D3953)-LEN(C3953))</f>
        <v>117</v>
      </c>
      <c r="B3953" s="349">
        <f>IF(_xlfn.IFERROR(FIND("PU",D3953,1),0)&lt;&gt;0,"PU",0)</f>
        <v>0</v>
      </c>
      <c r="C3953" t="s" s="10">
        <v>4912</v>
      </c>
      <c r="D3953" t="s" s="10">
        <v>4919</v>
      </c>
      <c r="E3953" s="349">
        <v>0</v>
      </c>
      <c r="F3953" s="6"/>
      <c r="G3953" s="6"/>
      <c r="H3953" s="6"/>
      <c r="I3953" s="6"/>
      <c r="J3953" s="9"/>
    </row>
    <row r="3954" ht="15.35" customHeight="1">
      <c r="A3954" t="s" s="594">
        <f>MID(D3954,LEN(C3954)+2,LEN(D3954)-LEN(C3954))</f>
        <v>118</v>
      </c>
      <c r="B3954" s="349">
        <f>IF(_xlfn.IFERROR(FIND("PU",D3954,1),0)&lt;&gt;0,"PU",0)</f>
        <v>0</v>
      </c>
      <c r="C3954" t="s" s="10">
        <v>4912</v>
      </c>
      <c r="D3954" t="s" s="10">
        <v>4920</v>
      </c>
      <c r="E3954" s="349">
        <v>0</v>
      </c>
      <c r="F3954" s="6"/>
      <c r="G3954" s="6"/>
      <c r="H3954" s="6"/>
      <c r="I3954" s="6"/>
      <c r="J3954" s="9"/>
    </row>
    <row r="3955" ht="15.35" customHeight="1">
      <c r="A3955" t="s" s="594">
        <f>MID(D3955,LEN(C3955)+2,LEN(D3955)-LEN(C3955))</f>
        <v>119</v>
      </c>
      <c r="B3955" s="349">
        <f>IF(_xlfn.IFERROR(FIND("PU",D3955,1),0)&lt;&gt;0,"PU",0)</f>
        <v>0</v>
      </c>
      <c r="C3955" t="s" s="10">
        <v>4912</v>
      </c>
      <c r="D3955" t="s" s="10">
        <v>4921</v>
      </c>
      <c r="E3955" s="349">
        <v>0</v>
      </c>
      <c r="F3955" s="6"/>
      <c r="G3955" s="6"/>
      <c r="H3955" s="6"/>
      <c r="I3955" s="6"/>
      <c r="J3955" s="9"/>
    </row>
    <row r="3956" ht="15.35" customHeight="1">
      <c r="A3956" t="s" s="594">
        <f>MID(D3956,LEN(C3956)+2,LEN(D3956)-LEN(C3956))</f>
        <v>120</v>
      </c>
      <c r="B3956" s="349">
        <f>IF(_xlfn.IFERROR(FIND("PU",D3956,1),0)&lt;&gt;0,"PU",0)</f>
        <v>0</v>
      </c>
      <c r="C3956" t="s" s="10">
        <v>4912</v>
      </c>
      <c r="D3956" t="s" s="10">
        <v>4922</v>
      </c>
      <c r="E3956" s="349">
        <v>0</v>
      </c>
      <c r="F3956" s="6"/>
      <c r="G3956" s="6"/>
      <c r="H3956" s="6"/>
      <c r="I3956" s="6"/>
      <c r="J3956" s="9"/>
    </row>
    <row r="3957" ht="15.35" customHeight="1">
      <c r="A3957" t="s" s="594">
        <f>MID(D3957,LEN(C3957)+2,LEN(D3957)-LEN(C3957))</f>
        <v>121</v>
      </c>
      <c r="B3957" s="349">
        <f>IF(_xlfn.IFERROR(FIND("PU",D3957,1),0)&lt;&gt;0,"PU",0)</f>
        <v>0</v>
      </c>
      <c r="C3957" t="s" s="10">
        <v>4912</v>
      </c>
      <c r="D3957" t="s" s="10">
        <v>4923</v>
      </c>
      <c r="E3957" s="349">
        <v>0</v>
      </c>
      <c r="F3957" s="6"/>
      <c r="G3957" s="6"/>
      <c r="H3957" s="6"/>
      <c r="I3957" s="6"/>
      <c r="J3957" s="9"/>
    </row>
    <row r="3958" ht="15.35" customHeight="1">
      <c r="A3958" t="s" s="594">
        <f>MID(D3958,LEN(C3958)+2,LEN(D3958)-LEN(C3958))</f>
        <v>122</v>
      </c>
      <c r="B3958" s="349">
        <f>IF(_xlfn.IFERROR(FIND("PU",D3958,1),0)&lt;&gt;0,"PU",0)</f>
        <v>0</v>
      </c>
      <c r="C3958" t="s" s="10">
        <v>4912</v>
      </c>
      <c r="D3958" t="s" s="10">
        <v>4924</v>
      </c>
      <c r="E3958" s="349">
        <v>0</v>
      </c>
      <c r="F3958" s="6"/>
      <c r="G3958" s="6"/>
      <c r="H3958" s="6"/>
      <c r="I3958" s="6"/>
      <c r="J3958" s="9"/>
    </row>
    <row r="3959" ht="15.35" customHeight="1">
      <c r="A3959" t="s" s="594">
        <f>MID(D3959,LEN(C3959)+2,LEN(D3959)-LEN(C3959))</f>
        <v>123</v>
      </c>
      <c r="B3959" s="349">
        <f>IF(_xlfn.IFERROR(FIND("PU",D3959,1),0)&lt;&gt;0,"PU",0)</f>
        <v>0</v>
      </c>
      <c r="C3959" t="s" s="10">
        <v>4912</v>
      </c>
      <c r="D3959" t="s" s="10">
        <v>4925</v>
      </c>
      <c r="E3959" s="349">
        <v>0</v>
      </c>
      <c r="F3959" s="6"/>
      <c r="G3959" s="6"/>
      <c r="H3959" s="6"/>
      <c r="I3959" s="6"/>
      <c r="J3959" s="9"/>
    </row>
    <row r="3960" ht="15.35" customHeight="1">
      <c r="A3960" t="s" s="594">
        <f>MID(D3960,LEN(C3960)+2,LEN(D3960)-LEN(C3960))</f>
        <v>860</v>
      </c>
      <c r="B3960" s="349">
        <f>IF(_xlfn.IFERROR(FIND("PU",D3960,1),0)&lt;&gt;0,"PU",0)</f>
        <v>0</v>
      </c>
      <c r="C3960" t="s" s="10">
        <v>4912</v>
      </c>
      <c r="D3960" t="s" s="10">
        <v>4926</v>
      </c>
      <c r="E3960" s="349">
        <v>0</v>
      </c>
      <c r="F3960" s="6"/>
      <c r="G3960" s="6"/>
      <c r="H3960" s="6"/>
      <c r="I3960" s="6"/>
      <c r="J3960" s="9"/>
    </row>
    <row r="3961" ht="15.35" customHeight="1">
      <c r="A3961" t="s" s="594">
        <f>MID(D3961,LEN(C3961)+2,LEN(D3961)-LEN(C3961))</f>
        <v>110</v>
      </c>
      <c r="B3961" s="349">
        <f>IF(_xlfn.IFERROR(FIND("PU",D3961,1),0)&lt;&gt;0,"PU",0)</f>
        <v>0</v>
      </c>
      <c r="C3961" t="s" s="10">
        <v>4927</v>
      </c>
      <c r="D3961" t="s" s="10">
        <v>4928</v>
      </c>
      <c r="E3961" s="349">
        <v>0</v>
      </c>
      <c r="F3961" s="6"/>
      <c r="G3961" s="6"/>
      <c r="H3961" s="6"/>
      <c r="I3961" s="6"/>
      <c r="J3961" s="9"/>
    </row>
    <row r="3962" ht="15.35" customHeight="1">
      <c r="A3962" t="s" s="594">
        <f>MID(D3962,LEN(C3962)+2,LEN(D3962)-LEN(C3962))</f>
        <v>111</v>
      </c>
      <c r="B3962" s="349">
        <f>IF(_xlfn.IFERROR(FIND("PU",D3962,1),0)&lt;&gt;0,"PU",0)</f>
        <v>0</v>
      </c>
      <c r="C3962" t="s" s="10">
        <v>4927</v>
      </c>
      <c r="D3962" t="s" s="10">
        <v>4929</v>
      </c>
      <c r="E3962" s="349">
        <v>0</v>
      </c>
      <c r="F3962" s="6"/>
      <c r="G3962" s="6"/>
      <c r="H3962" s="6"/>
      <c r="I3962" s="6"/>
      <c r="J3962" s="9"/>
    </row>
    <row r="3963" ht="15.35" customHeight="1">
      <c r="A3963" t="s" s="594">
        <f>MID(D3963,LEN(C3963)+2,LEN(D3963)-LEN(C3963))</f>
        <v>112</v>
      </c>
      <c r="B3963" s="349">
        <f>IF(_xlfn.IFERROR(FIND("PU",D3963,1),0)&lt;&gt;0,"PU",0)</f>
        <v>0</v>
      </c>
      <c r="C3963" t="s" s="10">
        <v>4927</v>
      </c>
      <c r="D3963" t="s" s="10">
        <v>4930</v>
      </c>
      <c r="E3963" s="349">
        <v>0</v>
      </c>
      <c r="F3963" s="6"/>
      <c r="G3963" s="6"/>
      <c r="H3963" s="6"/>
      <c r="I3963" s="6"/>
      <c r="J3963" s="9"/>
    </row>
    <row r="3964" ht="15.35" customHeight="1">
      <c r="A3964" t="s" s="594">
        <f>MID(D3964,LEN(C3964)+2,LEN(D3964)-LEN(C3964))</f>
        <v>113</v>
      </c>
      <c r="B3964" s="349">
        <f>IF(_xlfn.IFERROR(FIND("PU",D3964,1),0)&lt;&gt;0,"PU",0)</f>
        <v>0</v>
      </c>
      <c r="C3964" t="s" s="10">
        <v>4927</v>
      </c>
      <c r="D3964" t="s" s="10">
        <v>4931</v>
      </c>
      <c r="E3964" s="349">
        <v>0</v>
      </c>
      <c r="F3964" s="6"/>
      <c r="G3964" s="6"/>
      <c r="H3964" s="6"/>
      <c r="I3964" s="6"/>
      <c r="J3964" s="9"/>
    </row>
    <row r="3965" ht="15.35" customHeight="1">
      <c r="A3965" t="s" s="594">
        <f>MID(D3965,LEN(C3965)+2,LEN(D3965)-LEN(C3965))</f>
        <v>114</v>
      </c>
      <c r="B3965" s="349">
        <f>IF(_xlfn.IFERROR(FIND("PU",D3965,1),0)&lt;&gt;0,"PU",0)</f>
        <v>0</v>
      </c>
      <c r="C3965" t="s" s="10">
        <v>4927</v>
      </c>
      <c r="D3965" t="s" s="10">
        <v>4932</v>
      </c>
      <c r="E3965" s="349">
        <v>0</v>
      </c>
      <c r="F3965" s="6"/>
      <c r="G3965" s="6"/>
      <c r="H3965" s="6"/>
      <c r="I3965" s="6"/>
      <c r="J3965" s="9"/>
    </row>
    <row r="3966" ht="15.35" customHeight="1">
      <c r="A3966" t="s" s="594">
        <f>MID(D3966,LEN(C3966)+2,LEN(D3966)-LEN(C3966))</f>
        <v>115</v>
      </c>
      <c r="B3966" s="349">
        <f>IF(_xlfn.IFERROR(FIND("PU",D3966,1),0)&lt;&gt;0,"PU",0)</f>
        <v>0</v>
      </c>
      <c r="C3966" t="s" s="10">
        <v>4927</v>
      </c>
      <c r="D3966" t="s" s="10">
        <v>4933</v>
      </c>
      <c r="E3966" s="349">
        <v>0</v>
      </c>
      <c r="F3966" s="6"/>
      <c r="G3966" s="6"/>
      <c r="H3966" s="6"/>
      <c r="I3966" s="6"/>
      <c r="J3966" s="9"/>
    </row>
    <row r="3967" ht="15.35" customHeight="1">
      <c r="A3967" t="s" s="594">
        <f>MID(D3967,LEN(C3967)+2,LEN(D3967)-LEN(C3967))</f>
        <v>117</v>
      </c>
      <c r="B3967" s="349">
        <f>IF(_xlfn.IFERROR(FIND("PU",D3967,1),0)&lt;&gt;0,"PU",0)</f>
        <v>0</v>
      </c>
      <c r="C3967" t="s" s="10">
        <v>4927</v>
      </c>
      <c r="D3967" t="s" s="10">
        <v>4934</v>
      </c>
      <c r="E3967" s="349">
        <v>0</v>
      </c>
      <c r="F3967" s="6"/>
      <c r="G3967" s="6"/>
      <c r="H3967" s="6"/>
      <c r="I3967" s="6"/>
      <c r="J3967" s="9"/>
    </row>
    <row r="3968" ht="15.35" customHeight="1">
      <c r="A3968" t="s" s="594">
        <f>MID(D3968,LEN(C3968)+2,LEN(D3968)-LEN(C3968))</f>
        <v>118</v>
      </c>
      <c r="B3968" s="349">
        <f>IF(_xlfn.IFERROR(FIND("PU",D3968,1),0)&lt;&gt;0,"PU",0)</f>
        <v>0</v>
      </c>
      <c r="C3968" t="s" s="10">
        <v>4927</v>
      </c>
      <c r="D3968" t="s" s="10">
        <v>4935</v>
      </c>
      <c r="E3968" s="349">
        <v>0</v>
      </c>
      <c r="F3968" s="6"/>
      <c r="G3968" s="6"/>
      <c r="H3968" s="6"/>
      <c r="I3968" s="6"/>
      <c r="J3968" s="9"/>
    </row>
    <row r="3969" ht="15.35" customHeight="1">
      <c r="A3969" t="s" s="594">
        <f>MID(D3969,LEN(C3969)+2,LEN(D3969)-LEN(C3969))</f>
        <v>119</v>
      </c>
      <c r="B3969" s="349">
        <f>IF(_xlfn.IFERROR(FIND("PU",D3969,1),0)&lt;&gt;0,"PU",0)</f>
        <v>0</v>
      </c>
      <c r="C3969" t="s" s="10">
        <v>4927</v>
      </c>
      <c r="D3969" t="s" s="10">
        <v>4936</v>
      </c>
      <c r="E3969" s="349">
        <v>0</v>
      </c>
      <c r="F3969" s="6"/>
      <c r="G3969" s="6"/>
      <c r="H3969" s="6"/>
      <c r="I3969" s="6"/>
      <c r="J3969" s="9"/>
    </row>
    <row r="3970" ht="15.35" customHeight="1">
      <c r="A3970" t="s" s="594">
        <f>MID(D3970,LEN(C3970)+2,LEN(D3970)-LEN(C3970))</f>
        <v>120</v>
      </c>
      <c r="B3970" s="349">
        <f>IF(_xlfn.IFERROR(FIND("PU",D3970,1),0)&lt;&gt;0,"PU",0)</f>
        <v>0</v>
      </c>
      <c r="C3970" t="s" s="10">
        <v>4927</v>
      </c>
      <c r="D3970" t="s" s="10">
        <v>4937</v>
      </c>
      <c r="E3970" s="349">
        <v>0</v>
      </c>
      <c r="F3970" s="6"/>
      <c r="G3970" s="6"/>
      <c r="H3970" s="6"/>
      <c r="I3970" s="6"/>
      <c r="J3970" s="9"/>
    </row>
    <row r="3971" ht="15.35" customHeight="1">
      <c r="A3971" t="s" s="594">
        <f>MID(D3971,LEN(C3971)+2,LEN(D3971)-LEN(C3971))</f>
        <v>121</v>
      </c>
      <c r="B3971" s="349">
        <f>IF(_xlfn.IFERROR(FIND("PU",D3971,1),0)&lt;&gt;0,"PU",0)</f>
        <v>0</v>
      </c>
      <c r="C3971" t="s" s="10">
        <v>4927</v>
      </c>
      <c r="D3971" t="s" s="10">
        <v>4938</v>
      </c>
      <c r="E3971" s="349">
        <v>0</v>
      </c>
      <c r="F3971" s="6"/>
      <c r="G3971" s="6"/>
      <c r="H3971" s="6"/>
      <c r="I3971" s="6"/>
      <c r="J3971" s="9"/>
    </row>
    <row r="3972" ht="15.35" customHeight="1">
      <c r="A3972" t="s" s="594">
        <f>MID(D3972,LEN(C3972)+2,LEN(D3972)-LEN(C3972))</f>
        <v>122</v>
      </c>
      <c r="B3972" s="349">
        <f>IF(_xlfn.IFERROR(FIND("PU",D3972,1),0)&lt;&gt;0,"PU",0)</f>
        <v>0</v>
      </c>
      <c r="C3972" t="s" s="10">
        <v>4927</v>
      </c>
      <c r="D3972" t="s" s="10">
        <v>4939</v>
      </c>
      <c r="E3972" s="349">
        <v>0</v>
      </c>
      <c r="F3972" s="6"/>
      <c r="G3972" s="6"/>
      <c r="H3972" s="6"/>
      <c r="I3972" s="6"/>
      <c r="J3972" s="9"/>
    </row>
    <row r="3973" ht="15.35" customHeight="1">
      <c r="A3973" t="s" s="594">
        <f>MID(D3973,LEN(C3973)+2,LEN(D3973)-LEN(C3973))</f>
        <v>123</v>
      </c>
      <c r="B3973" s="349">
        <f>IF(_xlfn.IFERROR(FIND("PU",D3973,1),0)&lt;&gt;0,"PU",0)</f>
        <v>0</v>
      </c>
      <c r="C3973" t="s" s="10">
        <v>4927</v>
      </c>
      <c r="D3973" t="s" s="10">
        <v>4940</v>
      </c>
      <c r="E3973" s="349">
        <v>0</v>
      </c>
      <c r="F3973" s="6"/>
      <c r="G3973" s="6"/>
      <c r="H3973" s="6"/>
      <c r="I3973" s="6"/>
      <c r="J3973" s="9"/>
    </row>
    <row r="3974" ht="15.35" customHeight="1">
      <c r="A3974" t="s" s="594">
        <f>MID(D3974,LEN(C3974)+2,LEN(D3974)-LEN(C3974))</f>
        <v>860</v>
      </c>
      <c r="B3974" s="349">
        <f>IF(_xlfn.IFERROR(FIND("PU",D3974,1),0)&lt;&gt;0,"PU",0)</f>
        <v>0</v>
      </c>
      <c r="C3974" t="s" s="10">
        <v>4927</v>
      </c>
      <c r="D3974" t="s" s="10">
        <v>4941</v>
      </c>
      <c r="E3974" s="349">
        <v>0</v>
      </c>
      <c r="F3974" s="6"/>
      <c r="G3974" s="6"/>
      <c r="H3974" s="6"/>
      <c r="I3974" s="6"/>
      <c r="J3974" s="9"/>
    </row>
    <row r="3975" ht="15.35" customHeight="1">
      <c r="A3975" t="s" s="594">
        <f>MID(D3975,LEN(C3975)+2,LEN(D3975)-LEN(C3975))</f>
        <v>110</v>
      </c>
      <c r="B3975" s="349">
        <f>IF(_xlfn.IFERROR(FIND("PU",D3975,1),0)&lt;&gt;0,"PU",0)</f>
        <v>0</v>
      </c>
      <c r="C3975" t="s" s="10">
        <v>4942</v>
      </c>
      <c r="D3975" t="s" s="10">
        <v>4943</v>
      </c>
      <c r="E3975" s="349">
        <v>0</v>
      </c>
      <c r="F3975" s="6"/>
      <c r="G3975" s="6"/>
      <c r="H3975" s="6"/>
      <c r="I3975" s="6"/>
      <c r="J3975" s="9"/>
    </row>
    <row r="3976" ht="15.35" customHeight="1">
      <c r="A3976" t="s" s="594">
        <f>MID(D3976,LEN(C3976)+2,LEN(D3976)-LEN(C3976))</f>
        <v>111</v>
      </c>
      <c r="B3976" s="349">
        <f>IF(_xlfn.IFERROR(FIND("PU",D3976,1),0)&lt;&gt;0,"PU",0)</f>
        <v>0</v>
      </c>
      <c r="C3976" t="s" s="10">
        <v>4942</v>
      </c>
      <c r="D3976" t="s" s="10">
        <v>4944</v>
      </c>
      <c r="E3976" s="349">
        <v>0</v>
      </c>
      <c r="F3976" s="6"/>
      <c r="G3976" s="6"/>
      <c r="H3976" s="6"/>
      <c r="I3976" s="6"/>
      <c r="J3976" s="9"/>
    </row>
    <row r="3977" ht="15.35" customHeight="1">
      <c r="A3977" t="s" s="594">
        <f>MID(D3977,LEN(C3977)+2,LEN(D3977)-LEN(C3977))</f>
        <v>112</v>
      </c>
      <c r="B3977" s="349">
        <f>IF(_xlfn.IFERROR(FIND("PU",D3977,1),0)&lt;&gt;0,"PU",0)</f>
        <v>0</v>
      </c>
      <c r="C3977" t="s" s="10">
        <v>4942</v>
      </c>
      <c r="D3977" t="s" s="10">
        <v>4945</v>
      </c>
      <c r="E3977" s="349">
        <v>0</v>
      </c>
      <c r="F3977" s="6"/>
      <c r="G3977" s="6"/>
      <c r="H3977" s="6"/>
      <c r="I3977" s="6"/>
      <c r="J3977" s="9"/>
    </row>
    <row r="3978" ht="15.35" customHeight="1">
      <c r="A3978" t="s" s="594">
        <f>MID(D3978,LEN(C3978)+2,LEN(D3978)-LEN(C3978))</f>
        <v>113</v>
      </c>
      <c r="B3978" s="349">
        <f>IF(_xlfn.IFERROR(FIND("PU",D3978,1),0)&lt;&gt;0,"PU",0)</f>
        <v>0</v>
      </c>
      <c r="C3978" t="s" s="10">
        <v>4942</v>
      </c>
      <c r="D3978" t="s" s="10">
        <v>4946</v>
      </c>
      <c r="E3978" s="349">
        <v>0</v>
      </c>
      <c r="F3978" s="6"/>
      <c r="G3978" s="6"/>
      <c r="H3978" s="6"/>
      <c r="I3978" s="6"/>
      <c r="J3978" s="9"/>
    </row>
    <row r="3979" ht="15.35" customHeight="1">
      <c r="A3979" t="s" s="594">
        <f>MID(D3979,LEN(C3979)+2,LEN(D3979)-LEN(C3979))</f>
        <v>114</v>
      </c>
      <c r="B3979" s="349">
        <f>IF(_xlfn.IFERROR(FIND("PU",D3979,1),0)&lt;&gt;0,"PU",0)</f>
        <v>0</v>
      </c>
      <c r="C3979" t="s" s="10">
        <v>4942</v>
      </c>
      <c r="D3979" t="s" s="10">
        <v>4947</v>
      </c>
      <c r="E3979" s="349">
        <v>0</v>
      </c>
      <c r="F3979" s="6"/>
      <c r="G3979" s="6"/>
      <c r="H3979" s="6"/>
      <c r="I3979" s="6"/>
      <c r="J3979" s="9"/>
    </row>
    <row r="3980" ht="15.35" customHeight="1">
      <c r="A3980" t="s" s="594">
        <f>MID(D3980,LEN(C3980)+2,LEN(D3980)-LEN(C3980))</f>
        <v>115</v>
      </c>
      <c r="B3980" s="349">
        <f>IF(_xlfn.IFERROR(FIND("PU",D3980,1),0)&lt;&gt;0,"PU",0)</f>
        <v>0</v>
      </c>
      <c r="C3980" t="s" s="10">
        <v>4942</v>
      </c>
      <c r="D3980" t="s" s="10">
        <v>4948</v>
      </c>
      <c r="E3980" s="349">
        <v>0</v>
      </c>
      <c r="F3980" s="6"/>
      <c r="G3980" s="6"/>
      <c r="H3980" s="6"/>
      <c r="I3980" s="6"/>
      <c r="J3980" s="9"/>
    </row>
    <row r="3981" ht="15.35" customHeight="1">
      <c r="A3981" t="s" s="594">
        <f>MID(D3981,LEN(C3981)+2,LEN(D3981)-LEN(C3981))</f>
        <v>117</v>
      </c>
      <c r="B3981" s="349">
        <f>IF(_xlfn.IFERROR(FIND("PU",D3981,1),0)&lt;&gt;0,"PU",0)</f>
        <v>0</v>
      </c>
      <c r="C3981" t="s" s="10">
        <v>4942</v>
      </c>
      <c r="D3981" t="s" s="10">
        <v>4949</v>
      </c>
      <c r="E3981" s="349">
        <v>0</v>
      </c>
      <c r="F3981" s="6"/>
      <c r="G3981" s="6"/>
      <c r="H3981" s="6"/>
      <c r="I3981" s="6"/>
      <c r="J3981" s="9"/>
    </row>
    <row r="3982" ht="15.35" customHeight="1">
      <c r="A3982" t="s" s="594">
        <f>MID(D3982,LEN(C3982)+2,LEN(D3982)-LEN(C3982))</f>
        <v>118</v>
      </c>
      <c r="B3982" s="349">
        <f>IF(_xlfn.IFERROR(FIND("PU",D3982,1),0)&lt;&gt;0,"PU",0)</f>
        <v>0</v>
      </c>
      <c r="C3982" t="s" s="10">
        <v>4942</v>
      </c>
      <c r="D3982" t="s" s="10">
        <v>4950</v>
      </c>
      <c r="E3982" s="349">
        <v>0</v>
      </c>
      <c r="F3982" s="6"/>
      <c r="G3982" s="6"/>
      <c r="H3982" s="6"/>
      <c r="I3982" s="6"/>
      <c r="J3982" s="9"/>
    </row>
    <row r="3983" ht="15.35" customHeight="1">
      <c r="A3983" t="s" s="594">
        <f>MID(D3983,LEN(C3983)+2,LEN(D3983)-LEN(C3983))</f>
        <v>119</v>
      </c>
      <c r="B3983" s="349">
        <f>IF(_xlfn.IFERROR(FIND("PU",D3983,1),0)&lt;&gt;0,"PU",0)</f>
        <v>0</v>
      </c>
      <c r="C3983" t="s" s="10">
        <v>4942</v>
      </c>
      <c r="D3983" t="s" s="10">
        <v>4951</v>
      </c>
      <c r="E3983" s="349">
        <v>0</v>
      </c>
      <c r="F3983" s="6"/>
      <c r="G3983" s="6"/>
      <c r="H3983" s="6"/>
      <c r="I3983" s="6"/>
      <c r="J3983" s="9"/>
    </row>
    <row r="3984" ht="15.35" customHeight="1">
      <c r="A3984" t="s" s="594">
        <f>MID(D3984,LEN(C3984)+2,LEN(D3984)-LEN(C3984))</f>
        <v>120</v>
      </c>
      <c r="B3984" s="349">
        <f>IF(_xlfn.IFERROR(FIND("PU",D3984,1),0)&lt;&gt;0,"PU",0)</f>
        <v>0</v>
      </c>
      <c r="C3984" t="s" s="10">
        <v>4942</v>
      </c>
      <c r="D3984" t="s" s="10">
        <v>4952</v>
      </c>
      <c r="E3984" s="349">
        <v>0</v>
      </c>
      <c r="F3984" s="6"/>
      <c r="G3984" s="6"/>
      <c r="H3984" s="6"/>
      <c r="I3984" s="6"/>
      <c r="J3984" s="9"/>
    </row>
    <row r="3985" ht="15.35" customHeight="1">
      <c r="A3985" t="s" s="594">
        <f>MID(D3985,LEN(C3985)+2,LEN(D3985)-LEN(C3985))</f>
        <v>121</v>
      </c>
      <c r="B3985" s="349">
        <f>IF(_xlfn.IFERROR(FIND("PU",D3985,1),0)&lt;&gt;0,"PU",0)</f>
        <v>0</v>
      </c>
      <c r="C3985" t="s" s="10">
        <v>4942</v>
      </c>
      <c r="D3985" t="s" s="10">
        <v>4953</v>
      </c>
      <c r="E3985" s="349">
        <v>0</v>
      </c>
      <c r="F3985" s="6"/>
      <c r="G3985" s="6"/>
      <c r="H3985" s="6"/>
      <c r="I3985" s="6"/>
      <c r="J3985" s="9"/>
    </row>
    <row r="3986" ht="15.35" customHeight="1">
      <c r="A3986" t="s" s="594">
        <f>MID(D3986,LEN(C3986)+2,LEN(D3986)-LEN(C3986))</f>
        <v>122</v>
      </c>
      <c r="B3986" s="349">
        <f>IF(_xlfn.IFERROR(FIND("PU",D3986,1),0)&lt;&gt;0,"PU",0)</f>
        <v>0</v>
      </c>
      <c r="C3986" t="s" s="10">
        <v>4942</v>
      </c>
      <c r="D3986" t="s" s="10">
        <v>4954</v>
      </c>
      <c r="E3986" s="349">
        <v>0</v>
      </c>
      <c r="F3986" s="6"/>
      <c r="G3986" s="6"/>
      <c r="H3986" s="6"/>
      <c r="I3986" s="6"/>
      <c r="J3986" s="9"/>
    </row>
    <row r="3987" ht="15.35" customHeight="1">
      <c r="A3987" t="s" s="594">
        <f>MID(D3987,LEN(C3987)+2,LEN(D3987)-LEN(C3987))</f>
        <v>123</v>
      </c>
      <c r="B3987" s="349">
        <f>IF(_xlfn.IFERROR(FIND("PU",D3987,1),0)&lt;&gt;0,"PU",0)</f>
        <v>0</v>
      </c>
      <c r="C3987" t="s" s="10">
        <v>4942</v>
      </c>
      <c r="D3987" t="s" s="10">
        <v>4955</v>
      </c>
      <c r="E3987" s="349">
        <v>0</v>
      </c>
      <c r="F3987" s="6"/>
      <c r="G3987" s="6"/>
      <c r="H3987" s="6"/>
      <c r="I3987" s="6"/>
      <c r="J3987" s="9"/>
    </row>
    <row r="3988" ht="15.35" customHeight="1">
      <c r="A3988" t="s" s="594">
        <f>MID(D3988,LEN(C3988)+2,LEN(D3988)-LEN(C3988))</f>
        <v>860</v>
      </c>
      <c r="B3988" s="349">
        <f>IF(_xlfn.IFERROR(FIND("PU",D3988,1),0)&lt;&gt;0,"PU",0)</f>
        <v>0</v>
      </c>
      <c r="C3988" t="s" s="10">
        <v>4942</v>
      </c>
      <c r="D3988" t="s" s="10">
        <v>4956</v>
      </c>
      <c r="E3988" s="349">
        <v>0</v>
      </c>
      <c r="F3988" s="6"/>
      <c r="G3988" s="6"/>
      <c r="H3988" s="6"/>
      <c r="I3988" s="6"/>
      <c r="J3988" s="9"/>
    </row>
    <row r="3989" ht="15.35" customHeight="1">
      <c r="A3989" t="s" s="594">
        <f>MID(D3989,LEN(C3989)+2,LEN(D3989)-LEN(C3989))</f>
        <v>110</v>
      </c>
      <c r="B3989" s="349">
        <f>IF(_xlfn.IFERROR(FIND("PU",D3989,1),0)&lt;&gt;0,"PU",0)</f>
        <v>0</v>
      </c>
      <c r="C3989" t="s" s="10">
        <v>4957</v>
      </c>
      <c r="D3989" t="s" s="10">
        <v>4958</v>
      </c>
      <c r="E3989" s="349">
        <v>0</v>
      </c>
      <c r="F3989" s="6"/>
      <c r="G3989" s="6"/>
      <c r="H3989" s="6"/>
      <c r="I3989" s="6"/>
      <c r="J3989" s="9"/>
    </row>
    <row r="3990" ht="15.35" customHeight="1">
      <c r="A3990" t="s" s="594">
        <f>MID(D3990,LEN(C3990)+2,LEN(D3990)-LEN(C3990))</f>
        <v>111</v>
      </c>
      <c r="B3990" s="349">
        <f>IF(_xlfn.IFERROR(FIND("PU",D3990,1),0)&lt;&gt;0,"PU",0)</f>
        <v>0</v>
      </c>
      <c r="C3990" t="s" s="10">
        <v>4957</v>
      </c>
      <c r="D3990" t="s" s="10">
        <v>4959</v>
      </c>
      <c r="E3990" s="349">
        <v>0</v>
      </c>
      <c r="F3990" s="6"/>
      <c r="G3990" s="6"/>
      <c r="H3990" s="6"/>
      <c r="I3990" s="6"/>
      <c r="J3990" s="9"/>
    </row>
    <row r="3991" ht="15.35" customHeight="1">
      <c r="A3991" t="s" s="594">
        <f>MID(D3991,LEN(C3991)+2,LEN(D3991)-LEN(C3991))</f>
        <v>112</v>
      </c>
      <c r="B3991" s="349">
        <f>IF(_xlfn.IFERROR(FIND("PU",D3991,1),0)&lt;&gt;0,"PU",0)</f>
        <v>0</v>
      </c>
      <c r="C3991" t="s" s="10">
        <v>4957</v>
      </c>
      <c r="D3991" t="s" s="10">
        <v>4960</v>
      </c>
      <c r="E3991" s="349">
        <v>0</v>
      </c>
      <c r="F3991" s="6"/>
      <c r="G3991" s="6"/>
      <c r="H3991" s="6"/>
      <c r="I3991" s="6"/>
      <c r="J3991" s="9"/>
    </row>
    <row r="3992" ht="15.35" customHeight="1">
      <c r="A3992" t="s" s="594">
        <f>MID(D3992,LEN(C3992)+2,LEN(D3992)-LEN(C3992))</f>
        <v>113</v>
      </c>
      <c r="B3992" s="349">
        <f>IF(_xlfn.IFERROR(FIND("PU",D3992,1),0)&lt;&gt;0,"PU",0)</f>
        <v>0</v>
      </c>
      <c r="C3992" t="s" s="10">
        <v>4957</v>
      </c>
      <c r="D3992" t="s" s="10">
        <v>4961</v>
      </c>
      <c r="E3992" s="349">
        <v>0</v>
      </c>
      <c r="F3992" s="6"/>
      <c r="G3992" s="6"/>
      <c r="H3992" s="6"/>
      <c r="I3992" s="6"/>
      <c r="J3992" s="9"/>
    </row>
    <row r="3993" ht="15.35" customHeight="1">
      <c r="A3993" t="s" s="594">
        <f>MID(D3993,LEN(C3993)+2,LEN(D3993)-LEN(C3993))</f>
        <v>114</v>
      </c>
      <c r="B3993" s="349">
        <f>IF(_xlfn.IFERROR(FIND("PU",D3993,1),0)&lt;&gt;0,"PU",0)</f>
        <v>0</v>
      </c>
      <c r="C3993" t="s" s="10">
        <v>4957</v>
      </c>
      <c r="D3993" t="s" s="10">
        <v>4962</v>
      </c>
      <c r="E3993" s="349">
        <v>0</v>
      </c>
      <c r="F3993" s="6"/>
      <c r="G3993" s="6"/>
      <c r="H3993" s="6"/>
      <c r="I3993" s="6"/>
      <c r="J3993" s="9"/>
    </row>
    <row r="3994" ht="15.35" customHeight="1">
      <c r="A3994" t="s" s="594">
        <f>MID(D3994,LEN(C3994)+2,LEN(D3994)-LEN(C3994))</f>
        <v>115</v>
      </c>
      <c r="B3994" s="349">
        <f>IF(_xlfn.IFERROR(FIND("PU",D3994,1),0)&lt;&gt;0,"PU",0)</f>
        <v>0</v>
      </c>
      <c r="C3994" t="s" s="10">
        <v>4957</v>
      </c>
      <c r="D3994" t="s" s="10">
        <v>4963</v>
      </c>
      <c r="E3994" s="349">
        <v>0</v>
      </c>
      <c r="F3994" s="6"/>
      <c r="G3994" s="6"/>
      <c r="H3994" s="6"/>
      <c r="I3994" s="6"/>
      <c r="J3994" s="9"/>
    </row>
    <row r="3995" ht="15.35" customHeight="1">
      <c r="A3995" t="s" s="594">
        <f>MID(D3995,LEN(C3995)+2,LEN(D3995)-LEN(C3995))</f>
        <v>117</v>
      </c>
      <c r="B3995" s="349">
        <f>IF(_xlfn.IFERROR(FIND("PU",D3995,1),0)&lt;&gt;0,"PU",0)</f>
        <v>0</v>
      </c>
      <c r="C3995" t="s" s="10">
        <v>4957</v>
      </c>
      <c r="D3995" t="s" s="10">
        <v>4964</v>
      </c>
      <c r="E3995" s="349">
        <v>0</v>
      </c>
      <c r="F3995" s="6"/>
      <c r="G3995" s="6"/>
      <c r="H3995" s="6"/>
      <c r="I3995" s="6"/>
      <c r="J3995" s="9"/>
    </row>
    <row r="3996" ht="15.35" customHeight="1">
      <c r="A3996" t="s" s="594">
        <f>MID(D3996,LEN(C3996)+2,LEN(D3996)-LEN(C3996))</f>
        <v>118</v>
      </c>
      <c r="B3996" s="349">
        <f>IF(_xlfn.IFERROR(FIND("PU",D3996,1),0)&lt;&gt;0,"PU",0)</f>
        <v>0</v>
      </c>
      <c r="C3996" t="s" s="10">
        <v>4957</v>
      </c>
      <c r="D3996" t="s" s="10">
        <v>4965</v>
      </c>
      <c r="E3996" s="349">
        <v>0</v>
      </c>
      <c r="F3996" s="6"/>
      <c r="G3996" s="6"/>
      <c r="H3996" s="6"/>
      <c r="I3996" s="6"/>
      <c r="J3996" s="9"/>
    </row>
    <row r="3997" ht="15.35" customHeight="1">
      <c r="A3997" t="s" s="594">
        <f>MID(D3997,LEN(C3997)+2,LEN(D3997)-LEN(C3997))</f>
        <v>119</v>
      </c>
      <c r="B3997" s="349">
        <f>IF(_xlfn.IFERROR(FIND("PU",D3997,1),0)&lt;&gt;0,"PU",0)</f>
        <v>0</v>
      </c>
      <c r="C3997" t="s" s="10">
        <v>4957</v>
      </c>
      <c r="D3997" t="s" s="10">
        <v>4966</v>
      </c>
      <c r="E3997" s="349">
        <v>0</v>
      </c>
      <c r="F3997" s="6"/>
      <c r="G3997" s="6"/>
      <c r="H3997" s="6"/>
      <c r="I3997" s="6"/>
      <c r="J3997" s="9"/>
    </row>
    <row r="3998" ht="15.35" customHeight="1">
      <c r="A3998" t="s" s="594">
        <f>MID(D3998,LEN(C3998)+2,LEN(D3998)-LEN(C3998))</f>
        <v>120</v>
      </c>
      <c r="B3998" s="349">
        <f>IF(_xlfn.IFERROR(FIND("PU",D3998,1),0)&lt;&gt;0,"PU",0)</f>
        <v>0</v>
      </c>
      <c r="C3998" t="s" s="10">
        <v>4957</v>
      </c>
      <c r="D3998" t="s" s="10">
        <v>4967</v>
      </c>
      <c r="E3998" s="349">
        <v>0</v>
      </c>
      <c r="F3998" s="6"/>
      <c r="G3998" s="6"/>
      <c r="H3998" s="6"/>
      <c r="I3998" s="6"/>
      <c r="J3998" s="9"/>
    </row>
    <row r="3999" ht="15.35" customHeight="1">
      <c r="A3999" t="s" s="594">
        <f>MID(D3999,LEN(C3999)+2,LEN(D3999)-LEN(C3999))</f>
        <v>121</v>
      </c>
      <c r="B3999" s="349">
        <f>IF(_xlfn.IFERROR(FIND("PU",D3999,1),0)&lt;&gt;0,"PU",0)</f>
        <v>0</v>
      </c>
      <c r="C3999" t="s" s="10">
        <v>4957</v>
      </c>
      <c r="D3999" t="s" s="10">
        <v>4968</v>
      </c>
      <c r="E3999" s="349">
        <v>0</v>
      </c>
      <c r="F3999" s="6"/>
      <c r="G3999" s="6"/>
      <c r="H3999" s="6"/>
      <c r="I3999" s="6"/>
      <c r="J3999" s="9"/>
    </row>
    <row r="4000" ht="15.35" customHeight="1">
      <c r="A4000" t="s" s="594">
        <f>MID(D4000,LEN(C4000)+2,LEN(D4000)-LEN(C4000))</f>
        <v>122</v>
      </c>
      <c r="B4000" s="349">
        <f>IF(_xlfn.IFERROR(FIND("PU",D4000,1),0)&lt;&gt;0,"PU",0)</f>
        <v>0</v>
      </c>
      <c r="C4000" t="s" s="10">
        <v>4957</v>
      </c>
      <c r="D4000" t="s" s="10">
        <v>4969</v>
      </c>
      <c r="E4000" s="349">
        <v>0</v>
      </c>
      <c r="F4000" s="6"/>
      <c r="G4000" s="6"/>
      <c r="H4000" s="6"/>
      <c r="I4000" s="6"/>
      <c r="J4000" s="9"/>
    </row>
    <row r="4001" ht="15.35" customHeight="1">
      <c r="A4001" t="s" s="594">
        <f>MID(D4001,LEN(C4001)+2,LEN(D4001)-LEN(C4001))</f>
        <v>123</v>
      </c>
      <c r="B4001" s="349">
        <f>IF(_xlfn.IFERROR(FIND("PU",D4001,1),0)&lt;&gt;0,"PU",0)</f>
        <v>0</v>
      </c>
      <c r="C4001" t="s" s="10">
        <v>4957</v>
      </c>
      <c r="D4001" t="s" s="10">
        <v>4970</v>
      </c>
      <c r="E4001" s="349">
        <v>0</v>
      </c>
      <c r="F4001" s="6"/>
      <c r="G4001" s="6"/>
      <c r="H4001" s="6"/>
      <c r="I4001" s="6"/>
      <c r="J4001" s="9"/>
    </row>
    <row r="4002" ht="15.35" customHeight="1">
      <c r="A4002" t="s" s="594">
        <f>MID(D4002,LEN(C4002)+2,LEN(D4002)-LEN(C4002))</f>
        <v>860</v>
      </c>
      <c r="B4002" s="349">
        <f>IF(_xlfn.IFERROR(FIND("PU",D4002,1),0)&lt;&gt;0,"PU",0)</f>
        <v>0</v>
      </c>
      <c r="C4002" t="s" s="10">
        <v>4957</v>
      </c>
      <c r="D4002" t="s" s="10">
        <v>4971</v>
      </c>
      <c r="E4002" s="349">
        <v>0</v>
      </c>
      <c r="F4002" s="6"/>
      <c r="G4002" s="6"/>
      <c r="H4002" s="6"/>
      <c r="I4002" s="6"/>
      <c r="J4002" s="9"/>
    </row>
    <row r="4003" ht="15.35" customHeight="1">
      <c r="A4003" t="s" s="594">
        <f>MID(D4003,LEN(C4003)+2,LEN(D4003)-LEN(C4003))</f>
        <v>110</v>
      </c>
      <c r="B4003" s="349">
        <f>IF(_xlfn.IFERROR(FIND("PU",D4003,1),0)&lt;&gt;0,"PU",0)</f>
        <v>0</v>
      </c>
      <c r="C4003" t="s" s="10">
        <v>4972</v>
      </c>
      <c r="D4003" t="s" s="10">
        <v>4973</v>
      </c>
      <c r="E4003" s="349">
        <v>0</v>
      </c>
      <c r="F4003" s="6"/>
      <c r="G4003" s="6"/>
      <c r="H4003" s="6"/>
      <c r="I4003" s="6"/>
      <c r="J4003" s="9"/>
    </row>
    <row r="4004" ht="15.35" customHeight="1">
      <c r="A4004" t="s" s="594">
        <f>MID(D4004,LEN(C4004)+2,LEN(D4004)-LEN(C4004))</f>
        <v>111</v>
      </c>
      <c r="B4004" s="349">
        <f>IF(_xlfn.IFERROR(FIND("PU",D4004,1),0)&lt;&gt;0,"PU",0)</f>
        <v>0</v>
      </c>
      <c r="C4004" t="s" s="10">
        <v>4972</v>
      </c>
      <c r="D4004" t="s" s="10">
        <v>4974</v>
      </c>
      <c r="E4004" s="349">
        <v>0</v>
      </c>
      <c r="F4004" s="6"/>
      <c r="G4004" s="6"/>
      <c r="H4004" s="6"/>
      <c r="I4004" s="6"/>
      <c r="J4004" s="9"/>
    </row>
    <row r="4005" ht="15.35" customHeight="1">
      <c r="A4005" t="s" s="594">
        <f>MID(D4005,LEN(C4005)+2,LEN(D4005)-LEN(C4005))</f>
        <v>112</v>
      </c>
      <c r="B4005" s="349">
        <f>IF(_xlfn.IFERROR(FIND("PU",D4005,1),0)&lt;&gt;0,"PU",0)</f>
        <v>0</v>
      </c>
      <c r="C4005" t="s" s="10">
        <v>4972</v>
      </c>
      <c r="D4005" t="s" s="10">
        <v>4975</v>
      </c>
      <c r="E4005" s="349">
        <v>0</v>
      </c>
      <c r="F4005" s="6"/>
      <c r="G4005" s="6"/>
      <c r="H4005" s="6"/>
      <c r="I4005" s="6"/>
      <c r="J4005" s="9"/>
    </row>
    <row r="4006" ht="15.35" customHeight="1">
      <c r="A4006" t="s" s="594">
        <f>MID(D4006,LEN(C4006)+2,LEN(D4006)-LEN(C4006))</f>
        <v>113</v>
      </c>
      <c r="B4006" s="349">
        <f>IF(_xlfn.IFERROR(FIND("PU",D4006,1),0)&lt;&gt;0,"PU",0)</f>
        <v>0</v>
      </c>
      <c r="C4006" t="s" s="10">
        <v>4972</v>
      </c>
      <c r="D4006" t="s" s="10">
        <v>4976</v>
      </c>
      <c r="E4006" s="349">
        <v>0</v>
      </c>
      <c r="F4006" s="6"/>
      <c r="G4006" s="6"/>
      <c r="H4006" s="6"/>
      <c r="I4006" s="6"/>
      <c r="J4006" s="9"/>
    </row>
    <row r="4007" ht="15.35" customHeight="1">
      <c r="A4007" t="s" s="594">
        <f>MID(D4007,LEN(C4007)+2,LEN(D4007)-LEN(C4007))</f>
        <v>114</v>
      </c>
      <c r="B4007" s="349">
        <f>IF(_xlfn.IFERROR(FIND("PU",D4007,1),0)&lt;&gt;0,"PU",0)</f>
        <v>0</v>
      </c>
      <c r="C4007" t="s" s="10">
        <v>4972</v>
      </c>
      <c r="D4007" t="s" s="10">
        <v>4977</v>
      </c>
      <c r="E4007" s="349">
        <v>0</v>
      </c>
      <c r="F4007" s="6"/>
      <c r="G4007" s="6"/>
      <c r="H4007" s="6"/>
      <c r="I4007" s="6"/>
      <c r="J4007" s="9"/>
    </row>
    <row r="4008" ht="15.35" customHeight="1">
      <c r="A4008" t="s" s="594">
        <f>MID(D4008,LEN(C4008)+2,LEN(D4008)-LEN(C4008))</f>
        <v>115</v>
      </c>
      <c r="B4008" s="349">
        <f>IF(_xlfn.IFERROR(FIND("PU",D4008,1),0)&lt;&gt;0,"PU",0)</f>
        <v>0</v>
      </c>
      <c r="C4008" t="s" s="10">
        <v>4972</v>
      </c>
      <c r="D4008" t="s" s="10">
        <v>4978</v>
      </c>
      <c r="E4008" s="349">
        <v>0</v>
      </c>
      <c r="F4008" s="6"/>
      <c r="G4008" s="6"/>
      <c r="H4008" s="6"/>
      <c r="I4008" s="6"/>
      <c r="J4008" s="9"/>
    </row>
    <row r="4009" ht="15.35" customHeight="1">
      <c r="A4009" t="s" s="594">
        <f>MID(D4009,LEN(C4009)+2,LEN(D4009)-LEN(C4009))</f>
        <v>117</v>
      </c>
      <c r="B4009" s="349">
        <f>IF(_xlfn.IFERROR(FIND("PU",D4009,1),0)&lt;&gt;0,"PU",0)</f>
        <v>0</v>
      </c>
      <c r="C4009" t="s" s="10">
        <v>4972</v>
      </c>
      <c r="D4009" t="s" s="10">
        <v>4979</v>
      </c>
      <c r="E4009" s="349">
        <v>0</v>
      </c>
      <c r="F4009" s="6"/>
      <c r="G4009" s="6"/>
      <c r="H4009" s="6"/>
      <c r="I4009" s="6"/>
      <c r="J4009" s="9"/>
    </row>
    <row r="4010" ht="15.35" customHeight="1">
      <c r="A4010" t="s" s="594">
        <f>MID(D4010,LEN(C4010)+2,LEN(D4010)-LEN(C4010))</f>
        <v>118</v>
      </c>
      <c r="B4010" s="349">
        <f>IF(_xlfn.IFERROR(FIND("PU",D4010,1),0)&lt;&gt;0,"PU",0)</f>
        <v>0</v>
      </c>
      <c r="C4010" t="s" s="10">
        <v>4972</v>
      </c>
      <c r="D4010" t="s" s="10">
        <v>4980</v>
      </c>
      <c r="E4010" s="349">
        <v>0</v>
      </c>
      <c r="F4010" s="6"/>
      <c r="G4010" s="6"/>
      <c r="H4010" s="6"/>
      <c r="I4010" s="6"/>
      <c r="J4010" s="9"/>
    </row>
    <row r="4011" ht="15.35" customHeight="1">
      <c r="A4011" t="s" s="594">
        <f>MID(D4011,LEN(C4011)+2,LEN(D4011)-LEN(C4011))</f>
        <v>119</v>
      </c>
      <c r="B4011" s="349">
        <f>IF(_xlfn.IFERROR(FIND("PU",D4011,1),0)&lt;&gt;0,"PU",0)</f>
        <v>0</v>
      </c>
      <c r="C4011" t="s" s="10">
        <v>4972</v>
      </c>
      <c r="D4011" t="s" s="10">
        <v>4981</v>
      </c>
      <c r="E4011" s="349">
        <v>0</v>
      </c>
      <c r="F4011" s="6"/>
      <c r="G4011" s="6"/>
      <c r="H4011" s="6"/>
      <c r="I4011" s="6"/>
      <c r="J4011" s="9"/>
    </row>
    <row r="4012" ht="15.35" customHeight="1">
      <c r="A4012" t="s" s="594">
        <f>MID(D4012,LEN(C4012)+2,LEN(D4012)-LEN(C4012))</f>
        <v>120</v>
      </c>
      <c r="B4012" s="349">
        <f>IF(_xlfn.IFERROR(FIND("PU",D4012,1),0)&lt;&gt;0,"PU",0)</f>
        <v>0</v>
      </c>
      <c r="C4012" t="s" s="10">
        <v>4972</v>
      </c>
      <c r="D4012" t="s" s="10">
        <v>4982</v>
      </c>
      <c r="E4012" s="349">
        <v>0</v>
      </c>
      <c r="F4012" s="6"/>
      <c r="G4012" s="6"/>
      <c r="H4012" s="6"/>
      <c r="I4012" s="6"/>
      <c r="J4012" s="9"/>
    </row>
    <row r="4013" ht="15.35" customHeight="1">
      <c r="A4013" t="s" s="594">
        <f>MID(D4013,LEN(C4013)+2,LEN(D4013)-LEN(C4013))</f>
        <v>121</v>
      </c>
      <c r="B4013" s="349">
        <f>IF(_xlfn.IFERROR(FIND("PU",D4013,1),0)&lt;&gt;0,"PU",0)</f>
        <v>0</v>
      </c>
      <c r="C4013" t="s" s="10">
        <v>4972</v>
      </c>
      <c r="D4013" t="s" s="10">
        <v>4983</v>
      </c>
      <c r="E4013" s="349">
        <v>0</v>
      </c>
      <c r="F4013" s="6"/>
      <c r="G4013" s="6"/>
      <c r="H4013" s="6"/>
      <c r="I4013" s="6"/>
      <c r="J4013" s="9"/>
    </row>
    <row r="4014" ht="15.35" customHeight="1">
      <c r="A4014" t="s" s="594">
        <f>MID(D4014,LEN(C4014)+2,LEN(D4014)-LEN(C4014))</f>
        <v>122</v>
      </c>
      <c r="B4014" s="349">
        <f>IF(_xlfn.IFERROR(FIND("PU",D4014,1),0)&lt;&gt;0,"PU",0)</f>
        <v>0</v>
      </c>
      <c r="C4014" t="s" s="10">
        <v>4972</v>
      </c>
      <c r="D4014" t="s" s="10">
        <v>4984</v>
      </c>
      <c r="E4014" s="349">
        <v>0</v>
      </c>
      <c r="F4014" s="6"/>
      <c r="G4014" s="6"/>
      <c r="H4014" s="6"/>
      <c r="I4014" s="6"/>
      <c r="J4014" s="9"/>
    </row>
    <row r="4015" ht="15.35" customHeight="1">
      <c r="A4015" t="s" s="594">
        <f>MID(D4015,LEN(C4015)+2,LEN(D4015)-LEN(C4015))</f>
        <v>123</v>
      </c>
      <c r="B4015" s="349">
        <f>IF(_xlfn.IFERROR(FIND("PU",D4015,1),0)&lt;&gt;0,"PU",0)</f>
        <v>0</v>
      </c>
      <c r="C4015" t="s" s="10">
        <v>4972</v>
      </c>
      <c r="D4015" t="s" s="10">
        <v>4985</v>
      </c>
      <c r="E4015" s="349">
        <v>0</v>
      </c>
      <c r="F4015" s="6"/>
      <c r="G4015" s="6"/>
      <c r="H4015" s="6"/>
      <c r="I4015" s="6"/>
      <c r="J4015" s="9"/>
    </row>
    <row r="4016" ht="15.35" customHeight="1">
      <c r="A4016" t="s" s="594">
        <f>MID(D4016,LEN(C4016)+2,LEN(D4016)-LEN(C4016))</f>
        <v>860</v>
      </c>
      <c r="B4016" s="349">
        <f>IF(_xlfn.IFERROR(FIND("PU",D4016,1),0)&lt;&gt;0,"PU",0)</f>
        <v>0</v>
      </c>
      <c r="C4016" t="s" s="10">
        <v>4972</v>
      </c>
      <c r="D4016" t="s" s="10">
        <v>4986</v>
      </c>
      <c r="E4016" s="349">
        <v>0</v>
      </c>
      <c r="F4016" s="6"/>
      <c r="G4016" s="6"/>
      <c r="H4016" s="6"/>
      <c r="I4016" s="6"/>
      <c r="J4016" s="9"/>
    </row>
    <row r="4017" ht="15.35" customHeight="1">
      <c r="A4017" t="s" s="594">
        <f>MID(D4017,LEN(C4017)+2,LEN(D4017)-LEN(C4017))</f>
        <v>110</v>
      </c>
      <c r="B4017" s="349">
        <f>IF(_xlfn.IFERROR(FIND("PU",D4017,1),0)&lt;&gt;0,"PU",0)</f>
        <v>0</v>
      </c>
      <c r="C4017" t="s" s="10">
        <v>4987</v>
      </c>
      <c r="D4017" t="s" s="10">
        <v>4988</v>
      </c>
      <c r="E4017" s="349">
        <v>0</v>
      </c>
      <c r="F4017" s="6"/>
      <c r="G4017" s="6"/>
      <c r="H4017" s="6"/>
      <c r="I4017" s="6"/>
      <c r="J4017" s="9"/>
    </row>
    <row r="4018" ht="15.35" customHeight="1">
      <c r="A4018" t="s" s="594">
        <f>MID(D4018,LEN(C4018)+2,LEN(D4018)-LEN(C4018))</f>
        <v>111</v>
      </c>
      <c r="B4018" s="349">
        <f>IF(_xlfn.IFERROR(FIND("PU",D4018,1),0)&lt;&gt;0,"PU",0)</f>
        <v>0</v>
      </c>
      <c r="C4018" t="s" s="10">
        <v>4987</v>
      </c>
      <c r="D4018" t="s" s="10">
        <v>4989</v>
      </c>
      <c r="E4018" s="349">
        <v>0</v>
      </c>
      <c r="F4018" s="6"/>
      <c r="G4018" s="6"/>
      <c r="H4018" s="6"/>
      <c r="I4018" s="6"/>
      <c r="J4018" s="9"/>
    </row>
    <row r="4019" ht="15.35" customHeight="1">
      <c r="A4019" t="s" s="594">
        <f>MID(D4019,LEN(C4019)+2,LEN(D4019)-LEN(C4019))</f>
        <v>112</v>
      </c>
      <c r="B4019" s="349">
        <f>IF(_xlfn.IFERROR(FIND("PU",D4019,1),0)&lt;&gt;0,"PU",0)</f>
        <v>0</v>
      </c>
      <c r="C4019" t="s" s="10">
        <v>4987</v>
      </c>
      <c r="D4019" t="s" s="10">
        <v>4990</v>
      </c>
      <c r="E4019" s="349">
        <v>0</v>
      </c>
      <c r="F4019" s="6"/>
      <c r="G4019" s="6"/>
      <c r="H4019" s="6"/>
      <c r="I4019" s="6"/>
      <c r="J4019" s="9"/>
    </row>
    <row r="4020" ht="15.35" customHeight="1">
      <c r="A4020" t="s" s="594">
        <f>MID(D4020,LEN(C4020)+2,LEN(D4020)-LEN(C4020))</f>
        <v>113</v>
      </c>
      <c r="B4020" s="349">
        <f>IF(_xlfn.IFERROR(FIND("PU",D4020,1),0)&lt;&gt;0,"PU",0)</f>
        <v>0</v>
      </c>
      <c r="C4020" t="s" s="10">
        <v>4987</v>
      </c>
      <c r="D4020" t="s" s="10">
        <v>4991</v>
      </c>
      <c r="E4020" s="349">
        <v>0</v>
      </c>
      <c r="F4020" s="6"/>
      <c r="G4020" s="6"/>
      <c r="H4020" s="6"/>
      <c r="I4020" s="6"/>
      <c r="J4020" s="9"/>
    </row>
    <row r="4021" ht="15.35" customHeight="1">
      <c r="A4021" t="s" s="594">
        <f>MID(D4021,LEN(C4021)+2,LEN(D4021)-LEN(C4021))</f>
        <v>114</v>
      </c>
      <c r="B4021" s="349">
        <f>IF(_xlfn.IFERROR(FIND("PU",D4021,1),0)&lt;&gt;0,"PU",0)</f>
        <v>0</v>
      </c>
      <c r="C4021" t="s" s="10">
        <v>4987</v>
      </c>
      <c r="D4021" t="s" s="10">
        <v>4992</v>
      </c>
      <c r="E4021" s="349">
        <v>0</v>
      </c>
      <c r="F4021" s="6"/>
      <c r="G4021" s="6"/>
      <c r="H4021" s="6"/>
      <c r="I4021" s="6"/>
      <c r="J4021" s="9"/>
    </row>
    <row r="4022" ht="15.35" customHeight="1">
      <c r="A4022" t="s" s="594">
        <f>MID(D4022,LEN(C4022)+2,LEN(D4022)-LEN(C4022))</f>
        <v>115</v>
      </c>
      <c r="B4022" s="349">
        <f>IF(_xlfn.IFERROR(FIND("PU",D4022,1),0)&lt;&gt;0,"PU",0)</f>
        <v>0</v>
      </c>
      <c r="C4022" t="s" s="10">
        <v>4987</v>
      </c>
      <c r="D4022" t="s" s="10">
        <v>4993</v>
      </c>
      <c r="E4022" s="349">
        <v>0</v>
      </c>
      <c r="F4022" s="6"/>
      <c r="G4022" s="6"/>
      <c r="H4022" s="6"/>
      <c r="I4022" s="6"/>
      <c r="J4022" s="9"/>
    </row>
    <row r="4023" ht="15.35" customHeight="1">
      <c r="A4023" t="s" s="594">
        <f>MID(D4023,LEN(C4023)+2,LEN(D4023)-LEN(C4023))</f>
        <v>117</v>
      </c>
      <c r="B4023" s="349">
        <f>IF(_xlfn.IFERROR(FIND("PU",D4023,1),0)&lt;&gt;0,"PU",0)</f>
        <v>0</v>
      </c>
      <c r="C4023" t="s" s="10">
        <v>4987</v>
      </c>
      <c r="D4023" t="s" s="10">
        <v>4994</v>
      </c>
      <c r="E4023" s="349">
        <v>0</v>
      </c>
      <c r="F4023" s="6"/>
      <c r="G4023" s="6"/>
      <c r="H4023" s="6"/>
      <c r="I4023" s="6"/>
      <c r="J4023" s="9"/>
    </row>
    <row r="4024" ht="15.35" customHeight="1">
      <c r="A4024" t="s" s="594">
        <f>MID(D4024,LEN(C4024)+2,LEN(D4024)-LEN(C4024))</f>
        <v>118</v>
      </c>
      <c r="B4024" s="349">
        <f>IF(_xlfn.IFERROR(FIND("PU",D4024,1),0)&lt;&gt;0,"PU",0)</f>
        <v>0</v>
      </c>
      <c r="C4024" t="s" s="10">
        <v>4987</v>
      </c>
      <c r="D4024" t="s" s="10">
        <v>4995</v>
      </c>
      <c r="E4024" s="349">
        <v>0</v>
      </c>
      <c r="F4024" s="6"/>
      <c r="G4024" s="6"/>
      <c r="H4024" s="6"/>
      <c r="I4024" s="6"/>
      <c r="J4024" s="9"/>
    </row>
    <row r="4025" ht="15.35" customHeight="1">
      <c r="A4025" t="s" s="594">
        <f>MID(D4025,LEN(C4025)+2,LEN(D4025)-LEN(C4025))</f>
        <v>119</v>
      </c>
      <c r="B4025" s="349">
        <f>IF(_xlfn.IFERROR(FIND("PU",D4025,1),0)&lt;&gt;0,"PU",0)</f>
        <v>0</v>
      </c>
      <c r="C4025" t="s" s="10">
        <v>4987</v>
      </c>
      <c r="D4025" t="s" s="10">
        <v>4996</v>
      </c>
      <c r="E4025" s="349">
        <v>0</v>
      </c>
      <c r="F4025" s="6"/>
      <c r="G4025" s="6"/>
      <c r="H4025" s="6"/>
      <c r="I4025" s="6"/>
      <c r="J4025" s="9"/>
    </row>
    <row r="4026" ht="15.35" customHeight="1">
      <c r="A4026" t="s" s="594">
        <f>MID(D4026,LEN(C4026)+2,LEN(D4026)-LEN(C4026))</f>
        <v>120</v>
      </c>
      <c r="B4026" s="349">
        <f>IF(_xlfn.IFERROR(FIND("PU",D4026,1),0)&lt;&gt;0,"PU",0)</f>
        <v>0</v>
      </c>
      <c r="C4026" t="s" s="10">
        <v>4987</v>
      </c>
      <c r="D4026" t="s" s="10">
        <v>4997</v>
      </c>
      <c r="E4026" s="349">
        <v>0</v>
      </c>
      <c r="F4026" s="6"/>
      <c r="G4026" s="6"/>
      <c r="H4026" s="6"/>
      <c r="I4026" s="6"/>
      <c r="J4026" s="9"/>
    </row>
    <row r="4027" ht="15.35" customHeight="1">
      <c r="A4027" t="s" s="594">
        <f>MID(D4027,LEN(C4027)+2,LEN(D4027)-LEN(C4027))</f>
        <v>121</v>
      </c>
      <c r="B4027" s="349">
        <f>IF(_xlfn.IFERROR(FIND("PU",D4027,1),0)&lt;&gt;0,"PU",0)</f>
        <v>0</v>
      </c>
      <c r="C4027" t="s" s="10">
        <v>4987</v>
      </c>
      <c r="D4027" t="s" s="10">
        <v>4998</v>
      </c>
      <c r="E4027" s="349">
        <v>0</v>
      </c>
      <c r="F4027" s="6"/>
      <c r="G4027" s="6"/>
      <c r="H4027" s="6"/>
      <c r="I4027" s="6"/>
      <c r="J4027" s="9"/>
    </row>
    <row r="4028" ht="15.35" customHeight="1">
      <c r="A4028" t="s" s="594">
        <f>MID(D4028,LEN(C4028)+2,LEN(D4028)-LEN(C4028))</f>
        <v>122</v>
      </c>
      <c r="B4028" s="349">
        <f>IF(_xlfn.IFERROR(FIND("PU",D4028,1),0)&lt;&gt;0,"PU",0)</f>
        <v>0</v>
      </c>
      <c r="C4028" t="s" s="10">
        <v>4987</v>
      </c>
      <c r="D4028" t="s" s="10">
        <v>4999</v>
      </c>
      <c r="E4028" s="349">
        <v>0</v>
      </c>
      <c r="F4028" s="6"/>
      <c r="G4028" s="6"/>
      <c r="H4028" s="6"/>
      <c r="I4028" s="6"/>
      <c r="J4028" s="9"/>
    </row>
    <row r="4029" ht="15.35" customHeight="1">
      <c r="A4029" t="s" s="594">
        <f>MID(D4029,LEN(C4029)+2,LEN(D4029)-LEN(C4029))</f>
        <v>123</v>
      </c>
      <c r="B4029" s="349">
        <f>IF(_xlfn.IFERROR(FIND("PU",D4029,1),0)&lt;&gt;0,"PU",0)</f>
        <v>0</v>
      </c>
      <c r="C4029" t="s" s="10">
        <v>4987</v>
      </c>
      <c r="D4029" t="s" s="10">
        <v>5000</v>
      </c>
      <c r="E4029" s="349">
        <v>0</v>
      </c>
      <c r="F4029" s="6"/>
      <c r="G4029" s="6"/>
      <c r="H4029" s="6"/>
      <c r="I4029" s="6"/>
      <c r="J4029" s="9"/>
    </row>
    <row r="4030" ht="15.35" customHeight="1">
      <c r="A4030" t="s" s="594">
        <f>MID(D4030,LEN(C4030)+2,LEN(D4030)-LEN(C4030))</f>
        <v>860</v>
      </c>
      <c r="B4030" s="349">
        <f>IF(_xlfn.IFERROR(FIND("PU",D4030,1),0)&lt;&gt;0,"PU",0)</f>
        <v>0</v>
      </c>
      <c r="C4030" t="s" s="10">
        <v>4987</v>
      </c>
      <c r="D4030" t="s" s="10">
        <v>5001</v>
      </c>
      <c r="E4030" s="349">
        <v>0</v>
      </c>
      <c r="F4030" s="6"/>
      <c r="G4030" s="6"/>
      <c r="H4030" s="6"/>
      <c r="I4030" s="6"/>
      <c r="J4030" s="9"/>
    </row>
    <row r="4031" ht="15.35" customHeight="1">
      <c r="A4031" t="s" s="594">
        <f>MID(D4031,LEN(C4031)+2,LEN(D4031)-LEN(C4031))</f>
        <v>110</v>
      </c>
      <c r="B4031" s="349">
        <f>IF(_xlfn.IFERROR(FIND("PU",D4031,1),0)&lt;&gt;0,"PU",0)</f>
        <v>0</v>
      </c>
      <c r="C4031" t="s" s="10">
        <v>5002</v>
      </c>
      <c r="D4031" t="s" s="10">
        <v>5003</v>
      </c>
      <c r="E4031" s="349">
        <v>0</v>
      </c>
      <c r="F4031" s="6"/>
      <c r="G4031" s="6"/>
      <c r="H4031" s="6"/>
      <c r="I4031" s="6"/>
      <c r="J4031" s="9"/>
    </row>
    <row r="4032" ht="15.35" customHeight="1">
      <c r="A4032" t="s" s="594">
        <f>MID(D4032,LEN(C4032)+2,LEN(D4032)-LEN(C4032))</f>
        <v>111</v>
      </c>
      <c r="B4032" s="349">
        <f>IF(_xlfn.IFERROR(FIND("PU",D4032,1),0)&lt;&gt;0,"PU",0)</f>
        <v>0</v>
      </c>
      <c r="C4032" t="s" s="10">
        <v>5002</v>
      </c>
      <c r="D4032" t="s" s="10">
        <v>5004</v>
      </c>
      <c r="E4032" s="349">
        <v>0</v>
      </c>
      <c r="F4032" s="6"/>
      <c r="G4032" s="6"/>
      <c r="H4032" s="6"/>
      <c r="I4032" s="6"/>
      <c r="J4032" s="9"/>
    </row>
    <row r="4033" ht="15.35" customHeight="1">
      <c r="A4033" t="s" s="594">
        <f>MID(D4033,LEN(C4033)+2,LEN(D4033)-LEN(C4033))</f>
        <v>112</v>
      </c>
      <c r="B4033" s="349">
        <f>IF(_xlfn.IFERROR(FIND("PU",D4033,1),0)&lt;&gt;0,"PU",0)</f>
        <v>0</v>
      </c>
      <c r="C4033" t="s" s="10">
        <v>5002</v>
      </c>
      <c r="D4033" t="s" s="10">
        <v>5005</v>
      </c>
      <c r="E4033" s="349">
        <v>0</v>
      </c>
      <c r="F4033" s="6"/>
      <c r="G4033" s="6"/>
      <c r="H4033" s="6"/>
      <c r="I4033" s="6"/>
      <c r="J4033" s="9"/>
    </row>
    <row r="4034" ht="15.35" customHeight="1">
      <c r="A4034" t="s" s="594">
        <f>MID(D4034,LEN(C4034)+2,LEN(D4034)-LEN(C4034))</f>
        <v>113</v>
      </c>
      <c r="B4034" s="349">
        <f>IF(_xlfn.IFERROR(FIND("PU",D4034,1),0)&lt;&gt;0,"PU",0)</f>
        <v>0</v>
      </c>
      <c r="C4034" t="s" s="10">
        <v>5002</v>
      </c>
      <c r="D4034" t="s" s="10">
        <v>5006</v>
      </c>
      <c r="E4034" s="349">
        <v>0</v>
      </c>
      <c r="F4034" s="6"/>
      <c r="G4034" s="6"/>
      <c r="H4034" s="6"/>
      <c r="I4034" s="6"/>
      <c r="J4034" s="9"/>
    </row>
    <row r="4035" ht="15.35" customHeight="1">
      <c r="A4035" t="s" s="594">
        <f>MID(D4035,LEN(C4035)+2,LEN(D4035)-LEN(C4035))</f>
        <v>114</v>
      </c>
      <c r="B4035" s="349">
        <f>IF(_xlfn.IFERROR(FIND("PU",D4035,1),0)&lt;&gt;0,"PU",0)</f>
        <v>0</v>
      </c>
      <c r="C4035" t="s" s="10">
        <v>5002</v>
      </c>
      <c r="D4035" t="s" s="10">
        <v>5007</v>
      </c>
      <c r="E4035" s="349">
        <v>0</v>
      </c>
      <c r="F4035" s="6"/>
      <c r="G4035" s="6"/>
      <c r="H4035" s="6"/>
      <c r="I4035" s="6"/>
      <c r="J4035" s="9"/>
    </row>
    <row r="4036" ht="15.35" customHeight="1">
      <c r="A4036" t="s" s="594">
        <f>MID(D4036,LEN(C4036)+2,LEN(D4036)-LEN(C4036))</f>
        <v>115</v>
      </c>
      <c r="B4036" s="349">
        <f>IF(_xlfn.IFERROR(FIND("PU",D4036,1),0)&lt;&gt;0,"PU",0)</f>
        <v>0</v>
      </c>
      <c r="C4036" t="s" s="10">
        <v>5002</v>
      </c>
      <c r="D4036" t="s" s="10">
        <v>5008</v>
      </c>
      <c r="E4036" s="349">
        <v>0</v>
      </c>
      <c r="F4036" s="6"/>
      <c r="G4036" s="6"/>
      <c r="H4036" s="6"/>
      <c r="I4036" s="6"/>
      <c r="J4036" s="9"/>
    </row>
    <row r="4037" ht="15.35" customHeight="1">
      <c r="A4037" t="s" s="594">
        <f>MID(D4037,LEN(C4037)+2,LEN(D4037)-LEN(C4037))</f>
        <v>117</v>
      </c>
      <c r="B4037" s="349">
        <f>IF(_xlfn.IFERROR(FIND("PU",D4037,1),0)&lt;&gt;0,"PU",0)</f>
        <v>0</v>
      </c>
      <c r="C4037" t="s" s="10">
        <v>5002</v>
      </c>
      <c r="D4037" t="s" s="10">
        <v>5009</v>
      </c>
      <c r="E4037" s="349">
        <v>0</v>
      </c>
      <c r="F4037" s="6"/>
      <c r="G4037" s="6"/>
      <c r="H4037" s="6"/>
      <c r="I4037" s="6"/>
      <c r="J4037" s="9"/>
    </row>
    <row r="4038" ht="15.35" customHeight="1">
      <c r="A4038" t="s" s="594">
        <f>MID(D4038,LEN(C4038)+2,LEN(D4038)-LEN(C4038))</f>
        <v>118</v>
      </c>
      <c r="B4038" s="349">
        <f>IF(_xlfn.IFERROR(FIND("PU",D4038,1),0)&lt;&gt;0,"PU",0)</f>
        <v>0</v>
      </c>
      <c r="C4038" t="s" s="10">
        <v>5002</v>
      </c>
      <c r="D4038" t="s" s="10">
        <v>5010</v>
      </c>
      <c r="E4038" s="349">
        <v>0</v>
      </c>
      <c r="F4038" s="6"/>
      <c r="G4038" s="6"/>
      <c r="H4038" s="6"/>
      <c r="I4038" s="6"/>
      <c r="J4038" s="9"/>
    </row>
    <row r="4039" ht="15.35" customHeight="1">
      <c r="A4039" t="s" s="594">
        <f>MID(D4039,LEN(C4039)+2,LEN(D4039)-LEN(C4039))</f>
        <v>119</v>
      </c>
      <c r="B4039" s="349">
        <f>IF(_xlfn.IFERROR(FIND("PU",D4039,1),0)&lt;&gt;0,"PU",0)</f>
        <v>0</v>
      </c>
      <c r="C4039" t="s" s="10">
        <v>5002</v>
      </c>
      <c r="D4039" t="s" s="10">
        <v>5011</v>
      </c>
      <c r="E4039" s="349">
        <v>0</v>
      </c>
      <c r="F4039" s="6"/>
      <c r="G4039" s="6"/>
      <c r="H4039" s="6"/>
      <c r="I4039" s="6"/>
      <c r="J4039" s="9"/>
    </row>
    <row r="4040" ht="15.35" customHeight="1">
      <c r="A4040" t="s" s="594">
        <f>MID(D4040,LEN(C4040)+2,LEN(D4040)-LEN(C4040))</f>
        <v>120</v>
      </c>
      <c r="B4040" s="349">
        <f>IF(_xlfn.IFERROR(FIND("PU",D4040,1),0)&lt;&gt;0,"PU",0)</f>
        <v>0</v>
      </c>
      <c r="C4040" t="s" s="10">
        <v>5002</v>
      </c>
      <c r="D4040" t="s" s="10">
        <v>5012</v>
      </c>
      <c r="E4040" s="349">
        <v>0</v>
      </c>
      <c r="F4040" s="6"/>
      <c r="G4040" s="6"/>
      <c r="H4040" s="6"/>
      <c r="I4040" s="6"/>
      <c r="J4040" s="9"/>
    </row>
    <row r="4041" ht="15.35" customHeight="1">
      <c r="A4041" t="s" s="594">
        <f>MID(D4041,LEN(C4041)+2,LEN(D4041)-LEN(C4041))</f>
        <v>121</v>
      </c>
      <c r="B4041" s="349">
        <f>IF(_xlfn.IFERROR(FIND("PU",D4041,1),0)&lt;&gt;0,"PU",0)</f>
        <v>0</v>
      </c>
      <c r="C4041" t="s" s="10">
        <v>5002</v>
      </c>
      <c r="D4041" t="s" s="10">
        <v>5013</v>
      </c>
      <c r="E4041" s="349">
        <v>0</v>
      </c>
      <c r="F4041" s="6"/>
      <c r="G4041" s="6"/>
      <c r="H4041" s="6"/>
      <c r="I4041" s="6"/>
      <c r="J4041" s="9"/>
    </row>
    <row r="4042" ht="15.35" customHeight="1">
      <c r="A4042" t="s" s="594">
        <f>MID(D4042,LEN(C4042)+2,LEN(D4042)-LEN(C4042))</f>
        <v>122</v>
      </c>
      <c r="B4042" s="349">
        <f>IF(_xlfn.IFERROR(FIND("PU",D4042,1),0)&lt;&gt;0,"PU",0)</f>
        <v>0</v>
      </c>
      <c r="C4042" t="s" s="10">
        <v>5002</v>
      </c>
      <c r="D4042" t="s" s="10">
        <v>5014</v>
      </c>
      <c r="E4042" s="349">
        <v>0</v>
      </c>
      <c r="F4042" s="6"/>
      <c r="G4042" s="6"/>
      <c r="H4042" s="6"/>
      <c r="I4042" s="6"/>
      <c r="J4042" s="9"/>
    </row>
    <row r="4043" ht="15.35" customHeight="1">
      <c r="A4043" t="s" s="594">
        <f>MID(D4043,LEN(C4043)+2,LEN(D4043)-LEN(C4043))</f>
        <v>123</v>
      </c>
      <c r="B4043" s="349">
        <f>IF(_xlfn.IFERROR(FIND("PU",D4043,1),0)&lt;&gt;0,"PU",0)</f>
        <v>0</v>
      </c>
      <c r="C4043" t="s" s="10">
        <v>5002</v>
      </c>
      <c r="D4043" t="s" s="10">
        <v>5015</v>
      </c>
      <c r="E4043" s="349">
        <v>0</v>
      </c>
      <c r="F4043" s="6"/>
      <c r="G4043" s="6"/>
      <c r="H4043" s="6"/>
      <c r="I4043" s="6"/>
      <c r="J4043" s="9"/>
    </row>
    <row r="4044" ht="15.35" customHeight="1">
      <c r="A4044" t="s" s="594">
        <f>MID(D4044,LEN(C4044)+2,LEN(D4044)-LEN(C4044))</f>
        <v>860</v>
      </c>
      <c r="B4044" s="349">
        <f>IF(_xlfn.IFERROR(FIND("PU",D4044,1),0)&lt;&gt;0,"PU",0)</f>
        <v>0</v>
      </c>
      <c r="C4044" t="s" s="10">
        <v>5002</v>
      </c>
      <c r="D4044" t="s" s="10">
        <v>5016</v>
      </c>
      <c r="E4044" s="349">
        <v>0</v>
      </c>
      <c r="F4044" s="6"/>
      <c r="G4044" s="6"/>
      <c r="H4044" s="6"/>
      <c r="I4044" s="6"/>
      <c r="J4044" s="9"/>
    </row>
    <row r="4045" ht="15.35" customHeight="1">
      <c r="A4045" t="s" s="594">
        <f>MID(D4045,LEN(C4045)+2,LEN(D4045)-LEN(C4045))</f>
        <v>110</v>
      </c>
      <c r="B4045" s="349">
        <f>IF(_xlfn.IFERROR(FIND("PU",D4045,1),0)&lt;&gt;0,"PU",0)</f>
        <v>0</v>
      </c>
      <c r="C4045" t="s" s="10">
        <v>5017</v>
      </c>
      <c r="D4045" t="s" s="10">
        <v>5018</v>
      </c>
      <c r="E4045" s="349">
        <v>0</v>
      </c>
      <c r="F4045" s="6"/>
      <c r="G4045" s="6"/>
      <c r="H4045" s="6"/>
      <c r="I4045" s="6"/>
      <c r="J4045" s="9"/>
    </row>
    <row r="4046" ht="15.35" customHeight="1">
      <c r="A4046" t="s" s="594">
        <f>MID(D4046,LEN(C4046)+2,LEN(D4046)-LEN(C4046))</f>
        <v>111</v>
      </c>
      <c r="B4046" s="349">
        <f>IF(_xlfn.IFERROR(FIND("PU",D4046,1),0)&lt;&gt;0,"PU",0)</f>
        <v>0</v>
      </c>
      <c r="C4046" t="s" s="10">
        <v>5017</v>
      </c>
      <c r="D4046" t="s" s="10">
        <v>5019</v>
      </c>
      <c r="E4046" s="349">
        <v>0</v>
      </c>
      <c r="F4046" s="6"/>
      <c r="G4046" s="6"/>
      <c r="H4046" s="6"/>
      <c r="I4046" s="6"/>
      <c r="J4046" s="9"/>
    </row>
    <row r="4047" ht="15.35" customHeight="1">
      <c r="A4047" t="s" s="594">
        <f>MID(D4047,LEN(C4047)+2,LEN(D4047)-LEN(C4047))</f>
        <v>112</v>
      </c>
      <c r="B4047" s="349">
        <f>IF(_xlfn.IFERROR(FIND("PU",D4047,1),0)&lt;&gt;0,"PU",0)</f>
        <v>0</v>
      </c>
      <c r="C4047" t="s" s="10">
        <v>5017</v>
      </c>
      <c r="D4047" t="s" s="10">
        <v>5020</v>
      </c>
      <c r="E4047" s="349">
        <v>0</v>
      </c>
      <c r="F4047" s="6"/>
      <c r="G4047" s="6"/>
      <c r="H4047" s="6"/>
      <c r="I4047" s="6"/>
      <c r="J4047" s="9"/>
    </row>
    <row r="4048" ht="15.35" customHeight="1">
      <c r="A4048" t="s" s="594">
        <f>MID(D4048,LEN(C4048)+2,LEN(D4048)-LEN(C4048))</f>
        <v>113</v>
      </c>
      <c r="B4048" s="349">
        <f>IF(_xlfn.IFERROR(FIND("PU",D4048,1),0)&lt;&gt;0,"PU",0)</f>
        <v>0</v>
      </c>
      <c r="C4048" t="s" s="10">
        <v>5017</v>
      </c>
      <c r="D4048" t="s" s="10">
        <v>5021</v>
      </c>
      <c r="E4048" s="349">
        <v>0</v>
      </c>
      <c r="F4048" s="6"/>
      <c r="G4048" s="6"/>
      <c r="H4048" s="6"/>
      <c r="I4048" s="6"/>
      <c r="J4048" s="9"/>
    </row>
    <row r="4049" ht="15.35" customHeight="1">
      <c r="A4049" t="s" s="594">
        <f>MID(D4049,LEN(C4049)+2,LEN(D4049)-LEN(C4049))</f>
        <v>114</v>
      </c>
      <c r="B4049" s="349">
        <f>IF(_xlfn.IFERROR(FIND("PU",D4049,1),0)&lt;&gt;0,"PU",0)</f>
        <v>0</v>
      </c>
      <c r="C4049" t="s" s="10">
        <v>5017</v>
      </c>
      <c r="D4049" t="s" s="10">
        <v>5022</v>
      </c>
      <c r="E4049" s="349">
        <v>0</v>
      </c>
      <c r="F4049" s="6"/>
      <c r="G4049" s="6"/>
      <c r="H4049" s="6"/>
      <c r="I4049" s="6"/>
      <c r="J4049" s="9"/>
    </row>
    <row r="4050" ht="15.35" customHeight="1">
      <c r="A4050" t="s" s="594">
        <f>MID(D4050,LEN(C4050)+2,LEN(D4050)-LEN(C4050))</f>
        <v>115</v>
      </c>
      <c r="B4050" s="349">
        <f>IF(_xlfn.IFERROR(FIND("PU",D4050,1),0)&lt;&gt;0,"PU",0)</f>
        <v>0</v>
      </c>
      <c r="C4050" t="s" s="10">
        <v>5017</v>
      </c>
      <c r="D4050" t="s" s="10">
        <v>5023</v>
      </c>
      <c r="E4050" s="349">
        <v>0</v>
      </c>
      <c r="F4050" s="6"/>
      <c r="G4050" s="6"/>
      <c r="H4050" s="6"/>
      <c r="I4050" s="6"/>
      <c r="J4050" s="9"/>
    </row>
    <row r="4051" ht="15.35" customHeight="1">
      <c r="A4051" t="s" s="594">
        <f>MID(D4051,LEN(C4051)+2,LEN(D4051)-LEN(C4051))</f>
        <v>117</v>
      </c>
      <c r="B4051" s="349">
        <f>IF(_xlfn.IFERROR(FIND("PU",D4051,1),0)&lt;&gt;0,"PU",0)</f>
        <v>0</v>
      </c>
      <c r="C4051" t="s" s="10">
        <v>5017</v>
      </c>
      <c r="D4051" t="s" s="10">
        <v>5024</v>
      </c>
      <c r="E4051" s="349">
        <v>0</v>
      </c>
      <c r="F4051" s="6"/>
      <c r="G4051" s="6"/>
      <c r="H4051" s="6"/>
      <c r="I4051" s="6"/>
      <c r="J4051" s="9"/>
    </row>
    <row r="4052" ht="15.35" customHeight="1">
      <c r="A4052" t="s" s="594">
        <f>MID(D4052,LEN(C4052)+2,LEN(D4052)-LEN(C4052))</f>
        <v>118</v>
      </c>
      <c r="B4052" s="349">
        <f>IF(_xlfn.IFERROR(FIND("PU",D4052,1),0)&lt;&gt;0,"PU",0)</f>
        <v>0</v>
      </c>
      <c r="C4052" t="s" s="10">
        <v>5017</v>
      </c>
      <c r="D4052" t="s" s="10">
        <v>5025</v>
      </c>
      <c r="E4052" s="349">
        <v>0</v>
      </c>
      <c r="F4052" s="6"/>
      <c r="G4052" s="6"/>
      <c r="H4052" s="6"/>
      <c r="I4052" s="6"/>
      <c r="J4052" s="9"/>
    </row>
    <row r="4053" ht="15.35" customHeight="1">
      <c r="A4053" t="s" s="594">
        <f>MID(D4053,LEN(C4053)+2,LEN(D4053)-LEN(C4053))</f>
        <v>119</v>
      </c>
      <c r="B4053" s="349">
        <f>IF(_xlfn.IFERROR(FIND("PU",D4053,1),0)&lt;&gt;0,"PU",0)</f>
        <v>0</v>
      </c>
      <c r="C4053" t="s" s="10">
        <v>5017</v>
      </c>
      <c r="D4053" t="s" s="10">
        <v>5026</v>
      </c>
      <c r="E4053" s="349">
        <v>0</v>
      </c>
      <c r="F4053" s="6"/>
      <c r="G4053" s="6"/>
      <c r="H4053" s="6"/>
      <c r="I4053" s="6"/>
      <c r="J4053" s="9"/>
    </row>
    <row r="4054" ht="15.35" customHeight="1">
      <c r="A4054" t="s" s="594">
        <f>MID(D4054,LEN(C4054)+2,LEN(D4054)-LEN(C4054))</f>
        <v>120</v>
      </c>
      <c r="B4054" s="349">
        <f>IF(_xlfn.IFERROR(FIND("PU",D4054,1),0)&lt;&gt;0,"PU",0)</f>
        <v>0</v>
      </c>
      <c r="C4054" t="s" s="10">
        <v>5017</v>
      </c>
      <c r="D4054" t="s" s="10">
        <v>5027</v>
      </c>
      <c r="E4054" s="349">
        <v>0</v>
      </c>
      <c r="F4054" s="6"/>
      <c r="G4054" s="6"/>
      <c r="H4054" s="6"/>
      <c r="I4054" s="6"/>
      <c r="J4054" s="9"/>
    </row>
    <row r="4055" ht="15.35" customHeight="1">
      <c r="A4055" t="s" s="594">
        <f>MID(D4055,LEN(C4055)+2,LEN(D4055)-LEN(C4055))</f>
        <v>121</v>
      </c>
      <c r="B4055" s="349">
        <f>IF(_xlfn.IFERROR(FIND("PU",D4055,1),0)&lt;&gt;0,"PU",0)</f>
        <v>0</v>
      </c>
      <c r="C4055" t="s" s="10">
        <v>5017</v>
      </c>
      <c r="D4055" t="s" s="10">
        <v>5028</v>
      </c>
      <c r="E4055" s="349">
        <v>0</v>
      </c>
      <c r="F4055" s="6"/>
      <c r="G4055" s="6"/>
      <c r="H4055" s="6"/>
      <c r="I4055" s="6"/>
      <c r="J4055" s="9"/>
    </row>
    <row r="4056" ht="15.35" customHeight="1">
      <c r="A4056" t="s" s="594">
        <f>MID(D4056,LEN(C4056)+2,LEN(D4056)-LEN(C4056))</f>
        <v>122</v>
      </c>
      <c r="B4056" s="349">
        <f>IF(_xlfn.IFERROR(FIND("PU",D4056,1),0)&lt;&gt;0,"PU",0)</f>
        <v>0</v>
      </c>
      <c r="C4056" t="s" s="10">
        <v>5017</v>
      </c>
      <c r="D4056" t="s" s="10">
        <v>5029</v>
      </c>
      <c r="E4056" s="349">
        <v>0</v>
      </c>
      <c r="F4056" s="6"/>
      <c r="G4056" s="6"/>
      <c r="H4056" s="6"/>
      <c r="I4056" s="6"/>
      <c r="J4056" s="9"/>
    </row>
    <row r="4057" ht="15.35" customHeight="1">
      <c r="A4057" t="s" s="594">
        <f>MID(D4057,LEN(C4057)+2,LEN(D4057)-LEN(C4057))</f>
        <v>123</v>
      </c>
      <c r="B4057" s="349">
        <f>IF(_xlfn.IFERROR(FIND("PU",D4057,1),0)&lt;&gt;0,"PU",0)</f>
        <v>0</v>
      </c>
      <c r="C4057" t="s" s="10">
        <v>5017</v>
      </c>
      <c r="D4057" t="s" s="10">
        <v>5030</v>
      </c>
      <c r="E4057" s="349">
        <v>0</v>
      </c>
      <c r="F4057" s="6"/>
      <c r="G4057" s="6"/>
      <c r="H4057" s="6"/>
      <c r="I4057" s="6"/>
      <c r="J4057" s="9"/>
    </row>
    <row r="4058" ht="15.35" customHeight="1">
      <c r="A4058" t="s" s="594">
        <f>MID(D4058,LEN(C4058)+2,LEN(D4058)-LEN(C4058))</f>
        <v>860</v>
      </c>
      <c r="B4058" s="349">
        <f>IF(_xlfn.IFERROR(FIND("PU",D4058,1),0)&lt;&gt;0,"PU",0)</f>
        <v>0</v>
      </c>
      <c r="C4058" t="s" s="10">
        <v>5017</v>
      </c>
      <c r="D4058" t="s" s="10">
        <v>5031</v>
      </c>
      <c r="E4058" s="349">
        <v>0</v>
      </c>
      <c r="F4058" s="6"/>
      <c r="G4058" s="6"/>
      <c r="H4058" s="6"/>
      <c r="I4058" s="6"/>
      <c r="J4058" s="9"/>
    </row>
    <row r="4059" ht="15.35" customHeight="1">
      <c r="A4059" t="s" s="594">
        <f>MID(D4059,LEN(C4059)+2,LEN(D4059)-LEN(C4059))</f>
        <v>110</v>
      </c>
      <c r="B4059" s="349">
        <f>IF(_xlfn.IFERROR(FIND("PU",D4059,1),0)&lt;&gt;0,"PU",0)</f>
        <v>0</v>
      </c>
      <c r="C4059" t="s" s="10">
        <v>5032</v>
      </c>
      <c r="D4059" t="s" s="10">
        <v>5033</v>
      </c>
      <c r="E4059" s="349">
        <v>0</v>
      </c>
      <c r="F4059" s="6"/>
      <c r="G4059" s="6"/>
      <c r="H4059" s="6"/>
      <c r="I4059" s="6"/>
      <c r="J4059" s="9"/>
    </row>
    <row r="4060" ht="15.35" customHeight="1">
      <c r="A4060" t="s" s="594">
        <f>MID(D4060,LEN(C4060)+2,LEN(D4060)-LEN(C4060))</f>
        <v>111</v>
      </c>
      <c r="B4060" s="349">
        <f>IF(_xlfn.IFERROR(FIND("PU",D4060,1),0)&lt;&gt;0,"PU",0)</f>
        <v>0</v>
      </c>
      <c r="C4060" t="s" s="10">
        <v>5032</v>
      </c>
      <c r="D4060" t="s" s="10">
        <v>5034</v>
      </c>
      <c r="E4060" s="349">
        <v>0</v>
      </c>
      <c r="F4060" s="6"/>
      <c r="G4060" s="6"/>
      <c r="H4060" s="6"/>
      <c r="I4060" s="6"/>
      <c r="J4060" s="9"/>
    </row>
    <row r="4061" ht="15.35" customHeight="1">
      <c r="A4061" t="s" s="594">
        <f>MID(D4061,LEN(C4061)+2,LEN(D4061)-LEN(C4061))</f>
        <v>112</v>
      </c>
      <c r="B4061" s="349">
        <f>IF(_xlfn.IFERROR(FIND("PU",D4061,1),0)&lt;&gt;0,"PU",0)</f>
        <v>0</v>
      </c>
      <c r="C4061" t="s" s="10">
        <v>5032</v>
      </c>
      <c r="D4061" t="s" s="10">
        <v>5035</v>
      </c>
      <c r="E4061" s="349">
        <v>0</v>
      </c>
      <c r="F4061" s="6"/>
      <c r="G4061" s="6"/>
      <c r="H4061" s="6"/>
      <c r="I4061" s="6"/>
      <c r="J4061" s="9"/>
    </row>
    <row r="4062" ht="15.35" customHeight="1">
      <c r="A4062" t="s" s="594">
        <f>MID(D4062,LEN(C4062)+2,LEN(D4062)-LEN(C4062))</f>
        <v>113</v>
      </c>
      <c r="B4062" s="349">
        <f>IF(_xlfn.IFERROR(FIND("PU",D4062,1),0)&lt;&gt;0,"PU",0)</f>
        <v>0</v>
      </c>
      <c r="C4062" t="s" s="10">
        <v>5032</v>
      </c>
      <c r="D4062" t="s" s="10">
        <v>5036</v>
      </c>
      <c r="E4062" s="349">
        <v>0</v>
      </c>
      <c r="F4062" s="6"/>
      <c r="G4062" s="6"/>
      <c r="H4062" s="6"/>
      <c r="I4062" s="6"/>
      <c r="J4062" s="9"/>
    </row>
    <row r="4063" ht="15.35" customHeight="1">
      <c r="A4063" t="s" s="594">
        <f>MID(D4063,LEN(C4063)+2,LEN(D4063)-LEN(C4063))</f>
        <v>114</v>
      </c>
      <c r="B4063" s="349">
        <f>IF(_xlfn.IFERROR(FIND("PU",D4063,1),0)&lt;&gt;0,"PU",0)</f>
        <v>0</v>
      </c>
      <c r="C4063" t="s" s="10">
        <v>5032</v>
      </c>
      <c r="D4063" t="s" s="10">
        <v>5037</v>
      </c>
      <c r="E4063" s="349">
        <v>0</v>
      </c>
      <c r="F4063" s="6"/>
      <c r="G4063" s="6"/>
      <c r="H4063" s="6"/>
      <c r="I4063" s="6"/>
      <c r="J4063" s="9"/>
    </row>
    <row r="4064" ht="15.35" customHeight="1">
      <c r="A4064" t="s" s="594">
        <f>MID(D4064,LEN(C4064)+2,LEN(D4064)-LEN(C4064))</f>
        <v>115</v>
      </c>
      <c r="B4064" s="349">
        <f>IF(_xlfn.IFERROR(FIND("PU",D4064,1),0)&lt;&gt;0,"PU",0)</f>
        <v>0</v>
      </c>
      <c r="C4064" t="s" s="10">
        <v>5032</v>
      </c>
      <c r="D4064" t="s" s="10">
        <v>5038</v>
      </c>
      <c r="E4064" s="349">
        <v>0</v>
      </c>
      <c r="F4064" s="6"/>
      <c r="G4064" s="6"/>
      <c r="H4064" s="6"/>
      <c r="I4064" s="6"/>
      <c r="J4064" s="9"/>
    </row>
    <row r="4065" ht="15.35" customHeight="1">
      <c r="A4065" t="s" s="594">
        <f>MID(D4065,LEN(C4065)+2,LEN(D4065)-LEN(C4065))</f>
        <v>117</v>
      </c>
      <c r="B4065" s="349">
        <f>IF(_xlfn.IFERROR(FIND("PU",D4065,1),0)&lt;&gt;0,"PU",0)</f>
        <v>0</v>
      </c>
      <c r="C4065" t="s" s="10">
        <v>5032</v>
      </c>
      <c r="D4065" t="s" s="10">
        <v>5039</v>
      </c>
      <c r="E4065" s="349">
        <v>0</v>
      </c>
      <c r="F4065" s="6"/>
      <c r="G4065" s="6"/>
      <c r="H4065" s="6"/>
      <c r="I4065" s="6"/>
      <c r="J4065" s="9"/>
    </row>
    <row r="4066" ht="15.35" customHeight="1">
      <c r="A4066" t="s" s="594">
        <f>MID(D4066,LEN(C4066)+2,LEN(D4066)-LEN(C4066))</f>
        <v>118</v>
      </c>
      <c r="B4066" s="349">
        <f>IF(_xlfn.IFERROR(FIND("PU",D4066,1),0)&lt;&gt;0,"PU",0)</f>
        <v>0</v>
      </c>
      <c r="C4066" t="s" s="10">
        <v>5032</v>
      </c>
      <c r="D4066" t="s" s="10">
        <v>5040</v>
      </c>
      <c r="E4066" s="349">
        <v>0</v>
      </c>
      <c r="F4066" s="6"/>
      <c r="G4066" s="6"/>
      <c r="H4066" s="6"/>
      <c r="I4066" s="6"/>
      <c r="J4066" s="9"/>
    </row>
    <row r="4067" ht="15.35" customHeight="1">
      <c r="A4067" t="s" s="594">
        <f>MID(D4067,LEN(C4067)+2,LEN(D4067)-LEN(C4067))</f>
        <v>119</v>
      </c>
      <c r="B4067" s="349">
        <f>IF(_xlfn.IFERROR(FIND("PU",D4067,1),0)&lt;&gt;0,"PU",0)</f>
        <v>0</v>
      </c>
      <c r="C4067" t="s" s="10">
        <v>5032</v>
      </c>
      <c r="D4067" t="s" s="10">
        <v>5041</v>
      </c>
      <c r="E4067" s="349">
        <v>0</v>
      </c>
      <c r="F4067" s="6"/>
      <c r="G4067" s="6"/>
      <c r="H4067" s="6"/>
      <c r="I4067" s="6"/>
      <c r="J4067" s="9"/>
    </row>
    <row r="4068" ht="15.35" customHeight="1">
      <c r="A4068" t="s" s="594">
        <f>MID(D4068,LEN(C4068)+2,LEN(D4068)-LEN(C4068))</f>
        <v>120</v>
      </c>
      <c r="B4068" s="349">
        <f>IF(_xlfn.IFERROR(FIND("PU",D4068,1),0)&lt;&gt;0,"PU",0)</f>
        <v>0</v>
      </c>
      <c r="C4068" t="s" s="10">
        <v>5032</v>
      </c>
      <c r="D4068" t="s" s="10">
        <v>5042</v>
      </c>
      <c r="E4068" s="349">
        <v>0</v>
      </c>
      <c r="F4068" s="6"/>
      <c r="G4068" s="6"/>
      <c r="H4068" s="6"/>
      <c r="I4068" s="6"/>
      <c r="J4068" s="9"/>
    </row>
    <row r="4069" ht="15.35" customHeight="1">
      <c r="A4069" t="s" s="594">
        <f>MID(D4069,LEN(C4069)+2,LEN(D4069)-LEN(C4069))</f>
        <v>121</v>
      </c>
      <c r="B4069" s="349">
        <f>IF(_xlfn.IFERROR(FIND("PU",D4069,1),0)&lt;&gt;0,"PU",0)</f>
        <v>0</v>
      </c>
      <c r="C4069" t="s" s="10">
        <v>5032</v>
      </c>
      <c r="D4069" t="s" s="10">
        <v>5043</v>
      </c>
      <c r="E4069" s="349">
        <v>0</v>
      </c>
      <c r="F4069" s="6"/>
      <c r="G4069" s="6"/>
      <c r="H4069" s="6"/>
      <c r="I4069" s="6"/>
      <c r="J4069" s="9"/>
    </row>
    <row r="4070" ht="15.35" customHeight="1">
      <c r="A4070" t="s" s="594">
        <f>MID(D4070,LEN(C4070)+2,LEN(D4070)-LEN(C4070))</f>
        <v>122</v>
      </c>
      <c r="B4070" s="349">
        <f>IF(_xlfn.IFERROR(FIND("PU",D4070,1),0)&lt;&gt;0,"PU",0)</f>
        <v>0</v>
      </c>
      <c r="C4070" t="s" s="10">
        <v>5032</v>
      </c>
      <c r="D4070" t="s" s="10">
        <v>5044</v>
      </c>
      <c r="E4070" s="349">
        <v>0</v>
      </c>
      <c r="F4070" s="6"/>
      <c r="G4070" s="6"/>
      <c r="H4070" s="6"/>
      <c r="I4070" s="6"/>
      <c r="J4070" s="9"/>
    </row>
    <row r="4071" ht="15.35" customHeight="1">
      <c r="A4071" t="s" s="594">
        <f>MID(D4071,LEN(C4071)+2,LEN(D4071)-LEN(C4071))</f>
        <v>123</v>
      </c>
      <c r="B4071" s="349">
        <f>IF(_xlfn.IFERROR(FIND("PU",D4071,1),0)&lt;&gt;0,"PU",0)</f>
        <v>0</v>
      </c>
      <c r="C4071" t="s" s="10">
        <v>5032</v>
      </c>
      <c r="D4071" t="s" s="10">
        <v>5045</v>
      </c>
      <c r="E4071" s="349">
        <v>0</v>
      </c>
      <c r="F4071" s="6"/>
      <c r="G4071" s="6"/>
      <c r="H4071" s="6"/>
      <c r="I4071" s="6"/>
      <c r="J4071" s="9"/>
    </row>
    <row r="4072" ht="15.35" customHeight="1">
      <c r="A4072" t="s" s="594">
        <f>MID(D4072,LEN(C4072)+2,LEN(D4072)-LEN(C4072))</f>
        <v>860</v>
      </c>
      <c r="B4072" s="349">
        <f>IF(_xlfn.IFERROR(FIND("PU",D4072,1),0)&lt;&gt;0,"PU",0)</f>
        <v>0</v>
      </c>
      <c r="C4072" t="s" s="10">
        <v>5032</v>
      </c>
      <c r="D4072" t="s" s="10">
        <v>5046</v>
      </c>
      <c r="E4072" s="349">
        <v>0</v>
      </c>
      <c r="F4072" s="6"/>
      <c r="G4072" s="6"/>
      <c r="H4072" s="6"/>
      <c r="I4072" s="6"/>
      <c r="J4072" s="9"/>
    </row>
    <row r="4073" ht="15.35" customHeight="1">
      <c r="A4073" t="s" s="594">
        <f>MID(D4073,LEN(C4073)+2,LEN(D4073)-LEN(C4073))</f>
        <v>110</v>
      </c>
      <c r="B4073" s="349">
        <f>IF(_xlfn.IFERROR(FIND("PU",D4073,1),0)&lt;&gt;0,"PU",0)</f>
        <v>0</v>
      </c>
      <c r="C4073" t="s" s="10">
        <v>5047</v>
      </c>
      <c r="D4073" t="s" s="10">
        <v>5048</v>
      </c>
      <c r="E4073" s="349">
        <v>0</v>
      </c>
      <c r="F4073" s="6"/>
      <c r="G4073" s="6"/>
      <c r="H4073" s="6"/>
      <c r="I4073" s="6"/>
      <c r="J4073" s="9"/>
    </row>
    <row r="4074" ht="15.35" customHeight="1">
      <c r="A4074" t="s" s="594">
        <f>MID(D4074,LEN(C4074)+2,LEN(D4074)-LEN(C4074))</f>
        <v>111</v>
      </c>
      <c r="B4074" s="349">
        <f>IF(_xlfn.IFERROR(FIND("PU",D4074,1),0)&lt;&gt;0,"PU",0)</f>
        <v>0</v>
      </c>
      <c r="C4074" t="s" s="10">
        <v>5047</v>
      </c>
      <c r="D4074" t="s" s="10">
        <v>5049</v>
      </c>
      <c r="E4074" s="349">
        <v>0</v>
      </c>
      <c r="F4074" s="6"/>
      <c r="G4074" s="6"/>
      <c r="H4074" s="6"/>
      <c r="I4074" s="6"/>
      <c r="J4074" s="9"/>
    </row>
    <row r="4075" ht="15.35" customHeight="1">
      <c r="A4075" t="s" s="594">
        <f>MID(D4075,LEN(C4075)+2,LEN(D4075)-LEN(C4075))</f>
        <v>112</v>
      </c>
      <c r="B4075" s="349">
        <f>IF(_xlfn.IFERROR(FIND("PU",D4075,1),0)&lt;&gt;0,"PU",0)</f>
        <v>0</v>
      </c>
      <c r="C4075" t="s" s="10">
        <v>5047</v>
      </c>
      <c r="D4075" t="s" s="10">
        <v>5050</v>
      </c>
      <c r="E4075" s="349">
        <v>0</v>
      </c>
      <c r="F4075" s="6"/>
      <c r="G4075" s="6"/>
      <c r="H4075" s="6"/>
      <c r="I4075" s="6"/>
      <c r="J4075" s="9"/>
    </row>
    <row r="4076" ht="15.35" customHeight="1">
      <c r="A4076" t="s" s="594">
        <f>MID(D4076,LEN(C4076)+2,LEN(D4076)-LEN(C4076))</f>
        <v>113</v>
      </c>
      <c r="B4076" s="349">
        <f>IF(_xlfn.IFERROR(FIND("PU",D4076,1),0)&lt;&gt;0,"PU",0)</f>
        <v>0</v>
      </c>
      <c r="C4076" t="s" s="10">
        <v>5047</v>
      </c>
      <c r="D4076" t="s" s="10">
        <v>5051</v>
      </c>
      <c r="E4076" s="349">
        <v>0</v>
      </c>
      <c r="F4076" s="6"/>
      <c r="G4076" s="6"/>
      <c r="H4076" s="6"/>
      <c r="I4076" s="6"/>
      <c r="J4076" s="9"/>
    </row>
    <row r="4077" ht="15.35" customHeight="1">
      <c r="A4077" t="s" s="594">
        <f>MID(D4077,LEN(C4077)+2,LEN(D4077)-LEN(C4077))</f>
        <v>114</v>
      </c>
      <c r="B4077" s="349">
        <f>IF(_xlfn.IFERROR(FIND("PU",D4077,1),0)&lt;&gt;0,"PU",0)</f>
        <v>0</v>
      </c>
      <c r="C4077" t="s" s="10">
        <v>5047</v>
      </c>
      <c r="D4077" t="s" s="10">
        <v>5052</v>
      </c>
      <c r="E4077" s="349">
        <v>0</v>
      </c>
      <c r="F4077" s="6"/>
      <c r="G4077" s="6"/>
      <c r="H4077" s="6"/>
      <c r="I4077" s="6"/>
      <c r="J4077" s="9"/>
    </row>
    <row r="4078" ht="15.35" customHeight="1">
      <c r="A4078" t="s" s="594">
        <f>MID(D4078,LEN(C4078)+2,LEN(D4078)-LEN(C4078))</f>
        <v>115</v>
      </c>
      <c r="B4078" s="349">
        <f>IF(_xlfn.IFERROR(FIND("PU",D4078,1),0)&lt;&gt;0,"PU",0)</f>
        <v>0</v>
      </c>
      <c r="C4078" t="s" s="10">
        <v>5047</v>
      </c>
      <c r="D4078" t="s" s="10">
        <v>5053</v>
      </c>
      <c r="E4078" s="349">
        <v>0</v>
      </c>
      <c r="F4078" s="6"/>
      <c r="G4078" s="6"/>
      <c r="H4078" s="6"/>
      <c r="I4078" s="6"/>
      <c r="J4078" s="9"/>
    </row>
    <row r="4079" ht="15.35" customHeight="1">
      <c r="A4079" t="s" s="594">
        <f>MID(D4079,LEN(C4079)+2,LEN(D4079)-LEN(C4079))</f>
        <v>117</v>
      </c>
      <c r="B4079" s="349">
        <f>IF(_xlfn.IFERROR(FIND("PU",D4079,1),0)&lt;&gt;0,"PU",0)</f>
        <v>0</v>
      </c>
      <c r="C4079" t="s" s="10">
        <v>5047</v>
      </c>
      <c r="D4079" t="s" s="10">
        <v>5054</v>
      </c>
      <c r="E4079" s="349">
        <v>0</v>
      </c>
      <c r="F4079" s="6"/>
      <c r="G4079" s="6"/>
      <c r="H4079" s="6"/>
      <c r="I4079" s="6"/>
      <c r="J4079" s="9"/>
    </row>
    <row r="4080" ht="15.35" customHeight="1">
      <c r="A4080" t="s" s="594">
        <f>MID(D4080,LEN(C4080)+2,LEN(D4080)-LEN(C4080))</f>
        <v>118</v>
      </c>
      <c r="B4080" s="349">
        <f>IF(_xlfn.IFERROR(FIND("PU",D4080,1),0)&lt;&gt;0,"PU",0)</f>
        <v>0</v>
      </c>
      <c r="C4080" t="s" s="10">
        <v>5047</v>
      </c>
      <c r="D4080" t="s" s="10">
        <v>5055</v>
      </c>
      <c r="E4080" s="349">
        <v>0</v>
      </c>
      <c r="F4080" s="6"/>
      <c r="G4080" s="6"/>
      <c r="H4080" s="6"/>
      <c r="I4080" s="6"/>
      <c r="J4080" s="9"/>
    </row>
    <row r="4081" ht="15.35" customHeight="1">
      <c r="A4081" t="s" s="594">
        <f>MID(D4081,LEN(C4081)+2,LEN(D4081)-LEN(C4081))</f>
        <v>119</v>
      </c>
      <c r="B4081" s="349">
        <f>IF(_xlfn.IFERROR(FIND("PU",D4081,1),0)&lt;&gt;0,"PU",0)</f>
        <v>0</v>
      </c>
      <c r="C4081" t="s" s="10">
        <v>5047</v>
      </c>
      <c r="D4081" t="s" s="10">
        <v>5056</v>
      </c>
      <c r="E4081" s="349">
        <v>0</v>
      </c>
      <c r="F4081" s="6"/>
      <c r="G4081" s="6"/>
      <c r="H4081" s="6"/>
      <c r="I4081" s="6"/>
      <c r="J4081" s="9"/>
    </row>
    <row r="4082" ht="15.35" customHeight="1">
      <c r="A4082" t="s" s="594">
        <f>MID(D4082,LEN(C4082)+2,LEN(D4082)-LEN(C4082))</f>
        <v>120</v>
      </c>
      <c r="B4082" s="349">
        <f>IF(_xlfn.IFERROR(FIND("PU",D4082,1),0)&lt;&gt;0,"PU",0)</f>
        <v>0</v>
      </c>
      <c r="C4082" t="s" s="10">
        <v>5047</v>
      </c>
      <c r="D4082" t="s" s="10">
        <v>5057</v>
      </c>
      <c r="E4082" s="349">
        <v>0</v>
      </c>
      <c r="F4082" s="6"/>
      <c r="G4082" s="6"/>
      <c r="H4082" s="6"/>
      <c r="I4082" s="6"/>
      <c r="J4082" s="9"/>
    </row>
    <row r="4083" ht="15.35" customHeight="1">
      <c r="A4083" t="s" s="594">
        <f>MID(D4083,LEN(C4083)+2,LEN(D4083)-LEN(C4083))</f>
        <v>121</v>
      </c>
      <c r="B4083" s="349">
        <f>IF(_xlfn.IFERROR(FIND("PU",D4083,1),0)&lt;&gt;0,"PU",0)</f>
        <v>0</v>
      </c>
      <c r="C4083" t="s" s="10">
        <v>5047</v>
      </c>
      <c r="D4083" t="s" s="10">
        <v>5058</v>
      </c>
      <c r="E4083" s="349">
        <v>0</v>
      </c>
      <c r="F4083" s="6"/>
      <c r="G4083" s="6"/>
      <c r="H4083" s="6"/>
      <c r="I4083" s="6"/>
      <c r="J4083" s="9"/>
    </row>
    <row r="4084" ht="15.35" customHeight="1">
      <c r="A4084" t="s" s="594">
        <f>MID(D4084,LEN(C4084)+2,LEN(D4084)-LEN(C4084))</f>
        <v>122</v>
      </c>
      <c r="B4084" s="349">
        <f>IF(_xlfn.IFERROR(FIND("PU",D4084,1),0)&lt;&gt;0,"PU",0)</f>
        <v>0</v>
      </c>
      <c r="C4084" t="s" s="10">
        <v>5047</v>
      </c>
      <c r="D4084" t="s" s="10">
        <v>5059</v>
      </c>
      <c r="E4084" s="349">
        <v>0</v>
      </c>
      <c r="F4084" s="6"/>
      <c r="G4084" s="6"/>
      <c r="H4084" s="6"/>
      <c r="I4084" s="6"/>
      <c r="J4084" s="9"/>
    </row>
    <row r="4085" ht="15.35" customHeight="1">
      <c r="A4085" t="s" s="594">
        <f>MID(D4085,LEN(C4085)+2,LEN(D4085)-LEN(C4085))</f>
        <v>123</v>
      </c>
      <c r="B4085" s="349">
        <f>IF(_xlfn.IFERROR(FIND("PU",D4085,1),0)&lt;&gt;0,"PU",0)</f>
        <v>0</v>
      </c>
      <c r="C4085" t="s" s="10">
        <v>5047</v>
      </c>
      <c r="D4085" t="s" s="10">
        <v>5060</v>
      </c>
      <c r="E4085" s="349">
        <v>0</v>
      </c>
      <c r="F4085" s="6"/>
      <c r="G4085" s="6"/>
      <c r="H4085" s="6"/>
      <c r="I4085" s="6"/>
      <c r="J4085" s="9"/>
    </row>
    <row r="4086" ht="15.35" customHeight="1">
      <c r="A4086" t="s" s="594">
        <f>MID(D4086,LEN(C4086)+2,LEN(D4086)-LEN(C4086))</f>
        <v>860</v>
      </c>
      <c r="B4086" s="349">
        <f>IF(_xlfn.IFERROR(FIND("PU",D4086,1),0)&lt;&gt;0,"PU",0)</f>
        <v>0</v>
      </c>
      <c r="C4086" t="s" s="10">
        <v>5047</v>
      </c>
      <c r="D4086" t="s" s="10">
        <v>5061</v>
      </c>
      <c r="E4086" s="349">
        <v>0</v>
      </c>
      <c r="F4086" s="6"/>
      <c r="G4086" s="6"/>
      <c r="H4086" s="6"/>
      <c r="I4086" s="6"/>
      <c r="J4086" s="9"/>
    </row>
    <row r="4087" ht="15.35" customHeight="1">
      <c r="A4087" t="s" s="594">
        <f>MID(D4087,LEN(C4087)+2,LEN(D4087)-LEN(C4087))</f>
        <v>110</v>
      </c>
      <c r="B4087" s="349">
        <f>IF(_xlfn.IFERROR(FIND("PU",D4087,1),0)&lt;&gt;0,"PU",0)</f>
        <v>0</v>
      </c>
      <c r="C4087" t="s" s="10">
        <v>5062</v>
      </c>
      <c r="D4087" t="s" s="10">
        <v>5063</v>
      </c>
      <c r="E4087" s="349">
        <v>0</v>
      </c>
      <c r="F4087" s="6"/>
      <c r="G4087" s="6"/>
      <c r="H4087" s="6"/>
      <c r="I4087" s="6"/>
      <c r="J4087" s="9"/>
    </row>
    <row r="4088" ht="15.35" customHeight="1">
      <c r="A4088" t="s" s="594">
        <f>MID(D4088,LEN(C4088)+2,LEN(D4088)-LEN(C4088))</f>
        <v>111</v>
      </c>
      <c r="B4088" s="349">
        <f>IF(_xlfn.IFERROR(FIND("PU",D4088,1),0)&lt;&gt;0,"PU",0)</f>
        <v>0</v>
      </c>
      <c r="C4088" t="s" s="10">
        <v>5062</v>
      </c>
      <c r="D4088" t="s" s="10">
        <v>5064</v>
      </c>
      <c r="E4088" s="349">
        <v>0</v>
      </c>
      <c r="F4088" s="6"/>
      <c r="G4088" s="6"/>
      <c r="H4088" s="6"/>
      <c r="I4088" s="6"/>
      <c r="J4088" s="9"/>
    </row>
    <row r="4089" ht="15.35" customHeight="1">
      <c r="A4089" t="s" s="594">
        <f>MID(D4089,LEN(C4089)+2,LEN(D4089)-LEN(C4089))</f>
        <v>112</v>
      </c>
      <c r="B4089" s="349">
        <f>IF(_xlfn.IFERROR(FIND("PU",D4089,1),0)&lt;&gt;0,"PU",0)</f>
        <v>0</v>
      </c>
      <c r="C4089" t="s" s="10">
        <v>5062</v>
      </c>
      <c r="D4089" t="s" s="10">
        <v>5065</v>
      </c>
      <c r="E4089" s="349">
        <v>0</v>
      </c>
      <c r="F4089" s="6"/>
      <c r="G4089" s="6"/>
      <c r="H4089" s="6"/>
      <c r="I4089" s="6"/>
      <c r="J4089" s="9"/>
    </row>
    <row r="4090" ht="15.35" customHeight="1">
      <c r="A4090" t="s" s="594">
        <f>MID(D4090,LEN(C4090)+2,LEN(D4090)-LEN(C4090))</f>
        <v>113</v>
      </c>
      <c r="B4090" s="349">
        <f>IF(_xlfn.IFERROR(FIND("PU",D4090,1),0)&lt;&gt;0,"PU",0)</f>
        <v>0</v>
      </c>
      <c r="C4090" t="s" s="10">
        <v>5062</v>
      </c>
      <c r="D4090" t="s" s="10">
        <v>5066</v>
      </c>
      <c r="E4090" s="349">
        <v>0</v>
      </c>
      <c r="F4090" s="6"/>
      <c r="G4090" s="6"/>
      <c r="H4090" s="6"/>
      <c r="I4090" s="6"/>
      <c r="J4090" s="9"/>
    </row>
    <row r="4091" ht="15.35" customHeight="1">
      <c r="A4091" t="s" s="594">
        <f>MID(D4091,LEN(C4091)+2,LEN(D4091)-LEN(C4091))</f>
        <v>114</v>
      </c>
      <c r="B4091" s="349">
        <f>IF(_xlfn.IFERROR(FIND("PU",D4091,1),0)&lt;&gt;0,"PU",0)</f>
        <v>0</v>
      </c>
      <c r="C4091" t="s" s="10">
        <v>5062</v>
      </c>
      <c r="D4091" t="s" s="10">
        <v>5067</v>
      </c>
      <c r="E4091" s="349">
        <v>0</v>
      </c>
      <c r="F4091" s="6"/>
      <c r="G4091" s="6"/>
      <c r="H4091" s="6"/>
      <c r="I4091" s="6"/>
      <c r="J4091" s="9"/>
    </row>
    <row r="4092" ht="15.35" customHeight="1">
      <c r="A4092" t="s" s="594">
        <f>MID(D4092,LEN(C4092)+2,LEN(D4092)-LEN(C4092))</f>
        <v>115</v>
      </c>
      <c r="B4092" s="349">
        <f>IF(_xlfn.IFERROR(FIND("PU",D4092,1),0)&lt;&gt;0,"PU",0)</f>
        <v>0</v>
      </c>
      <c r="C4092" t="s" s="10">
        <v>5062</v>
      </c>
      <c r="D4092" t="s" s="10">
        <v>5068</v>
      </c>
      <c r="E4092" s="349">
        <v>0</v>
      </c>
      <c r="F4092" s="6"/>
      <c r="G4092" s="6"/>
      <c r="H4092" s="6"/>
      <c r="I4092" s="6"/>
      <c r="J4092" s="9"/>
    </row>
    <row r="4093" ht="15.35" customHeight="1">
      <c r="A4093" t="s" s="594">
        <f>MID(D4093,LEN(C4093)+2,LEN(D4093)-LEN(C4093))</f>
        <v>117</v>
      </c>
      <c r="B4093" s="349">
        <f>IF(_xlfn.IFERROR(FIND("PU",D4093,1),0)&lt;&gt;0,"PU",0)</f>
        <v>0</v>
      </c>
      <c r="C4093" t="s" s="10">
        <v>5062</v>
      </c>
      <c r="D4093" t="s" s="10">
        <v>5069</v>
      </c>
      <c r="E4093" s="349">
        <v>0</v>
      </c>
      <c r="F4093" s="6"/>
      <c r="G4093" s="6"/>
      <c r="H4093" s="6"/>
      <c r="I4093" s="6"/>
      <c r="J4093" s="9"/>
    </row>
    <row r="4094" ht="15.35" customHeight="1">
      <c r="A4094" t="s" s="594">
        <f>MID(D4094,LEN(C4094)+2,LEN(D4094)-LEN(C4094))</f>
        <v>118</v>
      </c>
      <c r="B4094" s="349">
        <f>IF(_xlfn.IFERROR(FIND("PU",D4094,1),0)&lt;&gt;0,"PU",0)</f>
        <v>0</v>
      </c>
      <c r="C4094" t="s" s="10">
        <v>5062</v>
      </c>
      <c r="D4094" t="s" s="10">
        <v>5070</v>
      </c>
      <c r="E4094" s="349">
        <v>0</v>
      </c>
      <c r="F4094" s="6"/>
      <c r="G4094" s="6"/>
      <c r="H4094" s="6"/>
      <c r="I4094" s="6"/>
      <c r="J4094" s="9"/>
    </row>
    <row r="4095" ht="15.35" customHeight="1">
      <c r="A4095" t="s" s="594">
        <f>MID(D4095,LEN(C4095)+2,LEN(D4095)-LEN(C4095))</f>
        <v>119</v>
      </c>
      <c r="B4095" s="349">
        <f>IF(_xlfn.IFERROR(FIND("PU",D4095,1),0)&lt;&gt;0,"PU",0)</f>
        <v>0</v>
      </c>
      <c r="C4095" t="s" s="10">
        <v>5062</v>
      </c>
      <c r="D4095" t="s" s="10">
        <v>5071</v>
      </c>
      <c r="E4095" s="349">
        <v>0</v>
      </c>
      <c r="F4095" s="6"/>
      <c r="G4095" s="6"/>
      <c r="H4095" s="6"/>
      <c r="I4095" s="6"/>
      <c r="J4095" s="9"/>
    </row>
    <row r="4096" ht="15.35" customHeight="1">
      <c r="A4096" t="s" s="594">
        <f>MID(D4096,LEN(C4096)+2,LEN(D4096)-LEN(C4096))</f>
        <v>120</v>
      </c>
      <c r="B4096" s="349">
        <f>IF(_xlfn.IFERROR(FIND("PU",D4096,1),0)&lt;&gt;0,"PU",0)</f>
        <v>0</v>
      </c>
      <c r="C4096" t="s" s="10">
        <v>5062</v>
      </c>
      <c r="D4096" t="s" s="10">
        <v>5072</v>
      </c>
      <c r="E4096" s="349">
        <v>0</v>
      </c>
      <c r="F4096" s="6"/>
      <c r="G4096" s="6"/>
      <c r="H4096" s="6"/>
      <c r="I4096" s="6"/>
      <c r="J4096" s="9"/>
    </row>
    <row r="4097" ht="15.35" customHeight="1">
      <c r="A4097" t="s" s="594">
        <f>MID(D4097,LEN(C4097)+2,LEN(D4097)-LEN(C4097))</f>
        <v>121</v>
      </c>
      <c r="B4097" s="349">
        <f>IF(_xlfn.IFERROR(FIND("PU",D4097,1),0)&lt;&gt;0,"PU",0)</f>
        <v>0</v>
      </c>
      <c r="C4097" t="s" s="10">
        <v>5062</v>
      </c>
      <c r="D4097" t="s" s="10">
        <v>5073</v>
      </c>
      <c r="E4097" s="349">
        <v>0</v>
      </c>
      <c r="F4097" s="6"/>
      <c r="G4097" s="6"/>
      <c r="H4097" s="6"/>
      <c r="I4097" s="6"/>
      <c r="J4097" s="9"/>
    </row>
    <row r="4098" ht="15.35" customHeight="1">
      <c r="A4098" t="s" s="594">
        <f>MID(D4098,LEN(C4098)+2,LEN(D4098)-LEN(C4098))</f>
        <v>122</v>
      </c>
      <c r="B4098" s="349">
        <f>IF(_xlfn.IFERROR(FIND("PU",D4098,1),0)&lt;&gt;0,"PU",0)</f>
        <v>0</v>
      </c>
      <c r="C4098" t="s" s="10">
        <v>5062</v>
      </c>
      <c r="D4098" t="s" s="10">
        <v>5074</v>
      </c>
      <c r="E4098" s="349">
        <v>0</v>
      </c>
      <c r="F4098" s="6"/>
      <c r="G4098" s="6"/>
      <c r="H4098" s="6"/>
      <c r="I4098" s="6"/>
      <c r="J4098" s="9"/>
    </row>
    <row r="4099" ht="15.35" customHeight="1">
      <c r="A4099" t="s" s="594">
        <f>MID(D4099,LEN(C4099)+2,LEN(D4099)-LEN(C4099))</f>
        <v>123</v>
      </c>
      <c r="B4099" s="349">
        <f>IF(_xlfn.IFERROR(FIND("PU",D4099,1),0)&lt;&gt;0,"PU",0)</f>
        <v>0</v>
      </c>
      <c r="C4099" t="s" s="10">
        <v>5062</v>
      </c>
      <c r="D4099" t="s" s="10">
        <v>5075</v>
      </c>
      <c r="E4099" s="349">
        <v>0</v>
      </c>
      <c r="F4099" s="6"/>
      <c r="G4099" s="6"/>
      <c r="H4099" s="6"/>
      <c r="I4099" s="6"/>
      <c r="J4099" s="9"/>
    </row>
    <row r="4100" ht="15.35" customHeight="1">
      <c r="A4100" t="s" s="594">
        <f>MID(D4100,LEN(C4100)+2,LEN(D4100)-LEN(C4100))</f>
        <v>860</v>
      </c>
      <c r="B4100" s="349">
        <f>IF(_xlfn.IFERROR(FIND("PU",D4100,1),0)&lt;&gt;0,"PU",0)</f>
        <v>0</v>
      </c>
      <c r="C4100" t="s" s="10">
        <v>5062</v>
      </c>
      <c r="D4100" t="s" s="10">
        <v>5076</v>
      </c>
      <c r="E4100" s="349">
        <v>0</v>
      </c>
      <c r="F4100" s="6"/>
      <c r="G4100" s="6"/>
      <c r="H4100" s="6"/>
      <c r="I4100" s="6"/>
      <c r="J4100" s="9"/>
    </row>
    <row r="4101" ht="15.35" customHeight="1">
      <c r="A4101" t="s" s="594">
        <f>MID(D4101,LEN(C4101)+2,LEN(D4101)-LEN(C4101))</f>
        <v>110</v>
      </c>
      <c r="B4101" s="349">
        <f>IF(_xlfn.IFERROR(FIND("PU",D4101,1),0)&lt;&gt;0,"PU",0)</f>
        <v>0</v>
      </c>
      <c r="C4101" t="s" s="10">
        <v>5077</v>
      </c>
      <c r="D4101" t="s" s="10">
        <v>5078</v>
      </c>
      <c r="E4101" s="349">
        <v>0</v>
      </c>
      <c r="F4101" s="6"/>
      <c r="G4101" s="6"/>
      <c r="H4101" s="6"/>
      <c r="I4101" s="6"/>
      <c r="J4101" s="9"/>
    </row>
    <row r="4102" ht="15.35" customHeight="1">
      <c r="A4102" t="s" s="594">
        <f>MID(D4102,LEN(C4102)+2,LEN(D4102)-LEN(C4102))</f>
        <v>111</v>
      </c>
      <c r="B4102" s="349">
        <f>IF(_xlfn.IFERROR(FIND("PU",D4102,1),0)&lt;&gt;0,"PU",0)</f>
        <v>0</v>
      </c>
      <c r="C4102" t="s" s="10">
        <v>5077</v>
      </c>
      <c r="D4102" t="s" s="10">
        <v>5079</v>
      </c>
      <c r="E4102" s="349">
        <v>0</v>
      </c>
      <c r="F4102" s="6"/>
      <c r="G4102" s="6"/>
      <c r="H4102" s="6"/>
      <c r="I4102" s="6"/>
      <c r="J4102" s="9"/>
    </row>
    <row r="4103" ht="15.35" customHeight="1">
      <c r="A4103" t="s" s="594">
        <f>MID(D4103,LEN(C4103)+2,LEN(D4103)-LEN(C4103))</f>
        <v>112</v>
      </c>
      <c r="B4103" s="349">
        <f>IF(_xlfn.IFERROR(FIND("PU",D4103,1),0)&lt;&gt;0,"PU",0)</f>
        <v>0</v>
      </c>
      <c r="C4103" t="s" s="10">
        <v>5077</v>
      </c>
      <c r="D4103" t="s" s="10">
        <v>5080</v>
      </c>
      <c r="E4103" s="349">
        <v>0</v>
      </c>
      <c r="F4103" s="6"/>
      <c r="G4103" s="6"/>
      <c r="H4103" s="6"/>
      <c r="I4103" s="6"/>
      <c r="J4103" s="9"/>
    </row>
    <row r="4104" ht="15.35" customHeight="1">
      <c r="A4104" t="s" s="594">
        <f>MID(D4104,LEN(C4104)+2,LEN(D4104)-LEN(C4104))</f>
        <v>113</v>
      </c>
      <c r="B4104" s="349">
        <f>IF(_xlfn.IFERROR(FIND("PU",D4104,1),0)&lt;&gt;0,"PU",0)</f>
        <v>0</v>
      </c>
      <c r="C4104" t="s" s="10">
        <v>5077</v>
      </c>
      <c r="D4104" t="s" s="10">
        <v>5081</v>
      </c>
      <c r="E4104" s="349">
        <v>0</v>
      </c>
      <c r="F4104" s="6"/>
      <c r="G4104" s="6"/>
      <c r="H4104" s="6"/>
      <c r="I4104" s="6"/>
      <c r="J4104" s="9"/>
    </row>
    <row r="4105" ht="15.35" customHeight="1">
      <c r="A4105" t="s" s="594">
        <f>MID(D4105,LEN(C4105)+2,LEN(D4105)-LEN(C4105))</f>
        <v>114</v>
      </c>
      <c r="B4105" s="349">
        <f>IF(_xlfn.IFERROR(FIND("PU",D4105,1),0)&lt;&gt;0,"PU",0)</f>
        <v>0</v>
      </c>
      <c r="C4105" t="s" s="10">
        <v>5077</v>
      </c>
      <c r="D4105" t="s" s="10">
        <v>5082</v>
      </c>
      <c r="E4105" s="349">
        <v>0</v>
      </c>
      <c r="F4105" s="6"/>
      <c r="G4105" s="6"/>
      <c r="H4105" s="6"/>
      <c r="I4105" s="6"/>
      <c r="J4105" s="9"/>
    </row>
    <row r="4106" ht="15.35" customHeight="1">
      <c r="A4106" t="s" s="594">
        <f>MID(D4106,LEN(C4106)+2,LEN(D4106)-LEN(C4106))</f>
        <v>115</v>
      </c>
      <c r="B4106" s="349">
        <f>IF(_xlfn.IFERROR(FIND("PU",D4106,1),0)&lt;&gt;0,"PU",0)</f>
        <v>0</v>
      </c>
      <c r="C4106" t="s" s="10">
        <v>5077</v>
      </c>
      <c r="D4106" t="s" s="10">
        <v>5083</v>
      </c>
      <c r="E4106" s="349">
        <v>0</v>
      </c>
      <c r="F4106" s="6"/>
      <c r="G4106" s="6"/>
      <c r="H4106" s="6"/>
      <c r="I4106" s="6"/>
      <c r="J4106" s="9"/>
    </row>
    <row r="4107" ht="15.35" customHeight="1">
      <c r="A4107" t="s" s="594">
        <f>MID(D4107,LEN(C4107)+2,LEN(D4107)-LEN(C4107))</f>
        <v>117</v>
      </c>
      <c r="B4107" s="349">
        <f>IF(_xlfn.IFERROR(FIND("PU",D4107,1),0)&lt;&gt;0,"PU",0)</f>
        <v>0</v>
      </c>
      <c r="C4107" t="s" s="10">
        <v>5077</v>
      </c>
      <c r="D4107" t="s" s="10">
        <v>5084</v>
      </c>
      <c r="E4107" s="349">
        <v>0</v>
      </c>
      <c r="F4107" s="6"/>
      <c r="G4107" s="6"/>
      <c r="H4107" s="6"/>
      <c r="I4107" s="6"/>
      <c r="J4107" s="9"/>
    </row>
    <row r="4108" ht="15.35" customHeight="1">
      <c r="A4108" t="s" s="594">
        <f>MID(D4108,LEN(C4108)+2,LEN(D4108)-LEN(C4108))</f>
        <v>118</v>
      </c>
      <c r="B4108" s="349">
        <f>IF(_xlfn.IFERROR(FIND("PU",D4108,1),0)&lt;&gt;0,"PU",0)</f>
        <v>0</v>
      </c>
      <c r="C4108" t="s" s="10">
        <v>5077</v>
      </c>
      <c r="D4108" t="s" s="10">
        <v>5085</v>
      </c>
      <c r="E4108" s="349">
        <v>0</v>
      </c>
      <c r="F4108" s="6"/>
      <c r="G4108" s="6"/>
      <c r="H4108" s="6"/>
      <c r="I4108" s="6"/>
      <c r="J4108" s="9"/>
    </row>
    <row r="4109" ht="15.35" customHeight="1">
      <c r="A4109" t="s" s="594">
        <f>MID(D4109,LEN(C4109)+2,LEN(D4109)-LEN(C4109))</f>
        <v>119</v>
      </c>
      <c r="B4109" s="349">
        <f>IF(_xlfn.IFERROR(FIND("PU",D4109,1),0)&lt;&gt;0,"PU",0)</f>
        <v>0</v>
      </c>
      <c r="C4109" t="s" s="10">
        <v>5077</v>
      </c>
      <c r="D4109" t="s" s="10">
        <v>5086</v>
      </c>
      <c r="E4109" s="349">
        <v>0</v>
      </c>
      <c r="F4109" s="6"/>
      <c r="G4109" s="6"/>
      <c r="H4109" s="6"/>
      <c r="I4109" s="6"/>
      <c r="J4109" s="9"/>
    </row>
    <row r="4110" ht="15.35" customHeight="1">
      <c r="A4110" t="s" s="594">
        <f>MID(D4110,LEN(C4110)+2,LEN(D4110)-LEN(C4110))</f>
        <v>120</v>
      </c>
      <c r="B4110" s="349">
        <f>IF(_xlfn.IFERROR(FIND("PU",D4110,1),0)&lt;&gt;0,"PU",0)</f>
        <v>0</v>
      </c>
      <c r="C4110" t="s" s="10">
        <v>5077</v>
      </c>
      <c r="D4110" t="s" s="10">
        <v>5087</v>
      </c>
      <c r="E4110" s="349">
        <v>0</v>
      </c>
      <c r="F4110" s="6"/>
      <c r="G4110" s="6"/>
      <c r="H4110" s="6"/>
      <c r="I4110" s="6"/>
      <c r="J4110" s="9"/>
    </row>
    <row r="4111" ht="15.35" customHeight="1">
      <c r="A4111" t="s" s="594">
        <f>MID(D4111,LEN(C4111)+2,LEN(D4111)-LEN(C4111))</f>
        <v>121</v>
      </c>
      <c r="B4111" s="349">
        <f>IF(_xlfn.IFERROR(FIND("PU",D4111,1),0)&lt;&gt;0,"PU",0)</f>
        <v>0</v>
      </c>
      <c r="C4111" t="s" s="10">
        <v>5077</v>
      </c>
      <c r="D4111" t="s" s="10">
        <v>5088</v>
      </c>
      <c r="E4111" s="349">
        <v>0</v>
      </c>
      <c r="F4111" s="6"/>
      <c r="G4111" s="6"/>
      <c r="H4111" s="6"/>
      <c r="I4111" s="6"/>
      <c r="J4111" s="9"/>
    </row>
    <row r="4112" ht="15.35" customHeight="1">
      <c r="A4112" t="s" s="594">
        <f>MID(D4112,LEN(C4112)+2,LEN(D4112)-LEN(C4112))</f>
        <v>122</v>
      </c>
      <c r="B4112" s="349">
        <f>IF(_xlfn.IFERROR(FIND("PU",D4112,1),0)&lt;&gt;0,"PU",0)</f>
        <v>0</v>
      </c>
      <c r="C4112" t="s" s="10">
        <v>5077</v>
      </c>
      <c r="D4112" t="s" s="10">
        <v>5089</v>
      </c>
      <c r="E4112" s="349">
        <v>0</v>
      </c>
      <c r="F4112" s="6"/>
      <c r="G4112" s="6"/>
      <c r="H4112" s="6"/>
      <c r="I4112" s="6"/>
      <c r="J4112" s="9"/>
    </row>
    <row r="4113" ht="15.35" customHeight="1">
      <c r="A4113" t="s" s="594">
        <f>MID(D4113,LEN(C4113)+2,LEN(D4113)-LEN(C4113))</f>
        <v>123</v>
      </c>
      <c r="B4113" s="349">
        <f>IF(_xlfn.IFERROR(FIND("PU",D4113,1),0)&lt;&gt;0,"PU",0)</f>
        <v>0</v>
      </c>
      <c r="C4113" t="s" s="10">
        <v>5077</v>
      </c>
      <c r="D4113" t="s" s="10">
        <v>5090</v>
      </c>
      <c r="E4113" s="349">
        <v>0</v>
      </c>
      <c r="F4113" s="6"/>
      <c r="G4113" s="6"/>
      <c r="H4113" s="6"/>
      <c r="I4113" s="6"/>
      <c r="J4113" s="9"/>
    </row>
    <row r="4114" ht="15.35" customHeight="1">
      <c r="A4114" t="s" s="594">
        <f>MID(D4114,LEN(C4114)+2,LEN(D4114)-LEN(C4114))</f>
        <v>860</v>
      </c>
      <c r="B4114" s="349">
        <f>IF(_xlfn.IFERROR(FIND("PU",D4114,1),0)&lt;&gt;0,"PU",0)</f>
        <v>0</v>
      </c>
      <c r="C4114" t="s" s="10">
        <v>5077</v>
      </c>
      <c r="D4114" t="s" s="10">
        <v>5091</v>
      </c>
      <c r="E4114" s="349">
        <v>0</v>
      </c>
      <c r="F4114" s="6"/>
      <c r="G4114" s="6"/>
      <c r="H4114" s="6"/>
      <c r="I4114" s="6"/>
      <c r="J4114" s="9"/>
    </row>
    <row r="4115" ht="15.35" customHeight="1">
      <c r="A4115" t="s" s="594">
        <f>MID(D4115,LEN(C4115)+2,LEN(D4115)-LEN(C4115))</f>
        <v>110</v>
      </c>
      <c r="B4115" s="349">
        <f>IF(_xlfn.IFERROR(FIND("PU",D4115,1),0)&lt;&gt;0,"PU",0)</f>
        <v>0</v>
      </c>
      <c r="C4115" t="s" s="10">
        <v>5092</v>
      </c>
      <c r="D4115" t="s" s="10">
        <v>5093</v>
      </c>
      <c r="E4115" s="349">
        <v>0</v>
      </c>
      <c r="F4115" s="6"/>
      <c r="G4115" s="6"/>
      <c r="H4115" s="6"/>
      <c r="I4115" s="6"/>
      <c r="J4115" s="9"/>
    </row>
    <row r="4116" ht="15.35" customHeight="1">
      <c r="A4116" t="s" s="594">
        <f>MID(D4116,LEN(C4116)+2,LEN(D4116)-LEN(C4116))</f>
        <v>111</v>
      </c>
      <c r="B4116" s="349">
        <f>IF(_xlfn.IFERROR(FIND("PU",D4116,1),0)&lt;&gt;0,"PU",0)</f>
        <v>0</v>
      </c>
      <c r="C4116" t="s" s="10">
        <v>5092</v>
      </c>
      <c r="D4116" t="s" s="10">
        <v>5094</v>
      </c>
      <c r="E4116" s="349">
        <v>0</v>
      </c>
      <c r="F4116" s="6"/>
      <c r="G4116" s="6"/>
      <c r="H4116" s="6"/>
      <c r="I4116" s="6"/>
      <c r="J4116" s="9"/>
    </row>
    <row r="4117" ht="15.35" customHeight="1">
      <c r="A4117" t="s" s="594">
        <f>MID(D4117,LEN(C4117)+2,LEN(D4117)-LEN(C4117))</f>
        <v>112</v>
      </c>
      <c r="B4117" s="349">
        <f>IF(_xlfn.IFERROR(FIND("PU",D4117,1),0)&lt;&gt;0,"PU",0)</f>
        <v>0</v>
      </c>
      <c r="C4117" t="s" s="10">
        <v>5092</v>
      </c>
      <c r="D4117" t="s" s="10">
        <v>5095</v>
      </c>
      <c r="E4117" s="349">
        <v>0</v>
      </c>
      <c r="F4117" s="6"/>
      <c r="G4117" s="6"/>
      <c r="H4117" s="6"/>
      <c r="I4117" s="6"/>
      <c r="J4117" s="9"/>
    </row>
    <row r="4118" ht="15.35" customHeight="1">
      <c r="A4118" t="s" s="594">
        <f>MID(D4118,LEN(C4118)+2,LEN(D4118)-LEN(C4118))</f>
        <v>113</v>
      </c>
      <c r="B4118" s="349">
        <f>IF(_xlfn.IFERROR(FIND("PU",D4118,1),0)&lt;&gt;0,"PU",0)</f>
        <v>0</v>
      </c>
      <c r="C4118" t="s" s="10">
        <v>5092</v>
      </c>
      <c r="D4118" t="s" s="10">
        <v>5096</v>
      </c>
      <c r="E4118" s="349">
        <v>0</v>
      </c>
      <c r="F4118" s="6"/>
      <c r="G4118" s="6"/>
      <c r="H4118" s="6"/>
      <c r="I4118" s="6"/>
      <c r="J4118" s="9"/>
    </row>
    <row r="4119" ht="15.35" customHeight="1">
      <c r="A4119" t="s" s="594">
        <f>MID(D4119,LEN(C4119)+2,LEN(D4119)-LEN(C4119))</f>
        <v>114</v>
      </c>
      <c r="B4119" s="349">
        <f>IF(_xlfn.IFERROR(FIND("PU",D4119,1),0)&lt;&gt;0,"PU",0)</f>
        <v>0</v>
      </c>
      <c r="C4119" t="s" s="10">
        <v>5092</v>
      </c>
      <c r="D4119" t="s" s="10">
        <v>5097</v>
      </c>
      <c r="E4119" s="349">
        <v>0</v>
      </c>
      <c r="F4119" s="6"/>
      <c r="G4119" s="6"/>
      <c r="H4119" s="6"/>
      <c r="I4119" s="6"/>
      <c r="J4119" s="9"/>
    </row>
    <row r="4120" ht="15.35" customHeight="1">
      <c r="A4120" t="s" s="594">
        <f>MID(D4120,LEN(C4120)+2,LEN(D4120)-LEN(C4120))</f>
        <v>115</v>
      </c>
      <c r="B4120" s="349">
        <f>IF(_xlfn.IFERROR(FIND("PU",D4120,1),0)&lt;&gt;0,"PU",0)</f>
        <v>0</v>
      </c>
      <c r="C4120" t="s" s="10">
        <v>5092</v>
      </c>
      <c r="D4120" t="s" s="10">
        <v>5098</v>
      </c>
      <c r="E4120" s="349">
        <v>0</v>
      </c>
      <c r="F4120" s="6"/>
      <c r="G4120" s="6"/>
      <c r="H4120" s="6"/>
      <c r="I4120" s="6"/>
      <c r="J4120" s="9"/>
    </row>
    <row r="4121" ht="15.35" customHeight="1">
      <c r="A4121" t="s" s="594">
        <f>MID(D4121,LEN(C4121)+2,LEN(D4121)-LEN(C4121))</f>
        <v>117</v>
      </c>
      <c r="B4121" s="349">
        <f>IF(_xlfn.IFERROR(FIND("PU",D4121,1),0)&lt;&gt;0,"PU",0)</f>
        <v>0</v>
      </c>
      <c r="C4121" t="s" s="10">
        <v>5092</v>
      </c>
      <c r="D4121" t="s" s="10">
        <v>5099</v>
      </c>
      <c r="E4121" s="349">
        <v>0</v>
      </c>
      <c r="F4121" s="6"/>
      <c r="G4121" s="6"/>
      <c r="H4121" s="6"/>
      <c r="I4121" s="6"/>
      <c r="J4121" s="9"/>
    </row>
    <row r="4122" ht="15.35" customHeight="1">
      <c r="A4122" t="s" s="594">
        <f>MID(D4122,LEN(C4122)+2,LEN(D4122)-LEN(C4122))</f>
        <v>118</v>
      </c>
      <c r="B4122" s="349">
        <f>IF(_xlfn.IFERROR(FIND("PU",D4122,1),0)&lt;&gt;0,"PU",0)</f>
        <v>0</v>
      </c>
      <c r="C4122" t="s" s="10">
        <v>5092</v>
      </c>
      <c r="D4122" t="s" s="10">
        <v>5100</v>
      </c>
      <c r="E4122" s="349">
        <v>0</v>
      </c>
      <c r="F4122" s="6"/>
      <c r="G4122" s="6"/>
      <c r="H4122" s="6"/>
      <c r="I4122" s="6"/>
      <c r="J4122" s="9"/>
    </row>
    <row r="4123" ht="15.35" customHeight="1">
      <c r="A4123" t="s" s="594">
        <f>MID(D4123,LEN(C4123)+2,LEN(D4123)-LEN(C4123))</f>
        <v>119</v>
      </c>
      <c r="B4123" s="349">
        <f>IF(_xlfn.IFERROR(FIND("PU",D4123,1),0)&lt;&gt;0,"PU",0)</f>
        <v>0</v>
      </c>
      <c r="C4123" t="s" s="10">
        <v>5092</v>
      </c>
      <c r="D4123" t="s" s="10">
        <v>5101</v>
      </c>
      <c r="E4123" s="349">
        <v>0</v>
      </c>
      <c r="F4123" s="6"/>
      <c r="G4123" s="6"/>
      <c r="H4123" s="6"/>
      <c r="I4123" s="6"/>
      <c r="J4123" s="9"/>
    </row>
    <row r="4124" ht="15.35" customHeight="1">
      <c r="A4124" t="s" s="594">
        <f>MID(D4124,LEN(C4124)+2,LEN(D4124)-LEN(C4124))</f>
        <v>120</v>
      </c>
      <c r="B4124" s="349">
        <f>IF(_xlfn.IFERROR(FIND("PU",D4124,1),0)&lt;&gt;0,"PU",0)</f>
        <v>0</v>
      </c>
      <c r="C4124" t="s" s="10">
        <v>5092</v>
      </c>
      <c r="D4124" t="s" s="10">
        <v>5102</v>
      </c>
      <c r="E4124" s="349">
        <v>0</v>
      </c>
      <c r="F4124" s="6"/>
      <c r="G4124" s="6"/>
      <c r="H4124" s="6"/>
      <c r="I4124" s="6"/>
      <c r="J4124" s="9"/>
    </row>
    <row r="4125" ht="15.35" customHeight="1">
      <c r="A4125" t="s" s="594">
        <f>MID(D4125,LEN(C4125)+2,LEN(D4125)-LEN(C4125))</f>
        <v>121</v>
      </c>
      <c r="B4125" s="349">
        <f>IF(_xlfn.IFERROR(FIND("PU",D4125,1),0)&lt;&gt;0,"PU",0)</f>
        <v>0</v>
      </c>
      <c r="C4125" t="s" s="10">
        <v>5092</v>
      </c>
      <c r="D4125" t="s" s="10">
        <v>5103</v>
      </c>
      <c r="E4125" s="349">
        <v>0</v>
      </c>
      <c r="F4125" s="6"/>
      <c r="G4125" s="6"/>
      <c r="H4125" s="6"/>
      <c r="I4125" s="6"/>
      <c r="J4125" s="9"/>
    </row>
    <row r="4126" ht="15.35" customHeight="1">
      <c r="A4126" t="s" s="594">
        <f>MID(D4126,LEN(C4126)+2,LEN(D4126)-LEN(C4126))</f>
        <v>122</v>
      </c>
      <c r="B4126" s="349">
        <f>IF(_xlfn.IFERROR(FIND("PU",D4126,1),0)&lt;&gt;0,"PU",0)</f>
        <v>0</v>
      </c>
      <c r="C4126" t="s" s="10">
        <v>5092</v>
      </c>
      <c r="D4126" t="s" s="10">
        <v>5104</v>
      </c>
      <c r="E4126" s="349">
        <v>0</v>
      </c>
      <c r="F4126" s="6"/>
      <c r="G4126" s="6"/>
      <c r="H4126" s="6"/>
      <c r="I4126" s="6"/>
      <c r="J4126" s="9"/>
    </row>
    <row r="4127" ht="15.35" customHeight="1">
      <c r="A4127" t="s" s="594">
        <f>MID(D4127,LEN(C4127)+2,LEN(D4127)-LEN(C4127))</f>
        <v>123</v>
      </c>
      <c r="B4127" s="349">
        <f>IF(_xlfn.IFERROR(FIND("PU",D4127,1),0)&lt;&gt;0,"PU",0)</f>
        <v>0</v>
      </c>
      <c r="C4127" t="s" s="10">
        <v>5092</v>
      </c>
      <c r="D4127" t="s" s="10">
        <v>5105</v>
      </c>
      <c r="E4127" s="349">
        <v>0</v>
      </c>
      <c r="F4127" s="6"/>
      <c r="G4127" s="6"/>
      <c r="H4127" s="6"/>
      <c r="I4127" s="6"/>
      <c r="J4127" s="9"/>
    </row>
    <row r="4128" ht="15.35" customHeight="1">
      <c r="A4128" t="s" s="594">
        <f>MID(D4128,LEN(C4128)+2,LEN(D4128)-LEN(C4128))</f>
        <v>860</v>
      </c>
      <c r="B4128" s="349">
        <f>IF(_xlfn.IFERROR(FIND("PU",D4128,1),0)&lt;&gt;0,"PU",0)</f>
        <v>0</v>
      </c>
      <c r="C4128" t="s" s="10">
        <v>5092</v>
      </c>
      <c r="D4128" t="s" s="10">
        <v>5106</v>
      </c>
      <c r="E4128" s="349">
        <v>0</v>
      </c>
      <c r="F4128" s="6"/>
      <c r="G4128" s="6"/>
      <c r="H4128" s="6"/>
      <c r="I4128" s="6"/>
      <c r="J4128" s="9"/>
    </row>
    <row r="4129" ht="15.35" customHeight="1">
      <c r="A4129" t="s" s="594">
        <f>MID(D4129,LEN(C4129)+2,LEN(D4129)-LEN(C4129))</f>
        <v>110</v>
      </c>
      <c r="B4129" s="349">
        <f>IF(_xlfn.IFERROR(FIND("PU",D4129,1),0)&lt;&gt;0,"PU",0)</f>
        <v>0</v>
      </c>
      <c r="C4129" t="s" s="10">
        <v>5107</v>
      </c>
      <c r="D4129" t="s" s="10">
        <v>5108</v>
      </c>
      <c r="E4129" s="349">
        <v>0</v>
      </c>
      <c r="F4129" s="6"/>
      <c r="G4129" s="6"/>
      <c r="H4129" s="6"/>
      <c r="I4129" s="6"/>
      <c r="J4129" s="9"/>
    </row>
    <row r="4130" ht="15.35" customHeight="1">
      <c r="A4130" t="s" s="594">
        <f>MID(D4130,LEN(C4130)+2,LEN(D4130)-LEN(C4130))</f>
        <v>111</v>
      </c>
      <c r="B4130" s="349">
        <f>IF(_xlfn.IFERROR(FIND("PU",D4130,1),0)&lt;&gt;0,"PU",0)</f>
        <v>0</v>
      </c>
      <c r="C4130" t="s" s="10">
        <v>5107</v>
      </c>
      <c r="D4130" t="s" s="10">
        <v>5109</v>
      </c>
      <c r="E4130" s="349">
        <v>0</v>
      </c>
      <c r="F4130" s="6"/>
      <c r="G4130" s="6"/>
      <c r="H4130" s="6"/>
      <c r="I4130" s="6"/>
      <c r="J4130" s="9"/>
    </row>
    <row r="4131" ht="15.35" customHeight="1">
      <c r="A4131" t="s" s="594">
        <f>MID(D4131,LEN(C4131)+2,LEN(D4131)-LEN(C4131))</f>
        <v>112</v>
      </c>
      <c r="B4131" s="349">
        <f>IF(_xlfn.IFERROR(FIND("PU",D4131,1),0)&lt;&gt;0,"PU",0)</f>
        <v>0</v>
      </c>
      <c r="C4131" t="s" s="10">
        <v>5107</v>
      </c>
      <c r="D4131" t="s" s="10">
        <v>5110</v>
      </c>
      <c r="E4131" s="349">
        <v>0</v>
      </c>
      <c r="F4131" s="6"/>
      <c r="G4131" s="6"/>
      <c r="H4131" s="6"/>
      <c r="I4131" s="6"/>
      <c r="J4131" s="9"/>
    </row>
    <row r="4132" ht="15.35" customHeight="1">
      <c r="A4132" t="s" s="594">
        <f>MID(D4132,LEN(C4132)+2,LEN(D4132)-LEN(C4132))</f>
        <v>113</v>
      </c>
      <c r="B4132" s="349">
        <f>IF(_xlfn.IFERROR(FIND("PU",D4132,1),0)&lt;&gt;0,"PU",0)</f>
        <v>0</v>
      </c>
      <c r="C4132" t="s" s="10">
        <v>5107</v>
      </c>
      <c r="D4132" t="s" s="10">
        <v>5111</v>
      </c>
      <c r="E4132" s="349">
        <v>0</v>
      </c>
      <c r="F4132" s="6"/>
      <c r="G4132" s="6"/>
      <c r="H4132" s="6"/>
      <c r="I4132" s="6"/>
      <c r="J4132" s="9"/>
    </row>
    <row r="4133" ht="15.35" customHeight="1">
      <c r="A4133" t="s" s="594">
        <f>MID(D4133,LEN(C4133)+2,LEN(D4133)-LEN(C4133))</f>
        <v>114</v>
      </c>
      <c r="B4133" s="349">
        <f>IF(_xlfn.IFERROR(FIND("PU",D4133,1),0)&lt;&gt;0,"PU",0)</f>
        <v>0</v>
      </c>
      <c r="C4133" t="s" s="10">
        <v>5107</v>
      </c>
      <c r="D4133" t="s" s="10">
        <v>5112</v>
      </c>
      <c r="E4133" s="349">
        <v>0</v>
      </c>
      <c r="F4133" s="6"/>
      <c r="G4133" s="6"/>
      <c r="H4133" s="6"/>
      <c r="I4133" s="6"/>
      <c r="J4133" s="9"/>
    </row>
    <row r="4134" ht="15.35" customHeight="1">
      <c r="A4134" t="s" s="594">
        <f>MID(D4134,LEN(C4134)+2,LEN(D4134)-LEN(C4134))</f>
        <v>115</v>
      </c>
      <c r="B4134" s="349">
        <f>IF(_xlfn.IFERROR(FIND("PU",D4134,1),0)&lt;&gt;0,"PU",0)</f>
        <v>0</v>
      </c>
      <c r="C4134" t="s" s="10">
        <v>5107</v>
      </c>
      <c r="D4134" t="s" s="10">
        <v>5113</v>
      </c>
      <c r="E4134" s="349">
        <v>0</v>
      </c>
      <c r="F4134" s="6"/>
      <c r="G4134" s="6"/>
      <c r="H4134" s="6"/>
      <c r="I4134" s="6"/>
      <c r="J4134" s="9"/>
    </row>
    <row r="4135" ht="15.35" customHeight="1">
      <c r="A4135" t="s" s="594">
        <f>MID(D4135,LEN(C4135)+2,LEN(D4135)-LEN(C4135))</f>
        <v>117</v>
      </c>
      <c r="B4135" s="349">
        <f>IF(_xlfn.IFERROR(FIND("PU",D4135,1),0)&lt;&gt;0,"PU",0)</f>
        <v>0</v>
      </c>
      <c r="C4135" t="s" s="10">
        <v>5107</v>
      </c>
      <c r="D4135" t="s" s="10">
        <v>5114</v>
      </c>
      <c r="E4135" s="349">
        <v>0</v>
      </c>
      <c r="F4135" s="6"/>
      <c r="G4135" s="6"/>
      <c r="H4135" s="6"/>
      <c r="I4135" s="6"/>
      <c r="J4135" s="9"/>
    </row>
    <row r="4136" ht="15.35" customHeight="1">
      <c r="A4136" t="s" s="594">
        <f>MID(D4136,LEN(C4136)+2,LEN(D4136)-LEN(C4136))</f>
        <v>118</v>
      </c>
      <c r="B4136" s="349">
        <f>IF(_xlfn.IFERROR(FIND("PU",D4136,1),0)&lt;&gt;0,"PU",0)</f>
        <v>0</v>
      </c>
      <c r="C4136" t="s" s="10">
        <v>5107</v>
      </c>
      <c r="D4136" t="s" s="10">
        <v>5115</v>
      </c>
      <c r="E4136" s="349">
        <v>0</v>
      </c>
      <c r="F4136" s="6"/>
      <c r="G4136" s="6"/>
      <c r="H4136" s="6"/>
      <c r="I4136" s="6"/>
      <c r="J4136" s="9"/>
    </row>
    <row r="4137" ht="15.35" customHeight="1">
      <c r="A4137" t="s" s="594">
        <f>MID(D4137,LEN(C4137)+2,LEN(D4137)-LEN(C4137))</f>
        <v>119</v>
      </c>
      <c r="B4137" s="349">
        <f>IF(_xlfn.IFERROR(FIND("PU",D4137,1),0)&lt;&gt;0,"PU",0)</f>
        <v>0</v>
      </c>
      <c r="C4137" t="s" s="10">
        <v>5107</v>
      </c>
      <c r="D4137" t="s" s="10">
        <v>5116</v>
      </c>
      <c r="E4137" s="349">
        <v>0</v>
      </c>
      <c r="F4137" s="6"/>
      <c r="G4137" s="6"/>
      <c r="H4137" s="6"/>
      <c r="I4137" s="6"/>
      <c r="J4137" s="9"/>
    </row>
    <row r="4138" ht="15.35" customHeight="1">
      <c r="A4138" t="s" s="594">
        <f>MID(D4138,LEN(C4138)+2,LEN(D4138)-LEN(C4138))</f>
        <v>120</v>
      </c>
      <c r="B4138" s="349">
        <f>IF(_xlfn.IFERROR(FIND("PU",D4138,1),0)&lt;&gt;0,"PU",0)</f>
        <v>0</v>
      </c>
      <c r="C4138" t="s" s="10">
        <v>5107</v>
      </c>
      <c r="D4138" t="s" s="10">
        <v>5117</v>
      </c>
      <c r="E4138" s="349">
        <v>0</v>
      </c>
      <c r="F4138" s="6"/>
      <c r="G4138" s="6"/>
      <c r="H4138" s="6"/>
      <c r="I4138" s="6"/>
      <c r="J4138" s="9"/>
    </row>
    <row r="4139" ht="15.35" customHeight="1">
      <c r="A4139" t="s" s="594">
        <f>MID(D4139,LEN(C4139)+2,LEN(D4139)-LEN(C4139))</f>
        <v>121</v>
      </c>
      <c r="B4139" s="349">
        <f>IF(_xlfn.IFERROR(FIND("PU",D4139,1),0)&lt;&gt;0,"PU",0)</f>
        <v>0</v>
      </c>
      <c r="C4139" t="s" s="10">
        <v>5107</v>
      </c>
      <c r="D4139" t="s" s="10">
        <v>5118</v>
      </c>
      <c r="E4139" s="349">
        <v>0</v>
      </c>
      <c r="F4139" s="6"/>
      <c r="G4139" s="6"/>
      <c r="H4139" s="6"/>
      <c r="I4139" s="6"/>
      <c r="J4139" s="9"/>
    </row>
    <row r="4140" ht="15.35" customHeight="1">
      <c r="A4140" t="s" s="594">
        <f>MID(D4140,LEN(C4140)+2,LEN(D4140)-LEN(C4140))</f>
        <v>122</v>
      </c>
      <c r="B4140" s="349">
        <f>IF(_xlfn.IFERROR(FIND("PU",D4140,1),0)&lt;&gt;0,"PU",0)</f>
        <v>0</v>
      </c>
      <c r="C4140" t="s" s="10">
        <v>5107</v>
      </c>
      <c r="D4140" t="s" s="10">
        <v>5119</v>
      </c>
      <c r="E4140" s="349">
        <v>0</v>
      </c>
      <c r="F4140" s="6"/>
      <c r="G4140" s="6"/>
      <c r="H4140" s="6"/>
      <c r="I4140" s="6"/>
      <c r="J4140" s="9"/>
    </row>
    <row r="4141" ht="15.35" customHeight="1">
      <c r="A4141" t="s" s="594">
        <f>MID(D4141,LEN(C4141)+2,LEN(D4141)-LEN(C4141))</f>
        <v>123</v>
      </c>
      <c r="B4141" s="349">
        <f>IF(_xlfn.IFERROR(FIND("PU",D4141,1),0)&lt;&gt;0,"PU",0)</f>
        <v>0</v>
      </c>
      <c r="C4141" t="s" s="10">
        <v>5107</v>
      </c>
      <c r="D4141" t="s" s="10">
        <v>5120</v>
      </c>
      <c r="E4141" s="349">
        <v>0</v>
      </c>
      <c r="F4141" s="6"/>
      <c r="G4141" s="6"/>
      <c r="H4141" s="6"/>
      <c r="I4141" s="6"/>
      <c r="J4141" s="9"/>
    </row>
    <row r="4142" ht="15.35" customHeight="1">
      <c r="A4142" t="s" s="594">
        <f>MID(D4142,LEN(C4142)+2,LEN(D4142)-LEN(C4142))</f>
        <v>860</v>
      </c>
      <c r="B4142" s="349">
        <f>IF(_xlfn.IFERROR(FIND("PU",D4142,1),0)&lt;&gt;0,"PU",0)</f>
        <v>0</v>
      </c>
      <c r="C4142" t="s" s="10">
        <v>5107</v>
      </c>
      <c r="D4142" t="s" s="10">
        <v>5121</v>
      </c>
      <c r="E4142" s="349">
        <v>0</v>
      </c>
      <c r="F4142" s="6"/>
      <c r="G4142" s="6"/>
      <c r="H4142" s="6"/>
      <c r="I4142" s="6"/>
      <c r="J4142" s="9"/>
    </row>
    <row r="4143" ht="15.35" customHeight="1">
      <c r="A4143" t="s" s="594">
        <f>MID(D4143,LEN(C4143)+2,LEN(D4143)-LEN(C4143))</f>
        <v>110</v>
      </c>
      <c r="B4143" s="349">
        <f>IF(_xlfn.IFERROR(FIND("PU",D4143,1),0)&lt;&gt;0,"PU",0)</f>
        <v>0</v>
      </c>
      <c r="C4143" t="s" s="10">
        <v>5122</v>
      </c>
      <c r="D4143" t="s" s="10">
        <v>5123</v>
      </c>
      <c r="E4143" s="349">
        <v>0</v>
      </c>
      <c r="F4143" s="6"/>
      <c r="G4143" s="6"/>
      <c r="H4143" s="6"/>
      <c r="I4143" s="6"/>
      <c r="J4143" s="9"/>
    </row>
    <row r="4144" ht="15.35" customHeight="1">
      <c r="A4144" t="s" s="594">
        <f>MID(D4144,LEN(C4144)+2,LEN(D4144)-LEN(C4144))</f>
        <v>111</v>
      </c>
      <c r="B4144" s="349">
        <f>IF(_xlfn.IFERROR(FIND("PU",D4144,1),0)&lt;&gt;0,"PU",0)</f>
        <v>0</v>
      </c>
      <c r="C4144" t="s" s="10">
        <v>5122</v>
      </c>
      <c r="D4144" t="s" s="10">
        <v>5124</v>
      </c>
      <c r="E4144" s="349">
        <v>0</v>
      </c>
      <c r="F4144" s="6"/>
      <c r="G4144" s="6"/>
      <c r="H4144" s="6"/>
      <c r="I4144" s="6"/>
      <c r="J4144" s="9"/>
    </row>
    <row r="4145" ht="15.35" customHeight="1">
      <c r="A4145" t="s" s="594">
        <f>MID(D4145,LEN(C4145)+2,LEN(D4145)-LEN(C4145))</f>
        <v>112</v>
      </c>
      <c r="B4145" s="349">
        <f>IF(_xlfn.IFERROR(FIND("PU",D4145,1),0)&lt;&gt;0,"PU",0)</f>
        <v>0</v>
      </c>
      <c r="C4145" t="s" s="10">
        <v>5122</v>
      </c>
      <c r="D4145" t="s" s="10">
        <v>5125</v>
      </c>
      <c r="E4145" s="349">
        <v>0</v>
      </c>
      <c r="F4145" s="6"/>
      <c r="G4145" s="6"/>
      <c r="H4145" s="6"/>
      <c r="I4145" s="6"/>
      <c r="J4145" s="9"/>
    </row>
    <row r="4146" ht="15.35" customHeight="1">
      <c r="A4146" t="s" s="594">
        <f>MID(D4146,LEN(C4146)+2,LEN(D4146)-LEN(C4146))</f>
        <v>113</v>
      </c>
      <c r="B4146" s="349">
        <f>IF(_xlfn.IFERROR(FIND("PU",D4146,1),0)&lt;&gt;0,"PU",0)</f>
        <v>0</v>
      </c>
      <c r="C4146" t="s" s="10">
        <v>5122</v>
      </c>
      <c r="D4146" t="s" s="10">
        <v>5126</v>
      </c>
      <c r="E4146" s="349">
        <v>0</v>
      </c>
      <c r="F4146" s="6"/>
      <c r="G4146" s="6"/>
      <c r="H4146" s="6"/>
      <c r="I4146" s="6"/>
      <c r="J4146" s="9"/>
    </row>
    <row r="4147" ht="15.35" customHeight="1">
      <c r="A4147" t="s" s="594">
        <f>MID(D4147,LEN(C4147)+2,LEN(D4147)-LEN(C4147))</f>
        <v>114</v>
      </c>
      <c r="B4147" s="349">
        <f>IF(_xlfn.IFERROR(FIND("PU",D4147,1),0)&lt;&gt;0,"PU",0)</f>
        <v>0</v>
      </c>
      <c r="C4147" t="s" s="10">
        <v>5122</v>
      </c>
      <c r="D4147" t="s" s="10">
        <v>5127</v>
      </c>
      <c r="E4147" s="349">
        <v>0</v>
      </c>
      <c r="F4147" s="6"/>
      <c r="G4147" s="6"/>
      <c r="H4147" s="6"/>
      <c r="I4147" s="6"/>
      <c r="J4147" s="9"/>
    </row>
    <row r="4148" ht="15.35" customHeight="1">
      <c r="A4148" t="s" s="594">
        <f>MID(D4148,LEN(C4148)+2,LEN(D4148)-LEN(C4148))</f>
        <v>115</v>
      </c>
      <c r="B4148" s="349">
        <f>IF(_xlfn.IFERROR(FIND("PU",D4148,1),0)&lt;&gt;0,"PU",0)</f>
        <v>0</v>
      </c>
      <c r="C4148" t="s" s="10">
        <v>5122</v>
      </c>
      <c r="D4148" t="s" s="10">
        <v>5128</v>
      </c>
      <c r="E4148" s="349">
        <v>0</v>
      </c>
      <c r="F4148" s="6"/>
      <c r="G4148" s="6"/>
      <c r="H4148" s="6"/>
      <c r="I4148" s="6"/>
      <c r="J4148" s="9"/>
    </row>
    <row r="4149" ht="15.35" customHeight="1">
      <c r="A4149" t="s" s="594">
        <f>MID(D4149,LEN(C4149)+2,LEN(D4149)-LEN(C4149))</f>
        <v>117</v>
      </c>
      <c r="B4149" s="349">
        <f>IF(_xlfn.IFERROR(FIND("PU",D4149,1),0)&lt;&gt;0,"PU",0)</f>
        <v>0</v>
      </c>
      <c r="C4149" t="s" s="10">
        <v>5122</v>
      </c>
      <c r="D4149" t="s" s="10">
        <v>5129</v>
      </c>
      <c r="E4149" s="349">
        <v>0</v>
      </c>
      <c r="F4149" s="6"/>
      <c r="G4149" s="6"/>
      <c r="H4149" s="6"/>
      <c r="I4149" s="6"/>
      <c r="J4149" s="9"/>
    </row>
    <row r="4150" ht="15.35" customHeight="1">
      <c r="A4150" t="s" s="594">
        <f>MID(D4150,LEN(C4150)+2,LEN(D4150)-LEN(C4150))</f>
        <v>118</v>
      </c>
      <c r="B4150" s="349">
        <f>IF(_xlfn.IFERROR(FIND("PU",D4150,1),0)&lt;&gt;0,"PU",0)</f>
        <v>0</v>
      </c>
      <c r="C4150" t="s" s="10">
        <v>5122</v>
      </c>
      <c r="D4150" t="s" s="10">
        <v>5130</v>
      </c>
      <c r="E4150" s="349">
        <v>0</v>
      </c>
      <c r="F4150" s="6"/>
      <c r="G4150" s="6"/>
      <c r="H4150" s="6"/>
      <c r="I4150" s="6"/>
      <c r="J4150" s="9"/>
    </row>
    <row r="4151" ht="15.35" customHeight="1">
      <c r="A4151" t="s" s="594">
        <f>MID(D4151,LEN(C4151)+2,LEN(D4151)-LEN(C4151))</f>
        <v>119</v>
      </c>
      <c r="B4151" s="349">
        <f>IF(_xlfn.IFERROR(FIND("PU",D4151,1),0)&lt;&gt;0,"PU",0)</f>
        <v>0</v>
      </c>
      <c r="C4151" t="s" s="10">
        <v>5122</v>
      </c>
      <c r="D4151" t="s" s="10">
        <v>5131</v>
      </c>
      <c r="E4151" s="349">
        <v>0</v>
      </c>
      <c r="F4151" s="6"/>
      <c r="G4151" s="6"/>
      <c r="H4151" s="6"/>
      <c r="I4151" s="6"/>
      <c r="J4151" s="9"/>
    </row>
    <row r="4152" ht="15.35" customHeight="1">
      <c r="A4152" t="s" s="594">
        <f>MID(D4152,LEN(C4152)+2,LEN(D4152)-LEN(C4152))</f>
        <v>120</v>
      </c>
      <c r="B4152" s="349">
        <f>IF(_xlfn.IFERROR(FIND("PU",D4152,1),0)&lt;&gt;0,"PU",0)</f>
        <v>0</v>
      </c>
      <c r="C4152" t="s" s="10">
        <v>5122</v>
      </c>
      <c r="D4152" t="s" s="10">
        <v>5132</v>
      </c>
      <c r="E4152" s="349">
        <v>0</v>
      </c>
      <c r="F4152" s="6"/>
      <c r="G4152" s="6"/>
      <c r="H4152" s="6"/>
      <c r="I4152" s="6"/>
      <c r="J4152" s="9"/>
    </row>
    <row r="4153" ht="15.35" customHeight="1">
      <c r="A4153" t="s" s="594">
        <f>MID(D4153,LEN(C4153)+2,LEN(D4153)-LEN(C4153))</f>
        <v>121</v>
      </c>
      <c r="B4153" s="349">
        <f>IF(_xlfn.IFERROR(FIND("PU",D4153,1),0)&lt;&gt;0,"PU",0)</f>
        <v>0</v>
      </c>
      <c r="C4153" t="s" s="10">
        <v>5122</v>
      </c>
      <c r="D4153" t="s" s="10">
        <v>5133</v>
      </c>
      <c r="E4153" s="349">
        <v>0</v>
      </c>
      <c r="F4153" s="6"/>
      <c r="G4153" s="6"/>
      <c r="H4153" s="6"/>
      <c r="I4153" s="6"/>
      <c r="J4153" s="9"/>
    </row>
    <row r="4154" ht="15.35" customHeight="1">
      <c r="A4154" t="s" s="594">
        <f>MID(D4154,LEN(C4154)+2,LEN(D4154)-LEN(C4154))</f>
        <v>122</v>
      </c>
      <c r="B4154" s="349">
        <f>IF(_xlfn.IFERROR(FIND("PU",D4154,1),0)&lt;&gt;0,"PU",0)</f>
        <v>0</v>
      </c>
      <c r="C4154" t="s" s="10">
        <v>5122</v>
      </c>
      <c r="D4154" t="s" s="10">
        <v>5134</v>
      </c>
      <c r="E4154" s="349">
        <v>0</v>
      </c>
      <c r="F4154" s="6"/>
      <c r="G4154" s="6"/>
      <c r="H4154" s="6"/>
      <c r="I4154" s="6"/>
      <c r="J4154" s="9"/>
    </row>
    <row r="4155" ht="15.35" customHeight="1">
      <c r="A4155" t="s" s="594">
        <f>MID(D4155,LEN(C4155)+2,LEN(D4155)-LEN(C4155))</f>
        <v>123</v>
      </c>
      <c r="B4155" s="349">
        <f>IF(_xlfn.IFERROR(FIND("PU",D4155,1),0)&lt;&gt;0,"PU",0)</f>
        <v>0</v>
      </c>
      <c r="C4155" t="s" s="10">
        <v>5122</v>
      </c>
      <c r="D4155" t="s" s="10">
        <v>5135</v>
      </c>
      <c r="E4155" s="349">
        <v>0</v>
      </c>
      <c r="F4155" s="6"/>
      <c r="G4155" s="6"/>
      <c r="H4155" s="6"/>
      <c r="I4155" s="6"/>
      <c r="J4155" s="9"/>
    </row>
    <row r="4156" ht="15.35" customHeight="1">
      <c r="A4156" t="s" s="594">
        <f>MID(D4156,LEN(C4156)+2,LEN(D4156)-LEN(C4156))</f>
        <v>860</v>
      </c>
      <c r="B4156" s="349">
        <f>IF(_xlfn.IFERROR(FIND("PU",D4156,1),0)&lt;&gt;0,"PU",0)</f>
        <v>0</v>
      </c>
      <c r="C4156" t="s" s="10">
        <v>5122</v>
      </c>
      <c r="D4156" t="s" s="10">
        <v>5136</v>
      </c>
      <c r="E4156" s="349">
        <v>0</v>
      </c>
      <c r="F4156" s="6"/>
      <c r="G4156" s="6"/>
      <c r="H4156" s="6"/>
      <c r="I4156" s="6"/>
      <c r="J4156" s="9"/>
    </row>
    <row r="4157" ht="15.35" customHeight="1">
      <c r="A4157" t="s" s="594">
        <f>MID(D4157,LEN(C4157)+2,LEN(D4157)-LEN(C4157))</f>
        <v>110</v>
      </c>
      <c r="B4157" s="349">
        <f>IF(_xlfn.IFERROR(FIND("PU",D4157,1),0)&lt;&gt;0,"PU",0)</f>
        <v>0</v>
      </c>
      <c r="C4157" t="s" s="10">
        <v>5137</v>
      </c>
      <c r="D4157" t="s" s="10">
        <v>5138</v>
      </c>
      <c r="E4157" s="349">
        <v>0</v>
      </c>
      <c r="F4157" s="6"/>
      <c r="G4157" s="6"/>
      <c r="H4157" s="6"/>
      <c r="I4157" s="6"/>
      <c r="J4157" s="9"/>
    </row>
    <row r="4158" ht="15.35" customHeight="1">
      <c r="A4158" t="s" s="594">
        <f>MID(D4158,LEN(C4158)+2,LEN(D4158)-LEN(C4158))</f>
        <v>111</v>
      </c>
      <c r="B4158" s="349">
        <f>IF(_xlfn.IFERROR(FIND("PU",D4158,1),0)&lt;&gt;0,"PU",0)</f>
        <v>0</v>
      </c>
      <c r="C4158" t="s" s="10">
        <v>5137</v>
      </c>
      <c r="D4158" t="s" s="10">
        <v>5139</v>
      </c>
      <c r="E4158" s="349">
        <v>0</v>
      </c>
      <c r="F4158" s="6"/>
      <c r="G4158" s="6"/>
      <c r="H4158" s="6"/>
      <c r="I4158" s="6"/>
      <c r="J4158" s="9"/>
    </row>
    <row r="4159" ht="15.35" customHeight="1">
      <c r="A4159" t="s" s="594">
        <f>MID(D4159,LEN(C4159)+2,LEN(D4159)-LEN(C4159))</f>
        <v>112</v>
      </c>
      <c r="B4159" s="349">
        <f>IF(_xlfn.IFERROR(FIND("PU",D4159,1),0)&lt;&gt;0,"PU",0)</f>
        <v>0</v>
      </c>
      <c r="C4159" t="s" s="10">
        <v>5137</v>
      </c>
      <c r="D4159" t="s" s="10">
        <v>5140</v>
      </c>
      <c r="E4159" s="349">
        <v>0</v>
      </c>
      <c r="F4159" s="6"/>
      <c r="G4159" s="6"/>
      <c r="H4159" s="6"/>
      <c r="I4159" s="6"/>
      <c r="J4159" s="9"/>
    </row>
    <row r="4160" ht="15.35" customHeight="1">
      <c r="A4160" t="s" s="594">
        <f>MID(D4160,LEN(C4160)+2,LEN(D4160)-LEN(C4160))</f>
        <v>113</v>
      </c>
      <c r="B4160" s="349">
        <f>IF(_xlfn.IFERROR(FIND("PU",D4160,1),0)&lt;&gt;0,"PU",0)</f>
        <v>0</v>
      </c>
      <c r="C4160" t="s" s="10">
        <v>5137</v>
      </c>
      <c r="D4160" t="s" s="10">
        <v>5141</v>
      </c>
      <c r="E4160" s="349">
        <v>0</v>
      </c>
      <c r="F4160" s="6"/>
      <c r="G4160" s="6"/>
      <c r="H4160" s="6"/>
      <c r="I4160" s="6"/>
      <c r="J4160" s="9"/>
    </row>
    <row r="4161" ht="15.35" customHeight="1">
      <c r="A4161" t="s" s="594">
        <f>MID(D4161,LEN(C4161)+2,LEN(D4161)-LEN(C4161))</f>
        <v>114</v>
      </c>
      <c r="B4161" s="349">
        <f>IF(_xlfn.IFERROR(FIND("PU",D4161,1),0)&lt;&gt;0,"PU",0)</f>
        <v>0</v>
      </c>
      <c r="C4161" t="s" s="10">
        <v>5137</v>
      </c>
      <c r="D4161" t="s" s="10">
        <v>5142</v>
      </c>
      <c r="E4161" s="349">
        <v>0</v>
      </c>
      <c r="F4161" s="6"/>
      <c r="G4161" s="6"/>
      <c r="H4161" s="6"/>
      <c r="I4161" s="6"/>
      <c r="J4161" s="9"/>
    </row>
    <row r="4162" ht="15.35" customHeight="1">
      <c r="A4162" t="s" s="594">
        <f>MID(D4162,LEN(C4162)+2,LEN(D4162)-LEN(C4162))</f>
        <v>115</v>
      </c>
      <c r="B4162" s="349">
        <f>IF(_xlfn.IFERROR(FIND("PU",D4162,1),0)&lt;&gt;0,"PU",0)</f>
        <v>0</v>
      </c>
      <c r="C4162" t="s" s="10">
        <v>5137</v>
      </c>
      <c r="D4162" t="s" s="10">
        <v>5143</v>
      </c>
      <c r="E4162" s="349">
        <v>0</v>
      </c>
      <c r="F4162" s="6"/>
      <c r="G4162" s="6"/>
      <c r="H4162" s="6"/>
      <c r="I4162" s="6"/>
      <c r="J4162" s="9"/>
    </row>
    <row r="4163" ht="15.35" customHeight="1">
      <c r="A4163" t="s" s="594">
        <f>MID(D4163,LEN(C4163)+2,LEN(D4163)-LEN(C4163))</f>
        <v>117</v>
      </c>
      <c r="B4163" s="349">
        <f>IF(_xlfn.IFERROR(FIND("PU",D4163,1),0)&lt;&gt;0,"PU",0)</f>
        <v>0</v>
      </c>
      <c r="C4163" t="s" s="10">
        <v>5137</v>
      </c>
      <c r="D4163" t="s" s="10">
        <v>5144</v>
      </c>
      <c r="E4163" s="349">
        <v>0</v>
      </c>
      <c r="F4163" s="6"/>
      <c r="G4163" s="6"/>
      <c r="H4163" s="6"/>
      <c r="I4163" s="6"/>
      <c r="J4163" s="9"/>
    </row>
    <row r="4164" ht="15.35" customHeight="1">
      <c r="A4164" t="s" s="594">
        <f>MID(D4164,LEN(C4164)+2,LEN(D4164)-LEN(C4164))</f>
        <v>118</v>
      </c>
      <c r="B4164" s="349">
        <f>IF(_xlfn.IFERROR(FIND("PU",D4164,1),0)&lt;&gt;0,"PU",0)</f>
        <v>0</v>
      </c>
      <c r="C4164" t="s" s="10">
        <v>5137</v>
      </c>
      <c r="D4164" t="s" s="10">
        <v>5145</v>
      </c>
      <c r="E4164" s="349">
        <v>0</v>
      </c>
      <c r="F4164" s="6"/>
      <c r="G4164" s="6"/>
      <c r="H4164" s="6"/>
      <c r="I4164" s="6"/>
      <c r="J4164" s="9"/>
    </row>
    <row r="4165" ht="15.35" customHeight="1">
      <c r="A4165" t="s" s="594">
        <f>MID(D4165,LEN(C4165)+2,LEN(D4165)-LEN(C4165))</f>
        <v>119</v>
      </c>
      <c r="B4165" s="349">
        <f>IF(_xlfn.IFERROR(FIND("PU",D4165,1),0)&lt;&gt;0,"PU",0)</f>
        <v>0</v>
      </c>
      <c r="C4165" t="s" s="10">
        <v>5137</v>
      </c>
      <c r="D4165" t="s" s="10">
        <v>5146</v>
      </c>
      <c r="E4165" s="349">
        <v>0</v>
      </c>
      <c r="F4165" s="6"/>
      <c r="G4165" s="6"/>
      <c r="H4165" s="6"/>
      <c r="I4165" s="6"/>
      <c r="J4165" s="9"/>
    </row>
    <row r="4166" ht="15.35" customHeight="1">
      <c r="A4166" t="s" s="594">
        <f>MID(D4166,LEN(C4166)+2,LEN(D4166)-LEN(C4166))</f>
        <v>120</v>
      </c>
      <c r="B4166" s="349">
        <f>IF(_xlfn.IFERROR(FIND("PU",D4166,1),0)&lt;&gt;0,"PU",0)</f>
        <v>0</v>
      </c>
      <c r="C4166" t="s" s="10">
        <v>5137</v>
      </c>
      <c r="D4166" t="s" s="10">
        <v>5147</v>
      </c>
      <c r="E4166" s="349">
        <v>0</v>
      </c>
      <c r="F4166" s="6"/>
      <c r="G4166" s="6"/>
      <c r="H4166" s="6"/>
      <c r="I4166" s="6"/>
      <c r="J4166" s="9"/>
    </row>
    <row r="4167" ht="15.35" customHeight="1">
      <c r="A4167" t="s" s="594">
        <f>MID(D4167,LEN(C4167)+2,LEN(D4167)-LEN(C4167))</f>
        <v>121</v>
      </c>
      <c r="B4167" s="349">
        <f>IF(_xlfn.IFERROR(FIND("PU",D4167,1),0)&lt;&gt;0,"PU",0)</f>
        <v>0</v>
      </c>
      <c r="C4167" t="s" s="10">
        <v>5137</v>
      </c>
      <c r="D4167" t="s" s="10">
        <v>5148</v>
      </c>
      <c r="E4167" s="349">
        <v>0</v>
      </c>
      <c r="F4167" s="6"/>
      <c r="G4167" s="6"/>
      <c r="H4167" s="6"/>
      <c r="I4167" s="6"/>
      <c r="J4167" s="9"/>
    </row>
    <row r="4168" ht="15.35" customHeight="1">
      <c r="A4168" t="s" s="594">
        <f>MID(D4168,LEN(C4168)+2,LEN(D4168)-LEN(C4168))</f>
        <v>122</v>
      </c>
      <c r="B4168" s="349">
        <f>IF(_xlfn.IFERROR(FIND("PU",D4168,1),0)&lt;&gt;0,"PU",0)</f>
        <v>0</v>
      </c>
      <c r="C4168" t="s" s="10">
        <v>5137</v>
      </c>
      <c r="D4168" t="s" s="10">
        <v>5149</v>
      </c>
      <c r="E4168" s="349">
        <v>0</v>
      </c>
      <c r="F4168" s="6"/>
      <c r="G4168" s="6"/>
      <c r="H4168" s="6"/>
      <c r="I4168" s="6"/>
      <c r="J4168" s="9"/>
    </row>
    <row r="4169" ht="15.35" customHeight="1">
      <c r="A4169" t="s" s="594">
        <f>MID(D4169,LEN(C4169)+2,LEN(D4169)-LEN(C4169))</f>
        <v>123</v>
      </c>
      <c r="B4169" s="349">
        <f>IF(_xlfn.IFERROR(FIND("PU",D4169,1),0)&lt;&gt;0,"PU",0)</f>
        <v>0</v>
      </c>
      <c r="C4169" t="s" s="10">
        <v>5137</v>
      </c>
      <c r="D4169" t="s" s="10">
        <v>5150</v>
      </c>
      <c r="E4169" s="349">
        <v>0</v>
      </c>
      <c r="F4169" s="6"/>
      <c r="G4169" s="6"/>
      <c r="H4169" s="6"/>
      <c r="I4169" s="6"/>
      <c r="J4169" s="9"/>
    </row>
    <row r="4170" ht="15.35" customHeight="1">
      <c r="A4170" t="s" s="594">
        <f>MID(D4170,LEN(C4170)+2,LEN(D4170)-LEN(C4170))</f>
        <v>860</v>
      </c>
      <c r="B4170" s="349">
        <f>IF(_xlfn.IFERROR(FIND("PU",D4170,1),0)&lt;&gt;0,"PU",0)</f>
        <v>0</v>
      </c>
      <c r="C4170" t="s" s="10">
        <v>5137</v>
      </c>
      <c r="D4170" t="s" s="10">
        <v>5151</v>
      </c>
      <c r="E4170" s="349">
        <v>0</v>
      </c>
      <c r="F4170" s="6"/>
      <c r="G4170" s="6"/>
      <c r="H4170" s="6"/>
      <c r="I4170" s="6"/>
      <c r="J4170" s="9"/>
    </row>
    <row r="4171" ht="15.35" customHeight="1">
      <c r="A4171" t="s" s="594">
        <f>MID(D4171,LEN(C4171)+2,LEN(D4171)-LEN(C4171))</f>
        <v>110</v>
      </c>
      <c r="B4171" s="349">
        <f>IF(_xlfn.IFERROR(FIND("PU",D4171,1),0)&lt;&gt;0,"PU",0)</f>
        <v>0</v>
      </c>
      <c r="C4171" t="s" s="10">
        <v>5152</v>
      </c>
      <c r="D4171" t="s" s="10">
        <v>5153</v>
      </c>
      <c r="E4171" s="349">
        <v>0</v>
      </c>
      <c r="F4171" s="6"/>
      <c r="G4171" s="6"/>
      <c r="H4171" s="6"/>
      <c r="I4171" s="6"/>
      <c r="J4171" s="9"/>
    </row>
    <row r="4172" ht="15.35" customHeight="1">
      <c r="A4172" t="s" s="594">
        <f>MID(D4172,LEN(C4172)+2,LEN(D4172)-LEN(C4172))</f>
        <v>111</v>
      </c>
      <c r="B4172" s="349">
        <f>IF(_xlfn.IFERROR(FIND("PU",D4172,1),0)&lt;&gt;0,"PU",0)</f>
        <v>0</v>
      </c>
      <c r="C4172" t="s" s="10">
        <v>5152</v>
      </c>
      <c r="D4172" t="s" s="10">
        <v>5154</v>
      </c>
      <c r="E4172" s="349">
        <v>0</v>
      </c>
      <c r="F4172" s="6"/>
      <c r="G4172" s="6"/>
      <c r="H4172" s="6"/>
      <c r="I4172" s="6"/>
      <c r="J4172" s="9"/>
    </row>
    <row r="4173" ht="15.35" customHeight="1">
      <c r="A4173" t="s" s="594">
        <f>MID(D4173,LEN(C4173)+2,LEN(D4173)-LEN(C4173))</f>
        <v>112</v>
      </c>
      <c r="B4173" s="349">
        <f>IF(_xlfn.IFERROR(FIND("PU",D4173,1),0)&lt;&gt;0,"PU",0)</f>
        <v>0</v>
      </c>
      <c r="C4173" t="s" s="10">
        <v>5152</v>
      </c>
      <c r="D4173" t="s" s="10">
        <v>5155</v>
      </c>
      <c r="E4173" s="349">
        <v>0</v>
      </c>
      <c r="F4173" s="6"/>
      <c r="G4173" s="6"/>
      <c r="H4173" s="6"/>
      <c r="I4173" s="6"/>
      <c r="J4173" s="9"/>
    </row>
    <row r="4174" ht="15.35" customHeight="1">
      <c r="A4174" t="s" s="594">
        <f>MID(D4174,LEN(C4174)+2,LEN(D4174)-LEN(C4174))</f>
        <v>113</v>
      </c>
      <c r="B4174" s="349">
        <f>IF(_xlfn.IFERROR(FIND("PU",D4174,1),0)&lt;&gt;0,"PU",0)</f>
        <v>0</v>
      </c>
      <c r="C4174" t="s" s="10">
        <v>5152</v>
      </c>
      <c r="D4174" t="s" s="10">
        <v>5156</v>
      </c>
      <c r="E4174" s="349">
        <v>0</v>
      </c>
      <c r="F4174" s="6"/>
      <c r="G4174" s="6"/>
      <c r="H4174" s="6"/>
      <c r="I4174" s="6"/>
      <c r="J4174" s="9"/>
    </row>
    <row r="4175" ht="15.35" customHeight="1">
      <c r="A4175" t="s" s="594">
        <f>MID(D4175,LEN(C4175)+2,LEN(D4175)-LEN(C4175))</f>
        <v>114</v>
      </c>
      <c r="B4175" s="349">
        <f>IF(_xlfn.IFERROR(FIND("PU",D4175,1),0)&lt;&gt;0,"PU",0)</f>
        <v>0</v>
      </c>
      <c r="C4175" t="s" s="10">
        <v>5152</v>
      </c>
      <c r="D4175" t="s" s="10">
        <v>5157</v>
      </c>
      <c r="E4175" s="349">
        <v>0</v>
      </c>
      <c r="F4175" s="6"/>
      <c r="G4175" s="6"/>
      <c r="H4175" s="6"/>
      <c r="I4175" s="6"/>
      <c r="J4175" s="9"/>
    </row>
    <row r="4176" ht="15.35" customHeight="1">
      <c r="A4176" t="s" s="594">
        <f>MID(D4176,LEN(C4176)+2,LEN(D4176)-LEN(C4176))</f>
        <v>115</v>
      </c>
      <c r="B4176" s="349">
        <f>IF(_xlfn.IFERROR(FIND("PU",D4176,1),0)&lt;&gt;0,"PU",0)</f>
        <v>0</v>
      </c>
      <c r="C4176" t="s" s="10">
        <v>5152</v>
      </c>
      <c r="D4176" t="s" s="10">
        <v>5158</v>
      </c>
      <c r="E4176" s="349">
        <v>0</v>
      </c>
      <c r="F4176" s="6"/>
      <c r="G4176" s="6"/>
      <c r="H4176" s="6"/>
      <c r="I4176" s="6"/>
      <c r="J4176" s="9"/>
    </row>
    <row r="4177" ht="15.35" customHeight="1">
      <c r="A4177" t="s" s="594">
        <f>MID(D4177,LEN(C4177)+2,LEN(D4177)-LEN(C4177))</f>
        <v>117</v>
      </c>
      <c r="B4177" s="349">
        <f>IF(_xlfn.IFERROR(FIND("PU",D4177,1),0)&lt;&gt;0,"PU",0)</f>
        <v>0</v>
      </c>
      <c r="C4177" t="s" s="10">
        <v>5152</v>
      </c>
      <c r="D4177" t="s" s="10">
        <v>5159</v>
      </c>
      <c r="E4177" s="349">
        <v>0</v>
      </c>
      <c r="F4177" s="6"/>
      <c r="G4177" s="6"/>
      <c r="H4177" s="6"/>
      <c r="I4177" s="6"/>
      <c r="J4177" s="9"/>
    </row>
    <row r="4178" ht="15.35" customHeight="1">
      <c r="A4178" t="s" s="594">
        <f>MID(D4178,LEN(C4178)+2,LEN(D4178)-LEN(C4178))</f>
        <v>118</v>
      </c>
      <c r="B4178" s="349">
        <f>IF(_xlfn.IFERROR(FIND("PU",D4178,1),0)&lt;&gt;0,"PU",0)</f>
        <v>0</v>
      </c>
      <c r="C4178" t="s" s="10">
        <v>5152</v>
      </c>
      <c r="D4178" t="s" s="10">
        <v>5160</v>
      </c>
      <c r="E4178" s="349">
        <v>0</v>
      </c>
      <c r="F4178" s="6"/>
      <c r="G4178" s="6"/>
      <c r="H4178" s="6"/>
      <c r="I4178" s="6"/>
      <c r="J4178" s="9"/>
    </row>
    <row r="4179" ht="15.35" customHeight="1">
      <c r="A4179" t="s" s="594">
        <f>MID(D4179,LEN(C4179)+2,LEN(D4179)-LEN(C4179))</f>
        <v>119</v>
      </c>
      <c r="B4179" s="349">
        <f>IF(_xlfn.IFERROR(FIND("PU",D4179,1),0)&lt;&gt;0,"PU",0)</f>
        <v>0</v>
      </c>
      <c r="C4179" t="s" s="10">
        <v>5152</v>
      </c>
      <c r="D4179" t="s" s="10">
        <v>5161</v>
      </c>
      <c r="E4179" s="349">
        <v>0</v>
      </c>
      <c r="F4179" s="6"/>
      <c r="G4179" s="6"/>
      <c r="H4179" s="6"/>
      <c r="I4179" s="6"/>
      <c r="J4179" s="9"/>
    </row>
    <row r="4180" ht="15.35" customHeight="1">
      <c r="A4180" t="s" s="594">
        <f>MID(D4180,LEN(C4180)+2,LEN(D4180)-LEN(C4180))</f>
        <v>120</v>
      </c>
      <c r="B4180" s="349">
        <f>IF(_xlfn.IFERROR(FIND("PU",D4180,1),0)&lt;&gt;0,"PU",0)</f>
        <v>0</v>
      </c>
      <c r="C4180" t="s" s="10">
        <v>5152</v>
      </c>
      <c r="D4180" t="s" s="10">
        <v>5162</v>
      </c>
      <c r="E4180" s="349">
        <v>0</v>
      </c>
      <c r="F4180" s="6"/>
      <c r="G4180" s="6"/>
      <c r="H4180" s="6"/>
      <c r="I4180" s="6"/>
      <c r="J4180" s="9"/>
    </row>
    <row r="4181" ht="15.35" customHeight="1">
      <c r="A4181" t="s" s="594">
        <f>MID(D4181,LEN(C4181)+2,LEN(D4181)-LEN(C4181))</f>
        <v>121</v>
      </c>
      <c r="B4181" s="349">
        <f>IF(_xlfn.IFERROR(FIND("PU",D4181,1),0)&lt;&gt;0,"PU",0)</f>
        <v>0</v>
      </c>
      <c r="C4181" t="s" s="10">
        <v>5152</v>
      </c>
      <c r="D4181" t="s" s="10">
        <v>5163</v>
      </c>
      <c r="E4181" s="349">
        <v>0</v>
      </c>
      <c r="F4181" s="6"/>
      <c r="G4181" s="6"/>
      <c r="H4181" s="6"/>
      <c r="I4181" s="6"/>
      <c r="J4181" s="9"/>
    </row>
    <row r="4182" ht="15.35" customHeight="1">
      <c r="A4182" t="s" s="594">
        <f>MID(D4182,LEN(C4182)+2,LEN(D4182)-LEN(C4182))</f>
        <v>122</v>
      </c>
      <c r="B4182" s="349">
        <f>IF(_xlfn.IFERROR(FIND("PU",D4182,1),0)&lt;&gt;0,"PU",0)</f>
        <v>0</v>
      </c>
      <c r="C4182" t="s" s="10">
        <v>5152</v>
      </c>
      <c r="D4182" t="s" s="10">
        <v>5164</v>
      </c>
      <c r="E4182" s="349">
        <v>0</v>
      </c>
      <c r="F4182" s="6"/>
      <c r="G4182" s="6"/>
      <c r="H4182" s="6"/>
      <c r="I4182" s="6"/>
      <c r="J4182" s="9"/>
    </row>
    <row r="4183" ht="15.35" customHeight="1">
      <c r="A4183" t="s" s="594">
        <f>MID(D4183,LEN(C4183)+2,LEN(D4183)-LEN(C4183))</f>
        <v>123</v>
      </c>
      <c r="B4183" s="349">
        <f>IF(_xlfn.IFERROR(FIND("PU",D4183,1),0)&lt;&gt;0,"PU",0)</f>
        <v>0</v>
      </c>
      <c r="C4183" t="s" s="10">
        <v>5152</v>
      </c>
      <c r="D4183" t="s" s="10">
        <v>5165</v>
      </c>
      <c r="E4183" s="349">
        <v>0</v>
      </c>
      <c r="F4183" s="6"/>
      <c r="G4183" s="6"/>
      <c r="H4183" s="6"/>
      <c r="I4183" s="6"/>
      <c r="J4183" s="9"/>
    </row>
    <row r="4184" ht="15.35" customHeight="1">
      <c r="A4184" t="s" s="594">
        <f>MID(D4184,LEN(C4184)+2,LEN(D4184)-LEN(C4184))</f>
        <v>110</v>
      </c>
      <c r="B4184" s="349">
        <f>IF(_xlfn.IFERROR(FIND("PU",D4184,1),0)&lt;&gt;0,"PU",0)</f>
        <v>0</v>
      </c>
      <c r="C4184" t="s" s="10">
        <v>5166</v>
      </c>
      <c r="D4184" t="s" s="10">
        <v>5167</v>
      </c>
      <c r="E4184" s="349">
        <v>0</v>
      </c>
      <c r="F4184" s="6"/>
      <c r="G4184" s="6"/>
      <c r="H4184" s="6"/>
      <c r="I4184" s="6"/>
      <c r="J4184" s="9"/>
    </row>
    <row r="4185" ht="15.35" customHeight="1">
      <c r="A4185" t="s" s="594">
        <f>MID(D4185,LEN(C4185)+2,LEN(D4185)-LEN(C4185))</f>
        <v>111</v>
      </c>
      <c r="B4185" s="349">
        <f>IF(_xlfn.IFERROR(FIND("PU",D4185,1),0)&lt;&gt;0,"PU",0)</f>
        <v>0</v>
      </c>
      <c r="C4185" t="s" s="10">
        <v>5166</v>
      </c>
      <c r="D4185" t="s" s="10">
        <v>5168</v>
      </c>
      <c r="E4185" s="349">
        <v>0</v>
      </c>
      <c r="F4185" s="6"/>
      <c r="G4185" s="6"/>
      <c r="H4185" s="6"/>
      <c r="I4185" s="6"/>
      <c r="J4185" s="9"/>
    </row>
    <row r="4186" ht="15.35" customHeight="1">
      <c r="A4186" t="s" s="594">
        <f>MID(D4186,LEN(C4186)+2,LEN(D4186)-LEN(C4186))</f>
        <v>112</v>
      </c>
      <c r="B4186" s="349">
        <f>IF(_xlfn.IFERROR(FIND("PU",D4186,1),0)&lt;&gt;0,"PU",0)</f>
        <v>0</v>
      </c>
      <c r="C4186" t="s" s="10">
        <v>5166</v>
      </c>
      <c r="D4186" t="s" s="10">
        <v>5169</v>
      </c>
      <c r="E4186" s="349">
        <v>0</v>
      </c>
      <c r="F4186" s="6"/>
      <c r="G4186" s="6"/>
      <c r="H4186" s="6"/>
      <c r="I4186" s="6"/>
      <c r="J4186" s="9"/>
    </row>
    <row r="4187" ht="15.35" customHeight="1">
      <c r="A4187" t="s" s="594">
        <f>MID(D4187,LEN(C4187)+2,LEN(D4187)-LEN(C4187))</f>
        <v>113</v>
      </c>
      <c r="B4187" s="349">
        <f>IF(_xlfn.IFERROR(FIND("PU",D4187,1),0)&lt;&gt;0,"PU",0)</f>
        <v>0</v>
      </c>
      <c r="C4187" t="s" s="10">
        <v>5166</v>
      </c>
      <c r="D4187" t="s" s="10">
        <v>5170</v>
      </c>
      <c r="E4187" s="349">
        <v>0</v>
      </c>
      <c r="F4187" s="6"/>
      <c r="G4187" s="6"/>
      <c r="H4187" s="6"/>
      <c r="I4187" s="6"/>
      <c r="J4187" s="9"/>
    </row>
    <row r="4188" ht="15.35" customHeight="1">
      <c r="A4188" t="s" s="594">
        <f>MID(D4188,LEN(C4188)+2,LEN(D4188)-LEN(C4188))</f>
        <v>114</v>
      </c>
      <c r="B4188" s="349">
        <f>IF(_xlfn.IFERROR(FIND("PU",D4188,1),0)&lt;&gt;0,"PU",0)</f>
        <v>0</v>
      </c>
      <c r="C4188" t="s" s="10">
        <v>5166</v>
      </c>
      <c r="D4188" t="s" s="10">
        <v>5171</v>
      </c>
      <c r="E4188" s="349">
        <v>0</v>
      </c>
      <c r="F4188" s="6"/>
      <c r="G4188" s="6"/>
      <c r="H4188" s="6"/>
      <c r="I4188" s="6"/>
      <c r="J4188" s="9"/>
    </row>
    <row r="4189" ht="15.35" customHeight="1">
      <c r="A4189" t="s" s="594">
        <f>MID(D4189,LEN(C4189)+2,LEN(D4189)-LEN(C4189))</f>
        <v>115</v>
      </c>
      <c r="B4189" s="349">
        <f>IF(_xlfn.IFERROR(FIND("PU",D4189,1),0)&lt;&gt;0,"PU",0)</f>
        <v>0</v>
      </c>
      <c r="C4189" t="s" s="10">
        <v>5166</v>
      </c>
      <c r="D4189" t="s" s="10">
        <v>5172</v>
      </c>
      <c r="E4189" s="349">
        <v>0</v>
      </c>
      <c r="F4189" s="6"/>
      <c r="G4189" s="6"/>
      <c r="H4189" s="6"/>
      <c r="I4189" s="6"/>
      <c r="J4189" s="9"/>
    </row>
    <row r="4190" ht="15.35" customHeight="1">
      <c r="A4190" t="s" s="594">
        <f>MID(D4190,LEN(C4190)+2,LEN(D4190)-LEN(C4190))</f>
        <v>117</v>
      </c>
      <c r="B4190" s="349">
        <f>IF(_xlfn.IFERROR(FIND("PU",D4190,1),0)&lt;&gt;0,"PU",0)</f>
        <v>0</v>
      </c>
      <c r="C4190" t="s" s="10">
        <v>5166</v>
      </c>
      <c r="D4190" t="s" s="10">
        <v>5173</v>
      </c>
      <c r="E4190" s="349">
        <v>0</v>
      </c>
      <c r="F4190" s="6"/>
      <c r="G4190" s="6"/>
      <c r="H4190" s="6"/>
      <c r="I4190" s="6"/>
      <c r="J4190" s="9"/>
    </row>
    <row r="4191" ht="15.35" customHeight="1">
      <c r="A4191" t="s" s="594">
        <f>MID(D4191,LEN(C4191)+2,LEN(D4191)-LEN(C4191))</f>
        <v>118</v>
      </c>
      <c r="B4191" s="349">
        <f>IF(_xlfn.IFERROR(FIND("PU",D4191,1),0)&lt;&gt;0,"PU",0)</f>
        <v>0</v>
      </c>
      <c r="C4191" t="s" s="10">
        <v>5166</v>
      </c>
      <c r="D4191" t="s" s="10">
        <v>5174</v>
      </c>
      <c r="E4191" s="349">
        <v>0</v>
      </c>
      <c r="F4191" s="6"/>
      <c r="G4191" s="6"/>
      <c r="H4191" s="6"/>
      <c r="I4191" s="6"/>
      <c r="J4191" s="9"/>
    </row>
    <row r="4192" ht="15.35" customHeight="1">
      <c r="A4192" t="s" s="594">
        <f>MID(D4192,LEN(C4192)+2,LEN(D4192)-LEN(C4192))</f>
        <v>119</v>
      </c>
      <c r="B4192" s="349">
        <f>IF(_xlfn.IFERROR(FIND("PU",D4192,1),0)&lt;&gt;0,"PU",0)</f>
        <v>0</v>
      </c>
      <c r="C4192" t="s" s="10">
        <v>5166</v>
      </c>
      <c r="D4192" t="s" s="10">
        <v>5175</v>
      </c>
      <c r="E4192" s="349">
        <v>0</v>
      </c>
      <c r="F4192" s="6"/>
      <c r="G4192" s="6"/>
      <c r="H4192" s="6"/>
      <c r="I4192" s="6"/>
      <c r="J4192" s="9"/>
    </row>
    <row r="4193" ht="15.35" customHeight="1">
      <c r="A4193" t="s" s="594">
        <f>MID(D4193,LEN(C4193)+2,LEN(D4193)-LEN(C4193))</f>
        <v>120</v>
      </c>
      <c r="B4193" s="349">
        <f>IF(_xlfn.IFERROR(FIND("PU",D4193,1),0)&lt;&gt;0,"PU",0)</f>
        <v>0</v>
      </c>
      <c r="C4193" t="s" s="10">
        <v>5166</v>
      </c>
      <c r="D4193" t="s" s="10">
        <v>5176</v>
      </c>
      <c r="E4193" s="349">
        <v>0</v>
      </c>
      <c r="F4193" s="6"/>
      <c r="G4193" s="6"/>
      <c r="H4193" s="6"/>
      <c r="I4193" s="6"/>
      <c r="J4193" s="9"/>
    </row>
    <row r="4194" ht="15.35" customHeight="1">
      <c r="A4194" t="s" s="594">
        <f>MID(D4194,LEN(C4194)+2,LEN(D4194)-LEN(C4194))</f>
        <v>121</v>
      </c>
      <c r="B4194" s="349">
        <f>IF(_xlfn.IFERROR(FIND("PU",D4194,1),0)&lt;&gt;0,"PU",0)</f>
        <v>0</v>
      </c>
      <c r="C4194" t="s" s="10">
        <v>5166</v>
      </c>
      <c r="D4194" t="s" s="10">
        <v>5177</v>
      </c>
      <c r="E4194" s="349">
        <v>0</v>
      </c>
      <c r="F4194" s="6"/>
      <c r="G4194" s="6"/>
      <c r="H4194" s="6"/>
      <c r="I4194" s="6"/>
      <c r="J4194" s="9"/>
    </row>
    <row r="4195" ht="15.35" customHeight="1">
      <c r="A4195" t="s" s="594">
        <f>MID(D4195,LEN(C4195)+2,LEN(D4195)-LEN(C4195))</f>
        <v>122</v>
      </c>
      <c r="B4195" s="349">
        <f>IF(_xlfn.IFERROR(FIND("PU",D4195,1),0)&lt;&gt;0,"PU",0)</f>
        <v>0</v>
      </c>
      <c r="C4195" t="s" s="10">
        <v>5166</v>
      </c>
      <c r="D4195" t="s" s="10">
        <v>5178</v>
      </c>
      <c r="E4195" s="349">
        <v>0</v>
      </c>
      <c r="F4195" s="6"/>
      <c r="G4195" s="6"/>
      <c r="H4195" s="6"/>
      <c r="I4195" s="6"/>
      <c r="J4195" s="9"/>
    </row>
    <row r="4196" ht="15.35" customHeight="1">
      <c r="A4196" t="s" s="594">
        <f>MID(D4196,LEN(C4196)+2,LEN(D4196)-LEN(C4196))</f>
        <v>123</v>
      </c>
      <c r="B4196" s="349">
        <f>IF(_xlfn.IFERROR(FIND("PU",D4196,1),0)&lt;&gt;0,"PU",0)</f>
        <v>0</v>
      </c>
      <c r="C4196" t="s" s="10">
        <v>5166</v>
      </c>
      <c r="D4196" t="s" s="10">
        <v>5179</v>
      </c>
      <c r="E4196" s="349">
        <v>0</v>
      </c>
      <c r="F4196" s="6"/>
      <c r="G4196" s="6"/>
      <c r="H4196" s="6"/>
      <c r="I4196" s="6"/>
      <c r="J4196" s="9"/>
    </row>
    <row r="4197" ht="15.35" customHeight="1">
      <c r="A4197" t="s" s="594">
        <f>MID(D4197,LEN(C4197)+2,LEN(D4197)-LEN(C4197))</f>
        <v>110</v>
      </c>
      <c r="B4197" s="349">
        <f>IF(_xlfn.IFERROR(FIND("PU",D4197,1),0)&lt;&gt;0,"PU",0)</f>
        <v>0</v>
      </c>
      <c r="C4197" t="s" s="10">
        <v>5180</v>
      </c>
      <c r="D4197" t="s" s="10">
        <v>5181</v>
      </c>
      <c r="E4197" s="349">
        <v>0</v>
      </c>
      <c r="F4197" s="6"/>
      <c r="G4197" s="6"/>
      <c r="H4197" s="6"/>
      <c r="I4197" s="6"/>
      <c r="J4197" s="9"/>
    </row>
    <row r="4198" ht="15.35" customHeight="1">
      <c r="A4198" t="s" s="594">
        <f>MID(D4198,LEN(C4198)+2,LEN(D4198)-LEN(C4198))</f>
        <v>111</v>
      </c>
      <c r="B4198" s="349">
        <f>IF(_xlfn.IFERROR(FIND("PU",D4198,1),0)&lt;&gt;0,"PU",0)</f>
        <v>0</v>
      </c>
      <c r="C4198" t="s" s="10">
        <v>5180</v>
      </c>
      <c r="D4198" t="s" s="10">
        <v>5182</v>
      </c>
      <c r="E4198" s="349">
        <v>0</v>
      </c>
      <c r="F4198" s="6"/>
      <c r="G4198" s="6"/>
      <c r="H4198" s="6"/>
      <c r="I4198" s="6"/>
      <c r="J4198" s="9"/>
    </row>
    <row r="4199" ht="15.35" customHeight="1">
      <c r="A4199" t="s" s="594">
        <f>MID(D4199,LEN(C4199)+2,LEN(D4199)-LEN(C4199))</f>
        <v>112</v>
      </c>
      <c r="B4199" s="349">
        <f>IF(_xlfn.IFERROR(FIND("PU",D4199,1),0)&lt;&gt;0,"PU",0)</f>
        <v>0</v>
      </c>
      <c r="C4199" t="s" s="10">
        <v>5180</v>
      </c>
      <c r="D4199" t="s" s="10">
        <v>5183</v>
      </c>
      <c r="E4199" s="349">
        <v>0</v>
      </c>
      <c r="F4199" s="6"/>
      <c r="G4199" s="6"/>
      <c r="H4199" s="6"/>
      <c r="I4199" s="6"/>
      <c r="J4199" s="9"/>
    </row>
    <row r="4200" ht="15.35" customHeight="1">
      <c r="A4200" t="s" s="594">
        <f>MID(D4200,LEN(C4200)+2,LEN(D4200)-LEN(C4200))</f>
        <v>113</v>
      </c>
      <c r="B4200" s="349">
        <f>IF(_xlfn.IFERROR(FIND("PU",D4200,1),0)&lt;&gt;0,"PU",0)</f>
        <v>0</v>
      </c>
      <c r="C4200" t="s" s="10">
        <v>5180</v>
      </c>
      <c r="D4200" t="s" s="10">
        <v>5184</v>
      </c>
      <c r="E4200" s="349">
        <v>0</v>
      </c>
      <c r="F4200" s="6"/>
      <c r="G4200" s="6"/>
      <c r="H4200" s="6"/>
      <c r="I4200" s="6"/>
      <c r="J4200" s="9"/>
    </row>
    <row r="4201" ht="15.35" customHeight="1">
      <c r="A4201" t="s" s="594">
        <f>MID(D4201,LEN(C4201)+2,LEN(D4201)-LEN(C4201))</f>
        <v>114</v>
      </c>
      <c r="B4201" s="349">
        <f>IF(_xlfn.IFERROR(FIND("PU",D4201,1),0)&lt;&gt;0,"PU",0)</f>
        <v>0</v>
      </c>
      <c r="C4201" t="s" s="10">
        <v>5180</v>
      </c>
      <c r="D4201" t="s" s="10">
        <v>5185</v>
      </c>
      <c r="E4201" s="349">
        <v>0</v>
      </c>
      <c r="F4201" s="6"/>
      <c r="G4201" s="6"/>
      <c r="H4201" s="6"/>
      <c r="I4201" s="6"/>
      <c r="J4201" s="9"/>
    </row>
    <row r="4202" ht="15.35" customHeight="1">
      <c r="A4202" t="s" s="594">
        <f>MID(D4202,LEN(C4202)+2,LEN(D4202)-LEN(C4202))</f>
        <v>115</v>
      </c>
      <c r="B4202" s="349">
        <f>IF(_xlfn.IFERROR(FIND("PU",D4202,1),0)&lt;&gt;0,"PU",0)</f>
        <v>0</v>
      </c>
      <c r="C4202" t="s" s="10">
        <v>5180</v>
      </c>
      <c r="D4202" t="s" s="10">
        <v>5186</v>
      </c>
      <c r="E4202" s="349">
        <v>0</v>
      </c>
      <c r="F4202" s="6"/>
      <c r="G4202" s="6"/>
      <c r="H4202" s="6"/>
      <c r="I4202" s="6"/>
      <c r="J4202" s="9"/>
    </row>
    <row r="4203" ht="15.35" customHeight="1">
      <c r="A4203" t="s" s="594">
        <f>MID(D4203,LEN(C4203)+2,LEN(D4203)-LEN(C4203))</f>
        <v>117</v>
      </c>
      <c r="B4203" s="349">
        <f>IF(_xlfn.IFERROR(FIND("PU",D4203,1),0)&lt;&gt;0,"PU",0)</f>
        <v>0</v>
      </c>
      <c r="C4203" t="s" s="10">
        <v>5180</v>
      </c>
      <c r="D4203" t="s" s="10">
        <v>5187</v>
      </c>
      <c r="E4203" s="349">
        <v>0</v>
      </c>
      <c r="F4203" s="6"/>
      <c r="G4203" s="6"/>
      <c r="H4203" s="6"/>
      <c r="I4203" s="6"/>
      <c r="J4203" s="9"/>
    </row>
    <row r="4204" ht="15.35" customHeight="1">
      <c r="A4204" t="s" s="594">
        <f>MID(D4204,LEN(C4204)+2,LEN(D4204)-LEN(C4204))</f>
        <v>118</v>
      </c>
      <c r="B4204" s="349">
        <f>IF(_xlfn.IFERROR(FIND("PU",D4204,1),0)&lt;&gt;0,"PU",0)</f>
        <v>0</v>
      </c>
      <c r="C4204" t="s" s="10">
        <v>5180</v>
      </c>
      <c r="D4204" t="s" s="10">
        <v>5188</v>
      </c>
      <c r="E4204" s="349">
        <v>0</v>
      </c>
      <c r="F4204" s="6"/>
      <c r="G4204" s="6"/>
      <c r="H4204" s="6"/>
      <c r="I4204" s="6"/>
      <c r="J4204" s="9"/>
    </row>
    <row r="4205" ht="15.35" customHeight="1">
      <c r="A4205" t="s" s="594">
        <f>MID(D4205,LEN(C4205)+2,LEN(D4205)-LEN(C4205))</f>
        <v>119</v>
      </c>
      <c r="B4205" s="349">
        <f>IF(_xlfn.IFERROR(FIND("PU",D4205,1),0)&lt;&gt;0,"PU",0)</f>
        <v>0</v>
      </c>
      <c r="C4205" t="s" s="10">
        <v>5180</v>
      </c>
      <c r="D4205" t="s" s="10">
        <v>5189</v>
      </c>
      <c r="E4205" s="349">
        <v>0</v>
      </c>
      <c r="F4205" s="6"/>
      <c r="G4205" s="6"/>
      <c r="H4205" s="6"/>
      <c r="I4205" s="6"/>
      <c r="J4205" s="9"/>
    </row>
    <row r="4206" ht="15.35" customHeight="1">
      <c r="A4206" t="s" s="594">
        <f>MID(D4206,LEN(C4206)+2,LEN(D4206)-LEN(C4206))</f>
        <v>120</v>
      </c>
      <c r="B4206" s="349">
        <f>IF(_xlfn.IFERROR(FIND("PU",D4206,1),0)&lt;&gt;0,"PU",0)</f>
        <v>0</v>
      </c>
      <c r="C4206" t="s" s="10">
        <v>5180</v>
      </c>
      <c r="D4206" t="s" s="10">
        <v>5190</v>
      </c>
      <c r="E4206" s="349">
        <v>0</v>
      </c>
      <c r="F4206" s="6"/>
      <c r="G4206" s="6"/>
      <c r="H4206" s="6"/>
      <c r="I4206" s="6"/>
      <c r="J4206" s="9"/>
    </row>
    <row r="4207" ht="15.35" customHeight="1">
      <c r="A4207" t="s" s="594">
        <f>MID(D4207,LEN(C4207)+2,LEN(D4207)-LEN(C4207))</f>
        <v>121</v>
      </c>
      <c r="B4207" s="349">
        <f>IF(_xlfn.IFERROR(FIND("PU",D4207,1),0)&lt;&gt;0,"PU",0)</f>
        <v>0</v>
      </c>
      <c r="C4207" t="s" s="10">
        <v>5180</v>
      </c>
      <c r="D4207" t="s" s="10">
        <v>5191</v>
      </c>
      <c r="E4207" s="349">
        <v>0</v>
      </c>
      <c r="F4207" s="6"/>
      <c r="G4207" s="6"/>
      <c r="H4207" s="6"/>
      <c r="I4207" s="6"/>
      <c r="J4207" s="9"/>
    </row>
    <row r="4208" ht="15.35" customHeight="1">
      <c r="A4208" t="s" s="594">
        <f>MID(D4208,LEN(C4208)+2,LEN(D4208)-LEN(C4208))</f>
        <v>122</v>
      </c>
      <c r="B4208" s="349">
        <f>IF(_xlfn.IFERROR(FIND("PU",D4208,1),0)&lt;&gt;0,"PU",0)</f>
        <v>0</v>
      </c>
      <c r="C4208" t="s" s="10">
        <v>5180</v>
      </c>
      <c r="D4208" t="s" s="10">
        <v>5192</v>
      </c>
      <c r="E4208" s="349">
        <v>0</v>
      </c>
      <c r="F4208" s="6"/>
      <c r="G4208" s="6"/>
      <c r="H4208" s="6"/>
      <c r="I4208" s="6"/>
      <c r="J4208" s="9"/>
    </row>
    <row r="4209" ht="15.35" customHeight="1">
      <c r="A4209" t="s" s="594">
        <f>MID(D4209,LEN(C4209)+2,LEN(D4209)-LEN(C4209))</f>
        <v>123</v>
      </c>
      <c r="B4209" s="349">
        <f>IF(_xlfn.IFERROR(FIND("PU",D4209,1),0)&lt;&gt;0,"PU",0)</f>
        <v>0</v>
      </c>
      <c r="C4209" t="s" s="10">
        <v>5180</v>
      </c>
      <c r="D4209" t="s" s="10">
        <v>5193</v>
      </c>
      <c r="E4209" s="349">
        <v>0</v>
      </c>
      <c r="F4209" s="6"/>
      <c r="G4209" s="6"/>
      <c r="H4209" s="6"/>
      <c r="I4209" s="6"/>
      <c r="J4209" s="9"/>
    </row>
    <row r="4210" ht="15.35" customHeight="1">
      <c r="A4210" t="s" s="594">
        <f>MID(D4210,LEN(C4210)+2,LEN(D4210)-LEN(C4210))</f>
        <v>110</v>
      </c>
      <c r="B4210" s="349">
        <f>IF(_xlfn.IFERROR(FIND("PU",D4210,1),0)&lt;&gt;0,"PU",0)</f>
        <v>0</v>
      </c>
      <c r="C4210" t="s" s="10">
        <v>5194</v>
      </c>
      <c r="D4210" t="s" s="10">
        <v>5195</v>
      </c>
      <c r="E4210" s="349">
        <v>0</v>
      </c>
      <c r="F4210" s="6"/>
      <c r="G4210" s="6"/>
      <c r="H4210" s="6"/>
      <c r="I4210" s="6"/>
      <c r="J4210" s="9"/>
    </row>
    <row r="4211" ht="15.35" customHeight="1">
      <c r="A4211" t="s" s="594">
        <f>MID(D4211,LEN(C4211)+2,LEN(D4211)-LEN(C4211))</f>
        <v>111</v>
      </c>
      <c r="B4211" s="349">
        <f>IF(_xlfn.IFERROR(FIND("PU",D4211,1),0)&lt;&gt;0,"PU",0)</f>
        <v>0</v>
      </c>
      <c r="C4211" t="s" s="10">
        <v>5194</v>
      </c>
      <c r="D4211" t="s" s="10">
        <v>5196</v>
      </c>
      <c r="E4211" s="349">
        <v>0</v>
      </c>
      <c r="F4211" s="6"/>
      <c r="G4211" s="6"/>
      <c r="H4211" s="6"/>
      <c r="I4211" s="6"/>
      <c r="J4211" s="9"/>
    </row>
    <row r="4212" ht="15.35" customHeight="1">
      <c r="A4212" t="s" s="594">
        <f>MID(D4212,LEN(C4212)+2,LEN(D4212)-LEN(C4212))</f>
        <v>112</v>
      </c>
      <c r="B4212" s="349">
        <f>IF(_xlfn.IFERROR(FIND("PU",D4212,1),0)&lt;&gt;0,"PU",0)</f>
        <v>0</v>
      </c>
      <c r="C4212" t="s" s="10">
        <v>5194</v>
      </c>
      <c r="D4212" t="s" s="10">
        <v>5197</v>
      </c>
      <c r="E4212" s="349">
        <v>0</v>
      </c>
      <c r="F4212" s="6"/>
      <c r="G4212" s="6"/>
      <c r="H4212" s="6"/>
      <c r="I4212" s="6"/>
      <c r="J4212" s="9"/>
    </row>
    <row r="4213" ht="15.35" customHeight="1">
      <c r="A4213" t="s" s="594">
        <f>MID(D4213,LEN(C4213)+2,LEN(D4213)-LEN(C4213))</f>
        <v>113</v>
      </c>
      <c r="B4213" s="349">
        <f>IF(_xlfn.IFERROR(FIND("PU",D4213,1),0)&lt;&gt;0,"PU",0)</f>
        <v>0</v>
      </c>
      <c r="C4213" t="s" s="10">
        <v>5194</v>
      </c>
      <c r="D4213" t="s" s="10">
        <v>5198</v>
      </c>
      <c r="E4213" s="349">
        <v>0</v>
      </c>
      <c r="F4213" s="6"/>
      <c r="G4213" s="6"/>
      <c r="H4213" s="6"/>
      <c r="I4213" s="6"/>
      <c r="J4213" s="9"/>
    </row>
    <row r="4214" ht="15.35" customHeight="1">
      <c r="A4214" t="s" s="594">
        <f>MID(D4214,LEN(C4214)+2,LEN(D4214)-LEN(C4214))</f>
        <v>114</v>
      </c>
      <c r="B4214" s="349">
        <f>IF(_xlfn.IFERROR(FIND("PU",D4214,1),0)&lt;&gt;0,"PU",0)</f>
        <v>0</v>
      </c>
      <c r="C4214" t="s" s="10">
        <v>5194</v>
      </c>
      <c r="D4214" t="s" s="10">
        <v>5199</v>
      </c>
      <c r="E4214" s="349">
        <v>0</v>
      </c>
      <c r="F4214" s="6"/>
      <c r="G4214" s="6"/>
      <c r="H4214" s="6"/>
      <c r="I4214" s="6"/>
      <c r="J4214" s="9"/>
    </row>
    <row r="4215" ht="15.35" customHeight="1">
      <c r="A4215" t="s" s="594">
        <f>MID(D4215,LEN(C4215)+2,LEN(D4215)-LEN(C4215))</f>
        <v>115</v>
      </c>
      <c r="B4215" s="349">
        <f>IF(_xlfn.IFERROR(FIND("PU",D4215,1),0)&lt;&gt;0,"PU",0)</f>
        <v>0</v>
      </c>
      <c r="C4215" t="s" s="10">
        <v>5194</v>
      </c>
      <c r="D4215" t="s" s="10">
        <v>5200</v>
      </c>
      <c r="E4215" s="349">
        <v>0</v>
      </c>
      <c r="F4215" s="6"/>
      <c r="G4215" s="6"/>
      <c r="H4215" s="6"/>
      <c r="I4215" s="6"/>
      <c r="J4215" s="9"/>
    </row>
    <row r="4216" ht="15.35" customHeight="1">
      <c r="A4216" t="s" s="594">
        <f>MID(D4216,LEN(C4216)+2,LEN(D4216)-LEN(C4216))</f>
        <v>117</v>
      </c>
      <c r="B4216" s="349">
        <f>IF(_xlfn.IFERROR(FIND("PU",D4216,1),0)&lt;&gt;0,"PU",0)</f>
        <v>0</v>
      </c>
      <c r="C4216" t="s" s="10">
        <v>5194</v>
      </c>
      <c r="D4216" t="s" s="10">
        <v>5201</v>
      </c>
      <c r="E4216" s="349">
        <v>0</v>
      </c>
      <c r="F4216" s="6"/>
      <c r="G4216" s="6"/>
      <c r="H4216" s="6"/>
      <c r="I4216" s="6"/>
      <c r="J4216" s="9"/>
    </row>
    <row r="4217" ht="15.35" customHeight="1">
      <c r="A4217" t="s" s="594">
        <f>MID(D4217,LEN(C4217)+2,LEN(D4217)-LEN(C4217))</f>
        <v>118</v>
      </c>
      <c r="B4217" s="349">
        <f>IF(_xlfn.IFERROR(FIND("PU",D4217,1),0)&lt;&gt;0,"PU",0)</f>
        <v>0</v>
      </c>
      <c r="C4217" t="s" s="10">
        <v>5194</v>
      </c>
      <c r="D4217" t="s" s="10">
        <v>5202</v>
      </c>
      <c r="E4217" s="349">
        <v>0</v>
      </c>
      <c r="F4217" s="6"/>
      <c r="G4217" s="6"/>
      <c r="H4217" s="6"/>
      <c r="I4217" s="6"/>
      <c r="J4217" s="9"/>
    </row>
    <row r="4218" ht="15.35" customHeight="1">
      <c r="A4218" t="s" s="594">
        <f>MID(D4218,LEN(C4218)+2,LEN(D4218)-LEN(C4218))</f>
        <v>119</v>
      </c>
      <c r="B4218" s="349">
        <f>IF(_xlfn.IFERROR(FIND("PU",D4218,1),0)&lt;&gt;0,"PU",0)</f>
        <v>0</v>
      </c>
      <c r="C4218" t="s" s="10">
        <v>5194</v>
      </c>
      <c r="D4218" t="s" s="10">
        <v>5203</v>
      </c>
      <c r="E4218" s="349">
        <v>0</v>
      </c>
      <c r="F4218" s="6"/>
      <c r="G4218" s="6"/>
      <c r="H4218" s="6"/>
      <c r="I4218" s="6"/>
      <c r="J4218" s="9"/>
    </row>
    <row r="4219" ht="15.35" customHeight="1">
      <c r="A4219" t="s" s="594">
        <f>MID(D4219,LEN(C4219)+2,LEN(D4219)-LEN(C4219))</f>
        <v>120</v>
      </c>
      <c r="B4219" s="349">
        <f>IF(_xlfn.IFERROR(FIND("PU",D4219,1),0)&lt;&gt;0,"PU",0)</f>
        <v>0</v>
      </c>
      <c r="C4219" t="s" s="10">
        <v>5194</v>
      </c>
      <c r="D4219" t="s" s="10">
        <v>5204</v>
      </c>
      <c r="E4219" s="349">
        <v>0</v>
      </c>
      <c r="F4219" s="6"/>
      <c r="G4219" s="6"/>
      <c r="H4219" s="6"/>
      <c r="I4219" s="6"/>
      <c r="J4219" s="9"/>
    </row>
    <row r="4220" ht="15.35" customHeight="1">
      <c r="A4220" t="s" s="594">
        <f>MID(D4220,LEN(C4220)+2,LEN(D4220)-LEN(C4220))</f>
        <v>121</v>
      </c>
      <c r="B4220" s="349">
        <f>IF(_xlfn.IFERROR(FIND("PU",D4220,1),0)&lt;&gt;0,"PU",0)</f>
        <v>0</v>
      </c>
      <c r="C4220" t="s" s="10">
        <v>5194</v>
      </c>
      <c r="D4220" t="s" s="10">
        <v>5205</v>
      </c>
      <c r="E4220" s="349">
        <v>0</v>
      </c>
      <c r="F4220" s="6"/>
      <c r="G4220" s="6"/>
      <c r="H4220" s="6"/>
      <c r="I4220" s="6"/>
      <c r="J4220" s="9"/>
    </row>
    <row r="4221" ht="15.35" customHeight="1">
      <c r="A4221" t="s" s="594">
        <f>MID(D4221,LEN(C4221)+2,LEN(D4221)-LEN(C4221))</f>
        <v>122</v>
      </c>
      <c r="B4221" s="349">
        <f>IF(_xlfn.IFERROR(FIND("PU",D4221,1),0)&lt;&gt;0,"PU",0)</f>
        <v>0</v>
      </c>
      <c r="C4221" t="s" s="10">
        <v>5194</v>
      </c>
      <c r="D4221" t="s" s="10">
        <v>5206</v>
      </c>
      <c r="E4221" s="349">
        <v>0</v>
      </c>
      <c r="F4221" s="6"/>
      <c r="G4221" s="6"/>
      <c r="H4221" s="6"/>
      <c r="I4221" s="6"/>
      <c r="J4221" s="9"/>
    </row>
    <row r="4222" ht="15.35" customHeight="1">
      <c r="A4222" t="s" s="594">
        <f>MID(D4222,LEN(C4222)+2,LEN(D4222)-LEN(C4222))</f>
        <v>123</v>
      </c>
      <c r="B4222" s="349">
        <f>IF(_xlfn.IFERROR(FIND("PU",D4222,1),0)&lt;&gt;0,"PU",0)</f>
        <v>0</v>
      </c>
      <c r="C4222" t="s" s="10">
        <v>5194</v>
      </c>
      <c r="D4222" t="s" s="10">
        <v>5207</v>
      </c>
      <c r="E4222" s="349">
        <v>0</v>
      </c>
      <c r="F4222" s="6"/>
      <c r="G4222" s="6"/>
      <c r="H4222" s="6"/>
      <c r="I4222" s="6"/>
      <c r="J4222" s="9"/>
    </row>
    <row r="4223" ht="15.35" customHeight="1">
      <c r="A4223" t="s" s="594">
        <f>MID(D4223,LEN(C4223)+2,LEN(D4223)-LEN(C4223))</f>
        <v>110</v>
      </c>
      <c r="B4223" s="349">
        <f>IF(_xlfn.IFERROR(FIND("PU",D4223,1),0)&lt;&gt;0,"PU",0)</f>
        <v>0</v>
      </c>
      <c r="C4223" t="s" s="10">
        <v>5208</v>
      </c>
      <c r="D4223" t="s" s="10">
        <v>5209</v>
      </c>
      <c r="E4223" s="349">
        <v>0</v>
      </c>
      <c r="F4223" s="6"/>
      <c r="G4223" s="6"/>
      <c r="H4223" s="6"/>
      <c r="I4223" s="6"/>
      <c r="J4223" s="9"/>
    </row>
    <row r="4224" ht="15.35" customHeight="1">
      <c r="A4224" t="s" s="594">
        <f>MID(D4224,LEN(C4224)+2,LEN(D4224)-LEN(C4224))</f>
        <v>111</v>
      </c>
      <c r="B4224" s="349">
        <f>IF(_xlfn.IFERROR(FIND("PU",D4224,1),0)&lt;&gt;0,"PU",0)</f>
        <v>0</v>
      </c>
      <c r="C4224" t="s" s="10">
        <v>5208</v>
      </c>
      <c r="D4224" t="s" s="10">
        <v>5210</v>
      </c>
      <c r="E4224" s="349">
        <v>0</v>
      </c>
      <c r="F4224" s="6"/>
      <c r="G4224" s="6"/>
      <c r="H4224" s="6"/>
      <c r="I4224" s="6"/>
      <c r="J4224" s="9"/>
    </row>
    <row r="4225" ht="15.35" customHeight="1">
      <c r="A4225" t="s" s="594">
        <f>MID(D4225,LEN(C4225)+2,LEN(D4225)-LEN(C4225))</f>
        <v>112</v>
      </c>
      <c r="B4225" s="349">
        <f>IF(_xlfn.IFERROR(FIND("PU",D4225,1),0)&lt;&gt;0,"PU",0)</f>
        <v>0</v>
      </c>
      <c r="C4225" t="s" s="10">
        <v>5208</v>
      </c>
      <c r="D4225" t="s" s="10">
        <v>5211</v>
      </c>
      <c r="E4225" s="349">
        <v>0</v>
      </c>
      <c r="F4225" s="6"/>
      <c r="G4225" s="6"/>
      <c r="H4225" s="6"/>
      <c r="I4225" s="6"/>
      <c r="J4225" s="9"/>
    </row>
    <row r="4226" ht="15.35" customHeight="1">
      <c r="A4226" t="s" s="594">
        <f>MID(D4226,LEN(C4226)+2,LEN(D4226)-LEN(C4226))</f>
        <v>113</v>
      </c>
      <c r="B4226" s="349">
        <f>IF(_xlfn.IFERROR(FIND("PU",D4226,1),0)&lt;&gt;0,"PU",0)</f>
        <v>0</v>
      </c>
      <c r="C4226" t="s" s="10">
        <v>5208</v>
      </c>
      <c r="D4226" t="s" s="10">
        <v>5212</v>
      </c>
      <c r="E4226" s="349">
        <v>0</v>
      </c>
      <c r="F4226" s="6"/>
      <c r="G4226" s="6"/>
      <c r="H4226" s="6"/>
      <c r="I4226" s="6"/>
      <c r="J4226" s="9"/>
    </row>
    <row r="4227" ht="15.35" customHeight="1">
      <c r="A4227" t="s" s="594">
        <f>MID(D4227,LEN(C4227)+2,LEN(D4227)-LEN(C4227))</f>
        <v>114</v>
      </c>
      <c r="B4227" s="349">
        <f>IF(_xlfn.IFERROR(FIND("PU",D4227,1),0)&lt;&gt;0,"PU",0)</f>
        <v>0</v>
      </c>
      <c r="C4227" t="s" s="10">
        <v>5208</v>
      </c>
      <c r="D4227" t="s" s="10">
        <v>5213</v>
      </c>
      <c r="E4227" s="349">
        <v>0</v>
      </c>
      <c r="F4227" s="6"/>
      <c r="G4227" s="6"/>
      <c r="H4227" s="6"/>
      <c r="I4227" s="6"/>
      <c r="J4227" s="9"/>
    </row>
    <row r="4228" ht="15.35" customHeight="1">
      <c r="A4228" t="s" s="594">
        <f>MID(D4228,LEN(C4228)+2,LEN(D4228)-LEN(C4228))</f>
        <v>115</v>
      </c>
      <c r="B4228" s="349">
        <f>IF(_xlfn.IFERROR(FIND("PU",D4228,1),0)&lt;&gt;0,"PU",0)</f>
        <v>0</v>
      </c>
      <c r="C4228" t="s" s="10">
        <v>5208</v>
      </c>
      <c r="D4228" t="s" s="10">
        <v>5214</v>
      </c>
      <c r="E4228" s="349">
        <v>0</v>
      </c>
      <c r="F4228" s="6"/>
      <c r="G4228" s="6"/>
      <c r="H4228" s="6"/>
      <c r="I4228" s="6"/>
      <c r="J4228" s="9"/>
    </row>
    <row r="4229" ht="15.35" customHeight="1">
      <c r="A4229" t="s" s="594">
        <f>MID(D4229,LEN(C4229)+2,LEN(D4229)-LEN(C4229))</f>
        <v>117</v>
      </c>
      <c r="B4229" s="349">
        <f>IF(_xlfn.IFERROR(FIND("PU",D4229,1),0)&lt;&gt;0,"PU",0)</f>
        <v>0</v>
      </c>
      <c r="C4229" t="s" s="10">
        <v>5208</v>
      </c>
      <c r="D4229" t="s" s="10">
        <v>5215</v>
      </c>
      <c r="E4229" s="349">
        <v>0</v>
      </c>
      <c r="F4229" s="6"/>
      <c r="G4229" s="6"/>
      <c r="H4229" s="6"/>
      <c r="I4229" s="6"/>
      <c r="J4229" s="9"/>
    </row>
    <row r="4230" ht="15.35" customHeight="1">
      <c r="A4230" t="s" s="594">
        <f>MID(D4230,LEN(C4230)+2,LEN(D4230)-LEN(C4230))</f>
        <v>118</v>
      </c>
      <c r="B4230" s="349">
        <f>IF(_xlfn.IFERROR(FIND("PU",D4230,1),0)&lt;&gt;0,"PU",0)</f>
        <v>0</v>
      </c>
      <c r="C4230" t="s" s="10">
        <v>5208</v>
      </c>
      <c r="D4230" t="s" s="10">
        <v>5216</v>
      </c>
      <c r="E4230" s="349">
        <v>0</v>
      </c>
      <c r="F4230" s="6"/>
      <c r="G4230" s="6"/>
      <c r="H4230" s="6"/>
      <c r="I4230" s="6"/>
      <c r="J4230" s="9"/>
    </row>
    <row r="4231" ht="15.35" customHeight="1">
      <c r="A4231" t="s" s="594">
        <f>MID(D4231,LEN(C4231)+2,LEN(D4231)-LEN(C4231))</f>
        <v>119</v>
      </c>
      <c r="B4231" s="349">
        <f>IF(_xlfn.IFERROR(FIND("PU",D4231,1),0)&lt;&gt;0,"PU",0)</f>
        <v>0</v>
      </c>
      <c r="C4231" t="s" s="10">
        <v>5208</v>
      </c>
      <c r="D4231" t="s" s="10">
        <v>5217</v>
      </c>
      <c r="E4231" s="349">
        <v>0</v>
      </c>
      <c r="F4231" s="6"/>
      <c r="G4231" s="6"/>
      <c r="H4231" s="6"/>
      <c r="I4231" s="6"/>
      <c r="J4231" s="9"/>
    </row>
    <row r="4232" ht="15.35" customHeight="1">
      <c r="A4232" t="s" s="594">
        <f>MID(D4232,LEN(C4232)+2,LEN(D4232)-LEN(C4232))</f>
        <v>120</v>
      </c>
      <c r="B4232" s="349">
        <f>IF(_xlfn.IFERROR(FIND("PU",D4232,1),0)&lt;&gt;0,"PU",0)</f>
        <v>0</v>
      </c>
      <c r="C4232" t="s" s="10">
        <v>5208</v>
      </c>
      <c r="D4232" t="s" s="10">
        <v>5218</v>
      </c>
      <c r="E4232" s="349">
        <v>0</v>
      </c>
      <c r="F4232" s="6"/>
      <c r="G4232" s="6"/>
      <c r="H4232" s="6"/>
      <c r="I4232" s="6"/>
      <c r="J4232" s="9"/>
    </row>
    <row r="4233" ht="15.35" customHeight="1">
      <c r="A4233" t="s" s="594">
        <f>MID(D4233,LEN(C4233)+2,LEN(D4233)-LEN(C4233))</f>
        <v>121</v>
      </c>
      <c r="B4233" s="349">
        <f>IF(_xlfn.IFERROR(FIND("PU",D4233,1),0)&lt;&gt;0,"PU",0)</f>
        <v>0</v>
      </c>
      <c r="C4233" t="s" s="10">
        <v>5208</v>
      </c>
      <c r="D4233" t="s" s="10">
        <v>5219</v>
      </c>
      <c r="E4233" s="349">
        <v>0</v>
      </c>
      <c r="F4233" s="6"/>
      <c r="G4233" s="6"/>
      <c r="H4233" s="6"/>
      <c r="I4233" s="6"/>
      <c r="J4233" s="9"/>
    </row>
    <row r="4234" ht="15.35" customHeight="1">
      <c r="A4234" t="s" s="594">
        <f>MID(D4234,LEN(C4234)+2,LEN(D4234)-LEN(C4234))</f>
        <v>122</v>
      </c>
      <c r="B4234" s="349">
        <f>IF(_xlfn.IFERROR(FIND("PU",D4234,1),0)&lt;&gt;0,"PU",0)</f>
        <v>0</v>
      </c>
      <c r="C4234" t="s" s="10">
        <v>5208</v>
      </c>
      <c r="D4234" t="s" s="10">
        <v>5220</v>
      </c>
      <c r="E4234" s="349">
        <v>0</v>
      </c>
      <c r="F4234" s="6"/>
      <c r="G4234" s="6"/>
      <c r="H4234" s="6"/>
      <c r="I4234" s="6"/>
      <c r="J4234" s="9"/>
    </row>
    <row r="4235" ht="15.35" customHeight="1">
      <c r="A4235" t="s" s="594">
        <f>MID(D4235,LEN(C4235)+2,LEN(D4235)-LEN(C4235))</f>
        <v>123</v>
      </c>
      <c r="B4235" s="349">
        <f>IF(_xlfn.IFERROR(FIND("PU",D4235,1),0)&lt;&gt;0,"PU",0)</f>
        <v>0</v>
      </c>
      <c r="C4235" t="s" s="10">
        <v>5208</v>
      </c>
      <c r="D4235" t="s" s="10">
        <v>5221</v>
      </c>
      <c r="E4235" s="349">
        <v>0</v>
      </c>
      <c r="F4235" s="6"/>
      <c r="G4235" s="6"/>
      <c r="H4235" s="6"/>
      <c r="I4235" s="6"/>
      <c r="J4235" s="9"/>
    </row>
    <row r="4236" ht="15.35" customHeight="1">
      <c r="A4236" t="s" s="594">
        <f>MID(D4236,LEN(C4236)+2,LEN(D4236)-LEN(C4236))</f>
        <v>110</v>
      </c>
      <c r="B4236" s="349">
        <f>IF(_xlfn.IFERROR(FIND("PU",D4236,1),0)&lt;&gt;0,"PU",0)</f>
        <v>0</v>
      </c>
      <c r="C4236" t="s" s="10">
        <v>5222</v>
      </c>
      <c r="D4236" t="s" s="10">
        <v>5223</v>
      </c>
      <c r="E4236" s="349">
        <v>0</v>
      </c>
      <c r="F4236" s="6"/>
      <c r="G4236" s="6"/>
      <c r="H4236" s="6"/>
      <c r="I4236" s="6"/>
      <c r="J4236" s="9"/>
    </row>
    <row r="4237" ht="15.35" customHeight="1">
      <c r="A4237" t="s" s="594">
        <f>MID(D4237,LEN(C4237)+2,LEN(D4237)-LEN(C4237))</f>
        <v>111</v>
      </c>
      <c r="B4237" s="349">
        <f>IF(_xlfn.IFERROR(FIND("PU",D4237,1),0)&lt;&gt;0,"PU",0)</f>
        <v>0</v>
      </c>
      <c r="C4237" t="s" s="10">
        <v>5222</v>
      </c>
      <c r="D4237" t="s" s="10">
        <v>5224</v>
      </c>
      <c r="E4237" s="349">
        <v>0</v>
      </c>
      <c r="F4237" s="6"/>
      <c r="G4237" s="6"/>
      <c r="H4237" s="6"/>
      <c r="I4237" s="6"/>
      <c r="J4237" s="9"/>
    </row>
    <row r="4238" ht="15.35" customHeight="1">
      <c r="A4238" t="s" s="594">
        <f>MID(D4238,LEN(C4238)+2,LEN(D4238)-LEN(C4238))</f>
        <v>112</v>
      </c>
      <c r="B4238" s="349">
        <f>IF(_xlfn.IFERROR(FIND("PU",D4238,1),0)&lt;&gt;0,"PU",0)</f>
        <v>0</v>
      </c>
      <c r="C4238" t="s" s="10">
        <v>5222</v>
      </c>
      <c r="D4238" t="s" s="10">
        <v>5225</v>
      </c>
      <c r="E4238" s="349">
        <v>0</v>
      </c>
      <c r="F4238" s="6"/>
      <c r="G4238" s="6"/>
      <c r="H4238" s="6"/>
      <c r="I4238" s="6"/>
      <c r="J4238" s="9"/>
    </row>
    <row r="4239" ht="15.35" customHeight="1">
      <c r="A4239" t="s" s="594">
        <f>MID(D4239,LEN(C4239)+2,LEN(D4239)-LEN(C4239))</f>
        <v>113</v>
      </c>
      <c r="B4239" s="349">
        <f>IF(_xlfn.IFERROR(FIND("PU",D4239,1),0)&lt;&gt;0,"PU",0)</f>
        <v>0</v>
      </c>
      <c r="C4239" t="s" s="10">
        <v>5222</v>
      </c>
      <c r="D4239" t="s" s="10">
        <v>5226</v>
      </c>
      <c r="E4239" s="349">
        <v>0</v>
      </c>
      <c r="F4239" s="6"/>
      <c r="G4239" s="6"/>
      <c r="H4239" s="6"/>
      <c r="I4239" s="6"/>
      <c r="J4239" s="9"/>
    </row>
    <row r="4240" ht="15.35" customHeight="1">
      <c r="A4240" t="s" s="594">
        <f>MID(D4240,LEN(C4240)+2,LEN(D4240)-LEN(C4240))</f>
        <v>114</v>
      </c>
      <c r="B4240" s="349">
        <f>IF(_xlfn.IFERROR(FIND("PU",D4240,1),0)&lt;&gt;0,"PU",0)</f>
        <v>0</v>
      </c>
      <c r="C4240" t="s" s="10">
        <v>5222</v>
      </c>
      <c r="D4240" t="s" s="10">
        <v>5227</v>
      </c>
      <c r="E4240" s="349">
        <v>0</v>
      </c>
      <c r="F4240" s="6"/>
      <c r="G4240" s="6"/>
      <c r="H4240" s="6"/>
      <c r="I4240" s="6"/>
      <c r="J4240" s="9"/>
    </row>
    <row r="4241" ht="15.35" customHeight="1">
      <c r="A4241" t="s" s="594">
        <f>MID(D4241,LEN(C4241)+2,LEN(D4241)-LEN(C4241))</f>
        <v>115</v>
      </c>
      <c r="B4241" s="349">
        <f>IF(_xlfn.IFERROR(FIND("PU",D4241,1),0)&lt;&gt;0,"PU",0)</f>
        <v>0</v>
      </c>
      <c r="C4241" t="s" s="10">
        <v>5222</v>
      </c>
      <c r="D4241" t="s" s="10">
        <v>5228</v>
      </c>
      <c r="E4241" s="349">
        <v>0</v>
      </c>
      <c r="F4241" s="6"/>
      <c r="G4241" s="6"/>
      <c r="H4241" s="6"/>
      <c r="I4241" s="6"/>
      <c r="J4241" s="9"/>
    </row>
    <row r="4242" ht="15.35" customHeight="1">
      <c r="A4242" t="s" s="594">
        <f>MID(D4242,LEN(C4242)+2,LEN(D4242)-LEN(C4242))</f>
        <v>117</v>
      </c>
      <c r="B4242" s="349">
        <f>IF(_xlfn.IFERROR(FIND("PU",D4242,1),0)&lt;&gt;0,"PU",0)</f>
        <v>0</v>
      </c>
      <c r="C4242" t="s" s="10">
        <v>5222</v>
      </c>
      <c r="D4242" t="s" s="10">
        <v>5229</v>
      </c>
      <c r="E4242" s="349">
        <v>0</v>
      </c>
      <c r="F4242" s="6"/>
      <c r="G4242" s="6"/>
      <c r="H4242" s="6"/>
      <c r="I4242" s="6"/>
      <c r="J4242" s="9"/>
    </row>
    <row r="4243" ht="15.35" customHeight="1">
      <c r="A4243" t="s" s="594">
        <f>MID(D4243,LEN(C4243)+2,LEN(D4243)-LEN(C4243))</f>
        <v>118</v>
      </c>
      <c r="B4243" s="349">
        <f>IF(_xlfn.IFERROR(FIND("PU",D4243,1),0)&lt;&gt;0,"PU",0)</f>
        <v>0</v>
      </c>
      <c r="C4243" t="s" s="10">
        <v>5222</v>
      </c>
      <c r="D4243" t="s" s="10">
        <v>5230</v>
      </c>
      <c r="E4243" s="349">
        <v>0</v>
      </c>
      <c r="F4243" s="6"/>
      <c r="G4243" s="6"/>
      <c r="H4243" s="6"/>
      <c r="I4243" s="6"/>
      <c r="J4243" s="9"/>
    </row>
    <row r="4244" ht="15.35" customHeight="1">
      <c r="A4244" t="s" s="594">
        <f>MID(D4244,LEN(C4244)+2,LEN(D4244)-LEN(C4244))</f>
        <v>119</v>
      </c>
      <c r="B4244" s="349">
        <f>IF(_xlfn.IFERROR(FIND("PU",D4244,1),0)&lt;&gt;0,"PU",0)</f>
        <v>0</v>
      </c>
      <c r="C4244" t="s" s="10">
        <v>5222</v>
      </c>
      <c r="D4244" t="s" s="10">
        <v>5231</v>
      </c>
      <c r="E4244" s="349">
        <v>0</v>
      </c>
      <c r="F4244" s="6"/>
      <c r="G4244" s="6"/>
      <c r="H4244" s="6"/>
      <c r="I4244" s="6"/>
      <c r="J4244" s="9"/>
    </row>
    <row r="4245" ht="15.35" customHeight="1">
      <c r="A4245" t="s" s="594">
        <f>MID(D4245,LEN(C4245)+2,LEN(D4245)-LEN(C4245))</f>
        <v>120</v>
      </c>
      <c r="B4245" s="349">
        <f>IF(_xlfn.IFERROR(FIND("PU",D4245,1),0)&lt;&gt;0,"PU",0)</f>
        <v>0</v>
      </c>
      <c r="C4245" t="s" s="10">
        <v>5222</v>
      </c>
      <c r="D4245" t="s" s="10">
        <v>5232</v>
      </c>
      <c r="E4245" s="349">
        <v>0</v>
      </c>
      <c r="F4245" s="6"/>
      <c r="G4245" s="6"/>
      <c r="H4245" s="6"/>
      <c r="I4245" s="6"/>
      <c r="J4245" s="9"/>
    </row>
    <row r="4246" ht="15.35" customHeight="1">
      <c r="A4246" t="s" s="594">
        <f>MID(D4246,LEN(C4246)+2,LEN(D4246)-LEN(C4246))</f>
        <v>121</v>
      </c>
      <c r="B4246" s="349">
        <f>IF(_xlfn.IFERROR(FIND("PU",D4246,1),0)&lt;&gt;0,"PU",0)</f>
        <v>0</v>
      </c>
      <c r="C4246" t="s" s="10">
        <v>5222</v>
      </c>
      <c r="D4246" t="s" s="10">
        <v>5233</v>
      </c>
      <c r="E4246" s="349">
        <v>0</v>
      </c>
      <c r="F4246" s="6"/>
      <c r="G4246" s="6"/>
      <c r="H4246" s="6"/>
      <c r="I4246" s="6"/>
      <c r="J4246" s="9"/>
    </row>
    <row r="4247" ht="15.35" customHeight="1">
      <c r="A4247" t="s" s="594">
        <f>MID(D4247,LEN(C4247)+2,LEN(D4247)-LEN(C4247))</f>
        <v>122</v>
      </c>
      <c r="B4247" s="349">
        <f>IF(_xlfn.IFERROR(FIND("PU",D4247,1),0)&lt;&gt;0,"PU",0)</f>
        <v>0</v>
      </c>
      <c r="C4247" t="s" s="10">
        <v>5222</v>
      </c>
      <c r="D4247" t="s" s="10">
        <v>5234</v>
      </c>
      <c r="E4247" s="349">
        <v>0</v>
      </c>
      <c r="F4247" s="6"/>
      <c r="G4247" s="6"/>
      <c r="H4247" s="6"/>
      <c r="I4247" s="6"/>
      <c r="J4247" s="9"/>
    </row>
    <row r="4248" ht="15.35" customHeight="1">
      <c r="A4248" t="s" s="594">
        <f>MID(D4248,LEN(C4248)+2,LEN(D4248)-LEN(C4248))</f>
        <v>123</v>
      </c>
      <c r="B4248" s="349">
        <f>IF(_xlfn.IFERROR(FIND("PU",D4248,1),0)&lt;&gt;0,"PU",0)</f>
        <v>0</v>
      </c>
      <c r="C4248" t="s" s="10">
        <v>5222</v>
      </c>
      <c r="D4248" t="s" s="10">
        <v>5235</v>
      </c>
      <c r="E4248" s="349">
        <v>0</v>
      </c>
      <c r="F4248" s="6"/>
      <c r="G4248" s="6"/>
      <c r="H4248" s="6"/>
      <c r="I4248" s="6"/>
      <c r="J4248" s="9"/>
    </row>
    <row r="4249" ht="15.35" customHeight="1">
      <c r="A4249" t="s" s="594">
        <f>MID(D4249,LEN(C4249)+2,LEN(D4249)-LEN(C4249))</f>
        <v>110</v>
      </c>
      <c r="B4249" s="349">
        <f>IF(_xlfn.IFERROR(FIND("PU",D4249,1),0)&lt;&gt;0,"PU",0)</f>
        <v>0</v>
      </c>
      <c r="C4249" t="s" s="10">
        <v>5236</v>
      </c>
      <c r="D4249" t="s" s="10">
        <v>5237</v>
      </c>
      <c r="E4249" s="349">
        <v>0</v>
      </c>
      <c r="F4249" s="6"/>
      <c r="G4249" s="6"/>
      <c r="H4249" s="6"/>
      <c r="I4249" s="6"/>
      <c r="J4249" s="9"/>
    </row>
    <row r="4250" ht="15.35" customHeight="1">
      <c r="A4250" t="s" s="594">
        <f>MID(D4250,LEN(C4250)+2,LEN(D4250)-LEN(C4250))</f>
        <v>111</v>
      </c>
      <c r="B4250" s="349">
        <f>IF(_xlfn.IFERROR(FIND("PU",D4250,1),0)&lt;&gt;0,"PU",0)</f>
        <v>0</v>
      </c>
      <c r="C4250" t="s" s="10">
        <v>5236</v>
      </c>
      <c r="D4250" t="s" s="10">
        <v>5238</v>
      </c>
      <c r="E4250" s="349">
        <v>0</v>
      </c>
      <c r="F4250" s="6"/>
      <c r="G4250" s="6"/>
      <c r="H4250" s="6"/>
      <c r="I4250" s="6"/>
      <c r="J4250" s="9"/>
    </row>
    <row r="4251" ht="15.35" customHeight="1">
      <c r="A4251" t="s" s="594">
        <f>MID(D4251,LEN(C4251)+2,LEN(D4251)-LEN(C4251))</f>
        <v>112</v>
      </c>
      <c r="B4251" s="349">
        <f>IF(_xlfn.IFERROR(FIND("PU",D4251,1),0)&lt;&gt;0,"PU",0)</f>
        <v>0</v>
      </c>
      <c r="C4251" t="s" s="10">
        <v>5236</v>
      </c>
      <c r="D4251" t="s" s="10">
        <v>5239</v>
      </c>
      <c r="E4251" s="349">
        <v>0</v>
      </c>
      <c r="F4251" s="6"/>
      <c r="G4251" s="6"/>
      <c r="H4251" s="6"/>
      <c r="I4251" s="6"/>
      <c r="J4251" s="9"/>
    </row>
    <row r="4252" ht="15.35" customHeight="1">
      <c r="A4252" t="s" s="594">
        <f>MID(D4252,LEN(C4252)+2,LEN(D4252)-LEN(C4252))</f>
        <v>113</v>
      </c>
      <c r="B4252" s="349">
        <f>IF(_xlfn.IFERROR(FIND("PU",D4252,1),0)&lt;&gt;0,"PU",0)</f>
        <v>0</v>
      </c>
      <c r="C4252" t="s" s="10">
        <v>5236</v>
      </c>
      <c r="D4252" t="s" s="10">
        <v>5240</v>
      </c>
      <c r="E4252" s="349">
        <v>0</v>
      </c>
      <c r="F4252" s="6"/>
      <c r="G4252" s="6"/>
      <c r="H4252" s="6"/>
      <c r="I4252" s="6"/>
      <c r="J4252" s="9"/>
    </row>
    <row r="4253" ht="15.35" customHeight="1">
      <c r="A4253" t="s" s="594">
        <f>MID(D4253,LEN(C4253)+2,LEN(D4253)-LEN(C4253))</f>
        <v>114</v>
      </c>
      <c r="B4253" s="349">
        <f>IF(_xlfn.IFERROR(FIND("PU",D4253,1),0)&lt;&gt;0,"PU",0)</f>
        <v>0</v>
      </c>
      <c r="C4253" t="s" s="10">
        <v>5236</v>
      </c>
      <c r="D4253" t="s" s="10">
        <v>5241</v>
      </c>
      <c r="E4253" s="349">
        <v>0</v>
      </c>
      <c r="F4253" s="6"/>
      <c r="G4253" s="6"/>
      <c r="H4253" s="6"/>
      <c r="I4253" s="6"/>
      <c r="J4253" s="9"/>
    </row>
    <row r="4254" ht="15.35" customHeight="1">
      <c r="A4254" t="s" s="594">
        <f>MID(D4254,LEN(C4254)+2,LEN(D4254)-LEN(C4254))</f>
        <v>115</v>
      </c>
      <c r="B4254" s="349">
        <f>IF(_xlfn.IFERROR(FIND("PU",D4254,1),0)&lt;&gt;0,"PU",0)</f>
        <v>0</v>
      </c>
      <c r="C4254" t="s" s="10">
        <v>5236</v>
      </c>
      <c r="D4254" t="s" s="10">
        <v>5242</v>
      </c>
      <c r="E4254" s="349">
        <v>0</v>
      </c>
      <c r="F4254" s="6"/>
      <c r="G4254" s="6"/>
      <c r="H4254" s="6"/>
      <c r="I4254" s="6"/>
      <c r="J4254" s="9"/>
    </row>
    <row r="4255" ht="15.35" customHeight="1">
      <c r="A4255" t="s" s="594">
        <f>MID(D4255,LEN(C4255)+2,LEN(D4255)-LEN(C4255))</f>
        <v>117</v>
      </c>
      <c r="B4255" s="349">
        <f>IF(_xlfn.IFERROR(FIND("PU",D4255,1),0)&lt;&gt;0,"PU",0)</f>
        <v>0</v>
      </c>
      <c r="C4255" t="s" s="10">
        <v>5236</v>
      </c>
      <c r="D4255" t="s" s="10">
        <v>5243</v>
      </c>
      <c r="E4255" s="349">
        <v>0</v>
      </c>
      <c r="F4255" s="6"/>
      <c r="G4255" s="6"/>
      <c r="H4255" s="6"/>
      <c r="I4255" s="6"/>
      <c r="J4255" s="9"/>
    </row>
    <row r="4256" ht="15.35" customHeight="1">
      <c r="A4256" t="s" s="594">
        <f>MID(D4256,LEN(C4256)+2,LEN(D4256)-LEN(C4256))</f>
        <v>118</v>
      </c>
      <c r="B4256" s="349">
        <f>IF(_xlfn.IFERROR(FIND("PU",D4256,1),0)&lt;&gt;0,"PU",0)</f>
        <v>0</v>
      </c>
      <c r="C4256" t="s" s="10">
        <v>5236</v>
      </c>
      <c r="D4256" t="s" s="10">
        <v>5244</v>
      </c>
      <c r="E4256" s="349">
        <v>0</v>
      </c>
      <c r="F4256" s="6"/>
      <c r="G4256" s="6"/>
      <c r="H4256" s="6"/>
      <c r="I4256" s="6"/>
      <c r="J4256" s="9"/>
    </row>
    <row r="4257" ht="15.35" customHeight="1">
      <c r="A4257" t="s" s="594">
        <f>MID(D4257,LEN(C4257)+2,LEN(D4257)-LEN(C4257))</f>
        <v>119</v>
      </c>
      <c r="B4257" s="349">
        <f>IF(_xlfn.IFERROR(FIND("PU",D4257,1),0)&lt;&gt;0,"PU",0)</f>
        <v>0</v>
      </c>
      <c r="C4257" t="s" s="10">
        <v>5236</v>
      </c>
      <c r="D4257" t="s" s="10">
        <v>5245</v>
      </c>
      <c r="E4257" s="349">
        <v>0</v>
      </c>
      <c r="F4257" s="6"/>
      <c r="G4257" s="6"/>
      <c r="H4257" s="6"/>
      <c r="I4257" s="6"/>
      <c r="J4257" s="9"/>
    </row>
    <row r="4258" ht="15.35" customHeight="1">
      <c r="A4258" t="s" s="594">
        <f>MID(D4258,LEN(C4258)+2,LEN(D4258)-LEN(C4258))</f>
        <v>120</v>
      </c>
      <c r="B4258" s="349">
        <f>IF(_xlfn.IFERROR(FIND("PU",D4258,1),0)&lt;&gt;0,"PU",0)</f>
        <v>0</v>
      </c>
      <c r="C4258" t="s" s="10">
        <v>5236</v>
      </c>
      <c r="D4258" t="s" s="10">
        <v>5246</v>
      </c>
      <c r="E4258" s="349">
        <v>0</v>
      </c>
      <c r="F4258" s="6"/>
      <c r="G4258" s="6"/>
      <c r="H4258" s="6"/>
      <c r="I4258" s="6"/>
      <c r="J4258" s="9"/>
    </row>
    <row r="4259" ht="15.35" customHeight="1">
      <c r="A4259" t="s" s="594">
        <f>MID(D4259,LEN(C4259)+2,LEN(D4259)-LEN(C4259))</f>
        <v>121</v>
      </c>
      <c r="B4259" s="349">
        <f>IF(_xlfn.IFERROR(FIND("PU",D4259,1),0)&lt;&gt;0,"PU",0)</f>
        <v>0</v>
      </c>
      <c r="C4259" t="s" s="10">
        <v>5236</v>
      </c>
      <c r="D4259" t="s" s="10">
        <v>5247</v>
      </c>
      <c r="E4259" s="349">
        <v>0</v>
      </c>
      <c r="F4259" s="6"/>
      <c r="G4259" s="6"/>
      <c r="H4259" s="6"/>
      <c r="I4259" s="6"/>
      <c r="J4259" s="9"/>
    </row>
    <row r="4260" ht="15.35" customHeight="1">
      <c r="A4260" t="s" s="594">
        <f>MID(D4260,LEN(C4260)+2,LEN(D4260)-LEN(C4260))</f>
        <v>122</v>
      </c>
      <c r="B4260" s="349">
        <f>IF(_xlfn.IFERROR(FIND("PU",D4260,1),0)&lt;&gt;0,"PU",0)</f>
        <v>0</v>
      </c>
      <c r="C4260" t="s" s="10">
        <v>5236</v>
      </c>
      <c r="D4260" t="s" s="10">
        <v>5248</v>
      </c>
      <c r="E4260" s="349">
        <v>0</v>
      </c>
      <c r="F4260" s="6"/>
      <c r="G4260" s="6"/>
      <c r="H4260" s="6"/>
      <c r="I4260" s="6"/>
      <c r="J4260" s="9"/>
    </row>
    <row r="4261" ht="15.35" customHeight="1">
      <c r="A4261" t="s" s="594">
        <f>MID(D4261,LEN(C4261)+2,LEN(D4261)-LEN(C4261))</f>
        <v>123</v>
      </c>
      <c r="B4261" s="349">
        <f>IF(_xlfn.IFERROR(FIND("PU",D4261,1),0)&lt;&gt;0,"PU",0)</f>
        <v>0</v>
      </c>
      <c r="C4261" t="s" s="10">
        <v>5236</v>
      </c>
      <c r="D4261" t="s" s="10">
        <v>5249</v>
      </c>
      <c r="E4261" s="349">
        <v>0</v>
      </c>
      <c r="F4261" s="6"/>
      <c r="G4261" s="6"/>
      <c r="H4261" s="6"/>
      <c r="I4261" s="6"/>
      <c r="J4261" s="9"/>
    </row>
    <row r="4262" ht="15.35" customHeight="1">
      <c r="A4262" t="s" s="594">
        <f>MID(D4262,LEN(C4262)+2,LEN(D4262)-LEN(C4262))</f>
        <v>116</v>
      </c>
      <c r="B4262" s="349">
        <f>IF(_xlfn.IFERROR(FIND("PU",D4262,1),0)&lt;&gt;0,"PU",0)</f>
        <v>0</v>
      </c>
      <c r="C4262" t="s" s="10">
        <v>125</v>
      </c>
      <c r="D4262" t="s" s="10">
        <v>5250</v>
      </c>
      <c r="E4262" s="349">
        <v>0</v>
      </c>
      <c r="F4262" s="6"/>
      <c r="G4262" s="6"/>
      <c r="H4262" s="6"/>
      <c r="I4262" s="6"/>
      <c r="J4262" s="9"/>
    </row>
    <row r="4263" ht="15.35" customHeight="1">
      <c r="A4263" t="s" s="594">
        <f>MID(D4263,LEN(C4263)+2,LEN(D4263)-LEN(C4263))</f>
        <v>116</v>
      </c>
      <c r="B4263" s="349">
        <f>IF(_xlfn.IFERROR(FIND("PU",D4263,1),0)&lt;&gt;0,"PU",0)</f>
        <v>0</v>
      </c>
      <c r="C4263" t="s" s="10">
        <v>130</v>
      </c>
      <c r="D4263" t="s" s="10">
        <v>5251</v>
      </c>
      <c r="E4263" s="349">
        <v>0</v>
      </c>
      <c r="F4263" s="6"/>
      <c r="G4263" s="6"/>
      <c r="H4263" s="6"/>
      <c r="I4263" s="6"/>
      <c r="J4263" s="9"/>
    </row>
    <row r="4264" ht="15.35" customHeight="1">
      <c r="A4264" t="s" s="594">
        <f>MID(D4264,LEN(C4264)+2,LEN(D4264)-LEN(C4264))</f>
        <v>116</v>
      </c>
      <c r="B4264" s="349">
        <f>IF(_xlfn.IFERROR(FIND("PU",D4264,1),0)&lt;&gt;0,"PU",0)</f>
        <v>0</v>
      </c>
      <c r="C4264" t="s" s="10">
        <v>132</v>
      </c>
      <c r="D4264" t="s" s="10">
        <v>5252</v>
      </c>
      <c r="E4264" s="349">
        <v>0</v>
      </c>
      <c r="F4264" s="6"/>
      <c r="G4264" s="6"/>
      <c r="H4264" s="6"/>
      <c r="I4264" s="6"/>
      <c r="J4264" s="9"/>
    </row>
    <row r="4265" ht="15.35" customHeight="1">
      <c r="A4265" t="s" s="594">
        <f>MID(D4265,LEN(C4265)+2,LEN(D4265)-LEN(C4265))</f>
        <v>116</v>
      </c>
      <c r="B4265" s="349">
        <f>IF(_xlfn.IFERROR(FIND("PU",D4265,1),0)&lt;&gt;0,"PU",0)</f>
        <v>0</v>
      </c>
      <c r="C4265" t="s" s="10">
        <v>134</v>
      </c>
      <c r="D4265" t="s" s="10">
        <v>5253</v>
      </c>
      <c r="E4265" s="349">
        <v>0</v>
      </c>
      <c r="F4265" s="6"/>
      <c r="G4265" s="6"/>
      <c r="H4265" s="6"/>
      <c r="I4265" s="6"/>
      <c r="J4265" s="9"/>
    </row>
    <row r="4266" ht="15.35" customHeight="1">
      <c r="A4266" t="s" s="594">
        <f>MID(D4266,LEN(C4266)+2,LEN(D4266)-LEN(C4266))</f>
        <v>116</v>
      </c>
      <c r="B4266" s="349">
        <f>IF(_xlfn.IFERROR(FIND("PU",D4266,1),0)&lt;&gt;0,"PU",0)</f>
        <v>0</v>
      </c>
      <c r="C4266" t="s" s="10">
        <v>136</v>
      </c>
      <c r="D4266" t="s" s="10">
        <v>5254</v>
      </c>
      <c r="E4266" s="349">
        <v>0</v>
      </c>
      <c r="F4266" s="6"/>
      <c r="G4266" s="6"/>
      <c r="H4266" s="6"/>
      <c r="I4266" s="6"/>
      <c r="J4266" s="9"/>
    </row>
    <row r="4267" ht="15.35" customHeight="1">
      <c r="A4267" t="s" s="594">
        <f>MID(D4267,LEN(C4267)+2,LEN(D4267)-LEN(C4267))</f>
        <v>116</v>
      </c>
      <c r="B4267" s="349">
        <f>IF(_xlfn.IFERROR(FIND("PU",D4267,1),0)&lt;&gt;0,"PU",0)</f>
        <v>0</v>
      </c>
      <c r="C4267" t="s" s="10">
        <v>138</v>
      </c>
      <c r="D4267" t="s" s="10">
        <v>5255</v>
      </c>
      <c r="E4267" s="349">
        <v>0</v>
      </c>
      <c r="F4267" s="6"/>
      <c r="G4267" s="6"/>
      <c r="H4267" s="6"/>
      <c r="I4267" s="6"/>
      <c r="J4267" s="9"/>
    </row>
    <row r="4268" ht="15.35" customHeight="1">
      <c r="A4268" t="s" s="594">
        <f>MID(D4268,LEN(C4268)+2,LEN(D4268)-LEN(C4268))</f>
        <v>116</v>
      </c>
      <c r="B4268" s="349">
        <f>IF(_xlfn.IFERROR(FIND("PU",D4268,1),0)&lt;&gt;0,"PU",0)</f>
        <v>0</v>
      </c>
      <c r="C4268" t="s" s="10">
        <v>140</v>
      </c>
      <c r="D4268" t="s" s="10">
        <v>5256</v>
      </c>
      <c r="E4268" s="349">
        <v>0</v>
      </c>
      <c r="F4268" s="6"/>
      <c r="G4268" s="6"/>
      <c r="H4268" s="6"/>
      <c r="I4268" s="6"/>
      <c r="J4268" s="9"/>
    </row>
    <row r="4269" ht="15.35" customHeight="1">
      <c r="A4269" t="s" s="594">
        <f>MID(D4269,LEN(C4269)+2,LEN(D4269)-LEN(C4269))</f>
        <v>116</v>
      </c>
      <c r="B4269" s="349">
        <f>IF(_xlfn.IFERROR(FIND("PU",D4269,1),0)&lt;&gt;0,"PU",0)</f>
        <v>0</v>
      </c>
      <c r="C4269" t="s" s="10">
        <v>142</v>
      </c>
      <c r="D4269" t="s" s="10">
        <v>5257</v>
      </c>
      <c r="E4269" s="349">
        <v>0</v>
      </c>
      <c r="F4269" s="6"/>
      <c r="G4269" s="6"/>
      <c r="H4269" s="6"/>
      <c r="I4269" s="6"/>
      <c r="J4269" s="9"/>
    </row>
    <row r="4270" ht="15.35" customHeight="1">
      <c r="A4270" t="s" s="594">
        <f>MID(D4270,LEN(C4270)+2,LEN(D4270)-LEN(C4270))</f>
        <v>116</v>
      </c>
      <c r="B4270" s="349">
        <f>IF(_xlfn.IFERROR(FIND("PU",D4270,1),0)&lt;&gt;0,"PU",0)</f>
        <v>0</v>
      </c>
      <c r="C4270" t="s" s="10">
        <v>145</v>
      </c>
      <c r="D4270" t="s" s="10">
        <v>5258</v>
      </c>
      <c r="E4270" s="349">
        <v>0</v>
      </c>
      <c r="F4270" s="6"/>
      <c r="G4270" s="6"/>
      <c r="H4270" s="6"/>
      <c r="I4270" s="6"/>
      <c r="J4270" s="9"/>
    </row>
    <row r="4271" ht="15.35" customHeight="1">
      <c r="A4271" t="s" s="594">
        <f>MID(D4271,LEN(C4271)+2,LEN(D4271)-LEN(C4271))</f>
        <v>116</v>
      </c>
      <c r="B4271" s="349">
        <f>IF(_xlfn.IFERROR(FIND("PU",D4271,1),0)&lt;&gt;0,"PU",0)</f>
        <v>0</v>
      </c>
      <c r="C4271" t="s" s="10">
        <v>147</v>
      </c>
      <c r="D4271" t="s" s="10">
        <v>5259</v>
      </c>
      <c r="E4271" s="349">
        <v>0</v>
      </c>
      <c r="F4271" s="6"/>
      <c r="G4271" s="6"/>
      <c r="H4271" s="6"/>
      <c r="I4271" s="6"/>
      <c r="J4271" s="9"/>
    </row>
    <row r="4272" ht="15.35" customHeight="1">
      <c r="A4272" t="s" s="594">
        <f>MID(D4272,LEN(C4272)+2,LEN(D4272)-LEN(C4272))</f>
        <v>116</v>
      </c>
      <c r="B4272" s="349">
        <f>IF(_xlfn.IFERROR(FIND("PU",D4272,1),0)&lt;&gt;0,"PU",0)</f>
        <v>0</v>
      </c>
      <c r="C4272" t="s" s="10">
        <v>4822</v>
      </c>
      <c r="D4272" t="s" s="10">
        <v>5260</v>
      </c>
      <c r="E4272" s="349">
        <v>0</v>
      </c>
      <c r="F4272" s="6"/>
      <c r="G4272" s="6"/>
      <c r="H4272" s="6"/>
      <c r="I4272" s="6"/>
      <c r="J4272" s="9"/>
    </row>
    <row r="4273" ht="15.35" customHeight="1">
      <c r="A4273" t="s" s="594">
        <f>MID(D4273,LEN(C4273)+2,LEN(D4273)-LEN(C4273))</f>
        <v>116</v>
      </c>
      <c r="B4273" s="349">
        <f>IF(_xlfn.IFERROR(FIND("PU",D4273,1),0)&lt;&gt;0,"PU",0)</f>
        <v>0</v>
      </c>
      <c r="C4273" t="s" s="10">
        <v>4837</v>
      </c>
      <c r="D4273" t="s" s="10">
        <v>5261</v>
      </c>
      <c r="E4273" s="349">
        <v>0</v>
      </c>
      <c r="F4273" s="6"/>
      <c r="G4273" s="6"/>
      <c r="H4273" s="6"/>
      <c r="I4273" s="6"/>
      <c r="J4273" s="9"/>
    </row>
    <row r="4274" ht="15.35" customHeight="1">
      <c r="A4274" t="s" s="594">
        <f>MID(D4274,LEN(C4274)+2,LEN(D4274)-LEN(C4274))</f>
        <v>116</v>
      </c>
      <c r="B4274" s="349">
        <f>IF(_xlfn.IFERROR(FIND("PU",D4274,1),0)&lt;&gt;0,"PU",0)</f>
        <v>0</v>
      </c>
      <c r="C4274" t="s" s="10">
        <v>4852</v>
      </c>
      <c r="D4274" t="s" s="10">
        <v>5262</v>
      </c>
      <c r="E4274" s="349">
        <v>0</v>
      </c>
      <c r="F4274" s="6"/>
      <c r="G4274" s="6"/>
      <c r="H4274" s="6"/>
      <c r="I4274" s="6"/>
      <c r="J4274" s="9"/>
    </row>
    <row r="4275" ht="15.35" customHeight="1">
      <c r="A4275" t="s" s="594">
        <f>MID(D4275,LEN(C4275)+2,LEN(D4275)-LEN(C4275))</f>
        <v>116</v>
      </c>
      <c r="B4275" s="349">
        <f>IF(_xlfn.IFERROR(FIND("PU",D4275,1),0)&lt;&gt;0,"PU",0)</f>
        <v>0</v>
      </c>
      <c r="C4275" t="s" s="10">
        <v>4867</v>
      </c>
      <c r="D4275" t="s" s="10">
        <v>5263</v>
      </c>
      <c r="E4275" s="349">
        <v>0</v>
      </c>
      <c r="F4275" s="6"/>
      <c r="G4275" s="6"/>
      <c r="H4275" s="6"/>
      <c r="I4275" s="6"/>
      <c r="J4275" s="9"/>
    </row>
    <row r="4276" ht="15.35" customHeight="1">
      <c r="A4276" t="s" s="594">
        <f>MID(D4276,LEN(C4276)+2,LEN(D4276)-LEN(C4276))</f>
        <v>116</v>
      </c>
      <c r="B4276" s="349">
        <f>IF(_xlfn.IFERROR(FIND("PU",D4276,1),0)&lt;&gt;0,"PU",0)</f>
        <v>0</v>
      </c>
      <c r="C4276" t="s" s="10">
        <v>4882</v>
      </c>
      <c r="D4276" t="s" s="10">
        <v>5264</v>
      </c>
      <c r="E4276" s="349">
        <v>0</v>
      </c>
      <c r="F4276" s="6"/>
      <c r="G4276" s="6"/>
      <c r="H4276" s="6"/>
      <c r="I4276" s="6"/>
      <c r="J4276" s="9"/>
    </row>
    <row r="4277" ht="15.35" customHeight="1">
      <c r="A4277" t="s" s="594">
        <f>MID(D4277,LEN(C4277)+2,LEN(D4277)-LEN(C4277))</f>
        <v>116</v>
      </c>
      <c r="B4277" s="349">
        <f>IF(_xlfn.IFERROR(FIND("PU",D4277,1),0)&lt;&gt;0,"PU",0)</f>
        <v>0</v>
      </c>
      <c r="C4277" t="s" s="10">
        <v>4897</v>
      </c>
      <c r="D4277" t="s" s="10">
        <v>5265</v>
      </c>
      <c r="E4277" s="349">
        <v>0</v>
      </c>
      <c r="F4277" s="6"/>
      <c r="G4277" s="6"/>
      <c r="H4277" s="6"/>
      <c r="I4277" s="6"/>
      <c r="J4277" s="9"/>
    </row>
    <row r="4278" ht="15.35" customHeight="1">
      <c r="A4278" t="s" s="594">
        <f>MID(D4278,LEN(C4278)+2,LEN(D4278)-LEN(C4278))</f>
        <v>116</v>
      </c>
      <c r="B4278" s="349">
        <f>IF(_xlfn.IFERROR(FIND("PU",D4278,1),0)&lt;&gt;0,"PU",0)</f>
        <v>0</v>
      </c>
      <c r="C4278" t="s" s="10">
        <v>4912</v>
      </c>
      <c r="D4278" t="s" s="10">
        <v>5266</v>
      </c>
      <c r="E4278" s="349">
        <v>0</v>
      </c>
      <c r="F4278" s="6"/>
      <c r="G4278" s="6"/>
      <c r="H4278" s="6"/>
      <c r="I4278" s="6"/>
      <c r="J4278" s="9"/>
    </row>
    <row r="4279" ht="15.35" customHeight="1">
      <c r="A4279" t="s" s="594">
        <f>MID(D4279,LEN(C4279)+2,LEN(D4279)-LEN(C4279))</f>
        <v>116</v>
      </c>
      <c r="B4279" s="349">
        <f>IF(_xlfn.IFERROR(FIND("PU",D4279,1),0)&lt;&gt;0,"PU",0)</f>
        <v>0</v>
      </c>
      <c r="C4279" t="s" s="10">
        <v>5267</v>
      </c>
      <c r="D4279" t="s" s="10">
        <v>5268</v>
      </c>
      <c r="E4279" s="349">
        <v>0</v>
      </c>
      <c r="F4279" s="6"/>
      <c r="G4279" s="6"/>
      <c r="H4279" s="6"/>
      <c r="I4279" s="6"/>
      <c r="J4279" s="9"/>
    </row>
    <row r="4280" ht="15.35" customHeight="1">
      <c r="A4280" t="s" s="594">
        <f>MID(D4280,LEN(C4280)+2,LEN(D4280)-LEN(C4280))</f>
        <v>116</v>
      </c>
      <c r="B4280" s="349">
        <f>IF(_xlfn.IFERROR(FIND("PU",D4280,1),0)&lt;&gt;0,"PU",0)</f>
        <v>0</v>
      </c>
      <c r="C4280" t="s" s="10">
        <v>5269</v>
      </c>
      <c r="D4280" t="s" s="10">
        <v>5270</v>
      </c>
      <c r="E4280" s="349">
        <v>0</v>
      </c>
      <c r="F4280" s="6"/>
      <c r="G4280" s="6"/>
      <c r="H4280" s="6"/>
      <c r="I4280" s="6"/>
      <c r="J4280" s="9"/>
    </row>
    <row r="4281" ht="15.35" customHeight="1">
      <c r="A4281" t="s" s="594">
        <f>MID(D4281,LEN(C4281)+2,LEN(D4281)-LEN(C4281))</f>
        <v>116</v>
      </c>
      <c r="B4281" s="349">
        <f>IF(_xlfn.IFERROR(FIND("PU",D4281,1),0)&lt;&gt;0,"PU",0)</f>
        <v>0</v>
      </c>
      <c r="C4281" t="s" s="10">
        <v>5271</v>
      </c>
      <c r="D4281" t="s" s="10">
        <v>5272</v>
      </c>
      <c r="E4281" s="349">
        <v>0</v>
      </c>
      <c r="F4281" s="6"/>
      <c r="G4281" s="6"/>
      <c r="H4281" s="6"/>
      <c r="I4281" s="6"/>
      <c r="J4281" s="9"/>
    </row>
    <row r="4282" ht="15.35" customHeight="1">
      <c r="A4282" t="s" s="594">
        <f>MID(D4282,LEN(C4282)+2,LEN(D4282)-LEN(C4282))</f>
        <v>116</v>
      </c>
      <c r="B4282" s="349">
        <f>IF(_xlfn.IFERROR(FIND("PU",D4282,1),0)&lt;&gt;0,"PU",0)</f>
        <v>0</v>
      </c>
      <c r="C4282" t="s" s="10">
        <v>150</v>
      </c>
      <c r="D4282" t="s" s="10">
        <v>5273</v>
      </c>
      <c r="E4282" s="349">
        <v>0</v>
      </c>
      <c r="F4282" s="6"/>
      <c r="G4282" s="6"/>
      <c r="H4282" s="6"/>
      <c r="I4282" s="6"/>
      <c r="J4282" s="9"/>
    </row>
    <row r="4283" ht="15.35" customHeight="1">
      <c r="A4283" t="s" s="594">
        <f>MID(D4283,LEN(C4283)+2,LEN(D4283)-LEN(C4283))</f>
        <v>116</v>
      </c>
      <c r="B4283" s="349">
        <f>IF(_xlfn.IFERROR(FIND("PU",D4283,1),0)&lt;&gt;0,"PU",0)</f>
        <v>0</v>
      </c>
      <c r="C4283" t="s" s="10">
        <v>152</v>
      </c>
      <c r="D4283" t="s" s="10">
        <v>5274</v>
      </c>
      <c r="E4283" s="349">
        <v>0</v>
      </c>
      <c r="F4283" s="6"/>
      <c r="G4283" s="6"/>
      <c r="H4283" s="6"/>
      <c r="I4283" s="6"/>
      <c r="J4283" s="9"/>
    </row>
    <row r="4284" ht="15.35" customHeight="1">
      <c r="A4284" t="s" s="594">
        <f>MID(D4284,LEN(C4284)+2,LEN(D4284)-LEN(C4284))</f>
        <v>116</v>
      </c>
      <c r="B4284" s="349">
        <f>IF(_xlfn.IFERROR(FIND("PU",D4284,1),0)&lt;&gt;0,"PU",0)</f>
        <v>0</v>
      </c>
      <c r="C4284" t="s" s="10">
        <v>154</v>
      </c>
      <c r="D4284" t="s" s="10">
        <v>5275</v>
      </c>
      <c r="E4284" s="349">
        <v>0</v>
      </c>
      <c r="F4284" s="6"/>
      <c r="G4284" s="6"/>
      <c r="H4284" s="6"/>
      <c r="I4284" s="6"/>
      <c r="J4284" s="9"/>
    </row>
    <row r="4285" ht="15.35" customHeight="1">
      <c r="A4285" t="s" s="594">
        <f>MID(D4285,LEN(C4285)+2,LEN(D4285)-LEN(C4285))</f>
        <v>116</v>
      </c>
      <c r="B4285" s="349">
        <f>IF(_xlfn.IFERROR(FIND("PU",D4285,1),0)&lt;&gt;0,"PU",0)</f>
        <v>0</v>
      </c>
      <c r="C4285" t="s" s="10">
        <v>156</v>
      </c>
      <c r="D4285" t="s" s="10">
        <v>5276</v>
      </c>
      <c r="E4285" s="349">
        <v>0</v>
      </c>
      <c r="F4285" s="6"/>
      <c r="G4285" s="6"/>
      <c r="H4285" s="6"/>
      <c r="I4285" s="6"/>
      <c r="J4285" s="9"/>
    </row>
    <row r="4286" ht="15.35" customHeight="1">
      <c r="A4286" t="s" s="594">
        <f>MID(D4286,LEN(C4286)+2,LEN(D4286)-LEN(C4286))</f>
        <v>116</v>
      </c>
      <c r="B4286" s="349">
        <f>IF(_xlfn.IFERROR(FIND("PU",D4286,1),0)&lt;&gt;0,"PU",0)</f>
        <v>0</v>
      </c>
      <c r="C4286" t="s" s="10">
        <v>158</v>
      </c>
      <c r="D4286" t="s" s="10">
        <v>5277</v>
      </c>
      <c r="E4286" s="349">
        <v>0</v>
      </c>
      <c r="F4286" s="6"/>
      <c r="G4286" s="6"/>
      <c r="H4286" s="6"/>
      <c r="I4286" s="6"/>
      <c r="J4286" s="9"/>
    </row>
    <row r="4287" ht="15.35" customHeight="1">
      <c r="A4287" t="s" s="594">
        <f>MID(D4287,LEN(C4287)+2,LEN(D4287)-LEN(C4287))</f>
        <v>116</v>
      </c>
      <c r="B4287" s="349">
        <f>IF(_xlfn.IFERROR(FIND("PU",D4287,1),0)&lt;&gt;0,"PU",0)</f>
        <v>0</v>
      </c>
      <c r="C4287" t="s" s="10">
        <v>160</v>
      </c>
      <c r="D4287" t="s" s="10">
        <v>5278</v>
      </c>
      <c r="E4287" s="349">
        <v>0</v>
      </c>
      <c r="F4287" s="6"/>
      <c r="G4287" s="6"/>
      <c r="H4287" s="6"/>
      <c r="I4287" s="6"/>
      <c r="J4287" s="9"/>
    </row>
    <row r="4288" ht="15.35" customHeight="1">
      <c r="A4288" t="s" s="594">
        <f>MID(D4288,LEN(C4288)+2,LEN(D4288)-LEN(C4288))</f>
        <v>116</v>
      </c>
      <c r="B4288" s="349">
        <f>IF(_xlfn.IFERROR(FIND("PU",D4288,1),0)&lt;&gt;0,"PU",0)</f>
        <v>0</v>
      </c>
      <c r="C4288" t="s" s="10">
        <v>162</v>
      </c>
      <c r="D4288" t="s" s="10">
        <v>5279</v>
      </c>
      <c r="E4288" s="349">
        <v>0</v>
      </c>
      <c r="F4288" s="6"/>
      <c r="G4288" s="6"/>
      <c r="H4288" s="6"/>
      <c r="I4288" s="6"/>
      <c r="J4288" s="9"/>
    </row>
    <row r="4289" ht="15.35" customHeight="1">
      <c r="A4289" t="s" s="594">
        <f>MID(D4289,LEN(C4289)+2,LEN(D4289)-LEN(C4289))</f>
        <v>116</v>
      </c>
      <c r="B4289" s="349">
        <f>IF(_xlfn.IFERROR(FIND("PU",D4289,1),0)&lt;&gt;0,"PU",0)</f>
        <v>0</v>
      </c>
      <c r="C4289" t="s" s="10">
        <v>164</v>
      </c>
      <c r="D4289" t="s" s="10">
        <v>5280</v>
      </c>
      <c r="E4289" s="349">
        <v>0</v>
      </c>
      <c r="F4289" s="6"/>
      <c r="G4289" s="6"/>
      <c r="H4289" s="6"/>
      <c r="I4289" s="6"/>
      <c r="J4289" s="9"/>
    </row>
    <row r="4290" ht="15.35" customHeight="1">
      <c r="A4290" t="s" s="594">
        <f>MID(D4290,LEN(C4290)+2,LEN(D4290)-LEN(C4290))</f>
        <v>116</v>
      </c>
      <c r="B4290" s="349">
        <f>IF(_xlfn.IFERROR(FIND("PU",D4290,1),0)&lt;&gt;0,"PU",0)</f>
        <v>0</v>
      </c>
      <c r="C4290" t="s" s="10">
        <v>166</v>
      </c>
      <c r="D4290" t="s" s="10">
        <v>5281</v>
      </c>
      <c r="E4290" s="349">
        <v>0</v>
      </c>
      <c r="F4290" s="6"/>
      <c r="G4290" s="6"/>
      <c r="H4290" s="6"/>
      <c r="I4290" s="6"/>
      <c r="J4290" s="9"/>
    </row>
    <row r="4291" ht="15.35" customHeight="1">
      <c r="A4291" t="s" s="594">
        <f>MID(D4291,LEN(C4291)+2,LEN(D4291)-LEN(C4291))</f>
        <v>116</v>
      </c>
      <c r="B4291" s="349">
        <f>IF(_xlfn.IFERROR(FIND("PU",D4291,1),0)&lt;&gt;0,"PU",0)</f>
        <v>0</v>
      </c>
      <c r="C4291" t="s" s="10">
        <v>168</v>
      </c>
      <c r="D4291" t="s" s="10">
        <v>5282</v>
      </c>
      <c r="E4291" s="349">
        <v>0</v>
      </c>
      <c r="F4291" s="6"/>
      <c r="G4291" s="6"/>
      <c r="H4291" s="6"/>
      <c r="I4291" s="6"/>
      <c r="J4291" s="9"/>
    </row>
    <row r="4292" ht="15.35" customHeight="1">
      <c r="A4292" t="s" s="594">
        <f>MID(D4292,LEN(C4292)+2,LEN(D4292)-LEN(C4292))</f>
        <v>116</v>
      </c>
      <c r="B4292" s="349">
        <f>IF(_xlfn.IFERROR(FIND("PU",D4292,1),0)&lt;&gt;0,"PU",0)</f>
        <v>0</v>
      </c>
      <c r="C4292" t="s" s="10">
        <v>3140</v>
      </c>
      <c r="D4292" t="s" s="10">
        <v>5283</v>
      </c>
      <c r="E4292" s="349">
        <v>0</v>
      </c>
      <c r="F4292" s="6"/>
      <c r="G4292" s="6"/>
      <c r="H4292" s="6"/>
      <c r="I4292" s="6"/>
      <c r="J4292" s="9"/>
    </row>
    <row r="4293" ht="15.35" customHeight="1">
      <c r="A4293" t="s" s="594">
        <f>MID(D4293,LEN(C4293)+2,LEN(D4293)-LEN(C4293))</f>
        <v>116</v>
      </c>
      <c r="B4293" s="349">
        <f>IF(_xlfn.IFERROR(FIND("PU",D4293,1),0)&lt;&gt;0,"PU",0)</f>
        <v>0</v>
      </c>
      <c r="C4293" t="s" s="10">
        <v>3155</v>
      </c>
      <c r="D4293" t="s" s="10">
        <v>5284</v>
      </c>
      <c r="E4293" s="349">
        <v>0</v>
      </c>
      <c r="F4293" s="6"/>
      <c r="G4293" s="6"/>
      <c r="H4293" s="6"/>
      <c r="I4293" s="6"/>
      <c r="J4293" s="9"/>
    </row>
    <row r="4294" ht="15.35" customHeight="1">
      <c r="A4294" t="s" s="594">
        <f>MID(D4294,LEN(C4294)+2,LEN(D4294)-LEN(C4294))</f>
        <v>116</v>
      </c>
      <c r="B4294" s="349">
        <f>IF(_xlfn.IFERROR(FIND("PU",D4294,1),0)&lt;&gt;0,"PU",0)</f>
        <v>0</v>
      </c>
      <c r="C4294" t="s" s="10">
        <v>3170</v>
      </c>
      <c r="D4294" t="s" s="10">
        <v>5285</v>
      </c>
      <c r="E4294" s="349">
        <v>0</v>
      </c>
      <c r="F4294" s="6"/>
      <c r="G4294" s="6"/>
      <c r="H4294" s="6"/>
      <c r="I4294" s="6"/>
      <c r="J4294" s="9"/>
    </row>
    <row r="4295" ht="15.35" customHeight="1">
      <c r="A4295" t="s" s="594">
        <f>MID(D4295,LEN(C4295)+2,LEN(D4295)-LEN(C4295))</f>
        <v>116</v>
      </c>
      <c r="B4295" s="349">
        <f>IF(_xlfn.IFERROR(FIND("PU",D4295,1),0)&lt;&gt;0,"PU",0)</f>
        <v>0</v>
      </c>
      <c r="C4295" t="s" s="10">
        <v>3185</v>
      </c>
      <c r="D4295" t="s" s="10">
        <v>5286</v>
      </c>
      <c r="E4295" s="349">
        <v>0</v>
      </c>
      <c r="F4295" s="6"/>
      <c r="G4295" s="6"/>
      <c r="H4295" s="6"/>
      <c r="I4295" s="6"/>
      <c r="J4295" s="9"/>
    </row>
    <row r="4296" ht="15.35" customHeight="1">
      <c r="A4296" t="s" s="594">
        <f>MID(D4296,LEN(C4296)+2,LEN(D4296)-LEN(C4296))</f>
        <v>116</v>
      </c>
      <c r="B4296" s="349">
        <f>IF(_xlfn.IFERROR(FIND("PU",D4296,1),0)&lt;&gt;0,"PU",0)</f>
        <v>0</v>
      </c>
      <c r="C4296" t="s" s="10">
        <v>3200</v>
      </c>
      <c r="D4296" t="s" s="10">
        <v>5287</v>
      </c>
      <c r="E4296" s="349">
        <v>0</v>
      </c>
      <c r="F4296" s="6"/>
      <c r="G4296" s="6"/>
      <c r="H4296" s="6"/>
      <c r="I4296" s="6"/>
      <c r="J4296" s="9"/>
    </row>
    <row r="4297" ht="15.35" customHeight="1">
      <c r="A4297" t="s" s="594">
        <f>MID(D4297,LEN(C4297)+2,LEN(D4297)-LEN(C4297))</f>
        <v>116</v>
      </c>
      <c r="B4297" s="349">
        <f>IF(_xlfn.IFERROR(FIND("PU",D4297,1),0)&lt;&gt;0,"PU",0)</f>
        <v>0</v>
      </c>
      <c r="C4297" t="s" s="10">
        <v>3215</v>
      </c>
      <c r="D4297" t="s" s="10">
        <v>5288</v>
      </c>
      <c r="E4297" s="349">
        <v>0</v>
      </c>
      <c r="F4297" s="6"/>
      <c r="G4297" s="6"/>
      <c r="H4297" s="6"/>
      <c r="I4297" s="6"/>
      <c r="J4297" s="9"/>
    </row>
    <row r="4298" ht="15.35" customHeight="1">
      <c r="A4298" t="s" s="594">
        <f>MID(D4298,LEN(C4298)+2,LEN(D4298)-LEN(C4298))</f>
        <v>116</v>
      </c>
      <c r="B4298" s="349">
        <f>IF(_xlfn.IFERROR(FIND("PU",D4298,1),0)&lt;&gt;0,"PU",0)</f>
        <v>0</v>
      </c>
      <c r="C4298" t="s" s="10">
        <v>3230</v>
      </c>
      <c r="D4298" t="s" s="10">
        <v>5289</v>
      </c>
      <c r="E4298" s="349">
        <v>0</v>
      </c>
      <c r="F4298" s="6"/>
      <c r="G4298" s="6"/>
      <c r="H4298" s="6"/>
      <c r="I4298" s="6"/>
      <c r="J4298" s="9"/>
    </row>
    <row r="4299" ht="15.35" customHeight="1">
      <c r="A4299" t="s" s="594">
        <f>MID(D4299,LEN(C4299)+2,LEN(D4299)-LEN(C4299))</f>
        <v>116</v>
      </c>
      <c r="B4299" s="349">
        <f>IF(_xlfn.IFERROR(FIND("PU",D4299,1),0)&lt;&gt;0,"PU",0)</f>
        <v>0</v>
      </c>
      <c r="C4299" t="s" s="10">
        <v>3245</v>
      </c>
      <c r="D4299" t="s" s="10">
        <v>5290</v>
      </c>
      <c r="E4299" s="349">
        <v>0</v>
      </c>
      <c r="F4299" s="6"/>
      <c r="G4299" s="6"/>
      <c r="H4299" s="6"/>
      <c r="I4299" s="6"/>
      <c r="J4299" s="9"/>
    </row>
    <row r="4300" ht="15.35" customHeight="1">
      <c r="A4300" t="s" s="594">
        <f>MID(D4300,LEN(C4300)+2,LEN(D4300)-LEN(C4300))</f>
        <v>116</v>
      </c>
      <c r="B4300" s="349">
        <f>IF(_xlfn.IFERROR(FIND("PU",D4300,1),0)&lt;&gt;0,"PU",0)</f>
        <v>0</v>
      </c>
      <c r="C4300" t="s" s="10">
        <v>3260</v>
      </c>
      <c r="D4300" t="s" s="10">
        <v>5291</v>
      </c>
      <c r="E4300" s="349">
        <v>0</v>
      </c>
      <c r="F4300" s="6"/>
      <c r="G4300" s="6"/>
      <c r="H4300" s="6"/>
      <c r="I4300" s="6"/>
      <c r="J4300" s="9"/>
    </row>
    <row r="4301" ht="15.35" customHeight="1">
      <c r="A4301" t="s" s="594">
        <f>MID(D4301,LEN(C4301)+2,LEN(D4301)-LEN(C4301))</f>
        <v>116</v>
      </c>
      <c r="B4301" s="349">
        <f>IF(_xlfn.IFERROR(FIND("PU",D4301,1),0)&lt;&gt;0,"PU",0)</f>
        <v>0</v>
      </c>
      <c r="C4301" t="s" s="10">
        <v>3275</v>
      </c>
      <c r="D4301" t="s" s="10">
        <v>5292</v>
      </c>
      <c r="E4301" s="349">
        <v>0</v>
      </c>
      <c r="F4301" s="6"/>
      <c r="G4301" s="6"/>
      <c r="H4301" s="6"/>
      <c r="I4301" s="6"/>
      <c r="J4301" s="9"/>
    </row>
    <row r="4302" ht="15.35" customHeight="1">
      <c r="A4302" t="s" s="594">
        <f>MID(D4302,LEN(C4302)+2,LEN(D4302)-LEN(C4302))</f>
        <v>116</v>
      </c>
      <c r="B4302" s="349">
        <f>IF(_xlfn.IFERROR(FIND("PU",D4302,1),0)&lt;&gt;0,"PU",0)</f>
        <v>0</v>
      </c>
      <c r="C4302" t="s" s="10">
        <v>171</v>
      </c>
      <c r="D4302" t="s" s="10">
        <v>5293</v>
      </c>
      <c r="E4302" s="349">
        <v>0</v>
      </c>
      <c r="F4302" s="6"/>
      <c r="G4302" s="6"/>
      <c r="H4302" s="6"/>
      <c r="I4302" s="6"/>
      <c r="J4302" s="9"/>
    </row>
    <row r="4303" ht="15.35" customHeight="1">
      <c r="A4303" t="s" s="594">
        <f>MID(D4303,LEN(C4303)+2,LEN(D4303)-LEN(C4303))</f>
        <v>116</v>
      </c>
      <c r="B4303" s="349">
        <f>IF(_xlfn.IFERROR(FIND("PU",D4303,1),0)&lt;&gt;0,"PU",0)</f>
        <v>0</v>
      </c>
      <c r="C4303" t="s" s="10">
        <v>173</v>
      </c>
      <c r="D4303" t="s" s="10">
        <v>5294</v>
      </c>
      <c r="E4303" s="349">
        <v>0</v>
      </c>
      <c r="F4303" s="6"/>
      <c r="G4303" s="6"/>
      <c r="H4303" s="6"/>
      <c r="I4303" s="6"/>
      <c r="J4303" s="9"/>
    </row>
    <row r="4304" ht="15.35" customHeight="1">
      <c r="A4304" t="s" s="594">
        <f>MID(D4304,LEN(C4304)+2,LEN(D4304)-LEN(C4304))</f>
        <v>116</v>
      </c>
      <c r="B4304" s="349">
        <f>IF(_xlfn.IFERROR(FIND("PU",D4304,1),0)&lt;&gt;0,"PU",0)</f>
        <v>0</v>
      </c>
      <c r="C4304" t="s" s="10">
        <v>175</v>
      </c>
      <c r="D4304" t="s" s="10">
        <v>5295</v>
      </c>
      <c r="E4304" s="349">
        <v>0</v>
      </c>
      <c r="F4304" s="6"/>
      <c r="G4304" s="6"/>
      <c r="H4304" s="6"/>
      <c r="I4304" s="6"/>
      <c r="J4304" s="9"/>
    </row>
    <row r="4305" ht="15.35" customHeight="1">
      <c r="A4305" t="s" s="594">
        <f>MID(D4305,LEN(C4305)+2,LEN(D4305)-LEN(C4305))</f>
        <v>116</v>
      </c>
      <c r="B4305" s="349">
        <f>IF(_xlfn.IFERROR(FIND("PU",D4305,1),0)&lt;&gt;0,"PU",0)</f>
        <v>0</v>
      </c>
      <c r="C4305" t="s" s="10">
        <v>177</v>
      </c>
      <c r="D4305" t="s" s="10">
        <v>5296</v>
      </c>
      <c r="E4305" s="349">
        <v>0</v>
      </c>
      <c r="F4305" s="6"/>
      <c r="G4305" s="6"/>
      <c r="H4305" s="6"/>
      <c r="I4305" s="6"/>
      <c r="J4305" s="9"/>
    </row>
    <row r="4306" ht="15.35" customHeight="1">
      <c r="A4306" t="s" s="594">
        <f>MID(D4306,LEN(C4306)+2,LEN(D4306)-LEN(C4306))</f>
        <v>116</v>
      </c>
      <c r="B4306" s="349">
        <f>IF(_xlfn.IFERROR(FIND("PU",D4306,1),0)&lt;&gt;0,"PU",0)</f>
        <v>0</v>
      </c>
      <c r="C4306" t="s" s="10">
        <v>179</v>
      </c>
      <c r="D4306" t="s" s="10">
        <v>5297</v>
      </c>
      <c r="E4306" s="349">
        <v>0</v>
      </c>
      <c r="F4306" s="6"/>
      <c r="G4306" s="6"/>
      <c r="H4306" s="6"/>
      <c r="I4306" s="6"/>
      <c r="J4306" s="9"/>
    </row>
    <row r="4307" ht="15.35" customHeight="1">
      <c r="A4307" t="s" s="594">
        <f>MID(D4307,LEN(C4307)+2,LEN(D4307)-LEN(C4307))</f>
        <v>116</v>
      </c>
      <c r="B4307" s="349">
        <f>IF(_xlfn.IFERROR(FIND("PU",D4307,1),0)&lt;&gt;0,"PU",0)</f>
        <v>0</v>
      </c>
      <c r="C4307" t="s" s="10">
        <v>181</v>
      </c>
      <c r="D4307" t="s" s="10">
        <v>5298</v>
      </c>
      <c r="E4307" s="349">
        <v>0</v>
      </c>
      <c r="F4307" s="6"/>
      <c r="G4307" s="6"/>
      <c r="H4307" s="6"/>
      <c r="I4307" s="6"/>
      <c r="J4307" s="9"/>
    </row>
    <row r="4308" ht="15.35" customHeight="1">
      <c r="A4308" t="s" s="594">
        <f>MID(D4308,LEN(C4308)+2,LEN(D4308)-LEN(C4308))</f>
        <v>116</v>
      </c>
      <c r="B4308" s="349">
        <f>IF(_xlfn.IFERROR(FIND("PU",D4308,1),0)&lt;&gt;0,"PU",0)</f>
        <v>0</v>
      </c>
      <c r="C4308" t="s" s="10">
        <v>183</v>
      </c>
      <c r="D4308" t="s" s="10">
        <v>5299</v>
      </c>
      <c r="E4308" s="349">
        <v>0</v>
      </c>
      <c r="F4308" s="6"/>
      <c r="G4308" s="6"/>
      <c r="H4308" s="6"/>
      <c r="I4308" s="6"/>
      <c r="J4308" s="9"/>
    </row>
    <row r="4309" ht="15.35" customHeight="1">
      <c r="A4309" t="s" s="594">
        <f>MID(D4309,LEN(C4309)+2,LEN(D4309)-LEN(C4309))</f>
        <v>116</v>
      </c>
      <c r="B4309" s="349">
        <f>IF(_xlfn.IFERROR(FIND("PU",D4309,1),0)&lt;&gt;0,"PU",0)</f>
        <v>0</v>
      </c>
      <c r="C4309" t="s" s="10">
        <v>185</v>
      </c>
      <c r="D4309" t="s" s="10">
        <v>5300</v>
      </c>
      <c r="E4309" s="349">
        <v>0</v>
      </c>
      <c r="F4309" s="6"/>
      <c r="G4309" s="6"/>
      <c r="H4309" s="6"/>
      <c r="I4309" s="6"/>
      <c r="J4309" s="9"/>
    </row>
    <row r="4310" ht="15.35" customHeight="1">
      <c r="A4310" t="s" s="594">
        <f>MID(D4310,LEN(C4310)+2,LEN(D4310)-LEN(C4310))</f>
        <v>116</v>
      </c>
      <c r="B4310" s="349">
        <f>IF(_xlfn.IFERROR(FIND("PU",D4310,1),0)&lt;&gt;0,"PU",0)</f>
        <v>0</v>
      </c>
      <c r="C4310" t="s" s="10">
        <v>3500</v>
      </c>
      <c r="D4310" t="s" s="10">
        <v>5301</v>
      </c>
      <c r="E4310" s="349">
        <v>0</v>
      </c>
      <c r="F4310" s="6"/>
      <c r="G4310" s="6"/>
      <c r="H4310" s="6"/>
      <c r="I4310" s="6"/>
      <c r="J4310" s="9"/>
    </row>
    <row r="4311" ht="15.35" customHeight="1">
      <c r="A4311" t="s" s="594">
        <f>MID(D4311,LEN(C4311)+2,LEN(D4311)-LEN(C4311))</f>
        <v>116</v>
      </c>
      <c r="B4311" s="349">
        <f>IF(_xlfn.IFERROR(FIND("PU",D4311,1),0)&lt;&gt;0,"PU",0)</f>
        <v>0</v>
      </c>
      <c r="C4311" t="s" s="10">
        <v>3515</v>
      </c>
      <c r="D4311" t="s" s="10">
        <v>5302</v>
      </c>
      <c r="E4311" s="349">
        <v>0</v>
      </c>
      <c r="F4311" s="6"/>
      <c r="G4311" s="6"/>
      <c r="H4311" s="6"/>
      <c r="I4311" s="6"/>
      <c r="J4311" s="9"/>
    </row>
    <row r="4312" ht="15.35" customHeight="1">
      <c r="A4312" t="s" s="594">
        <f>MID(D4312,LEN(C4312)+2,LEN(D4312)-LEN(C4312))</f>
        <v>116</v>
      </c>
      <c r="B4312" s="349">
        <f>IF(_xlfn.IFERROR(FIND("PU",D4312,1),0)&lt;&gt;0,"PU",0)</f>
        <v>0</v>
      </c>
      <c r="C4312" t="s" s="10">
        <v>3530</v>
      </c>
      <c r="D4312" t="s" s="10">
        <v>5303</v>
      </c>
      <c r="E4312" s="349">
        <v>0</v>
      </c>
      <c r="F4312" s="6"/>
      <c r="G4312" s="6"/>
      <c r="H4312" s="6"/>
      <c r="I4312" s="6"/>
      <c r="J4312" s="9"/>
    </row>
    <row r="4313" ht="15.35" customHeight="1">
      <c r="A4313" t="s" s="594">
        <f>MID(D4313,LEN(C4313)+2,LEN(D4313)-LEN(C4313))</f>
        <v>116</v>
      </c>
      <c r="B4313" s="349">
        <f>IF(_xlfn.IFERROR(FIND("PU",D4313,1),0)&lt;&gt;0,"PU",0)</f>
        <v>0</v>
      </c>
      <c r="C4313" t="s" s="10">
        <v>3545</v>
      </c>
      <c r="D4313" t="s" s="10">
        <v>5304</v>
      </c>
      <c r="E4313" s="349">
        <v>0</v>
      </c>
      <c r="F4313" s="6"/>
      <c r="G4313" s="6"/>
      <c r="H4313" s="6"/>
      <c r="I4313" s="6"/>
      <c r="J4313" s="9"/>
    </row>
    <row r="4314" ht="15.35" customHeight="1">
      <c r="A4314" t="s" s="594">
        <f>MID(D4314,LEN(C4314)+2,LEN(D4314)-LEN(C4314))</f>
        <v>116</v>
      </c>
      <c r="B4314" s="349">
        <f>IF(_xlfn.IFERROR(FIND("PU",D4314,1),0)&lt;&gt;0,"PU",0)</f>
        <v>0</v>
      </c>
      <c r="C4314" t="s" s="10">
        <v>3560</v>
      </c>
      <c r="D4314" t="s" s="10">
        <v>5305</v>
      </c>
      <c r="E4314" s="349">
        <v>0</v>
      </c>
      <c r="F4314" s="6"/>
      <c r="G4314" s="6"/>
      <c r="H4314" s="6"/>
      <c r="I4314" s="6"/>
      <c r="J4314" s="9"/>
    </row>
    <row r="4315" ht="15.35" customHeight="1">
      <c r="A4315" t="s" s="594">
        <f>MID(D4315,LEN(C4315)+2,LEN(D4315)-LEN(C4315))</f>
        <v>116</v>
      </c>
      <c r="B4315" s="349">
        <f>IF(_xlfn.IFERROR(FIND("PU",D4315,1),0)&lt;&gt;0,"PU",0)</f>
        <v>0</v>
      </c>
      <c r="C4315" t="s" s="10">
        <v>3575</v>
      </c>
      <c r="D4315" t="s" s="10">
        <v>5306</v>
      </c>
      <c r="E4315" s="349">
        <v>0</v>
      </c>
      <c r="F4315" s="6"/>
      <c r="G4315" s="6"/>
      <c r="H4315" s="6"/>
      <c r="I4315" s="6"/>
      <c r="J4315" s="9"/>
    </row>
    <row r="4316" ht="15.35" customHeight="1">
      <c r="A4316" t="s" s="594">
        <f>MID(D4316,LEN(C4316)+2,LEN(D4316)-LEN(C4316))</f>
        <v>116</v>
      </c>
      <c r="B4316" s="349">
        <f>IF(_xlfn.IFERROR(FIND("PU",D4316,1),0)&lt;&gt;0,"PU",0)</f>
        <v>0</v>
      </c>
      <c r="C4316" t="s" s="10">
        <v>3590</v>
      </c>
      <c r="D4316" t="s" s="10">
        <v>5307</v>
      </c>
      <c r="E4316" s="349">
        <v>0</v>
      </c>
      <c r="F4316" s="6"/>
      <c r="G4316" s="6"/>
      <c r="H4316" s="6"/>
      <c r="I4316" s="6"/>
      <c r="J4316" s="9"/>
    </row>
    <row r="4317" ht="15.35" customHeight="1">
      <c r="A4317" t="s" s="594">
        <f>MID(D4317,LEN(C4317)+2,LEN(D4317)-LEN(C4317))</f>
        <v>116</v>
      </c>
      <c r="B4317" s="349">
        <f>IF(_xlfn.IFERROR(FIND("PU",D4317,1),0)&lt;&gt;0,"PU",0)</f>
        <v>0</v>
      </c>
      <c r="C4317" t="s" s="10">
        <v>3605</v>
      </c>
      <c r="D4317" t="s" s="10">
        <v>5308</v>
      </c>
      <c r="E4317" s="349">
        <v>0</v>
      </c>
      <c r="F4317" s="6"/>
      <c r="G4317" s="6"/>
      <c r="H4317" s="6"/>
      <c r="I4317" s="6"/>
      <c r="J4317" s="9"/>
    </row>
    <row r="4318" ht="15.35" customHeight="1">
      <c r="A4318" t="s" s="594">
        <f>MID(D4318,LEN(C4318)+2,LEN(D4318)-LEN(C4318))</f>
        <v>116</v>
      </c>
      <c r="B4318" s="349">
        <f>IF(_xlfn.IFERROR(FIND("PU",D4318,1),0)&lt;&gt;0,"PU",0)</f>
        <v>0</v>
      </c>
      <c r="C4318" t="s" s="10">
        <v>188</v>
      </c>
      <c r="D4318" t="s" s="10">
        <v>5309</v>
      </c>
      <c r="E4318" s="349">
        <v>0</v>
      </c>
      <c r="F4318" s="6"/>
      <c r="G4318" s="6"/>
      <c r="H4318" s="6"/>
      <c r="I4318" s="6"/>
      <c r="J4318" s="9"/>
    </row>
    <row r="4319" ht="15.35" customHeight="1">
      <c r="A4319" t="s" s="594">
        <f>MID(D4319,LEN(C4319)+2,LEN(D4319)-LEN(C4319))</f>
        <v>116</v>
      </c>
      <c r="B4319" s="349">
        <f>IF(_xlfn.IFERROR(FIND("PU",D4319,1),0)&lt;&gt;0,"PU",0)</f>
        <v>0</v>
      </c>
      <c r="C4319" t="s" s="10">
        <v>190</v>
      </c>
      <c r="D4319" t="s" s="10">
        <v>5310</v>
      </c>
      <c r="E4319" s="349">
        <v>0</v>
      </c>
      <c r="F4319" s="6"/>
      <c r="G4319" s="6"/>
      <c r="H4319" s="6"/>
      <c r="I4319" s="6"/>
      <c r="J4319" s="9"/>
    </row>
    <row r="4320" ht="15.35" customHeight="1">
      <c r="A4320" t="s" s="594">
        <f>MID(D4320,LEN(C4320)+2,LEN(D4320)-LEN(C4320))</f>
        <v>116</v>
      </c>
      <c r="B4320" s="349">
        <f>IF(_xlfn.IFERROR(FIND("PU",D4320,1),0)&lt;&gt;0,"PU",0)</f>
        <v>0</v>
      </c>
      <c r="C4320" t="s" s="10">
        <v>192</v>
      </c>
      <c r="D4320" t="s" s="10">
        <v>5311</v>
      </c>
      <c r="E4320" s="349">
        <v>0</v>
      </c>
      <c r="F4320" s="6"/>
      <c r="G4320" s="6"/>
      <c r="H4320" s="6"/>
      <c r="I4320" s="6"/>
      <c r="J4320" s="9"/>
    </row>
    <row r="4321" ht="15.35" customHeight="1">
      <c r="A4321" t="s" s="594">
        <f>MID(D4321,LEN(C4321)+2,LEN(D4321)-LEN(C4321))</f>
        <v>116</v>
      </c>
      <c r="B4321" s="349">
        <f>IF(_xlfn.IFERROR(FIND("PU",D4321,1),0)&lt;&gt;0,"PU",0)</f>
        <v>0</v>
      </c>
      <c r="C4321" t="s" s="10">
        <v>194</v>
      </c>
      <c r="D4321" t="s" s="10">
        <v>5312</v>
      </c>
      <c r="E4321" s="349">
        <v>0</v>
      </c>
      <c r="F4321" s="6"/>
      <c r="G4321" s="6"/>
      <c r="H4321" s="6"/>
      <c r="I4321" s="6"/>
      <c r="J4321" s="9"/>
    </row>
    <row r="4322" ht="15.35" customHeight="1">
      <c r="A4322" t="s" s="594">
        <f>MID(D4322,LEN(C4322)+2,LEN(D4322)-LEN(C4322))</f>
        <v>116</v>
      </c>
      <c r="B4322" s="349">
        <f>IF(_xlfn.IFERROR(FIND("PU",D4322,1),0)&lt;&gt;0,"PU",0)</f>
        <v>0</v>
      </c>
      <c r="C4322" t="s" s="10">
        <v>196</v>
      </c>
      <c r="D4322" t="s" s="10">
        <v>5313</v>
      </c>
      <c r="E4322" s="349">
        <v>0</v>
      </c>
      <c r="F4322" s="6"/>
      <c r="G4322" s="6"/>
      <c r="H4322" s="6"/>
      <c r="I4322" s="6"/>
      <c r="J4322" s="9"/>
    </row>
    <row r="4323" ht="15.35" customHeight="1">
      <c r="A4323" t="s" s="594">
        <f>MID(D4323,LEN(C4323)+2,LEN(D4323)-LEN(C4323))</f>
        <v>116</v>
      </c>
      <c r="B4323" s="349">
        <f>IF(_xlfn.IFERROR(FIND("PU",D4323,1),0)&lt;&gt;0,"PU",0)</f>
        <v>0</v>
      </c>
      <c r="C4323" t="s" s="10">
        <v>198</v>
      </c>
      <c r="D4323" t="s" s="10">
        <v>5314</v>
      </c>
      <c r="E4323" s="349">
        <v>0</v>
      </c>
      <c r="F4323" s="6"/>
      <c r="G4323" s="6"/>
      <c r="H4323" s="6"/>
      <c r="I4323" s="6"/>
      <c r="J4323" s="9"/>
    </row>
    <row r="4324" ht="15.35" customHeight="1">
      <c r="A4324" t="s" s="594">
        <f>MID(D4324,LEN(C4324)+2,LEN(D4324)-LEN(C4324))</f>
        <v>116</v>
      </c>
      <c r="B4324" s="349">
        <f>IF(_xlfn.IFERROR(FIND("PU",D4324,1),0)&lt;&gt;0,"PU",0)</f>
        <v>0</v>
      </c>
      <c r="C4324" t="s" s="10">
        <v>200</v>
      </c>
      <c r="D4324" t="s" s="10">
        <v>5315</v>
      </c>
      <c r="E4324" s="349">
        <v>0</v>
      </c>
      <c r="F4324" s="6"/>
      <c r="G4324" s="6"/>
      <c r="H4324" s="6"/>
      <c r="I4324" s="6"/>
      <c r="J4324" s="9"/>
    </row>
    <row r="4325" ht="15.35" customHeight="1">
      <c r="A4325" t="s" s="594">
        <f>MID(D4325,LEN(C4325)+2,LEN(D4325)-LEN(C4325))</f>
        <v>116</v>
      </c>
      <c r="B4325" s="349">
        <f>IF(_xlfn.IFERROR(FIND("PU",D4325,1),0)&lt;&gt;0,"PU",0)</f>
        <v>0</v>
      </c>
      <c r="C4325" t="s" s="10">
        <v>202</v>
      </c>
      <c r="D4325" t="s" s="10">
        <v>5316</v>
      </c>
      <c r="E4325" s="349">
        <v>0</v>
      </c>
      <c r="F4325" s="6"/>
      <c r="G4325" s="6"/>
      <c r="H4325" s="6"/>
      <c r="I4325" s="6"/>
      <c r="J4325" s="9"/>
    </row>
    <row r="4326" ht="15.35" customHeight="1">
      <c r="A4326" t="s" s="594">
        <f>MID(D4326,LEN(C4326)+2,LEN(D4326)-LEN(C4326))</f>
        <v>116</v>
      </c>
      <c r="B4326" s="349">
        <f>IF(_xlfn.IFERROR(FIND("PU",D4326,1),0)&lt;&gt;0,"PU",0)</f>
        <v>0</v>
      </c>
      <c r="C4326" t="s" s="10">
        <v>204</v>
      </c>
      <c r="D4326" t="s" s="10">
        <v>5317</v>
      </c>
      <c r="E4326" s="349">
        <v>0</v>
      </c>
      <c r="F4326" s="6"/>
      <c r="G4326" s="6"/>
      <c r="H4326" s="6"/>
      <c r="I4326" s="6"/>
      <c r="J4326" s="9"/>
    </row>
    <row r="4327" ht="15.35" customHeight="1">
      <c r="A4327" t="s" s="594">
        <f>MID(D4327,LEN(C4327)+2,LEN(D4327)-LEN(C4327))</f>
        <v>116</v>
      </c>
      <c r="B4327" s="349">
        <f>IF(_xlfn.IFERROR(FIND("PU",D4327,1),0)&lt;&gt;0,"PU",0)</f>
        <v>0</v>
      </c>
      <c r="C4327" t="s" s="10">
        <v>206</v>
      </c>
      <c r="D4327" t="s" s="10">
        <v>5318</v>
      </c>
      <c r="E4327" s="349">
        <v>0</v>
      </c>
      <c r="F4327" s="6"/>
      <c r="G4327" s="6"/>
      <c r="H4327" s="6"/>
      <c r="I4327" s="6"/>
      <c r="J4327" s="9"/>
    </row>
    <row r="4328" ht="15.35" customHeight="1">
      <c r="A4328" t="s" s="594">
        <f>MID(D4328,LEN(C4328)+2,LEN(D4328)-LEN(C4328))</f>
        <v>116</v>
      </c>
      <c r="B4328" s="349">
        <f>IF(_xlfn.IFERROR(FIND("PU",D4328,1),0)&lt;&gt;0,"PU",0)</f>
        <v>0</v>
      </c>
      <c r="C4328" t="s" s="10">
        <v>208</v>
      </c>
      <c r="D4328" t="s" s="10">
        <v>5319</v>
      </c>
      <c r="E4328" s="349">
        <v>0</v>
      </c>
      <c r="F4328" s="6"/>
      <c r="G4328" s="6"/>
      <c r="H4328" s="6"/>
      <c r="I4328" s="6"/>
      <c r="J4328" s="9"/>
    </row>
    <row r="4329" ht="15.35" customHeight="1">
      <c r="A4329" t="s" s="594">
        <f>MID(D4329,LEN(C4329)+2,LEN(D4329)-LEN(C4329))</f>
        <v>116</v>
      </c>
      <c r="B4329" s="349">
        <f>IF(_xlfn.IFERROR(FIND("PU",D4329,1),0)&lt;&gt;0,"PU",0)</f>
        <v>0</v>
      </c>
      <c r="C4329" t="s" s="10">
        <v>209</v>
      </c>
      <c r="D4329" t="s" s="10">
        <v>5320</v>
      </c>
      <c r="E4329" s="349">
        <v>0</v>
      </c>
      <c r="F4329" s="6"/>
      <c r="G4329" s="6"/>
      <c r="H4329" s="6"/>
      <c r="I4329" s="6"/>
      <c r="J4329" s="9"/>
    </row>
    <row r="4330" ht="15.35" customHeight="1">
      <c r="A4330" t="s" s="594">
        <f>MID(D4330,LEN(C4330)+2,LEN(D4330)-LEN(C4330))</f>
        <v>116</v>
      </c>
      <c r="B4330" s="349">
        <f>IF(_xlfn.IFERROR(FIND("PU",D4330,1),0)&lt;&gt;0,"PU",0)</f>
        <v>0</v>
      </c>
      <c r="C4330" t="s" s="10">
        <v>211</v>
      </c>
      <c r="D4330" t="s" s="10">
        <v>5321</v>
      </c>
      <c r="E4330" s="349">
        <v>0</v>
      </c>
      <c r="F4330" s="6"/>
      <c r="G4330" s="6"/>
      <c r="H4330" s="6"/>
      <c r="I4330" s="6"/>
      <c r="J4330" s="9"/>
    </row>
    <row r="4331" ht="15.35" customHeight="1">
      <c r="A4331" t="s" s="594">
        <f>MID(D4331,LEN(C4331)+2,LEN(D4331)-LEN(C4331))</f>
        <v>116</v>
      </c>
      <c r="B4331" s="349">
        <f>IF(_xlfn.IFERROR(FIND("PU",D4331,1),0)&lt;&gt;0,"PU",0)</f>
        <v>0</v>
      </c>
      <c r="C4331" t="s" s="10">
        <v>213</v>
      </c>
      <c r="D4331" t="s" s="10">
        <v>5322</v>
      </c>
      <c r="E4331" s="349">
        <v>0</v>
      </c>
      <c r="F4331" s="6"/>
      <c r="G4331" s="6"/>
      <c r="H4331" s="6"/>
      <c r="I4331" s="6"/>
      <c r="J4331" s="9"/>
    </row>
    <row r="4332" ht="15.35" customHeight="1">
      <c r="A4332" t="s" s="594">
        <f>MID(D4332,LEN(C4332)+2,LEN(D4332)-LEN(C4332))</f>
        <v>116</v>
      </c>
      <c r="B4332" s="349">
        <f>IF(_xlfn.IFERROR(FIND("PU",D4332,1),0)&lt;&gt;0,"PU",0)</f>
        <v>0</v>
      </c>
      <c r="C4332" t="s" s="10">
        <v>215</v>
      </c>
      <c r="D4332" t="s" s="10">
        <v>5323</v>
      </c>
      <c r="E4332" s="349">
        <v>0</v>
      </c>
      <c r="F4332" s="6"/>
      <c r="G4332" s="6"/>
      <c r="H4332" s="6"/>
      <c r="I4332" s="6"/>
      <c r="J4332" s="9"/>
    </row>
    <row r="4333" ht="15.35" customHeight="1">
      <c r="A4333" t="s" s="594">
        <f>MID(D4333,LEN(C4333)+2,LEN(D4333)-LEN(C4333))</f>
        <v>116</v>
      </c>
      <c r="B4333" s="349">
        <f>IF(_xlfn.IFERROR(FIND("PU",D4333,1),0)&lt;&gt;0,"PU",0)</f>
        <v>0</v>
      </c>
      <c r="C4333" t="s" s="10">
        <v>217</v>
      </c>
      <c r="D4333" t="s" s="10">
        <v>5324</v>
      </c>
      <c r="E4333" s="349">
        <v>0</v>
      </c>
      <c r="F4333" s="6"/>
      <c r="G4333" s="6"/>
      <c r="H4333" s="6"/>
      <c r="I4333" s="6"/>
      <c r="J4333" s="9"/>
    </row>
    <row r="4334" ht="15.35" customHeight="1">
      <c r="A4334" t="s" s="594">
        <f>MID(D4334,LEN(C4334)+2,LEN(D4334)-LEN(C4334))</f>
        <v>116</v>
      </c>
      <c r="B4334" s="349">
        <f>IF(_xlfn.IFERROR(FIND("PU",D4334,1),0)&lt;&gt;0,"PU",0)</f>
        <v>0</v>
      </c>
      <c r="C4334" t="s" s="10">
        <v>219</v>
      </c>
      <c r="D4334" t="s" s="10">
        <v>5325</v>
      </c>
      <c r="E4334" s="349">
        <v>0</v>
      </c>
      <c r="F4334" s="6"/>
      <c r="G4334" s="6"/>
      <c r="H4334" s="6"/>
      <c r="I4334" s="6"/>
      <c r="J4334" s="9"/>
    </row>
    <row r="4335" ht="15.35" customHeight="1">
      <c r="A4335" t="s" s="594">
        <f>MID(D4335,LEN(C4335)+2,LEN(D4335)-LEN(C4335))</f>
        <v>116</v>
      </c>
      <c r="B4335" s="349">
        <f>IF(_xlfn.IFERROR(FIND("PU",D4335,1),0)&lt;&gt;0,"PU",0)</f>
        <v>0</v>
      </c>
      <c r="C4335" t="s" s="10">
        <v>3620</v>
      </c>
      <c r="D4335" t="s" s="10">
        <v>5326</v>
      </c>
      <c r="E4335" s="349">
        <v>0</v>
      </c>
      <c r="F4335" s="6"/>
      <c r="G4335" s="6"/>
      <c r="H4335" s="6"/>
      <c r="I4335" s="6"/>
      <c r="J4335" s="9"/>
    </row>
    <row r="4336" ht="15.35" customHeight="1">
      <c r="A4336" t="s" s="594">
        <f>MID(D4336,LEN(C4336)+2,LEN(D4336)-LEN(C4336))</f>
        <v>116</v>
      </c>
      <c r="B4336" s="349">
        <f>IF(_xlfn.IFERROR(FIND("PU",D4336,1),0)&lt;&gt;0,"PU",0)</f>
        <v>0</v>
      </c>
      <c r="C4336" t="s" s="10">
        <v>3635</v>
      </c>
      <c r="D4336" t="s" s="10">
        <v>5327</v>
      </c>
      <c r="E4336" s="349">
        <v>0</v>
      </c>
      <c r="F4336" s="6"/>
      <c r="G4336" s="6"/>
      <c r="H4336" s="6"/>
      <c r="I4336" s="6"/>
      <c r="J4336" s="9"/>
    </row>
    <row r="4337" ht="15.35" customHeight="1">
      <c r="A4337" t="s" s="594">
        <f>MID(D4337,LEN(C4337)+2,LEN(D4337)-LEN(C4337))</f>
        <v>116</v>
      </c>
      <c r="B4337" s="349">
        <f>IF(_xlfn.IFERROR(FIND("PU",D4337,1),0)&lt;&gt;0,"PU",0)</f>
        <v>0</v>
      </c>
      <c r="C4337" t="s" s="10">
        <v>3650</v>
      </c>
      <c r="D4337" t="s" s="10">
        <v>5328</v>
      </c>
      <c r="E4337" s="349">
        <v>0</v>
      </c>
      <c r="F4337" s="6"/>
      <c r="G4337" s="6"/>
      <c r="H4337" s="6"/>
      <c r="I4337" s="6"/>
      <c r="J4337" s="9"/>
    </row>
    <row r="4338" ht="15.35" customHeight="1">
      <c r="A4338" t="s" s="594">
        <f>MID(D4338,LEN(C4338)+2,LEN(D4338)-LEN(C4338))</f>
        <v>116</v>
      </c>
      <c r="B4338" s="349">
        <f>IF(_xlfn.IFERROR(FIND("PU",D4338,1),0)&lt;&gt;0,"PU",0)</f>
        <v>0</v>
      </c>
      <c r="C4338" t="s" s="10">
        <v>3665</v>
      </c>
      <c r="D4338" t="s" s="10">
        <v>5329</v>
      </c>
      <c r="E4338" s="349">
        <v>0</v>
      </c>
      <c r="F4338" s="6"/>
      <c r="G4338" s="6"/>
      <c r="H4338" s="6"/>
      <c r="I4338" s="6"/>
      <c r="J4338" s="9"/>
    </row>
    <row r="4339" ht="15.35" customHeight="1">
      <c r="A4339" t="s" s="594">
        <f>MID(D4339,LEN(C4339)+2,LEN(D4339)-LEN(C4339))</f>
        <v>116</v>
      </c>
      <c r="B4339" s="349">
        <f>IF(_xlfn.IFERROR(FIND("PU",D4339,1),0)&lt;&gt;0,"PU",0)</f>
        <v>0</v>
      </c>
      <c r="C4339" t="s" s="10">
        <v>3680</v>
      </c>
      <c r="D4339" t="s" s="10">
        <v>5330</v>
      </c>
      <c r="E4339" s="349">
        <v>0</v>
      </c>
      <c r="F4339" s="6"/>
      <c r="G4339" s="6"/>
      <c r="H4339" s="6"/>
      <c r="I4339" s="6"/>
      <c r="J4339" s="9"/>
    </row>
    <row r="4340" ht="15.35" customHeight="1">
      <c r="A4340" t="s" s="594">
        <f>MID(D4340,LEN(C4340)+2,LEN(D4340)-LEN(C4340))</f>
        <v>116</v>
      </c>
      <c r="B4340" s="349">
        <f>IF(_xlfn.IFERROR(FIND("PU",D4340,1),0)&lt;&gt;0,"PU",0)</f>
        <v>0</v>
      </c>
      <c r="C4340" t="s" s="10">
        <v>3695</v>
      </c>
      <c r="D4340" t="s" s="10">
        <v>5331</v>
      </c>
      <c r="E4340" s="349">
        <v>0</v>
      </c>
      <c r="F4340" s="6"/>
      <c r="G4340" s="6"/>
      <c r="H4340" s="6"/>
      <c r="I4340" s="6"/>
      <c r="J4340" s="9"/>
    </row>
    <row r="4341" ht="15.35" customHeight="1">
      <c r="A4341" t="s" s="594">
        <f>MID(D4341,LEN(C4341)+2,LEN(D4341)-LEN(C4341))</f>
        <v>116</v>
      </c>
      <c r="B4341" s="349">
        <f>IF(_xlfn.IFERROR(FIND("PU",D4341,1),0)&lt;&gt;0,"PU",0)</f>
        <v>0</v>
      </c>
      <c r="C4341" t="s" s="10">
        <v>3710</v>
      </c>
      <c r="D4341" t="s" s="10">
        <v>5332</v>
      </c>
      <c r="E4341" s="349">
        <v>0</v>
      </c>
      <c r="F4341" s="6"/>
      <c r="G4341" s="6"/>
      <c r="H4341" s="6"/>
      <c r="I4341" s="6"/>
      <c r="J4341" s="9"/>
    </row>
    <row r="4342" ht="15.35" customHeight="1">
      <c r="A4342" t="s" s="594">
        <f>MID(D4342,LEN(C4342)+2,LEN(D4342)-LEN(C4342))</f>
        <v>116</v>
      </c>
      <c r="B4342" s="349">
        <f>IF(_xlfn.IFERROR(FIND("PU",D4342,1),0)&lt;&gt;0,"PU",0)</f>
        <v>0</v>
      </c>
      <c r="C4342" t="s" s="10">
        <v>3725</v>
      </c>
      <c r="D4342" t="s" s="10">
        <v>5333</v>
      </c>
      <c r="E4342" s="349">
        <v>0</v>
      </c>
      <c r="F4342" s="6"/>
      <c r="G4342" s="6"/>
      <c r="H4342" s="6"/>
      <c r="I4342" s="6"/>
      <c r="J4342" s="9"/>
    </row>
    <row r="4343" ht="15.35" customHeight="1">
      <c r="A4343" t="s" s="594">
        <f>MID(D4343,LEN(C4343)+2,LEN(D4343)-LEN(C4343))</f>
        <v>116</v>
      </c>
      <c r="B4343" s="349">
        <f>IF(_xlfn.IFERROR(FIND("PU",D4343,1),0)&lt;&gt;0,"PU",0)</f>
        <v>0</v>
      </c>
      <c r="C4343" t="s" s="10">
        <v>3740</v>
      </c>
      <c r="D4343" t="s" s="10">
        <v>5334</v>
      </c>
      <c r="E4343" s="349">
        <v>0</v>
      </c>
      <c r="F4343" s="6"/>
      <c r="G4343" s="6"/>
      <c r="H4343" s="6"/>
      <c r="I4343" s="6"/>
      <c r="J4343" s="9"/>
    </row>
    <row r="4344" ht="15.35" customHeight="1">
      <c r="A4344" t="s" s="594">
        <f>MID(D4344,LEN(C4344)+2,LEN(D4344)-LEN(C4344))</f>
        <v>116</v>
      </c>
      <c r="B4344" s="349">
        <f>IF(_xlfn.IFERROR(FIND("PU",D4344,1),0)&lt;&gt;0,"PU",0)</f>
        <v>0</v>
      </c>
      <c r="C4344" t="s" s="10">
        <v>3755</v>
      </c>
      <c r="D4344" t="s" s="10">
        <v>5335</v>
      </c>
      <c r="E4344" s="349">
        <v>0</v>
      </c>
      <c r="F4344" s="6"/>
      <c r="G4344" s="6"/>
      <c r="H4344" s="6"/>
      <c r="I4344" s="6"/>
      <c r="J4344" s="9"/>
    </row>
    <row r="4345" ht="15.35" customHeight="1">
      <c r="A4345" t="s" s="594">
        <f>MID(D4345,LEN(C4345)+2,LEN(D4345)-LEN(C4345))</f>
        <v>116</v>
      </c>
      <c r="B4345" s="349">
        <f>IF(_xlfn.IFERROR(FIND("PU",D4345,1),0)&lt;&gt;0,"PU",0)</f>
        <v>0</v>
      </c>
      <c r="C4345" t="s" s="10">
        <v>3770</v>
      </c>
      <c r="D4345" t="s" s="10">
        <v>5336</v>
      </c>
      <c r="E4345" s="349">
        <v>0</v>
      </c>
      <c r="F4345" s="6"/>
      <c r="G4345" s="6"/>
      <c r="H4345" s="6"/>
      <c r="I4345" s="6"/>
      <c r="J4345" s="9"/>
    </row>
    <row r="4346" ht="15.35" customHeight="1">
      <c r="A4346" t="s" s="594">
        <f>MID(D4346,LEN(C4346)+2,LEN(D4346)-LEN(C4346))</f>
        <v>116</v>
      </c>
      <c r="B4346" s="349">
        <f>IF(_xlfn.IFERROR(FIND("PU",D4346,1),0)&lt;&gt;0,"PU",0)</f>
        <v>0</v>
      </c>
      <c r="C4346" t="s" s="10">
        <v>3785</v>
      </c>
      <c r="D4346" t="s" s="10">
        <v>5337</v>
      </c>
      <c r="E4346" s="349">
        <v>0</v>
      </c>
      <c r="F4346" s="6"/>
      <c r="G4346" s="6"/>
      <c r="H4346" s="6"/>
      <c r="I4346" s="6"/>
      <c r="J4346" s="9"/>
    </row>
    <row r="4347" ht="15.35" customHeight="1">
      <c r="A4347" t="s" s="594">
        <f>MID(D4347,LEN(C4347)+2,LEN(D4347)-LEN(C4347))</f>
        <v>116</v>
      </c>
      <c r="B4347" s="349">
        <f>IF(_xlfn.IFERROR(FIND("PU",D4347,1),0)&lt;&gt;0,"PU",0)</f>
        <v>0</v>
      </c>
      <c r="C4347" t="s" s="10">
        <v>3800</v>
      </c>
      <c r="D4347" t="s" s="10">
        <v>5338</v>
      </c>
      <c r="E4347" s="349">
        <v>0</v>
      </c>
      <c r="F4347" s="6"/>
      <c r="G4347" s="6"/>
      <c r="H4347" s="6"/>
      <c r="I4347" s="6"/>
      <c r="J4347" s="9"/>
    </row>
    <row r="4348" ht="15.35" customHeight="1">
      <c r="A4348" t="s" s="594">
        <f>MID(D4348,LEN(C4348)+2,LEN(D4348)-LEN(C4348))</f>
        <v>116</v>
      </c>
      <c r="B4348" s="349">
        <f>IF(_xlfn.IFERROR(FIND("PU",D4348,1),0)&lt;&gt;0,"PU",0)</f>
        <v>0</v>
      </c>
      <c r="C4348" t="s" s="10">
        <v>3815</v>
      </c>
      <c r="D4348" t="s" s="10">
        <v>5339</v>
      </c>
      <c r="E4348" s="349">
        <v>0</v>
      </c>
      <c r="F4348" s="6"/>
      <c r="G4348" s="6"/>
      <c r="H4348" s="6"/>
      <c r="I4348" s="6"/>
      <c r="J4348" s="9"/>
    </row>
    <row r="4349" ht="15.35" customHeight="1">
      <c r="A4349" t="s" s="594">
        <f>MID(D4349,LEN(C4349)+2,LEN(D4349)-LEN(C4349))</f>
        <v>116</v>
      </c>
      <c r="B4349" s="349">
        <f>IF(_xlfn.IFERROR(FIND("PU",D4349,1),0)&lt;&gt;0,"PU",0)</f>
        <v>0</v>
      </c>
      <c r="C4349" t="s" s="10">
        <v>3830</v>
      </c>
      <c r="D4349" t="s" s="10">
        <v>5340</v>
      </c>
      <c r="E4349" s="349">
        <v>0</v>
      </c>
      <c r="F4349" s="6"/>
      <c r="G4349" s="6"/>
      <c r="H4349" s="6"/>
      <c r="I4349" s="6"/>
      <c r="J4349" s="9"/>
    </row>
    <row r="4350" ht="15.35" customHeight="1">
      <c r="A4350" t="s" s="594">
        <f>MID(D4350,LEN(C4350)+2,LEN(D4350)-LEN(C4350))</f>
        <v>116</v>
      </c>
      <c r="B4350" s="349">
        <f>IF(_xlfn.IFERROR(FIND("PU",D4350,1),0)&lt;&gt;0,"PU",0)</f>
        <v>0</v>
      </c>
      <c r="C4350" t="s" s="10">
        <v>3845</v>
      </c>
      <c r="D4350" t="s" s="10">
        <v>5341</v>
      </c>
      <c r="E4350" s="349">
        <v>0</v>
      </c>
      <c r="F4350" s="6"/>
      <c r="G4350" s="6"/>
      <c r="H4350" s="6"/>
      <c r="I4350" s="6"/>
      <c r="J4350" s="9"/>
    </row>
    <row r="4351" ht="15.35" customHeight="1">
      <c r="A4351" t="s" s="594">
        <f>MID(D4351,LEN(C4351)+2,LEN(D4351)-LEN(C4351))</f>
        <v>116</v>
      </c>
      <c r="B4351" s="349">
        <f>IF(_xlfn.IFERROR(FIND("PU",D4351,1),0)&lt;&gt;0,"PU",0)</f>
        <v>0</v>
      </c>
      <c r="C4351" t="s" s="10">
        <v>3860</v>
      </c>
      <c r="D4351" t="s" s="10">
        <v>5342</v>
      </c>
      <c r="E4351" s="349">
        <v>0</v>
      </c>
      <c r="F4351" s="6"/>
      <c r="G4351" s="6"/>
      <c r="H4351" s="6"/>
      <c r="I4351" s="6"/>
      <c r="J4351" s="9"/>
    </row>
    <row r="4352" ht="15.35" customHeight="1">
      <c r="A4352" t="s" s="594">
        <f>MID(D4352,LEN(C4352)+2,LEN(D4352)-LEN(C4352))</f>
        <v>116</v>
      </c>
      <c r="B4352" s="349">
        <f>IF(_xlfn.IFERROR(FIND("PU",D4352,1),0)&lt;&gt;0,"PU",0)</f>
        <v>0</v>
      </c>
      <c r="C4352" t="s" s="10">
        <v>222</v>
      </c>
      <c r="D4352" t="s" s="10">
        <v>5343</v>
      </c>
      <c r="E4352" s="349">
        <v>0</v>
      </c>
      <c r="F4352" s="6"/>
      <c r="G4352" s="6"/>
      <c r="H4352" s="6"/>
      <c r="I4352" s="6"/>
      <c r="J4352" s="9"/>
    </row>
    <row r="4353" ht="15.35" customHeight="1">
      <c r="A4353" t="s" s="594">
        <f>MID(D4353,LEN(C4353)+2,LEN(D4353)-LEN(C4353))</f>
        <v>116</v>
      </c>
      <c r="B4353" s="349">
        <f>IF(_xlfn.IFERROR(FIND("PU",D4353,1),0)&lt;&gt;0,"PU",0)</f>
        <v>0</v>
      </c>
      <c r="C4353" t="s" s="10">
        <v>224</v>
      </c>
      <c r="D4353" t="s" s="10">
        <v>5344</v>
      </c>
      <c r="E4353" s="349">
        <v>0</v>
      </c>
      <c r="F4353" s="6"/>
      <c r="G4353" s="6"/>
      <c r="H4353" s="6"/>
      <c r="I4353" s="6"/>
      <c r="J4353" s="9"/>
    </row>
    <row r="4354" ht="15.35" customHeight="1">
      <c r="A4354" t="s" s="594">
        <f>MID(D4354,LEN(C4354)+2,LEN(D4354)-LEN(C4354))</f>
        <v>116</v>
      </c>
      <c r="B4354" s="349">
        <f>IF(_xlfn.IFERROR(FIND("PU",D4354,1),0)&lt;&gt;0,"PU",0)</f>
        <v>0</v>
      </c>
      <c r="C4354" t="s" s="10">
        <v>225</v>
      </c>
      <c r="D4354" t="s" s="10">
        <v>5345</v>
      </c>
      <c r="E4354" s="349">
        <v>0</v>
      </c>
      <c r="F4354" s="6"/>
      <c r="G4354" s="6"/>
      <c r="H4354" s="6"/>
      <c r="I4354" s="6"/>
      <c r="J4354" s="9"/>
    </row>
    <row r="4355" ht="15.35" customHeight="1">
      <c r="A4355" t="s" s="594">
        <f>MID(D4355,LEN(C4355)+2,LEN(D4355)-LEN(C4355))</f>
        <v>116</v>
      </c>
      <c r="B4355" s="349">
        <f>IF(_xlfn.IFERROR(FIND("PU",D4355,1),0)&lt;&gt;0,"PU",0)</f>
        <v>0</v>
      </c>
      <c r="C4355" t="s" s="10">
        <v>227</v>
      </c>
      <c r="D4355" t="s" s="10">
        <v>5346</v>
      </c>
      <c r="E4355" s="349">
        <v>0</v>
      </c>
      <c r="F4355" s="6"/>
      <c r="G4355" s="6"/>
      <c r="H4355" s="6"/>
      <c r="I4355" s="6"/>
      <c r="J4355" s="9"/>
    </row>
    <row r="4356" ht="15.35" customHeight="1">
      <c r="A4356" t="s" s="594">
        <f>MID(D4356,LEN(C4356)+2,LEN(D4356)-LEN(C4356))</f>
        <v>116</v>
      </c>
      <c r="B4356" s="349">
        <f>IF(_xlfn.IFERROR(FIND("PU",D4356,1),0)&lt;&gt;0,"PU",0)</f>
        <v>0</v>
      </c>
      <c r="C4356" t="s" s="10">
        <v>229</v>
      </c>
      <c r="D4356" t="s" s="10">
        <v>5347</v>
      </c>
      <c r="E4356" s="349">
        <v>0</v>
      </c>
      <c r="F4356" s="6"/>
      <c r="G4356" s="6"/>
      <c r="H4356" s="6"/>
      <c r="I4356" s="6"/>
      <c r="J4356" s="9"/>
    </row>
    <row r="4357" ht="15.35" customHeight="1">
      <c r="A4357" t="s" s="594">
        <f>MID(D4357,LEN(C4357)+2,LEN(D4357)-LEN(C4357))</f>
        <v>116</v>
      </c>
      <c r="B4357" s="349">
        <f>IF(_xlfn.IFERROR(FIND("PU",D4357,1),0)&lt;&gt;0,"PU",0)</f>
        <v>0</v>
      </c>
      <c r="C4357" t="s" s="10">
        <v>231</v>
      </c>
      <c r="D4357" t="s" s="10">
        <v>5348</v>
      </c>
      <c r="E4357" s="349">
        <v>0</v>
      </c>
      <c r="F4357" s="6"/>
      <c r="G4357" s="6"/>
      <c r="H4357" s="6"/>
      <c r="I4357" s="6"/>
      <c r="J4357" s="9"/>
    </row>
    <row r="4358" ht="15.35" customHeight="1">
      <c r="A4358" t="s" s="594">
        <f>MID(D4358,LEN(C4358)+2,LEN(D4358)-LEN(C4358))</f>
        <v>116</v>
      </c>
      <c r="B4358" s="349">
        <f>IF(_xlfn.IFERROR(FIND("PU",D4358,1),0)&lt;&gt;0,"PU",0)</f>
        <v>0</v>
      </c>
      <c r="C4358" t="s" s="10">
        <v>233</v>
      </c>
      <c r="D4358" t="s" s="10">
        <v>5349</v>
      </c>
      <c r="E4358" s="349">
        <v>0</v>
      </c>
      <c r="F4358" s="6"/>
      <c r="G4358" s="6"/>
      <c r="H4358" s="6"/>
      <c r="I4358" s="6"/>
      <c r="J4358" s="9"/>
    </row>
    <row r="4359" ht="15.35" customHeight="1">
      <c r="A4359" t="s" s="594">
        <f>MID(D4359,LEN(C4359)+2,LEN(D4359)-LEN(C4359))</f>
        <v>116</v>
      </c>
      <c r="B4359" s="349">
        <f>IF(_xlfn.IFERROR(FIND("PU",D4359,1),0)&lt;&gt;0,"PU",0)</f>
        <v>0</v>
      </c>
      <c r="C4359" t="s" s="10">
        <v>235</v>
      </c>
      <c r="D4359" t="s" s="10">
        <v>5350</v>
      </c>
      <c r="E4359" s="349">
        <v>0</v>
      </c>
      <c r="F4359" s="6"/>
      <c r="G4359" s="6"/>
      <c r="H4359" s="6"/>
      <c r="I4359" s="6"/>
      <c r="J4359" s="9"/>
    </row>
    <row r="4360" ht="15.35" customHeight="1">
      <c r="A4360" t="s" s="594">
        <f>MID(D4360,LEN(C4360)+2,LEN(D4360)-LEN(C4360))</f>
        <v>116</v>
      </c>
      <c r="B4360" s="349">
        <f>IF(_xlfn.IFERROR(FIND("PU",D4360,1),0)&lt;&gt;0,"PU",0)</f>
        <v>0</v>
      </c>
      <c r="C4360" t="s" s="10">
        <v>3875</v>
      </c>
      <c r="D4360" t="s" s="10">
        <v>5351</v>
      </c>
      <c r="E4360" s="349">
        <v>0</v>
      </c>
      <c r="F4360" s="6"/>
      <c r="G4360" s="6"/>
      <c r="H4360" s="6"/>
      <c r="I4360" s="6"/>
      <c r="J4360" s="9"/>
    </row>
    <row r="4361" ht="15.35" customHeight="1">
      <c r="A4361" t="s" s="594">
        <f>MID(D4361,LEN(C4361)+2,LEN(D4361)-LEN(C4361))</f>
        <v>116</v>
      </c>
      <c r="B4361" s="349">
        <f>IF(_xlfn.IFERROR(FIND("PU",D4361,1),0)&lt;&gt;0,"PU",0)</f>
        <v>0</v>
      </c>
      <c r="C4361" t="s" s="10">
        <v>3890</v>
      </c>
      <c r="D4361" t="s" s="10">
        <v>5352</v>
      </c>
      <c r="E4361" s="349">
        <v>0</v>
      </c>
      <c r="F4361" s="6"/>
      <c r="G4361" s="6"/>
      <c r="H4361" s="6"/>
      <c r="I4361" s="6"/>
      <c r="J4361" s="9"/>
    </row>
    <row r="4362" ht="15.35" customHeight="1">
      <c r="A4362" t="s" s="594">
        <f>MID(D4362,LEN(C4362)+2,LEN(D4362)-LEN(C4362))</f>
        <v>116</v>
      </c>
      <c r="B4362" s="349">
        <f>IF(_xlfn.IFERROR(FIND("PU",D4362,1),0)&lt;&gt;0,"PU",0)</f>
        <v>0</v>
      </c>
      <c r="C4362" t="s" s="10">
        <v>3905</v>
      </c>
      <c r="D4362" t="s" s="10">
        <v>5353</v>
      </c>
      <c r="E4362" s="349">
        <v>0</v>
      </c>
      <c r="F4362" s="6"/>
      <c r="G4362" s="6"/>
      <c r="H4362" s="6"/>
      <c r="I4362" s="6"/>
      <c r="J4362" s="9"/>
    </row>
    <row r="4363" ht="15.35" customHeight="1">
      <c r="A4363" t="s" s="594">
        <f>MID(D4363,LEN(C4363)+2,LEN(D4363)-LEN(C4363))</f>
        <v>116</v>
      </c>
      <c r="B4363" s="349">
        <f>IF(_xlfn.IFERROR(FIND("PU",D4363,1),0)&lt;&gt;0,"PU",0)</f>
        <v>0</v>
      </c>
      <c r="C4363" t="s" s="10">
        <v>3920</v>
      </c>
      <c r="D4363" t="s" s="10">
        <v>5354</v>
      </c>
      <c r="E4363" s="349">
        <v>0</v>
      </c>
      <c r="F4363" s="6"/>
      <c r="G4363" s="6"/>
      <c r="H4363" s="6"/>
      <c r="I4363" s="6"/>
      <c r="J4363" s="9"/>
    </row>
    <row r="4364" ht="15.35" customHeight="1">
      <c r="A4364" t="s" s="594">
        <f>MID(D4364,LEN(C4364)+2,LEN(D4364)-LEN(C4364))</f>
        <v>116</v>
      </c>
      <c r="B4364" s="349">
        <f>IF(_xlfn.IFERROR(FIND("PU",D4364,1),0)&lt;&gt;0,"PU",0)</f>
        <v>0</v>
      </c>
      <c r="C4364" t="s" s="10">
        <v>3935</v>
      </c>
      <c r="D4364" t="s" s="10">
        <v>5355</v>
      </c>
      <c r="E4364" s="349">
        <v>0</v>
      </c>
      <c r="F4364" s="6"/>
      <c r="G4364" s="6"/>
      <c r="H4364" s="6"/>
      <c r="I4364" s="6"/>
      <c r="J4364" s="9"/>
    </row>
    <row r="4365" ht="15.35" customHeight="1">
      <c r="A4365" t="s" s="594">
        <f>MID(D4365,LEN(C4365)+2,LEN(D4365)-LEN(C4365))</f>
        <v>116</v>
      </c>
      <c r="B4365" s="349">
        <f>IF(_xlfn.IFERROR(FIND("PU",D4365,1),0)&lt;&gt;0,"PU",0)</f>
        <v>0</v>
      </c>
      <c r="C4365" t="s" s="10">
        <v>3950</v>
      </c>
      <c r="D4365" t="s" s="10">
        <v>5356</v>
      </c>
      <c r="E4365" s="349">
        <v>0</v>
      </c>
      <c r="F4365" s="6"/>
      <c r="G4365" s="6"/>
      <c r="H4365" s="6"/>
      <c r="I4365" s="6"/>
      <c r="J4365" s="9"/>
    </row>
    <row r="4366" ht="15.35" customHeight="1">
      <c r="A4366" t="s" s="594">
        <f>MID(D4366,LEN(C4366)+2,LEN(D4366)-LEN(C4366))</f>
        <v>116</v>
      </c>
      <c r="B4366" s="349">
        <f>IF(_xlfn.IFERROR(FIND("PU",D4366,1),0)&lt;&gt;0,"PU",0)</f>
        <v>0</v>
      </c>
      <c r="C4366" t="s" s="10">
        <v>3995</v>
      </c>
      <c r="D4366" t="s" s="10">
        <v>5357</v>
      </c>
      <c r="E4366" s="349">
        <v>0</v>
      </c>
      <c r="F4366" s="6"/>
      <c r="G4366" s="6"/>
      <c r="H4366" s="6"/>
      <c r="I4366" s="6"/>
      <c r="J4366" s="9"/>
    </row>
    <row r="4367" ht="15.35" customHeight="1">
      <c r="A4367" t="s" s="594">
        <f>MID(D4367,LEN(C4367)+2,LEN(D4367)-LEN(C4367))</f>
        <v>116</v>
      </c>
      <c r="B4367" s="349">
        <f>IF(_xlfn.IFERROR(FIND("PU",D4367,1),0)&lt;&gt;0,"PU",0)</f>
        <v>0</v>
      </c>
      <c r="C4367" t="s" s="10">
        <v>4042</v>
      </c>
      <c r="D4367" t="s" s="10">
        <v>5358</v>
      </c>
      <c r="E4367" s="349">
        <v>0</v>
      </c>
      <c r="F4367" s="6"/>
      <c r="G4367" s="6"/>
      <c r="H4367" s="6"/>
      <c r="I4367" s="6"/>
      <c r="J4367" s="9"/>
    </row>
    <row r="4368" ht="15.35" customHeight="1">
      <c r="A4368" t="s" s="594">
        <f>MID(D4368,LEN(C4368)+2,LEN(D4368)-LEN(C4368))</f>
        <v>116</v>
      </c>
      <c r="B4368" s="349">
        <f>IF(_xlfn.IFERROR(FIND("PU",D4368,1),0)&lt;&gt;0,"PU",0)</f>
        <v>0</v>
      </c>
      <c r="C4368" t="s" s="10">
        <v>238</v>
      </c>
      <c r="D4368" t="s" s="10">
        <v>5359</v>
      </c>
      <c r="E4368" s="349">
        <v>0</v>
      </c>
      <c r="F4368" s="6"/>
      <c r="G4368" s="6"/>
      <c r="H4368" s="6"/>
      <c r="I4368" s="6"/>
      <c r="J4368" s="9"/>
    </row>
    <row r="4369" ht="15.35" customHeight="1">
      <c r="A4369" t="s" s="594">
        <f>MID(D4369,LEN(C4369)+2,LEN(D4369)-LEN(C4369))</f>
        <v>116</v>
      </c>
      <c r="B4369" s="349">
        <f>IF(_xlfn.IFERROR(FIND("PU",D4369,1),0)&lt;&gt;0,"PU",0)</f>
        <v>0</v>
      </c>
      <c r="C4369" t="s" s="10">
        <v>240</v>
      </c>
      <c r="D4369" t="s" s="10">
        <v>5360</v>
      </c>
      <c r="E4369" s="349">
        <v>0</v>
      </c>
      <c r="F4369" s="6"/>
      <c r="G4369" s="6"/>
      <c r="H4369" s="6"/>
      <c r="I4369" s="6"/>
      <c r="J4369" s="9"/>
    </row>
    <row r="4370" ht="15.35" customHeight="1">
      <c r="A4370" t="s" s="594">
        <f>MID(D4370,LEN(C4370)+2,LEN(D4370)-LEN(C4370))</f>
        <v>116</v>
      </c>
      <c r="B4370" s="349">
        <f>IF(_xlfn.IFERROR(FIND("PU",D4370,1),0)&lt;&gt;0,"PU",0)</f>
        <v>0</v>
      </c>
      <c r="C4370" t="s" s="10">
        <v>242</v>
      </c>
      <c r="D4370" t="s" s="10">
        <v>5361</v>
      </c>
      <c r="E4370" s="349">
        <v>0</v>
      </c>
      <c r="F4370" s="6"/>
      <c r="G4370" s="6"/>
      <c r="H4370" s="6"/>
      <c r="I4370" s="6"/>
      <c r="J4370" s="9"/>
    </row>
    <row r="4371" ht="15.35" customHeight="1">
      <c r="A4371" t="s" s="594">
        <f>MID(D4371,LEN(C4371)+2,LEN(D4371)-LEN(C4371))</f>
        <v>116</v>
      </c>
      <c r="B4371" s="349">
        <f>IF(_xlfn.IFERROR(FIND("PU",D4371,1),0)&lt;&gt;0,"PU",0)</f>
        <v>0</v>
      </c>
      <c r="C4371" t="s" s="10">
        <v>244</v>
      </c>
      <c r="D4371" t="s" s="10">
        <v>5362</v>
      </c>
      <c r="E4371" s="349">
        <v>0</v>
      </c>
      <c r="F4371" s="6"/>
      <c r="G4371" s="6"/>
      <c r="H4371" s="6"/>
      <c r="I4371" s="6"/>
      <c r="J4371" s="9"/>
    </row>
    <row r="4372" ht="15.35" customHeight="1">
      <c r="A4372" t="s" s="594">
        <f>MID(D4372,LEN(C4372)+2,LEN(D4372)-LEN(C4372))</f>
        <v>116</v>
      </c>
      <c r="B4372" s="349">
        <f>IF(_xlfn.IFERROR(FIND("PU",D4372,1),0)&lt;&gt;0,"PU",0)</f>
        <v>0</v>
      </c>
      <c r="C4372" t="s" s="10">
        <v>246</v>
      </c>
      <c r="D4372" t="s" s="10">
        <v>5363</v>
      </c>
      <c r="E4372" s="349">
        <v>0</v>
      </c>
      <c r="F4372" s="6"/>
      <c r="G4372" s="6"/>
      <c r="H4372" s="6"/>
      <c r="I4372" s="6"/>
      <c r="J4372" s="9"/>
    </row>
    <row r="4373" ht="15.35" customHeight="1">
      <c r="A4373" t="s" s="594">
        <f>MID(D4373,LEN(C4373)+2,LEN(D4373)-LEN(C4373))</f>
        <v>116</v>
      </c>
      <c r="B4373" s="349">
        <f>IF(_xlfn.IFERROR(FIND("PU",D4373,1),0)&lt;&gt;0,"PU",0)</f>
        <v>0</v>
      </c>
      <c r="C4373" t="s" s="10">
        <v>248</v>
      </c>
      <c r="D4373" t="s" s="10">
        <v>5364</v>
      </c>
      <c r="E4373" s="349">
        <v>0</v>
      </c>
      <c r="F4373" s="6"/>
      <c r="G4373" s="6"/>
      <c r="H4373" s="6"/>
      <c r="I4373" s="6"/>
      <c r="J4373" s="9"/>
    </row>
    <row r="4374" ht="15.35" customHeight="1">
      <c r="A4374" t="s" s="594">
        <f>MID(D4374,LEN(C4374)+2,LEN(D4374)-LEN(C4374))</f>
        <v>116</v>
      </c>
      <c r="B4374" s="349">
        <f>IF(_xlfn.IFERROR(FIND("PU",D4374,1),0)&lt;&gt;0,"PU",0)</f>
        <v>0</v>
      </c>
      <c r="C4374" t="s" s="10">
        <v>250</v>
      </c>
      <c r="D4374" t="s" s="10">
        <v>5365</v>
      </c>
      <c r="E4374" s="349">
        <v>0</v>
      </c>
      <c r="F4374" s="6"/>
      <c r="G4374" s="6"/>
      <c r="H4374" s="6"/>
      <c r="I4374" s="6"/>
      <c r="J4374" s="9"/>
    </row>
    <row r="4375" ht="15.35" customHeight="1">
      <c r="A4375" t="s" s="594">
        <f>MID(D4375,LEN(C4375)+2,LEN(D4375)-LEN(C4375))</f>
        <v>116</v>
      </c>
      <c r="B4375" s="349">
        <f>IF(_xlfn.IFERROR(FIND("PU",D4375,1),0)&lt;&gt;0,"PU",0)</f>
        <v>0</v>
      </c>
      <c r="C4375" t="s" s="10">
        <v>252</v>
      </c>
      <c r="D4375" t="s" s="10">
        <v>5366</v>
      </c>
      <c r="E4375" s="349">
        <v>0</v>
      </c>
      <c r="F4375" s="6"/>
      <c r="G4375" s="6"/>
      <c r="H4375" s="6"/>
      <c r="I4375" s="6"/>
      <c r="J4375" s="9"/>
    </row>
    <row r="4376" ht="15.35" customHeight="1">
      <c r="A4376" t="s" s="594">
        <f>MID(D4376,LEN(C4376)+2,LEN(D4376)-LEN(C4376))</f>
        <v>116</v>
      </c>
      <c r="B4376" s="349">
        <f>IF(_xlfn.IFERROR(FIND("PU",D4376,1),0)&lt;&gt;0,"PU",0)</f>
        <v>0</v>
      </c>
      <c r="C4376" t="s" s="10">
        <v>253</v>
      </c>
      <c r="D4376" t="s" s="10">
        <v>5367</v>
      </c>
      <c r="E4376" s="349">
        <v>0</v>
      </c>
      <c r="F4376" s="6"/>
      <c r="G4376" s="6"/>
      <c r="H4376" s="6"/>
      <c r="I4376" s="6"/>
      <c r="J4376" s="9"/>
    </row>
    <row r="4377" ht="15.35" customHeight="1">
      <c r="A4377" t="s" s="594">
        <f>MID(D4377,LEN(C4377)+2,LEN(D4377)-LEN(C4377))</f>
        <v>116</v>
      </c>
      <c r="B4377" s="349">
        <f>IF(_xlfn.IFERROR(FIND("PU",D4377,1),0)&lt;&gt;0,"PU",0)</f>
        <v>0</v>
      </c>
      <c r="C4377" t="s" s="10">
        <v>254</v>
      </c>
      <c r="D4377" t="s" s="10">
        <v>5368</v>
      </c>
      <c r="E4377" s="349">
        <v>0</v>
      </c>
      <c r="F4377" s="6"/>
      <c r="G4377" s="6"/>
      <c r="H4377" s="6"/>
      <c r="I4377" s="6"/>
      <c r="J4377" s="9"/>
    </row>
    <row r="4378" ht="15.35" customHeight="1">
      <c r="A4378" t="s" s="594">
        <f>MID(D4378,LEN(C4378)+2,LEN(D4378)-LEN(C4378))</f>
        <v>116</v>
      </c>
      <c r="B4378" s="349">
        <f>IF(_xlfn.IFERROR(FIND("PU",D4378,1),0)&lt;&gt;0,"PU",0)</f>
        <v>0</v>
      </c>
      <c r="C4378" t="s" s="10">
        <v>256</v>
      </c>
      <c r="D4378" t="s" s="10">
        <v>5369</v>
      </c>
      <c r="E4378" s="349">
        <v>0</v>
      </c>
      <c r="F4378" s="6"/>
      <c r="G4378" s="6"/>
      <c r="H4378" s="6"/>
      <c r="I4378" s="6"/>
      <c r="J4378" s="9"/>
    </row>
    <row r="4379" ht="15.35" customHeight="1">
      <c r="A4379" t="s" s="594">
        <f>MID(D4379,LEN(C4379)+2,LEN(D4379)-LEN(C4379))</f>
        <v>116</v>
      </c>
      <c r="B4379" s="349">
        <f>IF(_xlfn.IFERROR(FIND("PU",D4379,1),0)&lt;&gt;0,"PU",0)</f>
        <v>0</v>
      </c>
      <c r="C4379" t="s" s="10">
        <v>258</v>
      </c>
      <c r="D4379" t="s" s="10">
        <v>5370</v>
      </c>
      <c r="E4379" s="349">
        <v>0</v>
      </c>
      <c r="F4379" s="6"/>
      <c r="G4379" s="6"/>
      <c r="H4379" s="6"/>
      <c r="I4379" s="6"/>
      <c r="J4379" s="9"/>
    </row>
    <row r="4380" ht="15.35" customHeight="1">
      <c r="A4380" t="s" s="594">
        <f>MID(D4380,LEN(C4380)+2,LEN(D4380)-LEN(C4380))</f>
        <v>116</v>
      </c>
      <c r="B4380" s="349">
        <f>IF(_xlfn.IFERROR(FIND("PU",D4380,1),0)&lt;&gt;0,"PU",0)</f>
        <v>0</v>
      </c>
      <c r="C4380" t="s" s="10">
        <v>260</v>
      </c>
      <c r="D4380" t="s" s="10">
        <v>5371</v>
      </c>
      <c r="E4380" s="349">
        <v>0</v>
      </c>
      <c r="F4380" s="6"/>
      <c r="G4380" s="6"/>
      <c r="H4380" s="6"/>
      <c r="I4380" s="6"/>
      <c r="J4380" s="9"/>
    </row>
    <row r="4381" ht="15.35" customHeight="1">
      <c r="A4381" t="s" s="594">
        <f>MID(D4381,LEN(C4381)+2,LEN(D4381)-LEN(C4381))</f>
        <v>116</v>
      </c>
      <c r="B4381" s="349">
        <f>IF(_xlfn.IFERROR(FIND("PU",D4381,1),0)&lt;&gt;0,"PU",0)</f>
        <v>0</v>
      </c>
      <c r="C4381" t="s" s="10">
        <v>262</v>
      </c>
      <c r="D4381" t="s" s="10">
        <v>5372</v>
      </c>
      <c r="E4381" s="349">
        <v>0</v>
      </c>
      <c r="F4381" s="6"/>
      <c r="G4381" s="6"/>
      <c r="H4381" s="6"/>
      <c r="I4381" s="6"/>
      <c r="J4381" s="9"/>
    </row>
    <row r="4382" ht="15.35" customHeight="1">
      <c r="A4382" t="s" s="594">
        <f>MID(D4382,LEN(C4382)+2,LEN(D4382)-LEN(C4382))</f>
        <v>116</v>
      </c>
      <c r="B4382" s="349">
        <f>IF(_xlfn.IFERROR(FIND("PU",D4382,1),0)&lt;&gt;0,"PU",0)</f>
        <v>0</v>
      </c>
      <c r="C4382" t="s" s="10">
        <v>264</v>
      </c>
      <c r="D4382" t="s" s="10">
        <v>5373</v>
      </c>
      <c r="E4382" s="349">
        <v>0</v>
      </c>
      <c r="F4382" s="6"/>
      <c r="G4382" s="6"/>
      <c r="H4382" s="6"/>
      <c r="I4382" s="6"/>
      <c r="J4382" s="9"/>
    </row>
    <row r="4383" ht="15.35" customHeight="1">
      <c r="A4383" t="s" s="594">
        <f>MID(D4383,LEN(C4383)+2,LEN(D4383)-LEN(C4383))</f>
        <v>116</v>
      </c>
      <c r="B4383" s="349">
        <f>IF(_xlfn.IFERROR(FIND("PU",D4383,1),0)&lt;&gt;0,"PU",0)</f>
        <v>0</v>
      </c>
      <c r="C4383" t="s" s="10">
        <v>4057</v>
      </c>
      <c r="D4383" t="s" s="10">
        <v>5374</v>
      </c>
      <c r="E4383" s="349">
        <v>0</v>
      </c>
      <c r="F4383" s="6"/>
      <c r="G4383" s="6"/>
      <c r="H4383" s="6"/>
      <c r="I4383" s="6"/>
      <c r="J4383" s="9"/>
    </row>
    <row r="4384" ht="15.35" customHeight="1">
      <c r="A4384" t="s" s="594">
        <f>MID(D4384,LEN(C4384)+2,LEN(D4384)-LEN(C4384))</f>
        <v>116</v>
      </c>
      <c r="B4384" s="349">
        <f>IF(_xlfn.IFERROR(FIND("PU",D4384,1),0)&lt;&gt;0,"PU",0)</f>
        <v>0</v>
      </c>
      <c r="C4384" t="s" s="10">
        <v>4072</v>
      </c>
      <c r="D4384" t="s" s="10">
        <v>5375</v>
      </c>
      <c r="E4384" s="349">
        <v>0</v>
      </c>
      <c r="F4384" s="6"/>
      <c r="G4384" s="6"/>
      <c r="H4384" s="6"/>
      <c r="I4384" s="6"/>
      <c r="J4384" s="9"/>
    </row>
    <row r="4385" ht="15.35" customHeight="1">
      <c r="A4385" t="s" s="594">
        <f>MID(D4385,LEN(C4385)+2,LEN(D4385)-LEN(C4385))</f>
        <v>116</v>
      </c>
      <c r="B4385" s="349">
        <f>IF(_xlfn.IFERROR(FIND("PU",D4385,1),0)&lt;&gt;0,"PU",0)</f>
        <v>0</v>
      </c>
      <c r="C4385" t="s" s="10">
        <v>4087</v>
      </c>
      <c r="D4385" t="s" s="10">
        <v>5376</v>
      </c>
      <c r="E4385" s="349">
        <v>0</v>
      </c>
      <c r="F4385" s="6"/>
      <c r="G4385" s="6"/>
      <c r="H4385" s="6"/>
      <c r="I4385" s="6"/>
      <c r="J4385" s="9"/>
    </row>
    <row r="4386" ht="15.35" customHeight="1">
      <c r="A4386" t="s" s="594">
        <f>MID(D4386,LEN(C4386)+2,LEN(D4386)-LEN(C4386))</f>
        <v>116</v>
      </c>
      <c r="B4386" s="349">
        <f>IF(_xlfn.IFERROR(FIND("PU",D4386,1),0)&lt;&gt;0,"PU",0)</f>
        <v>0</v>
      </c>
      <c r="C4386" t="s" s="10">
        <v>4102</v>
      </c>
      <c r="D4386" t="s" s="10">
        <v>5377</v>
      </c>
      <c r="E4386" s="349">
        <v>0</v>
      </c>
      <c r="F4386" s="6"/>
      <c r="G4386" s="6"/>
      <c r="H4386" s="6"/>
      <c r="I4386" s="6"/>
      <c r="J4386" s="9"/>
    </row>
    <row r="4387" ht="15.35" customHeight="1">
      <c r="A4387" t="s" s="594">
        <f>MID(D4387,LEN(C4387)+2,LEN(D4387)-LEN(C4387))</f>
        <v>116</v>
      </c>
      <c r="B4387" s="349">
        <f>IF(_xlfn.IFERROR(FIND("PU",D4387,1),0)&lt;&gt;0,"PU",0)</f>
        <v>0</v>
      </c>
      <c r="C4387" t="s" s="10">
        <v>4117</v>
      </c>
      <c r="D4387" t="s" s="10">
        <v>5378</v>
      </c>
      <c r="E4387" s="349">
        <v>0</v>
      </c>
      <c r="F4387" s="6"/>
      <c r="G4387" s="6"/>
      <c r="H4387" s="6"/>
      <c r="I4387" s="6"/>
      <c r="J4387" s="9"/>
    </row>
    <row r="4388" ht="15.35" customHeight="1">
      <c r="A4388" t="s" s="594">
        <f>MID(D4388,LEN(C4388)+2,LEN(D4388)-LEN(C4388))</f>
        <v>116</v>
      </c>
      <c r="B4388" s="349">
        <f>IF(_xlfn.IFERROR(FIND("PU",D4388,1),0)&lt;&gt;0,"PU",0)</f>
        <v>0</v>
      </c>
      <c r="C4388" t="s" s="10">
        <v>4132</v>
      </c>
      <c r="D4388" t="s" s="10">
        <v>5379</v>
      </c>
      <c r="E4388" s="349">
        <v>0</v>
      </c>
      <c r="F4388" s="6"/>
      <c r="G4388" s="6"/>
      <c r="H4388" s="6"/>
      <c r="I4388" s="6"/>
      <c r="J4388" s="9"/>
    </row>
    <row r="4389" ht="15.35" customHeight="1">
      <c r="A4389" t="s" s="594">
        <f>MID(D4389,LEN(C4389)+2,LEN(D4389)-LEN(C4389))</f>
        <v>116</v>
      </c>
      <c r="B4389" s="349">
        <f>IF(_xlfn.IFERROR(FIND("PU",D4389,1),0)&lt;&gt;0,"PU",0)</f>
        <v>0</v>
      </c>
      <c r="C4389" t="s" s="10">
        <v>4147</v>
      </c>
      <c r="D4389" t="s" s="10">
        <v>5380</v>
      </c>
      <c r="E4389" s="349">
        <v>0</v>
      </c>
      <c r="F4389" s="6"/>
      <c r="G4389" s="6"/>
      <c r="H4389" s="6"/>
      <c r="I4389" s="6"/>
      <c r="J4389" s="9"/>
    </row>
    <row r="4390" ht="15.35" customHeight="1">
      <c r="A4390" t="s" s="594">
        <f>MID(D4390,LEN(C4390)+2,LEN(D4390)-LEN(C4390))</f>
        <v>116</v>
      </c>
      <c r="B4390" s="349">
        <f>IF(_xlfn.IFERROR(FIND("PU",D4390,1),0)&lt;&gt;0,"PU",0)</f>
        <v>0</v>
      </c>
      <c r="C4390" t="s" s="10">
        <v>4162</v>
      </c>
      <c r="D4390" t="s" s="10">
        <v>5381</v>
      </c>
      <c r="E4390" s="349">
        <v>0</v>
      </c>
      <c r="F4390" s="6"/>
      <c r="G4390" s="6"/>
      <c r="H4390" s="6"/>
      <c r="I4390" s="6"/>
      <c r="J4390" s="9"/>
    </row>
    <row r="4391" ht="15.35" customHeight="1">
      <c r="A4391" t="s" s="594">
        <f>MID(D4391,LEN(C4391)+2,LEN(D4391)-LEN(C4391))</f>
        <v>116</v>
      </c>
      <c r="B4391" s="349">
        <f>IF(_xlfn.IFERROR(FIND("PU",D4391,1),0)&lt;&gt;0,"PU",0)</f>
        <v>0</v>
      </c>
      <c r="C4391" t="s" s="10">
        <v>4177</v>
      </c>
      <c r="D4391" t="s" s="10">
        <v>5382</v>
      </c>
      <c r="E4391" s="349">
        <v>0</v>
      </c>
      <c r="F4391" s="6"/>
      <c r="G4391" s="6"/>
      <c r="H4391" s="6"/>
      <c r="I4391" s="6"/>
      <c r="J4391" s="9"/>
    </row>
    <row r="4392" ht="15.35" customHeight="1">
      <c r="A4392" t="s" s="594">
        <f>MID(D4392,LEN(C4392)+2,LEN(D4392)-LEN(C4392))</f>
        <v>116</v>
      </c>
      <c r="B4392" s="349">
        <f>IF(_xlfn.IFERROR(FIND("PU",D4392,1),0)&lt;&gt;0,"PU",0)</f>
        <v>0</v>
      </c>
      <c r="C4392" t="s" s="10">
        <v>4192</v>
      </c>
      <c r="D4392" t="s" s="10">
        <v>5383</v>
      </c>
      <c r="E4392" s="349">
        <v>0</v>
      </c>
      <c r="F4392" s="6"/>
      <c r="G4392" s="6"/>
      <c r="H4392" s="6"/>
      <c r="I4392" s="6"/>
      <c r="J4392" s="9"/>
    </row>
    <row r="4393" ht="15.35" customHeight="1">
      <c r="A4393" t="s" s="594">
        <f>MID(D4393,LEN(C4393)+2,LEN(D4393)-LEN(C4393))</f>
        <v>116</v>
      </c>
      <c r="B4393" s="349">
        <f>IF(_xlfn.IFERROR(FIND("PU",D4393,1),0)&lt;&gt;0,"PU",0)</f>
        <v>0</v>
      </c>
      <c r="C4393" t="s" s="10">
        <v>4207</v>
      </c>
      <c r="D4393" t="s" s="10">
        <v>5384</v>
      </c>
      <c r="E4393" s="349">
        <v>0</v>
      </c>
      <c r="F4393" s="6"/>
      <c r="G4393" s="6"/>
      <c r="H4393" s="6"/>
      <c r="I4393" s="6"/>
      <c r="J4393" s="9"/>
    </row>
    <row r="4394" ht="15.35" customHeight="1">
      <c r="A4394" t="s" s="594">
        <f>MID(D4394,LEN(C4394)+2,LEN(D4394)-LEN(C4394))</f>
        <v>116</v>
      </c>
      <c r="B4394" s="349">
        <f>IF(_xlfn.IFERROR(FIND("PU",D4394,1),0)&lt;&gt;0,"PU",0)</f>
        <v>0</v>
      </c>
      <c r="C4394" t="s" s="10">
        <v>4222</v>
      </c>
      <c r="D4394" t="s" s="10">
        <v>5385</v>
      </c>
      <c r="E4394" s="349">
        <v>0</v>
      </c>
      <c r="F4394" s="6"/>
      <c r="G4394" s="6"/>
      <c r="H4394" s="6"/>
      <c r="I4394" s="6"/>
      <c r="J4394" s="9"/>
    </row>
    <row r="4395" ht="15.35" customHeight="1">
      <c r="A4395" t="s" s="594">
        <f>MID(D4395,LEN(C4395)+2,LEN(D4395)-LEN(C4395))</f>
        <v>116</v>
      </c>
      <c r="B4395" s="349">
        <f>IF(_xlfn.IFERROR(FIND("PU",D4395,1),0)&lt;&gt;0,"PU",0)</f>
        <v>0</v>
      </c>
      <c r="C4395" t="s" s="10">
        <v>4237</v>
      </c>
      <c r="D4395" t="s" s="10">
        <v>5386</v>
      </c>
      <c r="E4395" s="349">
        <v>0</v>
      </c>
      <c r="F4395" s="6"/>
      <c r="G4395" s="6"/>
      <c r="H4395" s="6"/>
      <c r="I4395" s="6"/>
      <c r="J4395" s="9"/>
    </row>
    <row r="4396" ht="15.35" customHeight="1">
      <c r="A4396" t="s" s="594">
        <f>MID(D4396,LEN(C4396)+2,LEN(D4396)-LEN(C4396))</f>
        <v>116</v>
      </c>
      <c r="B4396" s="349">
        <f>IF(_xlfn.IFERROR(FIND("PU",D4396,1),0)&lt;&gt;0,"PU",0)</f>
        <v>0</v>
      </c>
      <c r="C4396" t="s" s="10">
        <v>4252</v>
      </c>
      <c r="D4396" t="s" s="10">
        <v>5387</v>
      </c>
      <c r="E4396" s="349">
        <v>0</v>
      </c>
      <c r="F4396" s="6"/>
      <c r="G4396" s="6"/>
      <c r="H4396" s="6"/>
      <c r="I4396" s="6"/>
      <c r="J4396" s="9"/>
    </row>
    <row r="4397" ht="15.35" customHeight="1">
      <c r="A4397" t="s" s="594">
        <f>MID(D4397,LEN(C4397)+2,LEN(D4397)-LEN(C4397))</f>
        <v>116</v>
      </c>
      <c r="B4397" s="349">
        <f>IF(_xlfn.IFERROR(FIND("PU",D4397,1),0)&lt;&gt;0,"PU",0)</f>
        <v>0</v>
      </c>
      <c r="C4397" t="s" s="10">
        <v>4267</v>
      </c>
      <c r="D4397" t="s" s="10">
        <v>5388</v>
      </c>
      <c r="E4397" s="349">
        <v>0</v>
      </c>
      <c r="F4397" s="6"/>
      <c r="G4397" s="6"/>
      <c r="H4397" s="6"/>
      <c r="I4397" s="6"/>
      <c r="J4397" s="9"/>
    </row>
    <row r="4398" ht="15.35" customHeight="1">
      <c r="A4398" t="s" s="594">
        <f>MID(D4398,LEN(C4398)+2,LEN(D4398)-LEN(C4398))</f>
        <v>116</v>
      </c>
      <c r="B4398" s="349">
        <f>IF(_xlfn.IFERROR(FIND("PU",D4398,1),0)&lt;&gt;0,"PU",0)</f>
        <v>0</v>
      </c>
      <c r="C4398" t="s" s="10">
        <v>267</v>
      </c>
      <c r="D4398" t="s" s="10">
        <v>5389</v>
      </c>
      <c r="E4398" s="349">
        <v>0</v>
      </c>
      <c r="F4398" s="6"/>
      <c r="G4398" s="6"/>
      <c r="H4398" s="6"/>
      <c r="I4398" s="6"/>
      <c r="J4398" s="9"/>
    </row>
    <row r="4399" ht="15.35" customHeight="1">
      <c r="A4399" t="s" s="594">
        <f>MID(D4399,LEN(C4399)+2,LEN(D4399)-LEN(C4399))</f>
        <v>116</v>
      </c>
      <c r="B4399" s="349">
        <f>IF(_xlfn.IFERROR(FIND("PU",D4399,1),0)&lt;&gt;0,"PU",0)</f>
        <v>0</v>
      </c>
      <c r="C4399" t="s" s="10">
        <v>269</v>
      </c>
      <c r="D4399" t="s" s="10">
        <v>5390</v>
      </c>
      <c r="E4399" s="349">
        <v>0</v>
      </c>
      <c r="F4399" s="6"/>
      <c r="G4399" s="6"/>
      <c r="H4399" s="6"/>
      <c r="I4399" s="6"/>
      <c r="J4399" s="9"/>
    </row>
    <row r="4400" ht="15.35" customHeight="1">
      <c r="A4400" t="s" s="594">
        <f>MID(D4400,LEN(C4400)+2,LEN(D4400)-LEN(C4400))</f>
        <v>116</v>
      </c>
      <c r="B4400" s="349">
        <f>IF(_xlfn.IFERROR(FIND("PU",D4400,1),0)&lt;&gt;0,"PU",0)</f>
        <v>0</v>
      </c>
      <c r="C4400" t="s" s="10">
        <v>271</v>
      </c>
      <c r="D4400" t="s" s="10">
        <v>5391</v>
      </c>
      <c r="E4400" s="349">
        <v>0</v>
      </c>
      <c r="F4400" s="6"/>
      <c r="G4400" s="6"/>
      <c r="H4400" s="6"/>
      <c r="I4400" s="6"/>
      <c r="J4400" s="9"/>
    </row>
    <row r="4401" ht="15.35" customHeight="1">
      <c r="A4401" t="s" s="594">
        <f>MID(D4401,LEN(C4401)+2,LEN(D4401)-LEN(C4401))</f>
        <v>116</v>
      </c>
      <c r="B4401" s="349">
        <f>IF(_xlfn.IFERROR(FIND("PU",D4401,1),0)&lt;&gt;0,"PU",0)</f>
        <v>0</v>
      </c>
      <c r="C4401" t="s" s="10">
        <v>273</v>
      </c>
      <c r="D4401" t="s" s="10">
        <v>5392</v>
      </c>
      <c r="E4401" s="349">
        <v>0</v>
      </c>
      <c r="F4401" s="6"/>
      <c r="G4401" s="6"/>
      <c r="H4401" s="6"/>
      <c r="I4401" s="6"/>
      <c r="J4401" s="9"/>
    </row>
    <row r="4402" ht="15.35" customHeight="1">
      <c r="A4402" t="s" s="594">
        <f>MID(D4402,LEN(C4402)+2,LEN(D4402)-LEN(C4402))</f>
        <v>116</v>
      </c>
      <c r="B4402" s="349">
        <f>IF(_xlfn.IFERROR(FIND("PU",D4402,1),0)&lt;&gt;0,"PU",0)</f>
        <v>0</v>
      </c>
      <c r="C4402" t="s" s="10">
        <v>275</v>
      </c>
      <c r="D4402" t="s" s="10">
        <v>5393</v>
      </c>
      <c r="E4402" s="349">
        <v>0</v>
      </c>
      <c r="F4402" s="6"/>
      <c r="G4402" s="6"/>
      <c r="H4402" s="6"/>
      <c r="I4402" s="6"/>
      <c r="J4402" s="9"/>
    </row>
    <row r="4403" ht="15.35" customHeight="1">
      <c r="A4403" t="s" s="594">
        <f>MID(D4403,LEN(C4403)+2,LEN(D4403)-LEN(C4403))</f>
        <v>116</v>
      </c>
      <c r="B4403" s="349">
        <f>IF(_xlfn.IFERROR(FIND("PU",D4403,1),0)&lt;&gt;0,"PU",0)</f>
        <v>0</v>
      </c>
      <c r="C4403" t="s" s="10">
        <v>277</v>
      </c>
      <c r="D4403" t="s" s="10">
        <v>5394</v>
      </c>
      <c r="E4403" s="349">
        <v>0</v>
      </c>
      <c r="F4403" s="6"/>
      <c r="G4403" s="6"/>
      <c r="H4403" s="6"/>
      <c r="I4403" s="6"/>
      <c r="J4403" s="9"/>
    </row>
    <row r="4404" ht="15.35" customHeight="1">
      <c r="A4404" t="s" s="594">
        <f>MID(D4404,LEN(C4404)+2,LEN(D4404)-LEN(C4404))</f>
        <v>116</v>
      </c>
      <c r="B4404" s="349">
        <f>IF(_xlfn.IFERROR(FIND("PU",D4404,1),0)&lt;&gt;0,"PU",0)</f>
        <v>0</v>
      </c>
      <c r="C4404" t="s" s="10">
        <v>279</v>
      </c>
      <c r="D4404" t="s" s="10">
        <v>5395</v>
      </c>
      <c r="E4404" s="349">
        <v>0</v>
      </c>
      <c r="F4404" s="6"/>
      <c r="G4404" s="6"/>
      <c r="H4404" s="6"/>
      <c r="I4404" s="6"/>
      <c r="J4404" s="9"/>
    </row>
    <row r="4405" ht="15.35" customHeight="1">
      <c r="A4405" t="s" s="594">
        <f>MID(D4405,LEN(C4405)+2,LEN(D4405)-LEN(C4405))</f>
        <v>116</v>
      </c>
      <c r="B4405" s="349">
        <f>IF(_xlfn.IFERROR(FIND("PU",D4405,1),0)&lt;&gt;0,"PU",0)</f>
        <v>0</v>
      </c>
      <c r="C4405" t="s" s="10">
        <v>281</v>
      </c>
      <c r="D4405" t="s" s="10">
        <v>5396</v>
      </c>
      <c r="E4405" s="349">
        <v>0</v>
      </c>
      <c r="F4405" s="6"/>
      <c r="G4405" s="6"/>
      <c r="H4405" s="6"/>
      <c r="I4405" s="6"/>
      <c r="J4405" s="9"/>
    </row>
    <row r="4406" ht="15.35" customHeight="1">
      <c r="A4406" t="s" s="594">
        <f>MID(D4406,LEN(C4406)+2,LEN(D4406)-LEN(C4406))</f>
        <v>116</v>
      </c>
      <c r="B4406" s="349">
        <f>IF(_xlfn.IFERROR(FIND("PU",D4406,1),0)&lt;&gt;0,"PU",0)</f>
        <v>0</v>
      </c>
      <c r="C4406" t="s" s="10">
        <v>283</v>
      </c>
      <c r="D4406" t="s" s="10">
        <v>5397</v>
      </c>
      <c r="E4406" s="349">
        <v>0</v>
      </c>
      <c r="F4406" s="6"/>
      <c r="G4406" s="6"/>
      <c r="H4406" s="6"/>
      <c r="I4406" s="6"/>
      <c r="J4406" s="9"/>
    </row>
    <row r="4407" ht="15.35" customHeight="1">
      <c r="A4407" t="s" s="594">
        <f>MID(D4407,LEN(C4407)+2,LEN(D4407)-LEN(C4407))</f>
        <v>116</v>
      </c>
      <c r="B4407" s="349">
        <f>IF(_xlfn.IFERROR(FIND("PU",D4407,1),0)&lt;&gt;0,"PU",0)</f>
        <v>0</v>
      </c>
      <c r="C4407" t="s" s="10">
        <v>285</v>
      </c>
      <c r="D4407" t="s" s="10">
        <v>5398</v>
      </c>
      <c r="E4407" s="349">
        <v>0</v>
      </c>
      <c r="F4407" s="6"/>
      <c r="G4407" s="6"/>
      <c r="H4407" s="6"/>
      <c r="I4407" s="6"/>
      <c r="J4407" s="9"/>
    </row>
    <row r="4408" ht="15.35" customHeight="1">
      <c r="A4408" t="s" s="594">
        <f>MID(D4408,LEN(C4408)+2,LEN(D4408)-LEN(C4408))</f>
        <v>116</v>
      </c>
      <c r="B4408" s="349">
        <f>IF(_xlfn.IFERROR(FIND("PU",D4408,1),0)&lt;&gt;0,"PU",0)</f>
        <v>0</v>
      </c>
      <c r="C4408" t="s" s="10">
        <v>287</v>
      </c>
      <c r="D4408" t="s" s="10">
        <v>5399</v>
      </c>
      <c r="E4408" s="349">
        <v>0</v>
      </c>
      <c r="F4408" s="6"/>
      <c r="G4408" s="6"/>
      <c r="H4408" s="6"/>
      <c r="I4408" s="6"/>
      <c r="J4408" s="9"/>
    </row>
    <row r="4409" ht="15.35" customHeight="1">
      <c r="A4409" t="s" s="594">
        <f>MID(D4409,LEN(C4409)+2,LEN(D4409)-LEN(C4409))</f>
        <v>116</v>
      </c>
      <c r="B4409" s="349">
        <f>IF(_xlfn.IFERROR(FIND("PU",D4409,1),0)&lt;&gt;0,"PU",0)</f>
        <v>0</v>
      </c>
      <c r="C4409" t="s" s="10">
        <v>289</v>
      </c>
      <c r="D4409" t="s" s="10">
        <v>5400</v>
      </c>
      <c r="E4409" s="349">
        <v>0</v>
      </c>
      <c r="F4409" s="6"/>
      <c r="G4409" s="6"/>
      <c r="H4409" s="6"/>
      <c r="I4409" s="6"/>
      <c r="J4409" s="9"/>
    </row>
    <row r="4410" ht="15.35" customHeight="1">
      <c r="A4410" t="s" s="594">
        <f>MID(D4410,LEN(C4410)+2,LEN(D4410)-LEN(C4410))</f>
        <v>116</v>
      </c>
      <c r="B4410" s="349">
        <f>IF(_xlfn.IFERROR(FIND("PU",D4410,1),0)&lt;&gt;0,"PU",0)</f>
        <v>0</v>
      </c>
      <c r="C4410" t="s" s="10">
        <v>291</v>
      </c>
      <c r="D4410" t="s" s="10">
        <v>5401</v>
      </c>
      <c r="E4410" s="349">
        <v>0</v>
      </c>
      <c r="F4410" s="6"/>
      <c r="G4410" s="6"/>
      <c r="H4410" s="6"/>
      <c r="I4410" s="6"/>
      <c r="J4410" s="9"/>
    </row>
    <row r="4411" ht="15.35" customHeight="1">
      <c r="A4411" t="s" s="594">
        <f>MID(D4411,LEN(C4411)+2,LEN(D4411)-LEN(C4411))</f>
        <v>116</v>
      </c>
      <c r="B4411" s="349">
        <f>IF(_xlfn.IFERROR(FIND("PU",D4411,1),0)&lt;&gt;0,"PU",0)</f>
        <v>0</v>
      </c>
      <c r="C4411" t="s" s="10">
        <v>293</v>
      </c>
      <c r="D4411" t="s" s="10">
        <v>5402</v>
      </c>
      <c r="E4411" s="349">
        <v>0</v>
      </c>
      <c r="F4411" s="6"/>
      <c r="G4411" s="6"/>
      <c r="H4411" s="6"/>
      <c r="I4411" s="6"/>
      <c r="J4411" s="9"/>
    </row>
    <row r="4412" ht="15.35" customHeight="1">
      <c r="A4412" t="s" s="594">
        <f>MID(D4412,LEN(C4412)+2,LEN(D4412)-LEN(C4412))</f>
        <v>116</v>
      </c>
      <c r="B4412" s="349">
        <f>IF(_xlfn.IFERROR(FIND("PU",D4412,1),0)&lt;&gt;0,"PU",0)</f>
        <v>0</v>
      </c>
      <c r="C4412" t="s" s="10">
        <v>295</v>
      </c>
      <c r="D4412" t="s" s="10">
        <v>5403</v>
      </c>
      <c r="E4412" s="349">
        <v>0</v>
      </c>
      <c r="F4412" s="6"/>
      <c r="G4412" s="6"/>
      <c r="H4412" s="6"/>
      <c r="I4412" s="6"/>
      <c r="J4412" s="9"/>
    </row>
    <row r="4413" ht="15.35" customHeight="1">
      <c r="A4413" t="s" s="594">
        <f>MID(D4413,LEN(C4413)+2,LEN(D4413)-LEN(C4413))</f>
        <v>116</v>
      </c>
      <c r="B4413" s="349">
        <f>IF(_xlfn.IFERROR(FIND("PU",D4413,1),0)&lt;&gt;0,"PU",0)</f>
        <v>0</v>
      </c>
      <c r="C4413" t="s" s="10">
        <v>297</v>
      </c>
      <c r="D4413" t="s" s="10">
        <v>5404</v>
      </c>
      <c r="E4413" s="349">
        <v>0</v>
      </c>
      <c r="F4413" s="6"/>
      <c r="G4413" s="6"/>
      <c r="H4413" s="6"/>
      <c r="I4413" s="6"/>
      <c r="J4413" s="9"/>
    </row>
    <row r="4414" ht="15.35" customHeight="1">
      <c r="A4414" t="s" s="594">
        <f>MID(D4414,LEN(C4414)+2,LEN(D4414)-LEN(C4414))</f>
        <v>116</v>
      </c>
      <c r="B4414" s="349">
        <f>IF(_xlfn.IFERROR(FIND("PU",D4414,1),0)&lt;&gt;0,"PU",0)</f>
        <v>0</v>
      </c>
      <c r="C4414" t="s" s="10">
        <v>4282</v>
      </c>
      <c r="D4414" t="s" s="10">
        <v>5405</v>
      </c>
      <c r="E4414" s="349">
        <v>0</v>
      </c>
      <c r="F4414" s="6"/>
      <c r="G4414" s="6"/>
      <c r="H4414" s="6"/>
      <c r="I4414" s="6"/>
      <c r="J4414" s="9"/>
    </row>
    <row r="4415" ht="15.35" customHeight="1">
      <c r="A4415" t="s" s="594">
        <f>MID(D4415,LEN(C4415)+2,LEN(D4415)-LEN(C4415))</f>
        <v>116</v>
      </c>
      <c r="B4415" s="349">
        <f>IF(_xlfn.IFERROR(FIND("PU",D4415,1),0)&lt;&gt;0,"PU",0)</f>
        <v>0</v>
      </c>
      <c r="C4415" t="s" s="10">
        <v>4297</v>
      </c>
      <c r="D4415" t="s" s="10">
        <v>5406</v>
      </c>
      <c r="E4415" s="349">
        <v>0</v>
      </c>
      <c r="F4415" s="6"/>
      <c r="G4415" s="6"/>
      <c r="H4415" s="6"/>
      <c r="I4415" s="6"/>
      <c r="J4415" s="9"/>
    </row>
    <row r="4416" ht="15.35" customHeight="1">
      <c r="A4416" t="s" s="594">
        <f>MID(D4416,LEN(C4416)+2,LEN(D4416)-LEN(C4416))</f>
        <v>116</v>
      </c>
      <c r="B4416" s="349">
        <f>IF(_xlfn.IFERROR(FIND("PU",D4416,1),0)&lt;&gt;0,"PU",0)</f>
        <v>0</v>
      </c>
      <c r="C4416" t="s" s="10">
        <v>4312</v>
      </c>
      <c r="D4416" t="s" s="10">
        <v>5407</v>
      </c>
      <c r="E4416" s="349">
        <v>0</v>
      </c>
      <c r="F4416" s="6"/>
      <c r="G4416" s="6"/>
      <c r="H4416" s="6"/>
      <c r="I4416" s="6"/>
      <c r="J4416" s="9"/>
    </row>
    <row r="4417" ht="15.35" customHeight="1">
      <c r="A4417" t="s" s="594">
        <f>MID(D4417,LEN(C4417)+2,LEN(D4417)-LEN(C4417))</f>
        <v>116</v>
      </c>
      <c r="B4417" s="349">
        <f>IF(_xlfn.IFERROR(FIND("PU",D4417,1),0)&lt;&gt;0,"PU",0)</f>
        <v>0</v>
      </c>
      <c r="C4417" t="s" s="10">
        <v>4327</v>
      </c>
      <c r="D4417" t="s" s="10">
        <v>5408</v>
      </c>
      <c r="E4417" s="349">
        <v>0</v>
      </c>
      <c r="F4417" s="6"/>
      <c r="G4417" s="6"/>
      <c r="H4417" s="6"/>
      <c r="I4417" s="6"/>
      <c r="J4417" s="9"/>
    </row>
    <row r="4418" ht="15.35" customHeight="1">
      <c r="A4418" t="s" s="594">
        <f>MID(D4418,LEN(C4418)+2,LEN(D4418)-LEN(C4418))</f>
        <v>116</v>
      </c>
      <c r="B4418" s="349">
        <f>IF(_xlfn.IFERROR(FIND("PU",D4418,1),0)&lt;&gt;0,"PU",0)</f>
        <v>0</v>
      </c>
      <c r="C4418" t="s" s="10">
        <v>4342</v>
      </c>
      <c r="D4418" t="s" s="10">
        <v>5409</v>
      </c>
      <c r="E4418" s="349">
        <v>0</v>
      </c>
      <c r="F4418" s="6"/>
      <c r="G4418" s="6"/>
      <c r="H4418" s="6"/>
      <c r="I4418" s="6"/>
      <c r="J4418" s="9"/>
    </row>
    <row r="4419" ht="15.35" customHeight="1">
      <c r="A4419" t="s" s="594">
        <f>MID(D4419,LEN(C4419)+2,LEN(D4419)-LEN(C4419))</f>
        <v>116</v>
      </c>
      <c r="B4419" s="349">
        <f>IF(_xlfn.IFERROR(FIND("PU",D4419,1),0)&lt;&gt;0,"PU",0)</f>
        <v>0</v>
      </c>
      <c r="C4419" t="s" s="10">
        <v>4357</v>
      </c>
      <c r="D4419" t="s" s="10">
        <v>5410</v>
      </c>
      <c r="E4419" s="349">
        <v>0</v>
      </c>
      <c r="F4419" s="6"/>
      <c r="G4419" s="6"/>
      <c r="H4419" s="6"/>
      <c r="I4419" s="6"/>
      <c r="J4419" s="9"/>
    </row>
    <row r="4420" ht="15.35" customHeight="1">
      <c r="A4420" t="s" s="594">
        <f>MID(D4420,LEN(C4420)+2,LEN(D4420)-LEN(C4420))</f>
        <v>116</v>
      </c>
      <c r="B4420" s="349">
        <f>IF(_xlfn.IFERROR(FIND("PU",D4420,1),0)&lt;&gt;0,"PU",0)</f>
        <v>0</v>
      </c>
      <c r="C4420" t="s" s="10">
        <v>4372</v>
      </c>
      <c r="D4420" t="s" s="10">
        <v>5411</v>
      </c>
      <c r="E4420" s="349">
        <v>0</v>
      </c>
      <c r="F4420" s="6"/>
      <c r="G4420" s="6"/>
      <c r="H4420" s="6"/>
      <c r="I4420" s="6"/>
      <c r="J4420" s="9"/>
    </row>
    <row r="4421" ht="15.35" customHeight="1">
      <c r="A4421" t="s" s="594">
        <f>MID(D4421,LEN(C4421)+2,LEN(D4421)-LEN(C4421))</f>
        <v>116</v>
      </c>
      <c r="B4421" s="349">
        <f>IF(_xlfn.IFERROR(FIND("PU",D4421,1),0)&lt;&gt;0,"PU",0)</f>
        <v>0</v>
      </c>
      <c r="C4421" t="s" s="10">
        <v>4387</v>
      </c>
      <c r="D4421" t="s" s="10">
        <v>5412</v>
      </c>
      <c r="E4421" s="349">
        <v>0</v>
      </c>
      <c r="F4421" s="6"/>
      <c r="G4421" s="6"/>
      <c r="H4421" s="6"/>
      <c r="I4421" s="6"/>
      <c r="J4421" s="9"/>
    </row>
    <row r="4422" ht="15.35" customHeight="1">
      <c r="A4422" t="s" s="594">
        <f>MID(D4422,LEN(C4422)+2,LEN(D4422)-LEN(C4422))</f>
        <v>116</v>
      </c>
      <c r="B4422" s="349">
        <f>IF(_xlfn.IFERROR(FIND("PU",D4422,1),0)&lt;&gt;0,"PU",0)</f>
        <v>0</v>
      </c>
      <c r="C4422" t="s" s="10">
        <v>4402</v>
      </c>
      <c r="D4422" t="s" s="10">
        <v>5413</v>
      </c>
      <c r="E4422" s="349">
        <v>0</v>
      </c>
      <c r="F4422" s="6"/>
      <c r="G4422" s="6"/>
      <c r="H4422" s="6"/>
      <c r="I4422" s="6"/>
      <c r="J4422" s="9"/>
    </row>
    <row r="4423" ht="15.35" customHeight="1">
      <c r="A4423" t="s" s="594">
        <f>MID(D4423,LEN(C4423)+2,LEN(D4423)-LEN(C4423))</f>
        <v>116</v>
      </c>
      <c r="B4423" s="349">
        <f>IF(_xlfn.IFERROR(FIND("PU",D4423,1),0)&lt;&gt;0,"PU",0)</f>
        <v>0</v>
      </c>
      <c r="C4423" t="s" s="10">
        <v>4417</v>
      </c>
      <c r="D4423" t="s" s="10">
        <v>5414</v>
      </c>
      <c r="E4423" s="349">
        <v>0</v>
      </c>
      <c r="F4423" s="6"/>
      <c r="G4423" s="6"/>
      <c r="H4423" s="6"/>
      <c r="I4423" s="6"/>
      <c r="J4423" s="9"/>
    </row>
    <row r="4424" ht="15.35" customHeight="1">
      <c r="A4424" t="s" s="594">
        <f>MID(D4424,LEN(C4424)+2,LEN(D4424)-LEN(C4424))</f>
        <v>116</v>
      </c>
      <c r="B4424" s="349">
        <f>IF(_xlfn.IFERROR(FIND("PU",D4424,1),0)&lt;&gt;0,"PU",0)</f>
        <v>0</v>
      </c>
      <c r="C4424" t="s" s="10">
        <v>4432</v>
      </c>
      <c r="D4424" t="s" s="10">
        <v>5415</v>
      </c>
      <c r="E4424" s="349">
        <v>0</v>
      </c>
      <c r="F4424" s="6"/>
      <c r="G4424" s="6"/>
      <c r="H4424" s="6"/>
      <c r="I4424" s="6"/>
      <c r="J4424" s="9"/>
    </row>
    <row r="4425" ht="15.35" customHeight="1">
      <c r="A4425" t="s" s="594">
        <f>MID(D4425,LEN(C4425)+2,LEN(D4425)-LEN(C4425))</f>
        <v>116</v>
      </c>
      <c r="B4425" s="349">
        <f>IF(_xlfn.IFERROR(FIND("PU",D4425,1),0)&lt;&gt;0,"PU",0)</f>
        <v>0</v>
      </c>
      <c r="C4425" t="s" s="10">
        <v>4447</v>
      </c>
      <c r="D4425" t="s" s="10">
        <v>5416</v>
      </c>
      <c r="E4425" s="349">
        <v>0</v>
      </c>
      <c r="F4425" s="6"/>
      <c r="G4425" s="6"/>
      <c r="H4425" s="6"/>
      <c r="I4425" s="6"/>
      <c r="J4425" s="9"/>
    </row>
    <row r="4426" ht="15.35" customHeight="1">
      <c r="A4426" t="s" s="594">
        <f>MID(D4426,LEN(C4426)+2,LEN(D4426)-LEN(C4426))</f>
        <v>116</v>
      </c>
      <c r="B4426" s="349">
        <f>IF(_xlfn.IFERROR(FIND("PU",D4426,1),0)&lt;&gt;0,"PU",0)</f>
        <v>0</v>
      </c>
      <c r="C4426" t="s" s="10">
        <v>4462</v>
      </c>
      <c r="D4426" t="s" s="10">
        <v>5417</v>
      </c>
      <c r="E4426" s="349">
        <v>0</v>
      </c>
      <c r="F4426" s="6"/>
      <c r="G4426" s="6"/>
      <c r="H4426" s="6"/>
      <c r="I4426" s="6"/>
      <c r="J4426" s="9"/>
    </row>
    <row r="4427" ht="15.35" customHeight="1">
      <c r="A4427" t="s" s="594">
        <f>MID(D4427,LEN(C4427)+2,LEN(D4427)-LEN(C4427))</f>
        <v>116</v>
      </c>
      <c r="B4427" s="349">
        <f>IF(_xlfn.IFERROR(FIND("PU",D4427,1),0)&lt;&gt;0,"PU",0)</f>
        <v>0</v>
      </c>
      <c r="C4427" t="s" s="10">
        <v>5418</v>
      </c>
      <c r="D4427" t="s" s="10">
        <v>5419</v>
      </c>
      <c r="E4427" s="349">
        <v>0</v>
      </c>
      <c r="F4427" s="6"/>
      <c r="G4427" s="6"/>
      <c r="H4427" s="6"/>
      <c r="I4427" s="6"/>
      <c r="J4427" s="9"/>
    </row>
    <row r="4428" ht="15.35" customHeight="1">
      <c r="A4428" t="s" s="594">
        <f>MID(D4428,LEN(C4428)+2,LEN(D4428)-LEN(C4428))</f>
        <v>116</v>
      </c>
      <c r="B4428" s="349">
        <f>IF(_xlfn.IFERROR(FIND("PU",D4428,1),0)&lt;&gt;0,"PU",0)</f>
        <v>0</v>
      </c>
      <c r="C4428" t="s" s="10">
        <v>5420</v>
      </c>
      <c r="D4428" t="s" s="10">
        <v>5421</v>
      </c>
      <c r="E4428" s="349">
        <v>0</v>
      </c>
      <c r="F4428" s="6"/>
      <c r="G4428" s="6"/>
      <c r="H4428" s="6"/>
      <c r="I4428" s="6"/>
      <c r="J4428" s="9"/>
    </row>
    <row r="4429" ht="15.35" customHeight="1">
      <c r="A4429" t="s" s="594">
        <f>MID(D4429,LEN(C4429)+2,LEN(D4429)-LEN(C4429))</f>
        <v>116</v>
      </c>
      <c r="B4429" s="349">
        <f>IF(_xlfn.IFERROR(FIND("PU",D4429,1),0)&lt;&gt;0,"PU",0)</f>
        <v>0</v>
      </c>
      <c r="C4429" t="s" s="10">
        <v>5422</v>
      </c>
      <c r="D4429" t="s" s="10">
        <v>5423</v>
      </c>
      <c r="E4429" s="349">
        <v>0</v>
      </c>
      <c r="F4429" s="6"/>
      <c r="G4429" s="6"/>
      <c r="H4429" s="6"/>
      <c r="I4429" s="6"/>
      <c r="J4429" s="9"/>
    </row>
    <row r="4430" ht="15.35" customHeight="1">
      <c r="A4430" t="s" s="594">
        <f>MID(D4430,LEN(C4430)+2,LEN(D4430)-LEN(C4430))</f>
        <v>116</v>
      </c>
      <c r="B4430" s="349">
        <f>IF(_xlfn.IFERROR(FIND("PU",D4430,1),0)&lt;&gt;0,"PU",0)</f>
        <v>0</v>
      </c>
      <c r="C4430" t="s" s="10">
        <v>300</v>
      </c>
      <c r="D4430" t="s" s="10">
        <v>5424</v>
      </c>
      <c r="E4430" s="349">
        <v>0</v>
      </c>
      <c r="F4430" s="6"/>
      <c r="G4430" s="6"/>
      <c r="H4430" s="6"/>
      <c r="I4430" s="6"/>
      <c r="J4430" s="9"/>
    </row>
    <row r="4431" ht="15.35" customHeight="1">
      <c r="A4431" t="s" s="594">
        <f>MID(D4431,LEN(C4431)+2,LEN(D4431)-LEN(C4431))</f>
        <v>116</v>
      </c>
      <c r="B4431" s="349">
        <f>IF(_xlfn.IFERROR(FIND("PU",D4431,1),0)&lt;&gt;0,"PU",0)</f>
        <v>0</v>
      </c>
      <c r="C4431" t="s" s="10">
        <v>302</v>
      </c>
      <c r="D4431" t="s" s="10">
        <v>5425</v>
      </c>
      <c r="E4431" s="349">
        <v>0</v>
      </c>
      <c r="F4431" s="6"/>
      <c r="G4431" s="6"/>
      <c r="H4431" s="6"/>
      <c r="I4431" s="6"/>
      <c r="J4431" s="9"/>
    </row>
    <row r="4432" ht="15.35" customHeight="1">
      <c r="A4432" t="s" s="594">
        <f>MID(D4432,LEN(C4432)+2,LEN(D4432)-LEN(C4432))</f>
        <v>116</v>
      </c>
      <c r="B4432" s="349">
        <f>IF(_xlfn.IFERROR(FIND("PU",D4432,1),0)&lt;&gt;0,"PU",0)</f>
        <v>0</v>
      </c>
      <c r="C4432" t="s" s="10">
        <v>304</v>
      </c>
      <c r="D4432" t="s" s="10">
        <v>5426</v>
      </c>
      <c r="E4432" s="349">
        <v>0</v>
      </c>
      <c r="F4432" s="6"/>
      <c r="G4432" s="6"/>
      <c r="H4432" s="6"/>
      <c r="I4432" s="6"/>
      <c r="J4432" s="9"/>
    </row>
    <row r="4433" ht="15.35" customHeight="1">
      <c r="A4433" t="s" s="594">
        <f>MID(D4433,LEN(C4433)+2,LEN(D4433)-LEN(C4433))</f>
        <v>116</v>
      </c>
      <c r="B4433" s="349">
        <f>IF(_xlfn.IFERROR(FIND("PU",D4433,1),0)&lt;&gt;0,"PU",0)</f>
        <v>0</v>
      </c>
      <c r="C4433" t="s" s="10">
        <v>306</v>
      </c>
      <c r="D4433" t="s" s="10">
        <v>5427</v>
      </c>
      <c r="E4433" s="349">
        <v>0</v>
      </c>
      <c r="F4433" s="6"/>
      <c r="G4433" s="6"/>
      <c r="H4433" s="6"/>
      <c r="I4433" s="6"/>
      <c r="J4433" s="9"/>
    </row>
    <row r="4434" ht="15.35" customHeight="1">
      <c r="A4434" t="s" s="594">
        <f>MID(D4434,LEN(C4434)+2,LEN(D4434)-LEN(C4434))</f>
        <v>116</v>
      </c>
      <c r="B4434" s="349">
        <f>IF(_xlfn.IFERROR(FIND("PU",D4434,1),0)&lt;&gt;0,"PU",0)</f>
        <v>0</v>
      </c>
      <c r="C4434" t="s" s="10">
        <v>308</v>
      </c>
      <c r="D4434" t="s" s="10">
        <v>5428</v>
      </c>
      <c r="E4434" s="349">
        <v>0</v>
      </c>
      <c r="F4434" s="6"/>
      <c r="G4434" s="6"/>
      <c r="H4434" s="6"/>
      <c r="I4434" s="6"/>
      <c r="J4434" s="9"/>
    </row>
    <row r="4435" ht="15.35" customHeight="1">
      <c r="A4435" t="s" s="594">
        <f>MID(D4435,LEN(C4435)+2,LEN(D4435)-LEN(C4435))</f>
        <v>116</v>
      </c>
      <c r="B4435" s="349">
        <f>IF(_xlfn.IFERROR(FIND("PU",D4435,1),0)&lt;&gt;0,"PU",0)</f>
        <v>0</v>
      </c>
      <c r="C4435" t="s" s="10">
        <v>310</v>
      </c>
      <c r="D4435" t="s" s="10">
        <v>5429</v>
      </c>
      <c r="E4435" s="349">
        <v>0</v>
      </c>
      <c r="F4435" s="6"/>
      <c r="G4435" s="6"/>
      <c r="H4435" s="6"/>
      <c r="I4435" s="6"/>
      <c r="J4435" s="9"/>
    </row>
    <row r="4436" ht="15.35" customHeight="1">
      <c r="A4436" t="s" s="594">
        <f>MID(D4436,LEN(C4436)+2,LEN(D4436)-LEN(C4436))</f>
        <v>116</v>
      </c>
      <c r="B4436" s="349">
        <f>IF(_xlfn.IFERROR(FIND("PU",D4436,1),0)&lt;&gt;0,"PU",0)</f>
        <v>0</v>
      </c>
      <c r="C4436" t="s" s="10">
        <v>312</v>
      </c>
      <c r="D4436" t="s" s="10">
        <v>5430</v>
      </c>
      <c r="E4436" s="349">
        <v>0</v>
      </c>
      <c r="F4436" s="6"/>
      <c r="G4436" s="6"/>
      <c r="H4436" s="6"/>
      <c r="I4436" s="6"/>
      <c r="J4436" s="9"/>
    </row>
    <row r="4437" ht="15.35" customHeight="1">
      <c r="A4437" t="s" s="594">
        <f>MID(D4437,LEN(C4437)+2,LEN(D4437)-LEN(C4437))</f>
        <v>116</v>
      </c>
      <c r="B4437" s="349">
        <f>IF(_xlfn.IFERROR(FIND("PU",D4437,1),0)&lt;&gt;0,"PU",0)</f>
        <v>0</v>
      </c>
      <c r="C4437" t="s" s="10">
        <v>314</v>
      </c>
      <c r="D4437" t="s" s="10">
        <v>5431</v>
      </c>
      <c r="E4437" s="349">
        <v>0</v>
      </c>
      <c r="F4437" s="6"/>
      <c r="G4437" s="6"/>
      <c r="H4437" s="6"/>
      <c r="I4437" s="6"/>
      <c r="J4437" s="9"/>
    </row>
    <row r="4438" ht="15.35" customHeight="1">
      <c r="A4438" t="s" s="594">
        <f>MID(D4438,LEN(C4438)+2,LEN(D4438)-LEN(C4438))</f>
        <v>116</v>
      </c>
      <c r="B4438" s="349">
        <f>IF(_xlfn.IFERROR(FIND("PU",D4438,1),0)&lt;&gt;0,"PU",0)</f>
        <v>0</v>
      </c>
      <c r="C4438" t="s" s="10">
        <v>316</v>
      </c>
      <c r="D4438" t="s" s="10">
        <v>5432</v>
      </c>
      <c r="E4438" s="349">
        <v>0</v>
      </c>
      <c r="F4438" s="6"/>
      <c r="G4438" s="6"/>
      <c r="H4438" s="6"/>
      <c r="I4438" s="6"/>
      <c r="J4438" s="9"/>
    </row>
    <row r="4439" ht="15.35" customHeight="1">
      <c r="A4439" t="s" s="594">
        <f>MID(D4439,LEN(C4439)+2,LEN(D4439)-LEN(C4439))</f>
        <v>116</v>
      </c>
      <c r="B4439" s="349">
        <f>IF(_xlfn.IFERROR(FIND("PU",D4439,1),0)&lt;&gt;0,"PU",0)</f>
        <v>0</v>
      </c>
      <c r="C4439" t="s" s="10">
        <v>318</v>
      </c>
      <c r="D4439" t="s" s="10">
        <v>5433</v>
      </c>
      <c r="E4439" s="349">
        <v>0</v>
      </c>
      <c r="F4439" s="6"/>
      <c r="G4439" s="6"/>
      <c r="H4439" s="6"/>
      <c r="I4439" s="6"/>
      <c r="J4439" s="9"/>
    </row>
    <row r="4440" ht="15.35" customHeight="1">
      <c r="A4440" t="s" s="594">
        <f>MID(D4440,LEN(C4440)+2,LEN(D4440)-LEN(C4440))</f>
        <v>116</v>
      </c>
      <c r="B4440" s="349">
        <f>IF(_xlfn.IFERROR(FIND("PU",D4440,1),0)&lt;&gt;0,"PU",0)</f>
        <v>0</v>
      </c>
      <c r="C4440" t="s" s="10">
        <v>320</v>
      </c>
      <c r="D4440" t="s" s="10">
        <v>5434</v>
      </c>
      <c r="E4440" s="349">
        <v>0</v>
      </c>
      <c r="F4440" s="6"/>
      <c r="G4440" s="6"/>
      <c r="H4440" s="6"/>
      <c r="I4440" s="6"/>
      <c r="J4440" s="9"/>
    </row>
    <row r="4441" ht="15.35" customHeight="1">
      <c r="A4441" t="s" s="594">
        <f>MID(D4441,LEN(C4441)+2,LEN(D4441)-LEN(C4441))</f>
        <v>116</v>
      </c>
      <c r="B4441" s="349">
        <f>IF(_xlfn.IFERROR(FIND("PU",D4441,1),0)&lt;&gt;0,"PU",0)</f>
        <v>0</v>
      </c>
      <c r="C4441" t="s" s="10">
        <v>322</v>
      </c>
      <c r="D4441" t="s" s="10">
        <v>5435</v>
      </c>
      <c r="E4441" s="349">
        <v>0</v>
      </c>
      <c r="F4441" s="6"/>
      <c r="G4441" s="6"/>
      <c r="H4441" s="6"/>
      <c r="I4441" s="6"/>
      <c r="J4441" s="9"/>
    </row>
    <row r="4442" ht="15.35" customHeight="1">
      <c r="A4442" t="s" s="594">
        <f>MID(D4442,LEN(C4442)+2,LEN(D4442)-LEN(C4442))</f>
        <v>116</v>
      </c>
      <c r="B4442" s="349">
        <f>IF(_xlfn.IFERROR(FIND("PU",D4442,1),0)&lt;&gt;0,"PU",0)</f>
        <v>0</v>
      </c>
      <c r="C4442" t="s" s="10">
        <v>324</v>
      </c>
      <c r="D4442" t="s" s="10">
        <v>5436</v>
      </c>
      <c r="E4442" s="349">
        <v>0</v>
      </c>
      <c r="F4442" s="6"/>
      <c r="G4442" s="6"/>
      <c r="H4442" s="6"/>
      <c r="I4442" s="6"/>
      <c r="J4442" s="9"/>
    </row>
    <row r="4443" ht="15.35" customHeight="1">
      <c r="A4443" t="s" s="594">
        <f>MID(D4443,LEN(C4443)+2,LEN(D4443)-LEN(C4443))</f>
        <v>116</v>
      </c>
      <c r="B4443" s="349">
        <f>IF(_xlfn.IFERROR(FIND("PU",D4443,1),0)&lt;&gt;0,"PU",0)</f>
        <v>0</v>
      </c>
      <c r="C4443" t="s" s="10">
        <v>326</v>
      </c>
      <c r="D4443" t="s" s="10">
        <v>5437</v>
      </c>
      <c r="E4443" s="349">
        <v>0</v>
      </c>
      <c r="F4443" s="6"/>
      <c r="G4443" s="6"/>
      <c r="H4443" s="6"/>
      <c r="I4443" s="6"/>
      <c r="J4443" s="9"/>
    </row>
    <row r="4444" ht="15.35" customHeight="1">
      <c r="A4444" t="s" s="594">
        <f>MID(D4444,LEN(C4444)+2,LEN(D4444)-LEN(C4444))</f>
        <v>116</v>
      </c>
      <c r="B4444" s="349">
        <f>IF(_xlfn.IFERROR(FIND("PU",D4444,1),0)&lt;&gt;0,"PU",0)</f>
        <v>0</v>
      </c>
      <c r="C4444" t="s" s="10">
        <v>328</v>
      </c>
      <c r="D4444" t="s" s="10">
        <v>5438</v>
      </c>
      <c r="E4444" s="349">
        <v>0</v>
      </c>
      <c r="F4444" s="6"/>
      <c r="G4444" s="6"/>
      <c r="H4444" s="6"/>
      <c r="I4444" s="6"/>
      <c r="J4444" s="9"/>
    </row>
    <row r="4445" ht="15.35" customHeight="1">
      <c r="A4445" t="s" s="594">
        <f>MID(D4445,LEN(C4445)+2,LEN(D4445)-LEN(C4445))</f>
        <v>116</v>
      </c>
      <c r="B4445" s="349">
        <f>IF(_xlfn.IFERROR(FIND("PU",D4445,1),0)&lt;&gt;0,"PU",0)</f>
        <v>0</v>
      </c>
      <c r="C4445" t="s" s="10">
        <v>330</v>
      </c>
      <c r="D4445" t="s" s="10">
        <v>5439</v>
      </c>
      <c r="E4445" s="349">
        <v>0</v>
      </c>
      <c r="F4445" s="6"/>
      <c r="G4445" s="6"/>
      <c r="H4445" s="6"/>
      <c r="I4445" s="6"/>
      <c r="J4445" s="9"/>
    </row>
    <row r="4446" ht="15.35" customHeight="1">
      <c r="A4446" t="s" s="594">
        <f>MID(D4446,LEN(C4446)+2,LEN(D4446)-LEN(C4446))</f>
        <v>116</v>
      </c>
      <c r="B4446" s="349">
        <f>IF(_xlfn.IFERROR(FIND("PU",D4446,1),0)&lt;&gt;0,"PU",0)</f>
        <v>0</v>
      </c>
      <c r="C4446" t="s" s="10">
        <v>332</v>
      </c>
      <c r="D4446" t="s" s="10">
        <v>5440</v>
      </c>
      <c r="E4446" s="349">
        <v>0</v>
      </c>
      <c r="F4446" s="6"/>
      <c r="G4446" s="6"/>
      <c r="H4446" s="6"/>
      <c r="I4446" s="6"/>
      <c r="J4446" s="9"/>
    </row>
    <row r="4447" ht="15.35" customHeight="1">
      <c r="A4447" t="s" s="594">
        <f>MID(D4447,LEN(C4447)+2,LEN(D4447)-LEN(C4447))</f>
        <v>116</v>
      </c>
      <c r="B4447" s="349">
        <f>IF(_xlfn.IFERROR(FIND("PU",D4447,1),0)&lt;&gt;0,"PU",0)</f>
        <v>0</v>
      </c>
      <c r="C4447" t="s" s="10">
        <v>334</v>
      </c>
      <c r="D4447" t="s" s="10">
        <v>5441</v>
      </c>
      <c r="E4447" s="349">
        <v>0</v>
      </c>
      <c r="F4447" s="6"/>
      <c r="G4447" s="6"/>
      <c r="H4447" s="6"/>
      <c r="I4447" s="6"/>
      <c r="J4447" s="9"/>
    </row>
    <row r="4448" ht="15.35" customHeight="1">
      <c r="A4448" t="s" s="594">
        <f>MID(D4448,LEN(C4448)+2,LEN(D4448)-LEN(C4448))</f>
        <v>116</v>
      </c>
      <c r="B4448" s="349">
        <f>IF(_xlfn.IFERROR(FIND("PU",D4448,1),0)&lt;&gt;0,"PU",0)</f>
        <v>0</v>
      </c>
      <c r="C4448" t="s" s="10">
        <v>4477</v>
      </c>
      <c r="D4448" t="s" s="10">
        <v>5442</v>
      </c>
      <c r="E4448" s="349">
        <v>0</v>
      </c>
      <c r="F4448" s="6"/>
      <c r="G4448" s="6"/>
      <c r="H4448" s="6"/>
      <c r="I4448" s="6"/>
      <c r="J4448" s="9"/>
    </row>
    <row r="4449" ht="15.35" customHeight="1">
      <c r="A4449" t="s" s="594">
        <f>MID(D4449,LEN(C4449)+2,LEN(D4449)-LEN(C4449))</f>
        <v>116</v>
      </c>
      <c r="B4449" s="349">
        <f>IF(_xlfn.IFERROR(FIND("PU",D4449,1),0)&lt;&gt;0,"PU",0)</f>
        <v>0</v>
      </c>
      <c r="C4449" t="s" s="10">
        <v>4492</v>
      </c>
      <c r="D4449" t="s" s="10">
        <v>5443</v>
      </c>
      <c r="E4449" s="349">
        <v>0</v>
      </c>
      <c r="F4449" s="6"/>
      <c r="G4449" s="6"/>
      <c r="H4449" s="6"/>
      <c r="I4449" s="6"/>
      <c r="J4449" s="9"/>
    </row>
    <row r="4450" ht="15.35" customHeight="1">
      <c r="A4450" t="s" s="594">
        <f>MID(D4450,LEN(C4450)+2,LEN(D4450)-LEN(C4450))</f>
        <v>116</v>
      </c>
      <c r="B4450" s="349">
        <f>IF(_xlfn.IFERROR(FIND("PU",D4450,1),0)&lt;&gt;0,"PU",0)</f>
        <v>0</v>
      </c>
      <c r="C4450" t="s" s="10">
        <v>4507</v>
      </c>
      <c r="D4450" t="s" s="10">
        <v>5444</v>
      </c>
      <c r="E4450" s="349">
        <v>0</v>
      </c>
      <c r="F4450" s="6"/>
      <c r="G4450" s="6"/>
      <c r="H4450" s="6"/>
      <c r="I4450" s="6"/>
      <c r="J4450" s="9"/>
    </row>
    <row r="4451" ht="15.35" customHeight="1">
      <c r="A4451" t="s" s="594">
        <f>MID(D4451,LEN(C4451)+2,LEN(D4451)-LEN(C4451))</f>
        <v>116</v>
      </c>
      <c r="B4451" s="349">
        <f>IF(_xlfn.IFERROR(FIND("PU",D4451,1),0)&lt;&gt;0,"PU",0)</f>
        <v>0</v>
      </c>
      <c r="C4451" t="s" s="10">
        <v>4522</v>
      </c>
      <c r="D4451" t="s" s="10">
        <v>5445</v>
      </c>
      <c r="E4451" s="349">
        <v>0</v>
      </c>
      <c r="F4451" s="6"/>
      <c r="G4451" s="6"/>
      <c r="H4451" s="6"/>
      <c r="I4451" s="6"/>
      <c r="J4451" s="9"/>
    </row>
    <row r="4452" ht="15.35" customHeight="1">
      <c r="A4452" t="s" s="594">
        <f>MID(D4452,LEN(C4452)+2,LEN(D4452)-LEN(C4452))</f>
        <v>116</v>
      </c>
      <c r="B4452" s="349">
        <f>IF(_xlfn.IFERROR(FIND("PU",D4452,1),0)&lt;&gt;0,"PU",0)</f>
        <v>0</v>
      </c>
      <c r="C4452" t="s" s="10">
        <v>4537</v>
      </c>
      <c r="D4452" t="s" s="10">
        <v>5446</v>
      </c>
      <c r="E4452" s="349">
        <v>0</v>
      </c>
      <c r="F4452" s="6"/>
      <c r="G4452" s="6"/>
      <c r="H4452" s="6"/>
      <c r="I4452" s="6"/>
      <c r="J4452" s="9"/>
    </row>
    <row r="4453" ht="15.35" customHeight="1">
      <c r="A4453" t="s" s="594">
        <f>MID(D4453,LEN(C4453)+2,LEN(D4453)-LEN(C4453))</f>
        <v>116</v>
      </c>
      <c r="B4453" s="349">
        <f>IF(_xlfn.IFERROR(FIND("PU",D4453,1),0)&lt;&gt;0,"PU",0)</f>
        <v>0</v>
      </c>
      <c r="C4453" t="s" s="10">
        <v>4552</v>
      </c>
      <c r="D4453" t="s" s="10">
        <v>5447</v>
      </c>
      <c r="E4453" s="349">
        <v>0</v>
      </c>
      <c r="F4453" s="6"/>
      <c r="G4453" s="6"/>
      <c r="H4453" s="6"/>
      <c r="I4453" s="6"/>
      <c r="J4453" s="9"/>
    </row>
    <row r="4454" ht="15.35" customHeight="1">
      <c r="A4454" t="s" s="594">
        <f>MID(D4454,LEN(C4454)+2,LEN(D4454)-LEN(C4454))</f>
        <v>116</v>
      </c>
      <c r="B4454" s="349">
        <f>IF(_xlfn.IFERROR(FIND("PU",D4454,1),0)&lt;&gt;0,"PU",0)</f>
        <v>0</v>
      </c>
      <c r="C4454" t="s" s="10">
        <v>4567</v>
      </c>
      <c r="D4454" t="s" s="10">
        <v>5448</v>
      </c>
      <c r="E4454" s="349">
        <v>0</v>
      </c>
      <c r="F4454" s="6"/>
      <c r="G4454" s="6"/>
      <c r="H4454" s="6"/>
      <c r="I4454" s="6"/>
      <c r="J4454" s="9"/>
    </row>
    <row r="4455" ht="15.35" customHeight="1">
      <c r="A4455" t="s" s="594">
        <f>MID(D4455,LEN(C4455)+2,LEN(D4455)-LEN(C4455))</f>
        <v>116</v>
      </c>
      <c r="B4455" s="349">
        <f>IF(_xlfn.IFERROR(FIND("PU",D4455,1),0)&lt;&gt;0,"PU",0)</f>
        <v>0</v>
      </c>
      <c r="C4455" t="s" s="10">
        <v>4582</v>
      </c>
      <c r="D4455" t="s" s="10">
        <v>5449</v>
      </c>
      <c r="E4455" s="349">
        <v>0</v>
      </c>
      <c r="F4455" s="6"/>
      <c r="G4455" s="6"/>
      <c r="H4455" s="6"/>
      <c r="I4455" s="6"/>
      <c r="J4455" s="9"/>
    </row>
    <row r="4456" ht="15.35" customHeight="1">
      <c r="A4456" t="s" s="594">
        <f>MID(D4456,LEN(C4456)+2,LEN(D4456)-LEN(C4456))</f>
        <v>116</v>
      </c>
      <c r="B4456" s="349">
        <f>IF(_xlfn.IFERROR(FIND("PU",D4456,1),0)&lt;&gt;0,"PU",0)</f>
        <v>0</v>
      </c>
      <c r="C4456" t="s" s="10">
        <v>4597</v>
      </c>
      <c r="D4456" t="s" s="10">
        <v>5450</v>
      </c>
      <c r="E4456" s="349">
        <v>0</v>
      </c>
      <c r="F4456" s="6"/>
      <c r="G4456" s="6"/>
      <c r="H4456" s="6"/>
      <c r="I4456" s="6"/>
      <c r="J4456" s="9"/>
    </row>
    <row r="4457" ht="15.35" customHeight="1">
      <c r="A4457" t="s" s="594">
        <f>MID(D4457,LEN(C4457)+2,LEN(D4457)-LEN(C4457))</f>
        <v>116</v>
      </c>
      <c r="B4457" s="349">
        <f>IF(_xlfn.IFERROR(FIND("PU",D4457,1),0)&lt;&gt;0,"PU",0)</f>
        <v>0</v>
      </c>
      <c r="C4457" t="s" s="10">
        <v>4612</v>
      </c>
      <c r="D4457" t="s" s="10">
        <v>5451</v>
      </c>
      <c r="E4457" s="349">
        <v>0</v>
      </c>
      <c r="F4457" s="6"/>
      <c r="G4457" s="6"/>
      <c r="H4457" s="6"/>
      <c r="I4457" s="6"/>
      <c r="J4457" s="9"/>
    </row>
    <row r="4458" ht="15.35" customHeight="1">
      <c r="A4458" t="s" s="594">
        <f>MID(D4458,LEN(C4458)+2,LEN(D4458)-LEN(C4458))</f>
        <v>116</v>
      </c>
      <c r="B4458" s="349">
        <f>IF(_xlfn.IFERROR(FIND("PU",D4458,1),0)&lt;&gt;0,"PU",0)</f>
        <v>0</v>
      </c>
      <c r="C4458" t="s" s="10">
        <v>4627</v>
      </c>
      <c r="D4458" t="s" s="10">
        <v>5452</v>
      </c>
      <c r="E4458" s="349">
        <v>0</v>
      </c>
      <c r="F4458" s="6"/>
      <c r="G4458" s="6"/>
      <c r="H4458" s="6"/>
      <c r="I4458" s="6"/>
      <c r="J4458" s="9"/>
    </row>
    <row r="4459" ht="15.35" customHeight="1">
      <c r="A4459" t="s" s="594">
        <f>MID(D4459,LEN(C4459)+2,LEN(D4459)-LEN(C4459))</f>
        <v>116</v>
      </c>
      <c r="B4459" s="349">
        <f>IF(_xlfn.IFERROR(FIND("PU",D4459,1),0)&lt;&gt;0,"PU",0)</f>
        <v>0</v>
      </c>
      <c r="C4459" t="s" s="10">
        <v>4642</v>
      </c>
      <c r="D4459" t="s" s="10">
        <v>5453</v>
      </c>
      <c r="E4459" s="349">
        <v>0</v>
      </c>
      <c r="F4459" s="6"/>
      <c r="G4459" s="6"/>
      <c r="H4459" s="6"/>
      <c r="I4459" s="6"/>
      <c r="J4459" s="9"/>
    </row>
    <row r="4460" ht="15.35" customHeight="1">
      <c r="A4460" t="s" s="594">
        <f>MID(D4460,LEN(C4460)+2,LEN(D4460)-LEN(C4460))</f>
        <v>116</v>
      </c>
      <c r="B4460" s="349">
        <f>IF(_xlfn.IFERROR(FIND("PU",D4460,1),0)&lt;&gt;0,"PU",0)</f>
        <v>0</v>
      </c>
      <c r="C4460" t="s" s="10">
        <v>4657</v>
      </c>
      <c r="D4460" t="s" s="10">
        <v>5454</v>
      </c>
      <c r="E4460" s="349">
        <v>0</v>
      </c>
      <c r="F4460" s="6"/>
      <c r="G4460" s="6"/>
      <c r="H4460" s="6"/>
      <c r="I4460" s="6"/>
      <c r="J4460" s="9"/>
    </row>
    <row r="4461" ht="15.35" customHeight="1">
      <c r="A4461" t="s" s="594">
        <f>MID(D4461,LEN(C4461)+2,LEN(D4461)-LEN(C4461))</f>
        <v>116</v>
      </c>
      <c r="B4461" s="349">
        <f>IF(_xlfn.IFERROR(FIND("PU",D4461,1),0)&lt;&gt;0,"PU",0)</f>
        <v>0</v>
      </c>
      <c r="C4461" t="s" s="10">
        <v>4672</v>
      </c>
      <c r="D4461" t="s" s="10">
        <v>5455</v>
      </c>
      <c r="E4461" s="349">
        <v>0</v>
      </c>
      <c r="F4461" s="6"/>
      <c r="G4461" s="6"/>
      <c r="H4461" s="6"/>
      <c r="I4461" s="6"/>
      <c r="J4461" s="9"/>
    </row>
    <row r="4462" ht="15.35" customHeight="1">
      <c r="A4462" t="s" s="594">
        <f>MID(D4462,LEN(C4462)+2,LEN(D4462)-LEN(C4462))</f>
        <v>116</v>
      </c>
      <c r="B4462" s="349">
        <f>IF(_xlfn.IFERROR(FIND("PU",D4462,1),0)&lt;&gt;0,"PU",0)</f>
        <v>0</v>
      </c>
      <c r="C4462" t="s" s="10">
        <v>4687</v>
      </c>
      <c r="D4462" t="s" s="10">
        <v>5456</v>
      </c>
      <c r="E4462" s="349">
        <v>0</v>
      </c>
      <c r="F4462" s="6"/>
      <c r="G4462" s="6"/>
      <c r="H4462" s="6"/>
      <c r="I4462" s="6"/>
      <c r="J4462" s="9"/>
    </row>
    <row r="4463" ht="15.35" customHeight="1">
      <c r="A4463" t="s" s="594">
        <f>MID(D4463,LEN(C4463)+2,LEN(D4463)-LEN(C4463))</f>
        <v>116</v>
      </c>
      <c r="B4463" s="349">
        <f>IF(_xlfn.IFERROR(FIND("PU",D4463,1),0)&lt;&gt;0,"PU",0)</f>
        <v>0</v>
      </c>
      <c r="C4463" t="s" s="10">
        <v>4702</v>
      </c>
      <c r="D4463" t="s" s="10">
        <v>5457</v>
      </c>
      <c r="E4463" s="349">
        <v>0</v>
      </c>
      <c r="F4463" s="6"/>
      <c r="G4463" s="6"/>
      <c r="H4463" s="6"/>
      <c r="I4463" s="6"/>
      <c r="J4463" s="9"/>
    </row>
    <row r="4464" ht="15.35" customHeight="1">
      <c r="A4464" t="s" s="594">
        <f>MID(D4464,LEN(C4464)+2,LEN(D4464)-LEN(C4464))</f>
        <v>116</v>
      </c>
      <c r="B4464" s="349">
        <f>IF(_xlfn.IFERROR(FIND("PU",D4464,1),0)&lt;&gt;0,"PU",0)</f>
        <v>0</v>
      </c>
      <c r="C4464" t="s" s="10">
        <v>4717</v>
      </c>
      <c r="D4464" t="s" s="10">
        <v>5458</v>
      </c>
      <c r="E4464" s="349">
        <v>0</v>
      </c>
      <c r="F4464" s="6"/>
      <c r="G4464" s="6"/>
      <c r="H4464" s="6"/>
      <c r="I4464" s="6"/>
      <c r="J4464" s="9"/>
    </row>
    <row r="4465" ht="15.35" customHeight="1">
      <c r="A4465" t="s" s="594">
        <f>MID(D4465,LEN(C4465)+2,LEN(D4465)-LEN(C4465))</f>
        <v>116</v>
      </c>
      <c r="B4465" s="349">
        <f>IF(_xlfn.IFERROR(FIND("PU",D4465,1),0)&lt;&gt;0,"PU",0)</f>
        <v>0</v>
      </c>
      <c r="C4465" t="s" s="10">
        <v>4732</v>
      </c>
      <c r="D4465" t="s" s="10">
        <v>5459</v>
      </c>
      <c r="E4465" s="349">
        <v>0</v>
      </c>
      <c r="F4465" s="6"/>
      <c r="G4465" s="6"/>
      <c r="H4465" s="6"/>
      <c r="I4465" s="6"/>
      <c r="J4465" s="9"/>
    </row>
    <row r="4466" ht="15.35" customHeight="1">
      <c r="A4466" t="s" s="594">
        <f>MID(D4466,LEN(C4466)+2,LEN(D4466)-LEN(C4466))</f>
        <v>116</v>
      </c>
      <c r="B4466" s="349">
        <f>IF(_xlfn.IFERROR(FIND("PU",D4466,1),0)&lt;&gt;0,"PU",0)</f>
        <v>0</v>
      </c>
      <c r="C4466" t="s" s="10">
        <v>337</v>
      </c>
      <c r="D4466" t="s" s="10">
        <v>5460</v>
      </c>
      <c r="E4466" s="349">
        <v>0</v>
      </c>
      <c r="F4466" s="6"/>
      <c r="G4466" s="6"/>
      <c r="H4466" s="6"/>
      <c r="I4466" s="6"/>
      <c r="J4466" s="9"/>
    </row>
    <row r="4467" ht="15.35" customHeight="1">
      <c r="A4467" t="s" s="594">
        <f>MID(D4467,LEN(C4467)+2,LEN(D4467)-LEN(C4467))</f>
        <v>116</v>
      </c>
      <c r="B4467" s="349">
        <f>IF(_xlfn.IFERROR(FIND("PU",D4467,1),0)&lt;&gt;0,"PU",0)</f>
        <v>0</v>
      </c>
      <c r="C4467" t="s" s="10">
        <v>339</v>
      </c>
      <c r="D4467" t="s" s="10">
        <v>5461</v>
      </c>
      <c r="E4467" s="349">
        <v>0</v>
      </c>
      <c r="F4467" s="6"/>
      <c r="G4467" s="6"/>
      <c r="H4467" s="6"/>
      <c r="I4467" s="6"/>
      <c r="J4467" s="9"/>
    </row>
    <row r="4468" ht="15.35" customHeight="1">
      <c r="A4468" t="s" s="594">
        <f>MID(D4468,LEN(C4468)+2,LEN(D4468)-LEN(C4468))</f>
        <v>116</v>
      </c>
      <c r="B4468" s="349">
        <f>IF(_xlfn.IFERROR(FIND("PU",D4468,1),0)&lt;&gt;0,"PU",0)</f>
        <v>0</v>
      </c>
      <c r="C4468" t="s" s="10">
        <v>341</v>
      </c>
      <c r="D4468" t="s" s="10">
        <v>5462</v>
      </c>
      <c r="E4468" s="349">
        <v>0</v>
      </c>
      <c r="F4468" s="6"/>
      <c r="G4468" s="6"/>
      <c r="H4468" s="6"/>
      <c r="I4468" s="6"/>
      <c r="J4468" s="9"/>
    </row>
    <row r="4469" ht="15.35" customHeight="1">
      <c r="A4469" t="s" s="594">
        <f>MID(D4469,LEN(C4469)+2,LEN(D4469)-LEN(C4469))</f>
        <v>116</v>
      </c>
      <c r="B4469" s="349">
        <f>IF(_xlfn.IFERROR(FIND("PU",D4469,1),0)&lt;&gt;0,"PU",0)</f>
        <v>0</v>
      </c>
      <c r="C4469" t="s" s="10">
        <v>343</v>
      </c>
      <c r="D4469" t="s" s="10">
        <v>5463</v>
      </c>
      <c r="E4469" s="349">
        <v>0</v>
      </c>
      <c r="F4469" s="6"/>
      <c r="G4469" s="6"/>
      <c r="H4469" s="6"/>
      <c r="I4469" s="6"/>
      <c r="J4469" s="9"/>
    </row>
    <row r="4470" ht="15.35" customHeight="1">
      <c r="A4470" t="s" s="594">
        <f>MID(D4470,LEN(C4470)+2,LEN(D4470)-LEN(C4470))</f>
        <v>116</v>
      </c>
      <c r="B4470" s="349">
        <f>IF(_xlfn.IFERROR(FIND("PU",D4470,1),0)&lt;&gt;0,"PU",0)</f>
        <v>0</v>
      </c>
      <c r="C4470" t="s" s="10">
        <v>345</v>
      </c>
      <c r="D4470" t="s" s="10">
        <v>5464</v>
      </c>
      <c r="E4470" s="349">
        <v>0</v>
      </c>
      <c r="F4470" s="6"/>
      <c r="G4470" s="6"/>
      <c r="H4470" s="6"/>
      <c r="I4470" s="6"/>
      <c r="J4470" s="9"/>
    </row>
    <row r="4471" ht="15.35" customHeight="1">
      <c r="A4471" t="s" s="594">
        <f>MID(D4471,LEN(C4471)+2,LEN(D4471)-LEN(C4471))</f>
        <v>116</v>
      </c>
      <c r="B4471" s="349">
        <f>IF(_xlfn.IFERROR(FIND("PU",D4471,1),0)&lt;&gt;0,"PU",0)</f>
        <v>0</v>
      </c>
      <c r="C4471" t="s" s="10">
        <v>347</v>
      </c>
      <c r="D4471" t="s" s="10">
        <v>5465</v>
      </c>
      <c r="E4471" s="349">
        <v>0</v>
      </c>
      <c r="F4471" s="6"/>
      <c r="G4471" s="6"/>
      <c r="H4471" s="6"/>
      <c r="I4471" s="6"/>
      <c r="J4471" s="9"/>
    </row>
    <row r="4472" ht="15.35" customHeight="1">
      <c r="A4472" t="s" s="594">
        <f>MID(D4472,LEN(C4472)+2,LEN(D4472)-LEN(C4472))</f>
        <v>116</v>
      </c>
      <c r="B4472" s="349">
        <f>IF(_xlfn.IFERROR(FIND("PU",D4472,1),0)&lt;&gt;0,"PU",0)</f>
        <v>0</v>
      </c>
      <c r="C4472" t="s" s="10">
        <v>349</v>
      </c>
      <c r="D4472" t="s" s="10">
        <v>5466</v>
      </c>
      <c r="E4472" s="349">
        <v>0</v>
      </c>
      <c r="F4472" s="6"/>
      <c r="G4472" s="6"/>
      <c r="H4472" s="6"/>
      <c r="I4472" s="6"/>
      <c r="J4472" s="9"/>
    </row>
    <row r="4473" ht="15.35" customHeight="1">
      <c r="A4473" t="s" s="594">
        <f>MID(D4473,LEN(C4473)+2,LEN(D4473)-LEN(C4473))</f>
        <v>116</v>
      </c>
      <c r="B4473" s="349">
        <f>IF(_xlfn.IFERROR(FIND("PU",D4473,1),0)&lt;&gt;0,"PU",0)</f>
        <v>0</v>
      </c>
      <c r="C4473" t="s" s="10">
        <v>351</v>
      </c>
      <c r="D4473" t="s" s="10">
        <v>5467</v>
      </c>
      <c r="E4473" s="349">
        <v>0</v>
      </c>
      <c r="F4473" s="6"/>
      <c r="G4473" s="6"/>
      <c r="H4473" s="6"/>
      <c r="I4473" s="6"/>
      <c r="J4473" s="9"/>
    </row>
    <row r="4474" ht="15.35" customHeight="1">
      <c r="A4474" t="s" s="594">
        <f>MID(D4474,LEN(C4474)+2,LEN(D4474)-LEN(C4474))</f>
        <v>116</v>
      </c>
      <c r="B4474" s="349">
        <f>IF(_xlfn.IFERROR(FIND("PU",D4474,1),0)&lt;&gt;0,"PU",0)</f>
        <v>0</v>
      </c>
      <c r="C4474" t="s" s="10">
        <v>353</v>
      </c>
      <c r="D4474" t="s" s="10">
        <v>5468</v>
      </c>
      <c r="E4474" s="349">
        <v>0</v>
      </c>
      <c r="F4474" s="6"/>
      <c r="G4474" s="6"/>
      <c r="H4474" s="6"/>
      <c r="I4474" s="6"/>
      <c r="J4474" s="9"/>
    </row>
    <row r="4475" ht="15.35" customHeight="1">
      <c r="A4475" t="s" s="594">
        <f>MID(D4475,LEN(C4475)+2,LEN(D4475)-LEN(C4475))</f>
        <v>116</v>
      </c>
      <c r="B4475" s="349">
        <f>IF(_xlfn.IFERROR(FIND("PU",D4475,1),0)&lt;&gt;0,"PU",0)</f>
        <v>0</v>
      </c>
      <c r="C4475" t="s" s="10">
        <v>355</v>
      </c>
      <c r="D4475" t="s" s="10">
        <v>5469</v>
      </c>
      <c r="E4475" s="349">
        <v>0</v>
      </c>
      <c r="F4475" s="6"/>
      <c r="G4475" s="6"/>
      <c r="H4475" s="6"/>
      <c r="I4475" s="6"/>
      <c r="J4475" s="9"/>
    </row>
    <row r="4476" ht="15.35" customHeight="1">
      <c r="A4476" t="s" s="594">
        <f>MID(D4476,LEN(C4476)+2,LEN(D4476)-LEN(C4476))</f>
        <v>116</v>
      </c>
      <c r="B4476" s="349">
        <f>IF(_xlfn.IFERROR(FIND("PU",D4476,1),0)&lt;&gt;0,"PU",0)</f>
        <v>0</v>
      </c>
      <c r="C4476" t="s" s="10">
        <v>357</v>
      </c>
      <c r="D4476" t="s" s="10">
        <v>5470</v>
      </c>
      <c r="E4476" s="349">
        <v>0</v>
      </c>
      <c r="F4476" s="6"/>
      <c r="G4476" s="6"/>
      <c r="H4476" s="6"/>
      <c r="I4476" s="6"/>
      <c r="J4476" s="9"/>
    </row>
    <row r="4477" ht="15.35" customHeight="1">
      <c r="A4477" t="s" s="594">
        <f>MID(D4477,LEN(C4477)+2,LEN(D4477)-LEN(C4477))</f>
        <v>116</v>
      </c>
      <c r="B4477" s="349">
        <f>IF(_xlfn.IFERROR(FIND("PU",D4477,1),0)&lt;&gt;0,"PU",0)</f>
        <v>0</v>
      </c>
      <c r="C4477" t="s" s="10">
        <v>359</v>
      </c>
      <c r="D4477" t="s" s="10">
        <v>5471</v>
      </c>
      <c r="E4477" s="349">
        <v>0</v>
      </c>
      <c r="F4477" s="6"/>
      <c r="G4477" s="6"/>
      <c r="H4477" s="6"/>
      <c r="I4477" s="6"/>
      <c r="J4477" s="9"/>
    </row>
    <row r="4478" ht="15.35" customHeight="1">
      <c r="A4478" t="s" s="594">
        <f>MID(D4478,LEN(C4478)+2,LEN(D4478)-LEN(C4478))</f>
        <v>116</v>
      </c>
      <c r="B4478" s="349">
        <f>IF(_xlfn.IFERROR(FIND("PU",D4478,1),0)&lt;&gt;0,"PU",0)</f>
        <v>0</v>
      </c>
      <c r="C4478" t="s" s="10">
        <v>361</v>
      </c>
      <c r="D4478" t="s" s="10">
        <v>5472</v>
      </c>
      <c r="E4478" s="349">
        <v>0</v>
      </c>
      <c r="F4478" s="6"/>
      <c r="G4478" s="6"/>
      <c r="H4478" s="6"/>
      <c r="I4478" s="6"/>
      <c r="J4478" s="9"/>
    </row>
    <row r="4479" ht="15.35" customHeight="1">
      <c r="A4479" t="s" s="594">
        <f>MID(D4479,LEN(C4479)+2,LEN(D4479)-LEN(C4479))</f>
        <v>116</v>
      </c>
      <c r="B4479" s="349">
        <f>IF(_xlfn.IFERROR(FIND("PU",D4479,1),0)&lt;&gt;0,"PU",0)</f>
        <v>0</v>
      </c>
      <c r="C4479" t="s" s="10">
        <v>4747</v>
      </c>
      <c r="D4479" t="s" s="10">
        <v>5473</v>
      </c>
      <c r="E4479" s="349">
        <v>0</v>
      </c>
      <c r="F4479" s="6"/>
      <c r="G4479" s="6"/>
      <c r="H4479" s="6"/>
      <c r="I4479" s="6"/>
      <c r="J4479" s="9"/>
    </row>
    <row r="4480" ht="15.35" customHeight="1">
      <c r="A4480" t="s" s="594">
        <f>MID(D4480,LEN(C4480)+2,LEN(D4480)-LEN(C4480))</f>
        <v>116</v>
      </c>
      <c r="B4480" s="349">
        <f>IF(_xlfn.IFERROR(FIND("PU",D4480,1),0)&lt;&gt;0,"PU",0)</f>
        <v>0</v>
      </c>
      <c r="C4480" t="s" s="10">
        <v>4762</v>
      </c>
      <c r="D4480" t="s" s="10">
        <v>5474</v>
      </c>
      <c r="E4480" s="349">
        <v>0</v>
      </c>
      <c r="F4480" s="6"/>
      <c r="G4480" s="6"/>
      <c r="H4480" s="6"/>
      <c r="I4480" s="6"/>
      <c r="J4480" s="9"/>
    </row>
    <row r="4481" ht="15.35" customHeight="1">
      <c r="A4481" t="s" s="594">
        <f>MID(D4481,LEN(C4481)+2,LEN(D4481)-LEN(C4481))</f>
        <v>116</v>
      </c>
      <c r="B4481" s="349">
        <f>IF(_xlfn.IFERROR(FIND("PU",D4481,1),0)&lt;&gt;0,"PU",0)</f>
        <v>0</v>
      </c>
      <c r="C4481" t="s" s="10">
        <v>4777</v>
      </c>
      <c r="D4481" t="s" s="10">
        <v>5475</v>
      </c>
      <c r="E4481" s="349">
        <v>0</v>
      </c>
      <c r="F4481" s="6"/>
      <c r="G4481" s="6"/>
      <c r="H4481" s="6"/>
      <c r="I4481" s="6"/>
      <c r="J4481" s="9"/>
    </row>
    <row r="4482" ht="15.35" customHeight="1">
      <c r="A4482" t="s" s="594">
        <f>MID(D4482,LEN(C4482)+2,LEN(D4482)-LEN(C4482))</f>
        <v>116</v>
      </c>
      <c r="B4482" s="349">
        <f>IF(_xlfn.IFERROR(FIND("PU",D4482,1),0)&lt;&gt;0,"PU",0)</f>
        <v>0</v>
      </c>
      <c r="C4482" t="s" s="10">
        <v>4792</v>
      </c>
      <c r="D4482" t="s" s="10">
        <v>5476</v>
      </c>
      <c r="E4482" s="349">
        <v>0</v>
      </c>
      <c r="F4482" s="6"/>
      <c r="G4482" s="6"/>
      <c r="H4482" s="6"/>
      <c r="I4482" s="6"/>
      <c r="J4482" s="9"/>
    </row>
    <row r="4483" ht="15.35" customHeight="1">
      <c r="A4483" t="s" s="594">
        <f>MID(D4483,LEN(C4483)+2,LEN(D4483)-LEN(C4483))</f>
        <v>116</v>
      </c>
      <c r="B4483" s="349">
        <f>IF(_xlfn.IFERROR(FIND("PU",D4483,1),0)&lt;&gt;0,"PU",0)</f>
        <v>0</v>
      </c>
      <c r="C4483" t="s" s="10">
        <v>4807</v>
      </c>
      <c r="D4483" t="s" s="10">
        <v>5477</v>
      </c>
      <c r="E4483" s="349">
        <v>0</v>
      </c>
      <c r="F4483" s="6"/>
      <c r="G4483" s="6"/>
      <c r="H4483" s="6"/>
      <c r="I4483" s="6"/>
      <c r="J4483" s="9"/>
    </row>
    <row r="4484" ht="15.35" customHeight="1">
      <c r="A4484" t="s" s="594">
        <f>MID(D4484,LEN(C4484)+2,LEN(D4484)-LEN(C4484))</f>
        <v>116</v>
      </c>
      <c r="B4484" s="349">
        <f>IF(_xlfn.IFERROR(FIND("PU",D4484,1),0)&lt;&gt;0,"PU",0)</f>
        <v>0</v>
      </c>
      <c r="C4484" t="s" s="10">
        <v>5478</v>
      </c>
      <c r="D4484" t="s" s="10">
        <v>5479</v>
      </c>
      <c r="E4484" s="349">
        <v>0</v>
      </c>
      <c r="F4484" s="6"/>
      <c r="G4484" s="6"/>
      <c r="H4484" s="6"/>
      <c r="I4484" s="6"/>
      <c r="J4484" s="9"/>
    </row>
    <row r="4485" ht="15.35" customHeight="1">
      <c r="A4485" t="s" s="594">
        <f>MID(D4485,LEN(C4485)+2,LEN(D4485)-LEN(C4485))</f>
        <v>116</v>
      </c>
      <c r="B4485" s="349">
        <f>IF(_xlfn.IFERROR(FIND("PU",D4485,1),0)&lt;&gt;0,"PU",0)</f>
        <v>0</v>
      </c>
      <c r="C4485" t="s" s="10">
        <v>5480</v>
      </c>
      <c r="D4485" t="s" s="10">
        <v>5481</v>
      </c>
      <c r="E4485" s="349">
        <v>0</v>
      </c>
      <c r="F4485" s="6"/>
      <c r="G4485" s="6"/>
      <c r="H4485" s="6"/>
      <c r="I4485" s="6"/>
      <c r="J4485" s="9"/>
    </row>
    <row r="4486" ht="15.35" customHeight="1">
      <c r="A4486" t="s" s="594">
        <f>MID(D4486,LEN(C4486)+2,LEN(D4486)-LEN(C4486))</f>
        <v>116</v>
      </c>
      <c r="B4486" s="349">
        <f>IF(_xlfn.IFERROR(FIND("PU",D4486,1),0)&lt;&gt;0,"PU",0)</f>
        <v>0</v>
      </c>
      <c r="C4486" t="s" s="10">
        <v>5482</v>
      </c>
      <c r="D4486" t="s" s="10">
        <v>5483</v>
      </c>
      <c r="E4486" s="349">
        <v>0</v>
      </c>
      <c r="F4486" s="6"/>
      <c r="G4486" s="6"/>
      <c r="H4486" s="6"/>
      <c r="I4486" s="6"/>
      <c r="J4486" s="9"/>
    </row>
    <row r="4487" ht="15.35" customHeight="1">
      <c r="A4487" t="s" s="594">
        <f>MID(D4487,LEN(C4487)+2,LEN(D4487)-LEN(C4487))</f>
        <v>116</v>
      </c>
      <c r="B4487" s="349">
        <f>IF(_xlfn.IFERROR(FIND("PU",D4487,1),0)&lt;&gt;0,"PU",0)</f>
        <v>0</v>
      </c>
      <c r="C4487" t="s" s="10">
        <v>5484</v>
      </c>
      <c r="D4487" t="s" s="10">
        <v>5485</v>
      </c>
      <c r="E4487" s="349">
        <v>0</v>
      </c>
      <c r="F4487" s="6"/>
      <c r="G4487" s="6"/>
      <c r="H4487" s="6"/>
      <c r="I4487" s="6"/>
      <c r="J4487" s="9"/>
    </row>
    <row r="4488" ht="15.35" customHeight="1">
      <c r="A4488" t="s" s="594">
        <f>MID(D4488,LEN(C4488)+2,LEN(D4488)-LEN(C4488))</f>
        <v>116</v>
      </c>
      <c r="B4488" s="349">
        <f>IF(_xlfn.IFERROR(FIND("PU",D4488,1),0)&lt;&gt;0,"PU",0)</f>
        <v>0</v>
      </c>
      <c r="C4488" t="s" s="10">
        <v>5486</v>
      </c>
      <c r="D4488" t="s" s="10">
        <v>5487</v>
      </c>
      <c r="E4488" s="349">
        <v>0</v>
      </c>
      <c r="F4488" s="6"/>
      <c r="G4488" s="6"/>
      <c r="H4488" s="6"/>
      <c r="I4488" s="6"/>
      <c r="J4488" s="9"/>
    </row>
    <row r="4489" ht="15.35" customHeight="1">
      <c r="A4489" t="s" s="594">
        <f>MID(D4489,LEN(C4489)+2,LEN(D4489)-LEN(C4489))</f>
        <v>116</v>
      </c>
      <c r="B4489" s="349">
        <f>IF(_xlfn.IFERROR(FIND("PU",D4489,1),0)&lt;&gt;0,"PU",0)</f>
        <v>0</v>
      </c>
      <c r="C4489" t="s" s="10">
        <v>5488</v>
      </c>
      <c r="D4489" t="s" s="10">
        <v>5489</v>
      </c>
      <c r="E4489" s="349">
        <v>0</v>
      </c>
      <c r="F4489" s="6"/>
      <c r="G4489" s="6"/>
      <c r="H4489" s="6"/>
      <c r="I4489" s="6"/>
      <c r="J4489" s="9"/>
    </row>
    <row r="4490" ht="15.35" customHeight="1">
      <c r="A4490" t="s" s="594">
        <f>MID(D4490,LEN(C4490)+2,LEN(D4490)-LEN(C4490))</f>
        <v>116</v>
      </c>
      <c r="B4490" s="349">
        <f>IF(_xlfn.IFERROR(FIND("PU",D4490,1),0)&lt;&gt;0,"PU",0)</f>
        <v>0</v>
      </c>
      <c r="C4490" t="s" s="10">
        <v>5490</v>
      </c>
      <c r="D4490" t="s" s="10">
        <v>5491</v>
      </c>
      <c r="E4490" s="349">
        <v>0</v>
      </c>
      <c r="F4490" s="6"/>
      <c r="G4490" s="6"/>
      <c r="H4490" s="6"/>
      <c r="I4490" s="6"/>
      <c r="J4490" s="9"/>
    </row>
    <row r="4491" ht="15.35" customHeight="1">
      <c r="A4491" t="s" s="594">
        <f>MID(D4491,LEN(C4491)+2,LEN(D4491)-LEN(C4491))</f>
        <v>116</v>
      </c>
      <c r="B4491" s="349">
        <f>IF(_xlfn.IFERROR(FIND("PU",D4491,1),0)&lt;&gt;0,"PU",0)</f>
        <v>0</v>
      </c>
      <c r="C4491" t="s" s="10">
        <v>5492</v>
      </c>
      <c r="D4491" t="s" s="10">
        <v>5493</v>
      </c>
      <c r="E4491" s="349">
        <v>0</v>
      </c>
      <c r="F4491" s="6"/>
      <c r="G4491" s="6"/>
      <c r="H4491" s="6"/>
      <c r="I4491" s="6"/>
      <c r="J4491" s="9"/>
    </row>
    <row r="4492" ht="15.35" customHeight="1">
      <c r="A4492" t="s" s="594">
        <f>MID(D4492,LEN(C4492)+2,LEN(D4492)-LEN(C4492))</f>
        <v>116</v>
      </c>
      <c r="B4492" s="349">
        <f>IF(_xlfn.IFERROR(FIND("PU",D4492,1),0)&lt;&gt;0,"PU",0)</f>
        <v>0</v>
      </c>
      <c r="C4492" t="s" s="10">
        <v>364</v>
      </c>
      <c r="D4492" t="s" s="10">
        <v>5494</v>
      </c>
      <c r="E4492" s="349">
        <v>0</v>
      </c>
      <c r="F4492" s="6"/>
      <c r="G4492" s="6"/>
      <c r="H4492" s="6"/>
      <c r="I4492" s="6"/>
      <c r="J4492" s="9"/>
    </row>
    <row r="4493" ht="15.35" customHeight="1">
      <c r="A4493" t="s" s="594">
        <f>MID(D4493,LEN(C4493)+2,LEN(D4493)-LEN(C4493))</f>
        <v>116</v>
      </c>
      <c r="B4493" s="349">
        <f>IF(_xlfn.IFERROR(FIND("PU",D4493,1),0)&lt;&gt;0,"PU",0)</f>
        <v>0</v>
      </c>
      <c r="C4493" t="s" s="10">
        <v>366</v>
      </c>
      <c r="D4493" t="s" s="10">
        <v>5495</v>
      </c>
      <c r="E4493" s="349">
        <v>0</v>
      </c>
      <c r="F4493" s="6"/>
      <c r="G4493" s="6"/>
      <c r="H4493" s="6"/>
      <c r="I4493" s="6"/>
      <c r="J4493" s="9"/>
    </row>
    <row r="4494" ht="15.35" customHeight="1">
      <c r="A4494" t="s" s="594">
        <f>MID(D4494,LEN(C4494)+2,LEN(D4494)-LEN(C4494))</f>
        <v>116</v>
      </c>
      <c r="B4494" s="349">
        <f>IF(_xlfn.IFERROR(FIND("PU",D4494,1),0)&lt;&gt;0,"PU",0)</f>
        <v>0</v>
      </c>
      <c r="C4494" t="s" s="10">
        <v>368</v>
      </c>
      <c r="D4494" t="s" s="10">
        <v>5496</v>
      </c>
      <c r="E4494" s="349">
        <v>0</v>
      </c>
      <c r="F4494" s="6"/>
      <c r="G4494" s="6"/>
      <c r="H4494" s="6"/>
      <c r="I4494" s="6"/>
      <c r="J4494" s="9"/>
    </row>
    <row r="4495" ht="15.35" customHeight="1">
      <c r="A4495" t="s" s="594">
        <f>MID(D4495,LEN(C4495)+2,LEN(D4495)-LEN(C4495))</f>
        <v>116</v>
      </c>
      <c r="B4495" s="349">
        <f>IF(_xlfn.IFERROR(FIND("PU",D4495,1),0)&lt;&gt;0,"PU",0)</f>
        <v>0</v>
      </c>
      <c r="C4495" t="s" s="10">
        <v>370</v>
      </c>
      <c r="D4495" t="s" s="10">
        <v>5497</v>
      </c>
      <c r="E4495" s="349">
        <v>0</v>
      </c>
      <c r="F4495" s="6"/>
      <c r="G4495" s="6"/>
      <c r="H4495" s="6"/>
      <c r="I4495" s="6"/>
      <c r="J4495" s="9"/>
    </row>
    <row r="4496" ht="15.35" customHeight="1">
      <c r="A4496" t="s" s="594">
        <f>MID(D4496,LEN(C4496)+2,LEN(D4496)-LEN(C4496))</f>
        <v>116</v>
      </c>
      <c r="B4496" s="349">
        <f>IF(_xlfn.IFERROR(FIND("PU",D4496,1),0)&lt;&gt;0,"PU",0)</f>
        <v>0</v>
      </c>
      <c r="C4496" t="s" s="10">
        <v>372</v>
      </c>
      <c r="D4496" t="s" s="10">
        <v>5498</v>
      </c>
      <c r="E4496" s="349">
        <v>0</v>
      </c>
      <c r="F4496" s="6"/>
      <c r="G4496" s="6"/>
      <c r="H4496" s="6"/>
      <c r="I4496" s="6"/>
      <c r="J4496" s="9"/>
    </row>
    <row r="4497" ht="15.35" customHeight="1">
      <c r="A4497" t="s" s="594">
        <f>MID(D4497,LEN(C4497)+2,LEN(D4497)-LEN(C4497))</f>
        <v>116</v>
      </c>
      <c r="B4497" s="349">
        <f>IF(_xlfn.IFERROR(FIND("PU",D4497,1),0)&lt;&gt;0,"PU",0)</f>
        <v>0</v>
      </c>
      <c r="C4497" t="s" s="10">
        <v>374</v>
      </c>
      <c r="D4497" t="s" s="10">
        <v>5499</v>
      </c>
      <c r="E4497" s="349">
        <v>0</v>
      </c>
      <c r="F4497" s="6"/>
      <c r="G4497" s="6"/>
      <c r="H4497" s="6"/>
      <c r="I4497" s="6"/>
      <c r="J4497" s="9"/>
    </row>
    <row r="4498" ht="15.35" customHeight="1">
      <c r="A4498" t="s" s="594">
        <f>MID(D4498,LEN(C4498)+2,LEN(D4498)-LEN(C4498))</f>
        <v>116</v>
      </c>
      <c r="B4498" s="349">
        <f>IF(_xlfn.IFERROR(FIND("PU",D4498,1),0)&lt;&gt;0,"PU",0)</f>
        <v>0</v>
      </c>
      <c r="C4498" t="s" s="10">
        <v>376</v>
      </c>
      <c r="D4498" t="s" s="10">
        <v>5500</v>
      </c>
      <c r="E4498" s="349">
        <v>0</v>
      </c>
      <c r="F4498" s="6"/>
      <c r="G4498" s="6"/>
      <c r="H4498" s="6"/>
      <c r="I4498" s="6"/>
      <c r="J4498" s="9"/>
    </row>
    <row r="4499" ht="15.35" customHeight="1">
      <c r="A4499" t="s" s="594">
        <f>MID(D4499,LEN(C4499)+2,LEN(D4499)-LEN(C4499))</f>
        <v>116</v>
      </c>
      <c r="B4499" s="349">
        <f>IF(_xlfn.IFERROR(FIND("PU",D4499,1),0)&lt;&gt;0,"PU",0)</f>
        <v>0</v>
      </c>
      <c r="C4499" t="s" s="10">
        <v>378</v>
      </c>
      <c r="D4499" t="s" s="10">
        <v>5501</v>
      </c>
      <c r="E4499" s="349">
        <v>0</v>
      </c>
      <c r="F4499" s="6"/>
      <c r="G4499" s="6"/>
      <c r="H4499" s="6"/>
      <c r="I4499" s="6"/>
      <c r="J4499" s="9"/>
    </row>
    <row r="4500" ht="15.35" customHeight="1">
      <c r="A4500" t="s" s="594">
        <f>MID(D4500,LEN(C4500)+2,LEN(D4500)-LEN(C4500))</f>
        <v>116</v>
      </c>
      <c r="B4500" s="349">
        <f>IF(_xlfn.IFERROR(FIND("PU",D4500,1),0)&lt;&gt;0,"PU",0)</f>
        <v>0</v>
      </c>
      <c r="C4500" t="s" s="10">
        <v>380</v>
      </c>
      <c r="D4500" t="s" s="10">
        <v>5502</v>
      </c>
      <c r="E4500" s="349">
        <v>0</v>
      </c>
      <c r="F4500" s="6"/>
      <c r="G4500" s="6"/>
      <c r="H4500" s="6"/>
      <c r="I4500" s="6"/>
      <c r="J4500" s="9"/>
    </row>
    <row r="4501" ht="15.35" customHeight="1">
      <c r="A4501" t="s" s="594">
        <f>MID(D4501,LEN(C4501)+2,LEN(D4501)-LEN(C4501))</f>
        <v>116</v>
      </c>
      <c r="B4501" s="349">
        <f>IF(_xlfn.IFERROR(FIND("PU",D4501,1),0)&lt;&gt;0,"PU",0)</f>
        <v>0</v>
      </c>
      <c r="C4501" t="s" s="10">
        <v>382</v>
      </c>
      <c r="D4501" t="s" s="10">
        <v>5503</v>
      </c>
      <c r="E4501" s="349">
        <v>0</v>
      </c>
      <c r="F4501" s="6"/>
      <c r="G4501" s="6"/>
      <c r="H4501" s="6"/>
      <c r="I4501" s="6"/>
      <c r="J4501" s="9"/>
    </row>
    <row r="4502" ht="15.35" customHeight="1">
      <c r="A4502" t="s" s="594">
        <f>MID(D4502,LEN(C4502)+2,LEN(D4502)-LEN(C4502))</f>
        <v>116</v>
      </c>
      <c r="B4502" s="349">
        <f>IF(_xlfn.IFERROR(FIND("PU",D4502,1),0)&lt;&gt;0,"PU",0)</f>
        <v>0</v>
      </c>
      <c r="C4502" t="s" s="10">
        <v>384</v>
      </c>
      <c r="D4502" t="s" s="10">
        <v>5504</v>
      </c>
      <c r="E4502" s="349">
        <v>0</v>
      </c>
      <c r="F4502" s="6"/>
      <c r="G4502" s="6"/>
      <c r="H4502" s="6"/>
      <c r="I4502" s="6"/>
      <c r="J4502" s="9"/>
    </row>
    <row r="4503" ht="15.35" customHeight="1">
      <c r="A4503" t="s" s="594">
        <f>MID(D4503,LEN(C4503)+2,LEN(D4503)-LEN(C4503))</f>
        <v>116</v>
      </c>
      <c r="B4503" s="349">
        <f>IF(_xlfn.IFERROR(FIND("PU",D4503,1),0)&lt;&gt;0,"PU",0)</f>
        <v>0</v>
      </c>
      <c r="C4503" t="s" s="10">
        <v>386</v>
      </c>
      <c r="D4503" t="s" s="10">
        <v>5505</v>
      </c>
      <c r="E4503" s="349">
        <v>0</v>
      </c>
      <c r="F4503" s="6"/>
      <c r="G4503" s="6"/>
      <c r="H4503" s="6"/>
      <c r="I4503" s="6"/>
      <c r="J4503" s="9"/>
    </row>
    <row r="4504" ht="15.35" customHeight="1">
      <c r="A4504" t="s" s="594">
        <f>MID(D4504,LEN(C4504)+2,LEN(D4504)-LEN(C4504))</f>
        <v>116</v>
      </c>
      <c r="B4504" s="349">
        <f>IF(_xlfn.IFERROR(FIND("PU",D4504,1),0)&lt;&gt;0,"PU",0)</f>
        <v>0</v>
      </c>
      <c r="C4504" t="s" s="10">
        <v>388</v>
      </c>
      <c r="D4504" t="s" s="10">
        <v>5506</v>
      </c>
      <c r="E4504" s="349">
        <v>0</v>
      </c>
      <c r="F4504" s="6"/>
      <c r="G4504" s="6"/>
      <c r="H4504" s="6"/>
      <c r="I4504" s="6"/>
      <c r="J4504" s="9"/>
    </row>
    <row r="4505" ht="15.35" customHeight="1">
      <c r="A4505" t="s" s="594">
        <f>MID(D4505,LEN(C4505)+2,LEN(D4505)-LEN(C4505))</f>
        <v>116</v>
      </c>
      <c r="B4505" s="349">
        <f>IF(_xlfn.IFERROR(FIND("PU",D4505,1),0)&lt;&gt;0,"PU",0)</f>
        <v>0</v>
      </c>
      <c r="C4505" t="s" s="10">
        <v>390</v>
      </c>
      <c r="D4505" t="s" s="10">
        <v>5507</v>
      </c>
      <c r="E4505" s="349">
        <v>0</v>
      </c>
      <c r="F4505" s="6"/>
      <c r="G4505" s="6"/>
      <c r="H4505" s="6"/>
      <c r="I4505" s="6"/>
      <c r="J4505" s="9"/>
    </row>
    <row r="4506" ht="15.35" customHeight="1">
      <c r="A4506" t="s" s="594">
        <f>MID(D4506,LEN(C4506)+2,LEN(D4506)-LEN(C4506))</f>
        <v>116</v>
      </c>
      <c r="B4506" s="349">
        <f>IF(_xlfn.IFERROR(FIND("PU",D4506,1),0)&lt;&gt;0,"PU",0)</f>
        <v>0</v>
      </c>
      <c r="C4506" t="s" s="10">
        <v>392</v>
      </c>
      <c r="D4506" t="s" s="10">
        <v>5508</v>
      </c>
      <c r="E4506" s="349">
        <v>0</v>
      </c>
      <c r="F4506" s="6"/>
      <c r="G4506" s="6"/>
      <c r="H4506" s="6"/>
      <c r="I4506" s="6"/>
      <c r="J4506" s="9"/>
    </row>
    <row r="4507" ht="15.35" customHeight="1">
      <c r="A4507" t="s" s="594">
        <f>MID(D4507,LEN(C4507)+2,LEN(D4507)-LEN(C4507))</f>
        <v>116</v>
      </c>
      <c r="B4507" s="349">
        <f>IF(_xlfn.IFERROR(FIND("PU",D4507,1),0)&lt;&gt;0,"PU",0)</f>
        <v>0</v>
      </c>
      <c r="C4507" t="s" s="10">
        <v>4927</v>
      </c>
      <c r="D4507" t="s" s="10">
        <v>5509</v>
      </c>
      <c r="E4507" s="349">
        <v>0</v>
      </c>
      <c r="F4507" s="6"/>
      <c r="G4507" s="6"/>
      <c r="H4507" s="6"/>
      <c r="I4507" s="6"/>
      <c r="J4507" s="9"/>
    </row>
    <row r="4508" ht="15.35" customHeight="1">
      <c r="A4508" t="s" s="594">
        <f>MID(D4508,LEN(C4508)+2,LEN(D4508)-LEN(C4508))</f>
        <v>116</v>
      </c>
      <c r="B4508" s="349">
        <f>IF(_xlfn.IFERROR(FIND("PU",D4508,1),0)&lt;&gt;0,"PU",0)</f>
        <v>0</v>
      </c>
      <c r="C4508" t="s" s="10">
        <v>4942</v>
      </c>
      <c r="D4508" t="s" s="10">
        <v>5510</v>
      </c>
      <c r="E4508" s="349">
        <v>0</v>
      </c>
      <c r="F4508" s="6"/>
      <c r="G4508" s="6"/>
      <c r="H4508" s="6"/>
      <c r="I4508" s="6"/>
      <c r="J4508" s="9"/>
    </row>
    <row r="4509" ht="15.35" customHeight="1">
      <c r="A4509" t="s" s="594">
        <f>MID(D4509,LEN(C4509)+2,LEN(D4509)-LEN(C4509))</f>
        <v>116</v>
      </c>
      <c r="B4509" s="349">
        <f>IF(_xlfn.IFERROR(FIND("PU",D4509,1),0)&lt;&gt;0,"PU",0)</f>
        <v>0</v>
      </c>
      <c r="C4509" t="s" s="10">
        <v>4957</v>
      </c>
      <c r="D4509" t="s" s="10">
        <v>5511</v>
      </c>
      <c r="E4509" s="349">
        <v>0</v>
      </c>
      <c r="F4509" s="6"/>
      <c r="G4509" s="6"/>
      <c r="H4509" s="6"/>
      <c r="I4509" s="6"/>
      <c r="J4509" s="9"/>
    </row>
    <row r="4510" ht="15.35" customHeight="1">
      <c r="A4510" t="s" s="594">
        <f>MID(D4510,LEN(C4510)+2,LEN(D4510)-LEN(C4510))</f>
        <v>116</v>
      </c>
      <c r="B4510" s="349">
        <f>IF(_xlfn.IFERROR(FIND("PU",D4510,1),0)&lt;&gt;0,"PU",0)</f>
        <v>0</v>
      </c>
      <c r="C4510" t="s" s="10">
        <v>4972</v>
      </c>
      <c r="D4510" t="s" s="10">
        <v>5512</v>
      </c>
      <c r="E4510" s="349">
        <v>0</v>
      </c>
      <c r="F4510" s="6"/>
      <c r="G4510" s="6"/>
      <c r="H4510" s="6"/>
      <c r="I4510" s="6"/>
      <c r="J4510" s="9"/>
    </row>
    <row r="4511" ht="15.35" customHeight="1">
      <c r="A4511" t="s" s="594">
        <f>MID(D4511,LEN(C4511)+2,LEN(D4511)-LEN(C4511))</f>
        <v>116</v>
      </c>
      <c r="B4511" s="349">
        <f>IF(_xlfn.IFERROR(FIND("PU",D4511,1),0)&lt;&gt;0,"PU",0)</f>
        <v>0</v>
      </c>
      <c r="C4511" t="s" s="10">
        <v>4987</v>
      </c>
      <c r="D4511" t="s" s="10">
        <v>5513</v>
      </c>
      <c r="E4511" s="349">
        <v>0</v>
      </c>
      <c r="F4511" s="6"/>
      <c r="G4511" s="6"/>
      <c r="H4511" s="6"/>
      <c r="I4511" s="6"/>
      <c r="J4511" s="9"/>
    </row>
    <row r="4512" ht="15.35" customHeight="1">
      <c r="A4512" t="s" s="594">
        <f>MID(D4512,LEN(C4512)+2,LEN(D4512)-LEN(C4512))</f>
        <v>116</v>
      </c>
      <c r="B4512" s="349">
        <f>IF(_xlfn.IFERROR(FIND("PU",D4512,1),0)&lt;&gt;0,"PU",0)</f>
        <v>0</v>
      </c>
      <c r="C4512" t="s" s="10">
        <v>5002</v>
      </c>
      <c r="D4512" t="s" s="10">
        <v>5514</v>
      </c>
      <c r="E4512" s="349">
        <v>0</v>
      </c>
      <c r="F4512" s="6"/>
      <c r="G4512" s="6"/>
      <c r="H4512" s="6"/>
      <c r="I4512" s="6"/>
      <c r="J4512" s="9"/>
    </row>
    <row r="4513" ht="15.35" customHeight="1">
      <c r="A4513" t="s" s="594">
        <f>MID(D4513,LEN(C4513)+2,LEN(D4513)-LEN(C4513))</f>
        <v>116</v>
      </c>
      <c r="B4513" s="349">
        <f>IF(_xlfn.IFERROR(FIND("PU",D4513,1),0)&lt;&gt;0,"PU",0)</f>
        <v>0</v>
      </c>
      <c r="C4513" t="s" s="10">
        <v>5017</v>
      </c>
      <c r="D4513" t="s" s="10">
        <v>5515</v>
      </c>
      <c r="E4513" s="349">
        <v>0</v>
      </c>
      <c r="F4513" s="6"/>
      <c r="G4513" s="6"/>
      <c r="H4513" s="6"/>
      <c r="I4513" s="6"/>
      <c r="J4513" s="9"/>
    </row>
    <row r="4514" ht="15.35" customHeight="1">
      <c r="A4514" t="s" s="594">
        <f>MID(D4514,LEN(C4514)+2,LEN(D4514)-LEN(C4514))</f>
        <v>116</v>
      </c>
      <c r="B4514" s="349">
        <f>IF(_xlfn.IFERROR(FIND("PU",D4514,1),0)&lt;&gt;0,"PU",0)</f>
        <v>0</v>
      </c>
      <c r="C4514" t="s" s="10">
        <v>5032</v>
      </c>
      <c r="D4514" t="s" s="10">
        <v>5516</v>
      </c>
      <c r="E4514" s="349">
        <v>0</v>
      </c>
      <c r="F4514" s="6"/>
      <c r="G4514" s="6"/>
      <c r="H4514" s="6"/>
      <c r="I4514" s="6"/>
      <c r="J4514" s="9"/>
    </row>
    <row r="4515" ht="15.35" customHeight="1">
      <c r="A4515" t="s" s="594">
        <f>MID(D4515,LEN(C4515)+2,LEN(D4515)-LEN(C4515))</f>
        <v>116</v>
      </c>
      <c r="B4515" s="349">
        <f>IF(_xlfn.IFERROR(FIND("PU",D4515,1),0)&lt;&gt;0,"PU",0)</f>
        <v>0</v>
      </c>
      <c r="C4515" t="s" s="10">
        <v>5047</v>
      </c>
      <c r="D4515" t="s" s="10">
        <v>5517</v>
      </c>
      <c r="E4515" s="349">
        <v>0</v>
      </c>
      <c r="F4515" s="6"/>
      <c r="G4515" s="6"/>
      <c r="H4515" s="6"/>
      <c r="I4515" s="6"/>
      <c r="J4515" s="9"/>
    </row>
    <row r="4516" ht="15.35" customHeight="1">
      <c r="A4516" t="s" s="594">
        <f>MID(D4516,LEN(C4516)+2,LEN(D4516)-LEN(C4516))</f>
        <v>116</v>
      </c>
      <c r="B4516" s="349">
        <f>IF(_xlfn.IFERROR(FIND("PU",D4516,1),0)&lt;&gt;0,"PU",0)</f>
        <v>0</v>
      </c>
      <c r="C4516" t="s" s="10">
        <v>5062</v>
      </c>
      <c r="D4516" t="s" s="10">
        <v>5518</v>
      </c>
      <c r="E4516" s="349">
        <v>0</v>
      </c>
      <c r="F4516" s="6"/>
      <c r="G4516" s="6"/>
      <c r="H4516" s="6"/>
      <c r="I4516" s="6"/>
      <c r="J4516" s="9"/>
    </row>
    <row r="4517" ht="15.35" customHeight="1">
      <c r="A4517" t="s" s="594">
        <f>MID(D4517,LEN(C4517)+2,LEN(D4517)-LEN(C4517))</f>
        <v>116</v>
      </c>
      <c r="B4517" s="349">
        <f>IF(_xlfn.IFERROR(FIND("PU",D4517,1),0)&lt;&gt;0,"PU",0)</f>
        <v>0</v>
      </c>
      <c r="C4517" t="s" s="10">
        <v>5077</v>
      </c>
      <c r="D4517" t="s" s="10">
        <v>5519</v>
      </c>
      <c r="E4517" s="349">
        <v>0</v>
      </c>
      <c r="F4517" s="6"/>
      <c r="G4517" s="6"/>
      <c r="H4517" s="6"/>
      <c r="I4517" s="6"/>
      <c r="J4517" s="9"/>
    </row>
    <row r="4518" ht="15.35" customHeight="1">
      <c r="A4518" t="s" s="594">
        <f>MID(D4518,LEN(C4518)+2,LEN(D4518)-LEN(C4518))</f>
        <v>116</v>
      </c>
      <c r="B4518" s="349">
        <f>IF(_xlfn.IFERROR(FIND("PU",D4518,1),0)&lt;&gt;0,"PU",0)</f>
        <v>0</v>
      </c>
      <c r="C4518" t="s" s="10">
        <v>5092</v>
      </c>
      <c r="D4518" t="s" s="10">
        <v>5520</v>
      </c>
      <c r="E4518" s="349">
        <v>0</v>
      </c>
      <c r="F4518" s="6"/>
      <c r="G4518" s="6"/>
      <c r="H4518" s="6"/>
      <c r="I4518" s="6"/>
      <c r="J4518" s="9"/>
    </row>
    <row r="4519" ht="15.35" customHeight="1">
      <c r="A4519" t="s" s="594">
        <f>MID(D4519,LEN(C4519)+2,LEN(D4519)-LEN(C4519))</f>
        <v>116</v>
      </c>
      <c r="B4519" s="349">
        <f>IF(_xlfn.IFERROR(FIND("PU",D4519,1),0)&lt;&gt;0,"PU",0)</f>
        <v>0</v>
      </c>
      <c r="C4519" t="s" s="10">
        <v>5107</v>
      </c>
      <c r="D4519" t="s" s="10">
        <v>5521</v>
      </c>
      <c r="E4519" s="349">
        <v>0</v>
      </c>
      <c r="F4519" s="6"/>
      <c r="G4519" s="6"/>
      <c r="H4519" s="6"/>
      <c r="I4519" s="6"/>
      <c r="J4519" s="9"/>
    </row>
    <row r="4520" ht="15.35" customHeight="1">
      <c r="A4520" t="s" s="594">
        <f>MID(D4520,LEN(C4520)+2,LEN(D4520)-LEN(C4520))</f>
        <v>116</v>
      </c>
      <c r="B4520" s="349">
        <f>IF(_xlfn.IFERROR(FIND("PU",D4520,1),0)&lt;&gt;0,"PU",0)</f>
        <v>0</v>
      </c>
      <c r="C4520" t="s" s="10">
        <v>5122</v>
      </c>
      <c r="D4520" t="s" s="10">
        <v>5522</v>
      </c>
      <c r="E4520" s="349">
        <v>0</v>
      </c>
      <c r="F4520" s="6"/>
      <c r="G4520" s="6"/>
      <c r="H4520" s="6"/>
      <c r="I4520" s="6"/>
      <c r="J4520" s="9"/>
    </row>
    <row r="4521" ht="15.35" customHeight="1">
      <c r="A4521" t="s" s="594">
        <f>MID(D4521,LEN(C4521)+2,LEN(D4521)-LEN(C4521))</f>
        <v>116</v>
      </c>
      <c r="B4521" s="349">
        <f>IF(_xlfn.IFERROR(FIND("PU",D4521,1),0)&lt;&gt;0,"PU",0)</f>
        <v>0</v>
      </c>
      <c r="C4521" t="s" s="10">
        <v>5137</v>
      </c>
      <c r="D4521" t="s" s="10">
        <v>5523</v>
      </c>
      <c r="E4521" s="349">
        <v>0</v>
      </c>
      <c r="F4521" s="6"/>
      <c r="G4521" s="6"/>
      <c r="H4521" s="6"/>
      <c r="I4521" s="6"/>
      <c r="J4521" s="9"/>
    </row>
    <row r="4522" ht="15.35" customHeight="1">
      <c r="A4522" t="s" s="594">
        <f>MID(D4522,LEN(C4522)+2,LEN(D4522)-LEN(C4522))</f>
        <v>116</v>
      </c>
      <c r="B4522" s="349">
        <f>IF(_xlfn.IFERROR(FIND("PU",D4522,1),0)&lt;&gt;0,"PU",0)</f>
        <v>0</v>
      </c>
      <c r="C4522" t="s" s="10">
        <v>395</v>
      </c>
      <c r="D4522" t="s" s="10">
        <v>5524</v>
      </c>
      <c r="E4522" s="349">
        <v>0</v>
      </c>
      <c r="F4522" s="6"/>
      <c r="G4522" s="6"/>
      <c r="H4522" s="6"/>
      <c r="I4522" s="6"/>
      <c r="J4522" s="9"/>
    </row>
    <row r="4523" ht="15.35" customHeight="1">
      <c r="A4523" t="s" s="594">
        <f>MID(D4523,LEN(C4523)+2,LEN(D4523)-LEN(C4523))</f>
        <v>116</v>
      </c>
      <c r="B4523" s="349">
        <f>IF(_xlfn.IFERROR(FIND("PU",D4523,1),0)&lt;&gt;0,"PU",0)</f>
        <v>0</v>
      </c>
      <c r="C4523" t="s" s="10">
        <v>397</v>
      </c>
      <c r="D4523" t="s" s="10">
        <v>5525</v>
      </c>
      <c r="E4523" s="349">
        <v>0</v>
      </c>
      <c r="F4523" s="6"/>
      <c r="G4523" s="6"/>
      <c r="H4523" s="6"/>
      <c r="I4523" s="6"/>
      <c r="J4523" s="9"/>
    </row>
    <row r="4524" ht="15.35" customHeight="1">
      <c r="A4524" t="s" s="594">
        <f>MID(D4524,LEN(C4524)+2,LEN(D4524)-LEN(C4524))</f>
        <v>116</v>
      </c>
      <c r="B4524" s="349">
        <f>IF(_xlfn.IFERROR(FIND("PU",D4524,1),0)&lt;&gt;0,"PU",0)</f>
        <v>0</v>
      </c>
      <c r="C4524" t="s" s="10">
        <v>399</v>
      </c>
      <c r="D4524" t="s" s="10">
        <v>5526</v>
      </c>
      <c r="E4524" s="349">
        <v>0</v>
      </c>
      <c r="F4524" s="6"/>
      <c r="G4524" s="6"/>
      <c r="H4524" s="6"/>
      <c r="I4524" s="6"/>
      <c r="J4524" s="9"/>
    </row>
    <row r="4525" ht="15.35" customHeight="1">
      <c r="A4525" t="s" s="594">
        <f>MID(D4525,LEN(C4525)+2,LEN(D4525)-LEN(C4525))</f>
        <v>116</v>
      </c>
      <c r="B4525" s="349">
        <f>IF(_xlfn.IFERROR(FIND("PU",D4525,1),0)&lt;&gt;0,"PU",0)</f>
        <v>0</v>
      </c>
      <c r="C4525" t="s" s="10">
        <v>401</v>
      </c>
      <c r="D4525" t="s" s="10">
        <v>5527</v>
      </c>
      <c r="E4525" s="349">
        <v>0</v>
      </c>
      <c r="F4525" s="6"/>
      <c r="G4525" s="6"/>
      <c r="H4525" s="6"/>
      <c r="I4525" s="6"/>
      <c r="J4525" s="9"/>
    </row>
    <row r="4526" ht="15.35" customHeight="1">
      <c r="A4526" t="s" s="594">
        <f>MID(D4526,LEN(C4526)+2,LEN(D4526)-LEN(C4526))</f>
        <v>116</v>
      </c>
      <c r="B4526" s="349">
        <f>IF(_xlfn.IFERROR(FIND("PU",D4526,1),0)&lt;&gt;0,"PU",0)</f>
        <v>0</v>
      </c>
      <c r="C4526" t="s" s="10">
        <v>403</v>
      </c>
      <c r="D4526" t="s" s="10">
        <v>5528</v>
      </c>
      <c r="E4526" s="349">
        <v>0</v>
      </c>
      <c r="F4526" s="6"/>
      <c r="G4526" s="6"/>
      <c r="H4526" s="6"/>
      <c r="I4526" s="6"/>
      <c r="J4526" s="9"/>
    </row>
    <row r="4527" ht="15.35" customHeight="1">
      <c r="A4527" t="s" s="594">
        <f>MID(D4527,LEN(C4527)+2,LEN(D4527)-LEN(C4527))</f>
        <v>116</v>
      </c>
      <c r="B4527" s="349">
        <f>IF(_xlfn.IFERROR(FIND("PU",D4527,1),0)&lt;&gt;0,"PU",0)</f>
        <v>0</v>
      </c>
      <c r="C4527" t="s" s="10">
        <v>405</v>
      </c>
      <c r="D4527" t="s" s="10">
        <v>5529</v>
      </c>
      <c r="E4527" s="349">
        <v>0</v>
      </c>
      <c r="F4527" s="6"/>
      <c r="G4527" s="6"/>
      <c r="H4527" s="6"/>
      <c r="I4527" s="6"/>
      <c r="J4527" s="9"/>
    </row>
    <row r="4528" ht="15.35" customHeight="1">
      <c r="A4528" t="s" s="594">
        <f>MID(D4528,LEN(C4528)+2,LEN(D4528)-LEN(C4528))</f>
        <v>116</v>
      </c>
      <c r="B4528" s="349">
        <f>IF(_xlfn.IFERROR(FIND("PU",D4528,1),0)&lt;&gt;0,"PU",0)</f>
        <v>0</v>
      </c>
      <c r="C4528" t="s" s="10">
        <v>407</v>
      </c>
      <c r="D4528" t="s" s="10">
        <v>5530</v>
      </c>
      <c r="E4528" s="349">
        <v>0</v>
      </c>
      <c r="F4528" s="6"/>
      <c r="G4528" s="6"/>
      <c r="H4528" s="6"/>
      <c r="I4528" s="6"/>
      <c r="J4528" s="9"/>
    </row>
    <row r="4529" ht="15.35" customHeight="1">
      <c r="A4529" t="s" s="594">
        <f>MID(D4529,LEN(C4529)+2,LEN(D4529)-LEN(C4529))</f>
        <v>116</v>
      </c>
      <c r="B4529" s="349">
        <f>IF(_xlfn.IFERROR(FIND("PU",D4529,1),0)&lt;&gt;0,"PU",0)</f>
        <v>0</v>
      </c>
      <c r="C4529" t="s" s="10">
        <v>3290</v>
      </c>
      <c r="D4529" t="s" s="10">
        <v>5531</v>
      </c>
      <c r="E4529" s="349">
        <v>0</v>
      </c>
      <c r="F4529" s="6"/>
      <c r="G4529" s="6"/>
      <c r="H4529" s="6"/>
      <c r="I4529" s="6"/>
      <c r="J4529" s="9"/>
    </row>
    <row r="4530" ht="15.35" customHeight="1">
      <c r="A4530" t="s" s="594">
        <f>MID(D4530,LEN(C4530)+2,LEN(D4530)-LEN(C4530))</f>
        <v>116</v>
      </c>
      <c r="B4530" s="349">
        <f>IF(_xlfn.IFERROR(FIND("PU",D4530,1),0)&lt;&gt;0,"PU",0)</f>
        <v>0</v>
      </c>
      <c r="C4530" t="s" s="10">
        <v>3305</v>
      </c>
      <c r="D4530" t="s" s="10">
        <v>5532</v>
      </c>
      <c r="E4530" s="349">
        <v>0</v>
      </c>
      <c r="F4530" s="6"/>
      <c r="G4530" s="6"/>
      <c r="H4530" s="6"/>
      <c r="I4530" s="6"/>
      <c r="J4530" s="9"/>
    </row>
    <row r="4531" ht="15.35" customHeight="1">
      <c r="A4531" t="s" s="594">
        <f>MID(D4531,LEN(C4531)+2,LEN(D4531)-LEN(C4531))</f>
        <v>116</v>
      </c>
      <c r="B4531" s="349">
        <f>IF(_xlfn.IFERROR(FIND("PU",D4531,1),0)&lt;&gt;0,"PU",0)</f>
        <v>0</v>
      </c>
      <c r="C4531" t="s" s="10">
        <v>3320</v>
      </c>
      <c r="D4531" t="s" s="10">
        <v>5533</v>
      </c>
      <c r="E4531" s="349">
        <v>0</v>
      </c>
      <c r="F4531" s="6"/>
      <c r="G4531" s="6"/>
      <c r="H4531" s="6"/>
      <c r="I4531" s="6"/>
      <c r="J4531" s="9"/>
    </row>
    <row r="4532" ht="15.35" customHeight="1">
      <c r="A4532" t="s" s="594">
        <f>MID(D4532,LEN(C4532)+2,LEN(D4532)-LEN(C4532))</f>
        <v>116</v>
      </c>
      <c r="B4532" s="349">
        <f>IF(_xlfn.IFERROR(FIND("PU",D4532,1),0)&lt;&gt;0,"PU",0)</f>
        <v>0</v>
      </c>
      <c r="C4532" t="s" s="10">
        <v>3335</v>
      </c>
      <c r="D4532" t="s" s="10">
        <v>5534</v>
      </c>
      <c r="E4532" s="349">
        <v>0</v>
      </c>
      <c r="F4532" s="6"/>
      <c r="G4532" s="6"/>
      <c r="H4532" s="6"/>
      <c r="I4532" s="6"/>
      <c r="J4532" s="9"/>
    </row>
    <row r="4533" ht="15.35" customHeight="1">
      <c r="A4533" t="s" s="594">
        <f>MID(D4533,LEN(C4533)+2,LEN(D4533)-LEN(C4533))</f>
        <v>116</v>
      </c>
      <c r="B4533" s="349">
        <f>IF(_xlfn.IFERROR(FIND("PU",D4533,1),0)&lt;&gt;0,"PU",0)</f>
        <v>0</v>
      </c>
      <c r="C4533" t="s" s="10">
        <v>3350</v>
      </c>
      <c r="D4533" t="s" s="10">
        <v>5535</v>
      </c>
      <c r="E4533" s="349">
        <v>0</v>
      </c>
      <c r="F4533" s="6"/>
      <c r="G4533" s="6"/>
      <c r="H4533" s="6"/>
      <c r="I4533" s="6"/>
      <c r="J4533" s="9"/>
    </row>
    <row r="4534" ht="15.35" customHeight="1">
      <c r="A4534" t="s" s="594">
        <f>MID(D4534,LEN(C4534)+2,LEN(D4534)-LEN(C4534))</f>
        <v>116</v>
      </c>
      <c r="B4534" s="349">
        <f>IF(_xlfn.IFERROR(FIND("PU",D4534,1),0)&lt;&gt;0,"PU",0)</f>
        <v>0</v>
      </c>
      <c r="C4534" t="s" s="10">
        <v>3365</v>
      </c>
      <c r="D4534" t="s" s="10">
        <v>5536</v>
      </c>
      <c r="E4534" s="349">
        <v>0</v>
      </c>
      <c r="F4534" s="6"/>
      <c r="G4534" s="6"/>
      <c r="H4534" s="6"/>
      <c r="I4534" s="6"/>
      <c r="J4534" s="9"/>
    </row>
    <row r="4535" ht="15.35" customHeight="1">
      <c r="A4535" t="s" s="594">
        <f>MID(D4535,LEN(C4535)+2,LEN(D4535)-LEN(C4535))</f>
        <v>116</v>
      </c>
      <c r="B4535" s="349">
        <f>IF(_xlfn.IFERROR(FIND("PU",D4535,1),0)&lt;&gt;0,"PU",0)</f>
        <v>0</v>
      </c>
      <c r="C4535" t="s" s="10">
        <v>3380</v>
      </c>
      <c r="D4535" t="s" s="10">
        <v>5537</v>
      </c>
      <c r="E4535" s="349">
        <v>0</v>
      </c>
      <c r="F4535" s="6"/>
      <c r="G4535" s="6"/>
      <c r="H4535" s="6"/>
      <c r="I4535" s="6"/>
      <c r="J4535" s="9"/>
    </row>
    <row r="4536" ht="15.35" customHeight="1">
      <c r="A4536" t="s" s="594">
        <f>MID(D4536,LEN(C4536)+2,LEN(D4536)-LEN(C4536))</f>
        <v>116</v>
      </c>
      <c r="B4536" s="349">
        <f>IF(_xlfn.IFERROR(FIND("PU",D4536,1),0)&lt;&gt;0,"PU",0)</f>
        <v>0</v>
      </c>
      <c r="C4536" t="s" s="10">
        <v>409</v>
      </c>
      <c r="D4536" t="s" s="10">
        <v>5538</v>
      </c>
      <c r="E4536" s="349">
        <v>0</v>
      </c>
      <c r="F4536" s="6"/>
      <c r="G4536" s="6"/>
      <c r="H4536" s="6"/>
      <c r="I4536" s="6"/>
      <c r="J4536" s="9"/>
    </row>
    <row r="4537" ht="15.35" customHeight="1">
      <c r="A4537" t="s" s="594">
        <f>MID(D4537,LEN(C4537)+2,LEN(D4537)-LEN(C4537))</f>
        <v>116</v>
      </c>
      <c r="B4537" s="349">
        <f>IF(_xlfn.IFERROR(FIND("PU",D4537,1),0)&lt;&gt;0,"PU",0)</f>
        <v>0</v>
      </c>
      <c r="C4537" t="s" s="10">
        <v>411</v>
      </c>
      <c r="D4537" t="s" s="10">
        <v>5539</v>
      </c>
      <c r="E4537" s="349">
        <v>0</v>
      </c>
      <c r="F4537" s="6"/>
      <c r="G4537" s="6"/>
      <c r="H4537" s="6"/>
      <c r="I4537" s="6"/>
      <c r="J4537" s="9"/>
    </row>
    <row r="4538" ht="15.35" customHeight="1">
      <c r="A4538" t="s" s="594">
        <f>MID(D4538,LEN(C4538)+2,LEN(D4538)-LEN(C4538))</f>
        <v>116</v>
      </c>
      <c r="B4538" s="349">
        <f>IF(_xlfn.IFERROR(FIND("PU",D4538,1),0)&lt;&gt;0,"PU",0)</f>
        <v>0</v>
      </c>
      <c r="C4538" t="s" s="10">
        <v>413</v>
      </c>
      <c r="D4538" t="s" s="10">
        <v>5540</v>
      </c>
      <c r="E4538" s="349">
        <v>0</v>
      </c>
      <c r="F4538" s="6"/>
      <c r="G4538" s="6"/>
      <c r="H4538" s="6"/>
      <c r="I4538" s="6"/>
      <c r="J4538" s="9"/>
    </row>
    <row r="4539" ht="15.35" customHeight="1">
      <c r="A4539" t="s" s="594">
        <f>MID(D4539,LEN(C4539)+2,LEN(D4539)-LEN(C4539))</f>
        <v>116</v>
      </c>
      <c r="B4539" s="349">
        <f>IF(_xlfn.IFERROR(FIND("PU",D4539,1),0)&lt;&gt;0,"PU",0)</f>
        <v>0</v>
      </c>
      <c r="C4539" t="s" s="10">
        <v>415</v>
      </c>
      <c r="D4539" t="s" s="10">
        <v>5541</v>
      </c>
      <c r="E4539" s="349">
        <v>0</v>
      </c>
      <c r="F4539" s="6"/>
      <c r="G4539" s="6"/>
      <c r="H4539" s="6"/>
      <c r="I4539" s="6"/>
      <c r="J4539" s="9"/>
    </row>
    <row r="4540" ht="15.35" customHeight="1">
      <c r="A4540" t="s" s="594">
        <f>MID(D4540,LEN(C4540)+2,LEN(D4540)-LEN(C4540))</f>
        <v>116</v>
      </c>
      <c r="B4540" s="349">
        <f>IF(_xlfn.IFERROR(FIND("PU",D4540,1),0)&lt;&gt;0,"PU",0)</f>
        <v>0</v>
      </c>
      <c r="C4540" t="s" s="10">
        <v>417</v>
      </c>
      <c r="D4540" t="s" s="10">
        <v>5542</v>
      </c>
      <c r="E4540" s="349">
        <v>0</v>
      </c>
      <c r="F4540" s="6"/>
      <c r="G4540" s="6"/>
      <c r="H4540" s="6"/>
      <c r="I4540" s="6"/>
      <c r="J4540" s="9"/>
    </row>
    <row r="4541" ht="15.35" customHeight="1">
      <c r="A4541" t="s" s="594">
        <f>MID(D4541,LEN(C4541)+2,LEN(D4541)-LEN(C4541))</f>
        <v>116</v>
      </c>
      <c r="B4541" s="349">
        <f>IF(_xlfn.IFERROR(FIND("PU",D4541,1),0)&lt;&gt;0,"PU",0)</f>
        <v>0</v>
      </c>
      <c r="C4541" t="s" s="10">
        <v>419</v>
      </c>
      <c r="D4541" t="s" s="10">
        <v>5543</v>
      </c>
      <c r="E4541" s="349">
        <v>0</v>
      </c>
      <c r="F4541" s="6"/>
      <c r="G4541" s="6"/>
      <c r="H4541" s="6"/>
      <c r="I4541" s="6"/>
      <c r="J4541" s="9"/>
    </row>
    <row r="4542" ht="15.35" customHeight="1">
      <c r="A4542" t="s" s="594">
        <f>MID(D4542,LEN(C4542)+2,LEN(D4542)-LEN(C4542))</f>
        <v>116</v>
      </c>
      <c r="B4542" s="349">
        <f>IF(_xlfn.IFERROR(FIND("PU",D4542,1),0)&lt;&gt;0,"PU",0)</f>
        <v>0</v>
      </c>
      <c r="C4542" t="s" s="10">
        <v>421</v>
      </c>
      <c r="D4542" t="s" s="10">
        <v>5544</v>
      </c>
      <c r="E4542" s="349">
        <v>0</v>
      </c>
      <c r="F4542" s="6"/>
      <c r="G4542" s="6"/>
      <c r="H4542" s="6"/>
      <c r="I4542" s="6"/>
      <c r="J4542" s="9"/>
    </row>
    <row r="4543" ht="15.35" customHeight="1">
      <c r="A4543" t="s" s="594">
        <f>MID(D4543,LEN(C4543)+2,LEN(D4543)-LEN(C4543))</f>
        <v>116</v>
      </c>
      <c r="B4543" s="349">
        <f>IF(_xlfn.IFERROR(FIND("PU",D4543,1),0)&lt;&gt;0,"PU",0)</f>
        <v>0</v>
      </c>
      <c r="C4543" t="s" s="10">
        <v>423</v>
      </c>
      <c r="D4543" t="s" s="10">
        <v>5545</v>
      </c>
      <c r="E4543" s="349">
        <v>0</v>
      </c>
      <c r="F4543" s="6"/>
      <c r="G4543" s="6"/>
      <c r="H4543" s="6"/>
      <c r="I4543" s="6"/>
      <c r="J4543" s="9"/>
    </row>
    <row r="4544" ht="15.35" customHeight="1">
      <c r="A4544" t="s" s="594">
        <f>MID(D4544,LEN(C4544)+2,LEN(D4544)-LEN(C4544))</f>
        <v>116</v>
      </c>
      <c r="B4544" s="349">
        <f>IF(_xlfn.IFERROR(FIND("PU",D4544,1),0)&lt;&gt;0,"PU",0)</f>
        <v>0</v>
      </c>
      <c r="C4544" t="s" s="10">
        <v>425</v>
      </c>
      <c r="D4544" t="s" s="10">
        <v>5546</v>
      </c>
      <c r="E4544" s="349">
        <v>0</v>
      </c>
      <c r="F4544" s="6"/>
      <c r="G4544" s="6"/>
      <c r="H4544" s="6"/>
      <c r="I4544" s="6"/>
      <c r="J4544" s="9"/>
    </row>
    <row r="4545" ht="15.35" customHeight="1">
      <c r="A4545" t="s" s="594">
        <f>MID(D4545,LEN(C4545)+2,LEN(D4545)-LEN(C4545))</f>
        <v>116</v>
      </c>
      <c r="B4545" s="349">
        <f>IF(_xlfn.IFERROR(FIND("PU",D4545,1),0)&lt;&gt;0,"PU",0)</f>
        <v>0</v>
      </c>
      <c r="C4545" t="s" s="10">
        <v>3395</v>
      </c>
      <c r="D4545" t="s" s="10">
        <v>5547</v>
      </c>
      <c r="E4545" s="349">
        <v>0</v>
      </c>
      <c r="F4545" s="6"/>
      <c r="G4545" s="6"/>
      <c r="H4545" s="6"/>
      <c r="I4545" s="6"/>
      <c r="J4545" s="9"/>
    </row>
    <row r="4546" ht="15.35" customHeight="1">
      <c r="A4546" t="s" s="594">
        <f>MID(D4546,LEN(C4546)+2,LEN(D4546)-LEN(C4546))</f>
        <v>116</v>
      </c>
      <c r="B4546" s="349">
        <f>IF(_xlfn.IFERROR(FIND("PU",D4546,1),0)&lt;&gt;0,"PU",0)</f>
        <v>0</v>
      </c>
      <c r="C4546" t="s" s="10">
        <v>3410</v>
      </c>
      <c r="D4546" t="s" s="10">
        <v>5548</v>
      </c>
      <c r="E4546" s="349">
        <v>0</v>
      </c>
      <c r="F4546" s="6"/>
      <c r="G4546" s="6"/>
      <c r="H4546" s="6"/>
      <c r="I4546" s="6"/>
      <c r="J4546" s="9"/>
    </row>
    <row r="4547" ht="15.35" customHeight="1">
      <c r="A4547" t="s" s="594">
        <f>MID(D4547,LEN(C4547)+2,LEN(D4547)-LEN(C4547))</f>
        <v>116</v>
      </c>
      <c r="B4547" s="349">
        <f>IF(_xlfn.IFERROR(FIND("PU",D4547,1),0)&lt;&gt;0,"PU",0)</f>
        <v>0</v>
      </c>
      <c r="C4547" t="s" s="10">
        <v>3425</v>
      </c>
      <c r="D4547" t="s" s="10">
        <v>5549</v>
      </c>
      <c r="E4547" s="349">
        <v>0</v>
      </c>
      <c r="F4547" s="6"/>
      <c r="G4547" s="6"/>
      <c r="H4547" s="6"/>
      <c r="I4547" s="6"/>
      <c r="J4547" s="9"/>
    </row>
    <row r="4548" ht="15.35" customHeight="1">
      <c r="A4548" t="s" s="594">
        <f>MID(D4548,LEN(C4548)+2,LEN(D4548)-LEN(C4548))</f>
        <v>116</v>
      </c>
      <c r="B4548" s="349">
        <f>IF(_xlfn.IFERROR(FIND("PU",D4548,1),0)&lt;&gt;0,"PU",0)</f>
        <v>0</v>
      </c>
      <c r="C4548" t="s" s="10">
        <v>3440</v>
      </c>
      <c r="D4548" t="s" s="10">
        <v>5550</v>
      </c>
      <c r="E4548" s="349">
        <v>0</v>
      </c>
      <c r="F4548" s="6"/>
      <c r="G4548" s="6"/>
      <c r="H4548" s="6"/>
      <c r="I4548" s="6"/>
      <c r="J4548" s="9"/>
    </row>
    <row r="4549" ht="15.35" customHeight="1">
      <c r="A4549" t="s" s="594">
        <f>MID(D4549,LEN(C4549)+2,LEN(D4549)-LEN(C4549))</f>
        <v>116</v>
      </c>
      <c r="B4549" s="349">
        <f>IF(_xlfn.IFERROR(FIND("PU",D4549,1),0)&lt;&gt;0,"PU",0)</f>
        <v>0</v>
      </c>
      <c r="C4549" t="s" s="10">
        <v>3455</v>
      </c>
      <c r="D4549" t="s" s="10">
        <v>5551</v>
      </c>
      <c r="E4549" s="349">
        <v>0</v>
      </c>
      <c r="F4549" s="6"/>
      <c r="G4549" s="6"/>
      <c r="H4549" s="6"/>
      <c r="I4549" s="6"/>
      <c r="J4549" s="9"/>
    </row>
    <row r="4550" ht="15.35" customHeight="1">
      <c r="A4550" t="s" s="594">
        <f>MID(D4550,LEN(C4550)+2,LEN(D4550)-LEN(C4550))</f>
        <v>116</v>
      </c>
      <c r="B4550" s="349">
        <f>IF(_xlfn.IFERROR(FIND("PU",D4550,1),0)&lt;&gt;0,"PU",0)</f>
        <v>0</v>
      </c>
      <c r="C4550" t="s" s="10">
        <v>3470</v>
      </c>
      <c r="D4550" t="s" s="10">
        <v>5552</v>
      </c>
      <c r="E4550" s="349">
        <v>0</v>
      </c>
      <c r="F4550" s="6"/>
      <c r="G4550" s="6"/>
      <c r="H4550" s="6"/>
      <c r="I4550" s="6"/>
      <c r="J4550" s="9"/>
    </row>
    <row r="4551" ht="15.35" customHeight="1">
      <c r="A4551" t="s" s="594">
        <f>MID(D4551,LEN(C4551)+2,LEN(D4551)-LEN(C4551))</f>
        <v>116</v>
      </c>
      <c r="B4551" s="349">
        <f>IF(_xlfn.IFERROR(FIND("PU",D4551,1),0)&lt;&gt;0,"PU",0)</f>
        <v>0</v>
      </c>
      <c r="C4551" t="s" s="10">
        <v>3485</v>
      </c>
      <c r="D4551" t="s" s="10">
        <v>5553</v>
      </c>
      <c r="E4551" s="349">
        <v>0</v>
      </c>
      <c r="F4551" s="6"/>
      <c r="G4551" s="6"/>
      <c r="H4551" s="6"/>
      <c r="I4551" s="6"/>
      <c r="J4551" s="9"/>
    </row>
    <row r="4552" ht="15.35" customHeight="1">
      <c r="A4552" t="s" s="594">
        <f>MID(D4552,LEN(C4552)+2,LEN(D4552)-LEN(C4552))</f>
        <v>116</v>
      </c>
      <c r="B4552" s="349">
        <f>IF(_xlfn.IFERROR(FIND("PU",D4552,1),0)&lt;&gt;0,"PU",0)</f>
        <v>0</v>
      </c>
      <c r="C4552" t="s" s="10">
        <v>5554</v>
      </c>
      <c r="D4552" t="s" s="10">
        <v>5555</v>
      </c>
      <c r="E4552" s="349">
        <v>0</v>
      </c>
      <c r="F4552" s="6"/>
      <c r="G4552" s="6"/>
      <c r="H4552" s="6"/>
      <c r="I4552" s="6"/>
      <c r="J4552" s="9"/>
    </row>
    <row r="4553" ht="15.35" customHeight="1">
      <c r="A4553" t="s" s="594">
        <f>MID(D4553,LEN(C4553)+2,LEN(D4553)-LEN(C4553))</f>
        <v>116</v>
      </c>
      <c r="B4553" s="349">
        <f>IF(_xlfn.IFERROR(FIND("PU",D4553,1),0)&lt;&gt;0,"PU",0)</f>
        <v>0</v>
      </c>
      <c r="C4553" t="s" s="10">
        <v>5556</v>
      </c>
      <c r="D4553" t="s" s="10">
        <v>5557</v>
      </c>
      <c r="E4553" s="349">
        <v>0</v>
      </c>
      <c r="F4553" s="6"/>
      <c r="G4553" s="6"/>
      <c r="H4553" s="6"/>
      <c r="I4553" s="6"/>
      <c r="J4553" s="9"/>
    </row>
    <row r="4554" ht="15.35" customHeight="1">
      <c r="A4554" t="s" s="594">
        <f>MID(D4554,LEN(C4554)+2,LEN(D4554)-LEN(C4554))</f>
        <v>116</v>
      </c>
      <c r="B4554" s="349">
        <f>IF(_xlfn.IFERROR(FIND("PU",D4554,1),0)&lt;&gt;0,"PU",0)</f>
        <v>0</v>
      </c>
      <c r="C4554" t="s" s="10">
        <v>428</v>
      </c>
      <c r="D4554" t="s" s="10">
        <v>5558</v>
      </c>
      <c r="E4554" s="349">
        <v>0</v>
      </c>
      <c r="F4554" s="6"/>
      <c r="G4554" s="6"/>
      <c r="H4554" s="6"/>
      <c r="I4554" s="6"/>
      <c r="J4554" s="9"/>
    </row>
    <row r="4555" ht="15.35" customHeight="1">
      <c r="A4555" t="s" s="594">
        <f>MID(D4555,LEN(C4555)+2,LEN(D4555)-LEN(C4555))</f>
        <v>116</v>
      </c>
      <c r="B4555" s="349">
        <f>IF(_xlfn.IFERROR(FIND("PU",D4555,1),0)&lt;&gt;0,"PU",0)</f>
        <v>0</v>
      </c>
      <c r="C4555" t="s" s="10">
        <v>430</v>
      </c>
      <c r="D4555" t="s" s="10">
        <v>5559</v>
      </c>
      <c r="E4555" s="349">
        <v>0</v>
      </c>
      <c r="F4555" s="6"/>
      <c r="G4555" s="6"/>
      <c r="H4555" s="6"/>
      <c r="I4555" s="6"/>
      <c r="J4555" s="9"/>
    </row>
    <row r="4556" ht="15.35" customHeight="1">
      <c r="A4556" t="s" s="594">
        <f>MID(D4556,LEN(C4556)+2,LEN(D4556)-LEN(C4556))</f>
        <v>116</v>
      </c>
      <c r="B4556" s="349">
        <f>IF(_xlfn.IFERROR(FIND("PU",D4556,1),0)&lt;&gt;0,"PU",0)</f>
        <v>0</v>
      </c>
      <c r="C4556" t="s" s="10">
        <v>432</v>
      </c>
      <c r="D4556" t="s" s="10">
        <v>5560</v>
      </c>
      <c r="E4556" s="349">
        <v>0</v>
      </c>
      <c r="F4556" s="6"/>
      <c r="G4556" s="6"/>
      <c r="H4556" s="6"/>
      <c r="I4556" s="6"/>
      <c r="J4556" s="9"/>
    </row>
    <row r="4557" ht="15.35" customHeight="1">
      <c r="A4557" t="s" s="594">
        <f>MID(D4557,LEN(C4557)+2,LEN(D4557)-LEN(C4557))</f>
        <v>116</v>
      </c>
      <c r="B4557" s="349">
        <f>IF(_xlfn.IFERROR(FIND("PU",D4557,1),0)&lt;&gt;0,"PU",0)</f>
        <v>0</v>
      </c>
      <c r="C4557" t="s" s="10">
        <v>434</v>
      </c>
      <c r="D4557" t="s" s="10">
        <v>5561</v>
      </c>
      <c r="E4557" s="349">
        <v>0</v>
      </c>
      <c r="F4557" s="6"/>
      <c r="G4557" s="6"/>
      <c r="H4557" s="6"/>
      <c r="I4557" s="6"/>
      <c r="J4557" s="9"/>
    </row>
    <row r="4558" ht="15.35" customHeight="1">
      <c r="A4558" t="s" s="594">
        <f>MID(D4558,LEN(C4558)+2,LEN(D4558)-LEN(C4558))</f>
        <v>116</v>
      </c>
      <c r="B4558" s="349">
        <f>IF(_xlfn.IFERROR(FIND("PU",D4558,1),0)&lt;&gt;0,"PU",0)</f>
        <v>0</v>
      </c>
      <c r="C4558" t="s" s="10">
        <v>436</v>
      </c>
      <c r="D4558" t="s" s="10">
        <v>5562</v>
      </c>
      <c r="E4558" s="349">
        <v>0</v>
      </c>
      <c r="F4558" s="6"/>
      <c r="G4558" s="6"/>
      <c r="H4558" s="6"/>
      <c r="I4558" s="6"/>
      <c r="J4558" s="9"/>
    </row>
    <row r="4559" ht="15.35" customHeight="1">
      <c r="A4559" t="s" s="594">
        <f>MID(D4559,LEN(C4559)+2,LEN(D4559)-LEN(C4559))</f>
        <v>116</v>
      </c>
      <c r="B4559" s="349">
        <f>IF(_xlfn.IFERROR(FIND("PU",D4559,1),0)&lt;&gt;0,"PU",0)</f>
        <v>0</v>
      </c>
      <c r="C4559" t="s" s="10">
        <v>438</v>
      </c>
      <c r="D4559" t="s" s="10">
        <v>5563</v>
      </c>
      <c r="E4559" s="349">
        <v>0</v>
      </c>
      <c r="F4559" s="6"/>
      <c r="G4559" s="6"/>
      <c r="H4559" s="6"/>
      <c r="I4559" s="6"/>
      <c r="J4559" s="9"/>
    </row>
    <row r="4560" ht="15.35" customHeight="1">
      <c r="A4560" t="s" s="594">
        <f>MID(D4560,LEN(C4560)+2,LEN(D4560)-LEN(C4560))</f>
        <v>116</v>
      </c>
      <c r="B4560" s="349">
        <f>IF(_xlfn.IFERROR(FIND("PU",D4560,1),0)&lt;&gt;0,"PU",0)</f>
        <v>0</v>
      </c>
      <c r="C4560" t="s" s="10">
        <v>440</v>
      </c>
      <c r="D4560" t="s" s="10">
        <v>5564</v>
      </c>
      <c r="E4560" s="349">
        <v>0</v>
      </c>
      <c r="F4560" s="6"/>
      <c r="G4560" s="6"/>
      <c r="H4560" s="6"/>
      <c r="I4560" s="6"/>
      <c r="J4560" s="9"/>
    </row>
    <row r="4561" ht="15.35" customHeight="1">
      <c r="A4561" t="s" s="594">
        <f>MID(D4561,LEN(C4561)+2,LEN(D4561)-LEN(C4561))</f>
        <v>116</v>
      </c>
      <c r="B4561" s="349">
        <f>IF(_xlfn.IFERROR(FIND("PU",D4561,1),0)&lt;&gt;0,"PU",0)</f>
        <v>0</v>
      </c>
      <c r="C4561" t="s" s="10">
        <v>5152</v>
      </c>
      <c r="D4561" t="s" s="10">
        <v>5565</v>
      </c>
      <c r="E4561" s="349">
        <v>0</v>
      </c>
      <c r="F4561" s="6"/>
      <c r="G4561" s="6"/>
      <c r="H4561" s="6"/>
      <c r="I4561" s="6"/>
      <c r="J4561" s="9"/>
    </row>
    <row r="4562" ht="15.35" customHeight="1">
      <c r="A4562" t="s" s="594">
        <f>MID(D4562,LEN(C4562)+2,LEN(D4562)-LEN(C4562))</f>
        <v>116</v>
      </c>
      <c r="B4562" s="349">
        <f>IF(_xlfn.IFERROR(FIND("PU",D4562,1),0)&lt;&gt;0,"PU",0)</f>
        <v>0</v>
      </c>
      <c r="C4562" t="s" s="10">
        <v>5166</v>
      </c>
      <c r="D4562" t="s" s="10">
        <v>5566</v>
      </c>
      <c r="E4562" s="349">
        <v>0</v>
      </c>
      <c r="F4562" s="6"/>
      <c r="G4562" s="6"/>
      <c r="H4562" s="6"/>
      <c r="I4562" s="6"/>
      <c r="J4562" s="9"/>
    </row>
    <row r="4563" ht="15.35" customHeight="1">
      <c r="A4563" t="s" s="594">
        <f>MID(D4563,LEN(C4563)+2,LEN(D4563)-LEN(C4563))</f>
        <v>116</v>
      </c>
      <c r="B4563" s="349">
        <f>IF(_xlfn.IFERROR(FIND("PU",D4563,1),0)&lt;&gt;0,"PU",0)</f>
        <v>0</v>
      </c>
      <c r="C4563" t="s" s="10">
        <v>5180</v>
      </c>
      <c r="D4563" t="s" s="10">
        <v>5567</v>
      </c>
      <c r="E4563" s="349">
        <v>0</v>
      </c>
      <c r="F4563" s="6"/>
      <c r="G4563" s="6"/>
      <c r="H4563" s="6"/>
      <c r="I4563" s="6"/>
      <c r="J4563" s="9"/>
    </row>
    <row r="4564" ht="15.35" customHeight="1">
      <c r="A4564" t="s" s="594">
        <f>MID(D4564,LEN(C4564)+2,LEN(D4564)-LEN(C4564))</f>
        <v>116</v>
      </c>
      <c r="B4564" s="349">
        <f>IF(_xlfn.IFERROR(FIND("PU",D4564,1),0)&lt;&gt;0,"PU",0)</f>
        <v>0</v>
      </c>
      <c r="C4564" t="s" s="10">
        <v>5194</v>
      </c>
      <c r="D4564" t="s" s="10">
        <v>5568</v>
      </c>
      <c r="E4564" s="349">
        <v>0</v>
      </c>
      <c r="F4564" s="6"/>
      <c r="G4564" s="6"/>
      <c r="H4564" s="6"/>
      <c r="I4564" s="6"/>
      <c r="J4564" s="9"/>
    </row>
    <row r="4565" ht="15.35" customHeight="1">
      <c r="A4565" t="s" s="594">
        <f>MID(D4565,LEN(C4565)+2,LEN(D4565)-LEN(C4565))</f>
        <v>116</v>
      </c>
      <c r="B4565" s="349">
        <f>IF(_xlfn.IFERROR(FIND("PU",D4565,1),0)&lt;&gt;0,"PU",0)</f>
        <v>0</v>
      </c>
      <c r="C4565" t="s" s="10">
        <v>5208</v>
      </c>
      <c r="D4565" t="s" s="10">
        <v>5569</v>
      </c>
      <c r="E4565" s="349">
        <v>0</v>
      </c>
      <c r="F4565" s="6"/>
      <c r="G4565" s="6"/>
      <c r="H4565" s="6"/>
      <c r="I4565" s="6"/>
      <c r="J4565" s="9"/>
    </row>
    <row r="4566" ht="15.35" customHeight="1">
      <c r="A4566" t="s" s="594">
        <f>MID(D4566,LEN(C4566)+2,LEN(D4566)-LEN(C4566))</f>
        <v>116</v>
      </c>
      <c r="B4566" s="349">
        <f>IF(_xlfn.IFERROR(FIND("PU",D4566,1),0)&lt;&gt;0,"PU",0)</f>
        <v>0</v>
      </c>
      <c r="C4566" t="s" s="10">
        <v>5222</v>
      </c>
      <c r="D4566" t="s" s="10">
        <v>5570</v>
      </c>
      <c r="E4566" s="349">
        <v>0</v>
      </c>
      <c r="F4566" s="6"/>
      <c r="G4566" s="6"/>
      <c r="H4566" s="6"/>
      <c r="I4566" s="6"/>
      <c r="J4566" s="9"/>
    </row>
    <row r="4567" ht="15.35" customHeight="1">
      <c r="A4567" t="s" s="594">
        <f>MID(D4567,LEN(C4567)+2,LEN(D4567)-LEN(C4567))</f>
        <v>116</v>
      </c>
      <c r="B4567" s="349">
        <f>IF(_xlfn.IFERROR(FIND("PU",D4567,1),0)&lt;&gt;0,"PU",0)</f>
        <v>0</v>
      </c>
      <c r="C4567" t="s" s="10">
        <v>5236</v>
      </c>
      <c r="D4567" t="s" s="10">
        <v>5571</v>
      </c>
      <c r="E4567" s="349">
        <v>0</v>
      </c>
      <c r="F4567" s="6"/>
      <c r="G4567" s="6"/>
      <c r="H4567" s="6"/>
      <c r="I4567" s="6"/>
      <c r="J4567" s="9"/>
    </row>
    <row r="4568" ht="15.35" customHeight="1">
      <c r="A4568" t="s" s="594">
        <f>MID(D4568,LEN(C4568)+2,LEN(D4568)-LEN(C4568))</f>
        <v>116</v>
      </c>
      <c r="B4568" s="349">
        <f>IF(_xlfn.IFERROR(FIND("PU",D4568,1),0)&lt;&gt;0,"PU",0)</f>
        <v>0</v>
      </c>
      <c r="C4568" t="s" s="10">
        <v>443</v>
      </c>
      <c r="D4568" t="s" s="10">
        <v>5572</v>
      </c>
      <c r="E4568" s="349">
        <v>0</v>
      </c>
      <c r="F4568" s="6"/>
      <c r="G4568" s="6"/>
      <c r="H4568" s="6"/>
      <c r="I4568" s="6"/>
      <c r="J4568" s="9"/>
    </row>
    <row r="4569" ht="15.35" customHeight="1">
      <c r="A4569" t="s" s="594">
        <f>MID(D4569,LEN(C4569)+2,LEN(D4569)-LEN(C4569))</f>
        <v>116</v>
      </c>
      <c r="B4569" s="349">
        <f>IF(_xlfn.IFERROR(FIND("PU",D4569,1),0)&lt;&gt;0,"PU",0)</f>
        <v>0</v>
      </c>
      <c r="C4569" t="s" s="10">
        <v>445</v>
      </c>
      <c r="D4569" t="s" s="10">
        <v>5573</v>
      </c>
      <c r="E4569" s="349">
        <v>0</v>
      </c>
      <c r="F4569" s="6"/>
      <c r="G4569" s="6"/>
      <c r="H4569" s="6"/>
      <c r="I4569" s="6"/>
      <c r="J4569" s="9"/>
    </row>
    <row r="4570" ht="15.35" customHeight="1">
      <c r="A4570" t="s" s="594">
        <f>MID(D4570,LEN(C4570)+2,LEN(D4570)-LEN(C4570))</f>
        <v>116</v>
      </c>
      <c r="B4570" s="349">
        <f>IF(_xlfn.IFERROR(FIND("PU",D4570,1),0)&lt;&gt;0,"PU",0)</f>
        <v>0</v>
      </c>
      <c r="C4570" t="s" s="10">
        <v>447</v>
      </c>
      <c r="D4570" t="s" s="10">
        <v>5574</v>
      </c>
      <c r="E4570" s="349">
        <v>0</v>
      </c>
      <c r="F4570" s="6"/>
      <c r="G4570" s="6"/>
      <c r="H4570" s="6"/>
      <c r="I4570" s="6"/>
      <c r="J4570" s="9"/>
    </row>
    <row r="4571" ht="15.35" customHeight="1">
      <c r="A4571" t="s" s="594">
        <f>MID(D4571,LEN(C4571)+2,LEN(D4571)-LEN(C4571))</f>
        <v>116</v>
      </c>
      <c r="B4571" s="349">
        <f>IF(_xlfn.IFERROR(FIND("PU",D4571,1),0)&lt;&gt;0,"PU",0)</f>
        <v>0</v>
      </c>
      <c r="C4571" t="s" s="10">
        <v>449</v>
      </c>
      <c r="D4571" t="s" s="10">
        <v>5575</v>
      </c>
      <c r="E4571" s="349">
        <v>0</v>
      </c>
      <c r="F4571" s="6"/>
      <c r="G4571" s="6"/>
      <c r="H4571" s="6"/>
      <c r="I4571" s="6"/>
      <c r="J4571" s="9"/>
    </row>
    <row r="4572" ht="15.35" customHeight="1">
      <c r="A4572" t="s" s="594">
        <f>MID(D4572,LEN(C4572)+2,LEN(D4572)-LEN(C4572))</f>
        <v>116</v>
      </c>
      <c r="B4572" s="349">
        <f>IF(_xlfn.IFERROR(FIND("PU",D4572,1),0)&lt;&gt;0,"PU",0)</f>
        <v>0</v>
      </c>
      <c r="C4572" t="s" s="10">
        <v>451</v>
      </c>
      <c r="D4572" t="s" s="10">
        <v>5576</v>
      </c>
      <c r="E4572" s="349">
        <v>0</v>
      </c>
      <c r="F4572" s="6"/>
      <c r="G4572" s="6"/>
      <c r="H4572" s="6"/>
      <c r="I4572" s="6"/>
      <c r="J4572" s="9"/>
    </row>
    <row r="4573" ht="15.35" customHeight="1">
      <c r="A4573" t="s" s="594">
        <f>MID(D4573,LEN(C4573)+2,LEN(D4573)-LEN(C4573))</f>
        <v>116</v>
      </c>
      <c r="B4573" s="349">
        <f>IF(_xlfn.IFERROR(FIND("PU",D4573,1),0)&lt;&gt;0,"PU",0)</f>
        <v>0</v>
      </c>
      <c r="C4573" t="s" s="10">
        <v>453</v>
      </c>
      <c r="D4573" t="s" s="10">
        <v>5577</v>
      </c>
      <c r="E4573" s="349">
        <v>0</v>
      </c>
      <c r="F4573" s="6"/>
      <c r="G4573" s="6"/>
      <c r="H4573" s="6"/>
      <c r="I4573" s="6"/>
      <c r="J4573" s="9"/>
    </row>
    <row r="4574" ht="15.35" customHeight="1">
      <c r="A4574" t="s" s="594">
        <f>MID(D4574,LEN(C4574)+2,LEN(D4574)-LEN(C4574))</f>
        <v>116</v>
      </c>
      <c r="B4574" s="349">
        <f>IF(_xlfn.IFERROR(FIND("PU",D4574,1),0)&lt;&gt;0,"PU",0)</f>
        <v>0</v>
      </c>
      <c r="C4574" t="s" s="10">
        <v>455</v>
      </c>
      <c r="D4574" t="s" s="10">
        <v>5578</v>
      </c>
      <c r="E4574" s="349">
        <v>0</v>
      </c>
      <c r="F4574" s="6"/>
      <c r="G4574" s="6"/>
      <c r="H4574" s="6"/>
      <c r="I4574" s="6"/>
      <c r="J4574" s="9"/>
    </row>
    <row r="4575" ht="15.35" customHeight="1">
      <c r="A4575" s="5"/>
      <c r="B4575" s="6"/>
      <c r="C4575" s="6"/>
      <c r="D4575" s="6"/>
      <c r="E4575" s="6"/>
      <c r="F4575" s="6"/>
      <c r="G4575" s="6"/>
      <c r="H4575" s="6"/>
      <c r="I4575" s="6"/>
      <c r="J4575" s="9"/>
    </row>
    <row r="4576" ht="15.35" customHeight="1">
      <c r="A4576" s="5"/>
      <c r="B4576" s="6"/>
      <c r="C4576" s="6"/>
      <c r="D4576" s="6"/>
      <c r="E4576" s="6"/>
      <c r="F4576" s="6"/>
      <c r="G4576" s="6"/>
      <c r="H4576" s="6"/>
      <c r="I4576" s="6"/>
      <c r="J4576" s="9"/>
    </row>
    <row r="4577" ht="15.35" customHeight="1">
      <c r="A4577" s="5"/>
      <c r="B4577" s="6"/>
      <c r="C4577" s="6"/>
      <c r="D4577" s="6"/>
      <c r="E4577" s="6"/>
      <c r="F4577" s="6"/>
      <c r="G4577" s="6"/>
      <c r="H4577" s="6"/>
      <c r="I4577" s="6"/>
      <c r="J4577" s="9"/>
    </row>
    <row r="4578" ht="15.35" customHeight="1">
      <c r="A4578" s="5"/>
      <c r="B4578" s="6"/>
      <c r="C4578" s="6"/>
      <c r="D4578" s="6"/>
      <c r="E4578" s="6"/>
      <c r="F4578" s="6"/>
      <c r="G4578" s="6"/>
      <c r="H4578" s="6"/>
      <c r="I4578" s="6"/>
      <c r="J4578" s="9"/>
    </row>
    <row r="4579" ht="15.35" customHeight="1">
      <c r="A4579" s="5"/>
      <c r="B4579" s="6"/>
      <c r="C4579" s="6"/>
      <c r="D4579" s="6"/>
      <c r="E4579" s="6"/>
      <c r="F4579" s="6"/>
      <c r="G4579" s="6"/>
      <c r="H4579" s="6"/>
      <c r="I4579" s="6"/>
      <c r="J4579" s="9"/>
    </row>
    <row r="4580" ht="15.35" customHeight="1">
      <c r="A4580" s="5"/>
      <c r="B4580" s="6"/>
      <c r="C4580" s="6"/>
      <c r="D4580" s="6"/>
      <c r="E4580" s="6"/>
      <c r="F4580" s="6"/>
      <c r="G4580" s="6"/>
      <c r="H4580" s="6"/>
      <c r="I4580" s="6"/>
      <c r="J4580" s="9"/>
    </row>
    <row r="4581" ht="15.35" customHeight="1">
      <c r="A4581" s="5"/>
      <c r="B4581" s="6"/>
      <c r="C4581" s="6"/>
      <c r="D4581" s="6"/>
      <c r="E4581" s="6"/>
      <c r="F4581" s="6"/>
      <c r="G4581" s="6"/>
      <c r="H4581" s="6"/>
      <c r="I4581" s="6"/>
      <c r="J4581" s="9"/>
    </row>
    <row r="4582" ht="15.35" customHeight="1">
      <c r="A4582" s="5"/>
      <c r="B4582" s="6"/>
      <c r="C4582" s="6"/>
      <c r="D4582" s="6"/>
      <c r="E4582" s="6"/>
      <c r="F4582" s="6"/>
      <c r="G4582" s="6"/>
      <c r="H4582" s="6"/>
      <c r="I4582" s="6"/>
      <c r="J4582" s="9"/>
    </row>
    <row r="4583" ht="15.35" customHeight="1">
      <c r="A4583" s="5"/>
      <c r="B4583" s="6"/>
      <c r="C4583" s="6"/>
      <c r="D4583" s="6"/>
      <c r="E4583" s="6"/>
      <c r="F4583" s="6"/>
      <c r="G4583" s="6"/>
      <c r="H4583" s="6"/>
      <c r="I4583" s="6"/>
      <c r="J4583" s="9"/>
    </row>
    <row r="4584" ht="15.35" customHeight="1">
      <c r="A4584" s="5"/>
      <c r="B4584" s="6"/>
      <c r="C4584" s="6"/>
      <c r="D4584" s="6"/>
      <c r="E4584" s="6"/>
      <c r="F4584" s="6"/>
      <c r="G4584" s="6"/>
      <c r="H4584" s="6"/>
      <c r="I4584" s="6"/>
      <c r="J4584" s="9"/>
    </row>
    <row r="4585" ht="15.35" customHeight="1">
      <c r="A4585" s="5"/>
      <c r="B4585" s="6"/>
      <c r="C4585" s="6"/>
      <c r="D4585" s="6"/>
      <c r="E4585" s="6"/>
      <c r="F4585" s="6"/>
      <c r="G4585" s="6"/>
      <c r="H4585" s="6"/>
      <c r="I4585" s="6"/>
      <c r="J4585" s="9"/>
    </row>
    <row r="4586" ht="15.35" customHeight="1">
      <c r="A4586" s="5"/>
      <c r="B4586" s="6"/>
      <c r="C4586" s="6"/>
      <c r="D4586" s="6"/>
      <c r="E4586" s="6"/>
      <c r="F4586" s="6"/>
      <c r="G4586" s="6"/>
      <c r="H4586" s="6"/>
      <c r="I4586" s="6"/>
      <c r="J4586" s="9"/>
    </row>
    <row r="4587" ht="15.35" customHeight="1">
      <c r="A4587" s="5"/>
      <c r="B4587" s="6"/>
      <c r="C4587" s="6"/>
      <c r="D4587" s="6"/>
      <c r="E4587" s="6"/>
      <c r="F4587" s="6"/>
      <c r="G4587" s="6"/>
      <c r="H4587" s="6"/>
      <c r="I4587" s="6"/>
      <c r="J4587" s="9"/>
    </row>
    <row r="4588" ht="15.35" customHeight="1">
      <c r="A4588" s="5"/>
      <c r="B4588" s="6"/>
      <c r="C4588" s="6"/>
      <c r="D4588" s="6"/>
      <c r="E4588" s="6"/>
      <c r="F4588" s="6"/>
      <c r="G4588" s="6"/>
      <c r="H4588" s="6"/>
      <c r="I4588" s="6"/>
      <c r="J4588" s="9"/>
    </row>
    <row r="4589" ht="15.35" customHeight="1">
      <c r="A4589" s="5"/>
      <c r="B4589" s="6"/>
      <c r="C4589" s="6"/>
      <c r="D4589" s="6"/>
      <c r="E4589" s="6"/>
      <c r="F4589" s="6"/>
      <c r="G4589" s="6"/>
      <c r="H4589" s="6"/>
      <c r="I4589" s="6"/>
      <c r="J4589" s="9"/>
    </row>
    <row r="4590" ht="15.35" customHeight="1">
      <c r="A4590" s="5"/>
      <c r="B4590" s="6"/>
      <c r="C4590" s="6"/>
      <c r="D4590" s="6"/>
      <c r="E4590" s="6"/>
      <c r="F4590" s="6"/>
      <c r="G4590" s="6"/>
      <c r="H4590" s="6"/>
      <c r="I4590" s="6"/>
      <c r="J4590" s="9"/>
    </row>
    <row r="4591" ht="15.35" customHeight="1">
      <c r="A4591" s="5"/>
      <c r="B4591" s="6"/>
      <c r="C4591" s="6"/>
      <c r="D4591" s="6"/>
      <c r="E4591" s="6"/>
      <c r="F4591" s="6"/>
      <c r="G4591" s="6"/>
      <c r="H4591" s="6"/>
      <c r="I4591" s="6"/>
      <c r="J4591" s="9"/>
    </row>
    <row r="4592" ht="15.35" customHeight="1">
      <c r="A4592" s="5"/>
      <c r="B4592" s="6"/>
      <c r="C4592" s="6"/>
      <c r="D4592" s="6"/>
      <c r="E4592" s="6"/>
      <c r="F4592" s="6"/>
      <c r="G4592" s="6"/>
      <c r="H4592" s="6"/>
      <c r="I4592" s="6"/>
      <c r="J4592" s="9"/>
    </row>
    <row r="4593" ht="15.35" customHeight="1">
      <c r="A4593" s="5"/>
      <c r="B4593" s="6"/>
      <c r="C4593" s="6"/>
      <c r="D4593" s="6"/>
      <c r="E4593" s="6"/>
      <c r="F4593" s="6"/>
      <c r="G4593" s="6"/>
      <c r="H4593" s="6"/>
      <c r="I4593" s="6"/>
      <c r="J4593" s="9"/>
    </row>
    <row r="4594" ht="15.35" customHeight="1">
      <c r="A4594" s="5"/>
      <c r="B4594" s="6"/>
      <c r="C4594" s="6"/>
      <c r="D4594" s="6"/>
      <c r="E4594" s="6"/>
      <c r="F4594" s="6"/>
      <c r="G4594" s="6"/>
      <c r="H4594" s="6"/>
      <c r="I4594" s="6"/>
      <c r="J4594" s="9"/>
    </row>
    <row r="4595" ht="15.35" customHeight="1">
      <c r="A4595" s="5"/>
      <c r="B4595" s="6"/>
      <c r="C4595" s="6"/>
      <c r="D4595" s="6"/>
      <c r="E4595" s="6"/>
      <c r="F4595" s="6"/>
      <c r="G4595" s="6"/>
      <c r="H4595" s="6"/>
      <c r="I4595" s="6"/>
      <c r="J4595" s="9"/>
    </row>
    <row r="4596" ht="15.35" customHeight="1">
      <c r="A4596" s="5"/>
      <c r="B4596" s="6"/>
      <c r="C4596" s="6"/>
      <c r="D4596" s="6"/>
      <c r="E4596" s="6"/>
      <c r="F4596" s="6"/>
      <c r="G4596" s="6"/>
      <c r="H4596" s="6"/>
      <c r="I4596" s="6"/>
      <c r="J4596" s="9"/>
    </row>
    <row r="4597" ht="15.35" customHeight="1">
      <c r="A4597" s="5"/>
      <c r="B4597" s="6"/>
      <c r="C4597" s="6"/>
      <c r="D4597" s="6"/>
      <c r="E4597" s="6"/>
      <c r="F4597" s="6"/>
      <c r="G4597" s="6"/>
      <c r="H4597" s="6"/>
      <c r="I4597" s="6"/>
      <c r="J4597" s="9"/>
    </row>
    <row r="4598" ht="15.35" customHeight="1">
      <c r="A4598" s="5"/>
      <c r="B4598" s="6"/>
      <c r="C4598" s="6"/>
      <c r="D4598" s="6"/>
      <c r="E4598" s="6"/>
      <c r="F4598" s="6"/>
      <c r="G4598" s="6"/>
      <c r="H4598" s="6"/>
      <c r="I4598" s="6"/>
      <c r="J4598" s="9"/>
    </row>
    <row r="4599" ht="15.35" customHeight="1">
      <c r="A4599" s="5"/>
      <c r="B4599" s="6"/>
      <c r="C4599" s="6"/>
      <c r="D4599" s="6"/>
      <c r="E4599" s="6"/>
      <c r="F4599" s="6"/>
      <c r="G4599" s="6"/>
      <c r="H4599" s="6"/>
      <c r="I4599" s="6"/>
      <c r="J4599" s="9"/>
    </row>
    <row r="4600" ht="15.35" customHeight="1">
      <c r="A4600" s="5"/>
      <c r="B4600" s="6"/>
      <c r="C4600" s="6"/>
      <c r="D4600" s="6"/>
      <c r="E4600" s="6"/>
      <c r="F4600" s="6"/>
      <c r="G4600" s="6"/>
      <c r="H4600" s="6"/>
      <c r="I4600" s="6"/>
      <c r="J4600" s="9"/>
    </row>
    <row r="4601" ht="15.35" customHeight="1">
      <c r="A4601" s="5"/>
      <c r="B4601" s="6"/>
      <c r="C4601" s="6"/>
      <c r="D4601" s="6"/>
      <c r="E4601" s="6"/>
      <c r="F4601" s="6"/>
      <c r="G4601" s="6"/>
      <c r="H4601" s="6"/>
      <c r="I4601" s="6"/>
      <c r="J4601" s="9"/>
    </row>
    <row r="4602" ht="15.35" customHeight="1">
      <c r="A4602" s="5"/>
      <c r="B4602" s="6"/>
      <c r="C4602" s="6"/>
      <c r="D4602" s="6"/>
      <c r="E4602" s="6"/>
      <c r="F4602" s="6"/>
      <c r="G4602" s="6"/>
      <c r="H4602" s="6"/>
      <c r="I4602" s="6"/>
      <c r="J4602" s="9"/>
    </row>
    <row r="4603" ht="15.35" customHeight="1">
      <c r="A4603" s="5"/>
      <c r="B4603" s="6"/>
      <c r="C4603" s="6"/>
      <c r="D4603" s="6"/>
      <c r="E4603" s="6"/>
      <c r="F4603" s="6"/>
      <c r="G4603" s="6"/>
      <c r="H4603" s="6"/>
      <c r="I4603" s="6"/>
      <c r="J4603" s="9"/>
    </row>
    <row r="4604" ht="15.35" customHeight="1">
      <c r="A4604" s="5"/>
      <c r="B4604" s="6"/>
      <c r="C4604" s="6"/>
      <c r="D4604" s="6"/>
      <c r="E4604" s="6"/>
      <c r="F4604" s="6"/>
      <c r="G4604" s="6"/>
      <c r="H4604" s="6"/>
      <c r="I4604" s="6"/>
      <c r="J4604" s="9"/>
    </row>
    <row r="4605" ht="15.35" customHeight="1">
      <c r="A4605" s="5"/>
      <c r="B4605" s="6"/>
      <c r="C4605" s="6"/>
      <c r="D4605" s="6"/>
      <c r="E4605" s="6"/>
      <c r="F4605" s="6"/>
      <c r="G4605" s="6"/>
      <c r="H4605" s="6"/>
      <c r="I4605" s="6"/>
      <c r="J4605" s="9"/>
    </row>
    <row r="4606" ht="15.35" customHeight="1">
      <c r="A4606" s="5"/>
      <c r="B4606" s="6"/>
      <c r="C4606" s="6"/>
      <c r="D4606" s="6"/>
      <c r="E4606" s="6"/>
      <c r="F4606" s="6"/>
      <c r="G4606" s="6"/>
      <c r="H4606" s="6"/>
      <c r="I4606" s="6"/>
      <c r="J4606" s="9"/>
    </row>
    <row r="4607" ht="15.35" customHeight="1">
      <c r="A4607" s="5"/>
      <c r="B4607" s="6"/>
      <c r="C4607" s="6"/>
      <c r="D4607" s="6"/>
      <c r="E4607" s="6"/>
      <c r="F4607" s="6"/>
      <c r="G4607" s="6"/>
      <c r="H4607" s="6"/>
      <c r="I4607" s="6"/>
      <c r="J4607" s="9"/>
    </row>
    <row r="4608" ht="15.35" customHeight="1">
      <c r="A4608" s="5"/>
      <c r="B4608" s="6"/>
      <c r="C4608" s="6"/>
      <c r="D4608" s="6"/>
      <c r="E4608" s="6"/>
      <c r="F4608" s="6"/>
      <c r="G4608" s="6"/>
      <c r="H4608" s="6"/>
      <c r="I4608" s="6"/>
      <c r="J4608" s="9"/>
    </row>
    <row r="4609" ht="15.35" customHeight="1">
      <c r="A4609" s="5"/>
      <c r="B4609" s="6"/>
      <c r="C4609" s="6"/>
      <c r="D4609" s="6"/>
      <c r="E4609" s="6"/>
      <c r="F4609" s="6"/>
      <c r="G4609" s="6"/>
      <c r="H4609" s="6"/>
      <c r="I4609" s="6"/>
      <c r="J4609" s="9"/>
    </row>
    <row r="4610" ht="15.35" customHeight="1">
      <c r="A4610" s="5"/>
      <c r="B4610" s="6"/>
      <c r="C4610" s="6"/>
      <c r="D4610" s="6"/>
      <c r="E4610" s="6"/>
      <c r="F4610" s="6"/>
      <c r="G4610" s="6"/>
      <c r="H4610" s="6"/>
      <c r="I4610" s="6"/>
      <c r="J4610" s="9"/>
    </row>
    <row r="4611" ht="15.35" customHeight="1">
      <c r="A4611" s="5"/>
      <c r="B4611" s="6"/>
      <c r="C4611" s="6"/>
      <c r="D4611" s="6"/>
      <c r="E4611" s="6"/>
      <c r="F4611" s="6"/>
      <c r="G4611" s="6"/>
      <c r="H4611" s="6"/>
      <c r="I4611" s="6"/>
      <c r="J4611" s="9"/>
    </row>
    <row r="4612" ht="15.35" customHeight="1">
      <c r="A4612" s="5"/>
      <c r="B4612" s="6"/>
      <c r="C4612" s="6"/>
      <c r="D4612" s="6"/>
      <c r="E4612" s="6"/>
      <c r="F4612" s="6"/>
      <c r="G4612" s="6"/>
      <c r="H4612" s="6"/>
      <c r="I4612" s="6"/>
      <c r="J4612" s="9"/>
    </row>
    <row r="4613" ht="15.35" customHeight="1">
      <c r="A4613" s="5"/>
      <c r="B4613" s="6"/>
      <c r="C4613" s="6"/>
      <c r="D4613" s="6"/>
      <c r="E4613" s="6"/>
      <c r="F4613" s="6"/>
      <c r="G4613" s="6"/>
      <c r="H4613" s="6"/>
      <c r="I4613" s="6"/>
      <c r="J4613" s="9"/>
    </row>
    <row r="4614" ht="15.35" customHeight="1">
      <c r="A4614" s="5"/>
      <c r="B4614" s="6"/>
      <c r="C4614" s="6"/>
      <c r="D4614" s="6"/>
      <c r="E4614" s="6"/>
      <c r="F4614" s="6"/>
      <c r="G4614" s="6"/>
      <c r="H4614" s="6"/>
      <c r="I4614" s="6"/>
      <c r="J4614" s="9"/>
    </row>
    <row r="4615" ht="15.35" customHeight="1">
      <c r="A4615" s="5"/>
      <c r="B4615" s="6"/>
      <c r="C4615" s="6"/>
      <c r="D4615" s="6"/>
      <c r="E4615" s="6"/>
      <c r="F4615" s="6"/>
      <c r="G4615" s="6"/>
      <c r="H4615" s="6"/>
      <c r="I4615" s="6"/>
      <c r="J4615" s="9"/>
    </row>
    <row r="4616" ht="15.35" customHeight="1">
      <c r="A4616" s="5"/>
      <c r="B4616" s="6"/>
      <c r="C4616" s="6"/>
      <c r="D4616" s="6"/>
      <c r="E4616" s="6"/>
      <c r="F4616" s="6"/>
      <c r="G4616" s="6"/>
      <c r="H4616" s="6"/>
      <c r="I4616" s="6"/>
      <c r="J4616" s="9"/>
    </row>
    <row r="4617" ht="15.35" customHeight="1">
      <c r="A4617" s="5"/>
      <c r="B4617" s="6"/>
      <c r="C4617" s="6"/>
      <c r="D4617" s="6"/>
      <c r="E4617" s="6"/>
      <c r="F4617" s="6"/>
      <c r="G4617" s="6"/>
      <c r="H4617" s="6"/>
      <c r="I4617" s="6"/>
      <c r="J4617" s="9"/>
    </row>
    <row r="4618" ht="15.35" customHeight="1">
      <c r="A4618" s="5"/>
      <c r="B4618" s="6"/>
      <c r="C4618" s="6"/>
      <c r="D4618" s="6"/>
      <c r="E4618" s="6"/>
      <c r="F4618" s="6"/>
      <c r="G4618" s="6"/>
      <c r="H4618" s="6"/>
      <c r="I4618" s="6"/>
      <c r="J4618" s="9"/>
    </row>
    <row r="4619" ht="15.35" customHeight="1">
      <c r="A4619" s="5"/>
      <c r="B4619" s="6"/>
      <c r="C4619" s="6"/>
      <c r="D4619" s="6"/>
      <c r="E4619" s="6"/>
      <c r="F4619" s="6"/>
      <c r="G4619" s="6"/>
      <c r="H4619" s="6"/>
      <c r="I4619" s="6"/>
      <c r="J4619" s="9"/>
    </row>
    <row r="4620" ht="15.35" customHeight="1">
      <c r="A4620" s="5"/>
      <c r="B4620" s="6"/>
      <c r="C4620" s="6"/>
      <c r="D4620" s="6"/>
      <c r="E4620" s="6"/>
      <c r="F4620" s="6"/>
      <c r="G4620" s="6"/>
      <c r="H4620" s="6"/>
      <c r="I4620" s="6"/>
      <c r="J4620" s="9"/>
    </row>
    <row r="4621" ht="15.35" customHeight="1">
      <c r="A4621" s="5"/>
      <c r="B4621" s="6"/>
      <c r="C4621" s="6"/>
      <c r="D4621" s="6"/>
      <c r="E4621" s="6"/>
      <c r="F4621" s="6"/>
      <c r="G4621" s="6"/>
      <c r="H4621" s="6"/>
      <c r="I4621" s="6"/>
      <c r="J4621" s="9"/>
    </row>
    <row r="4622" ht="15.35" customHeight="1">
      <c r="A4622" s="5"/>
      <c r="B4622" s="6"/>
      <c r="C4622" s="6"/>
      <c r="D4622" s="6"/>
      <c r="E4622" s="6"/>
      <c r="F4622" s="6"/>
      <c r="G4622" s="6"/>
      <c r="H4622" s="6"/>
      <c r="I4622" s="6"/>
      <c r="J4622" s="9"/>
    </row>
    <row r="4623" ht="15.35" customHeight="1">
      <c r="A4623" s="5"/>
      <c r="B4623" s="6"/>
      <c r="C4623" s="6"/>
      <c r="D4623" s="6"/>
      <c r="E4623" s="6"/>
      <c r="F4623" s="6"/>
      <c r="G4623" s="6"/>
      <c r="H4623" s="6"/>
      <c r="I4623" s="6"/>
      <c r="J4623" s="9"/>
    </row>
    <row r="4624" ht="15.35" customHeight="1">
      <c r="A4624" s="5"/>
      <c r="B4624" s="6"/>
      <c r="C4624" s="6"/>
      <c r="D4624" s="6"/>
      <c r="E4624" s="6"/>
      <c r="F4624" s="6"/>
      <c r="G4624" s="6"/>
      <c r="H4624" s="6"/>
      <c r="I4624" s="6"/>
      <c r="J4624" s="9"/>
    </row>
    <row r="4625" ht="15.35" customHeight="1">
      <c r="A4625" s="5"/>
      <c r="B4625" s="6"/>
      <c r="C4625" s="6"/>
      <c r="D4625" s="6"/>
      <c r="E4625" s="6"/>
      <c r="F4625" s="6"/>
      <c r="G4625" s="6"/>
      <c r="H4625" s="6"/>
      <c r="I4625" s="6"/>
      <c r="J4625" s="9"/>
    </row>
    <row r="4626" ht="15.35" customHeight="1">
      <c r="A4626" s="5"/>
      <c r="B4626" s="6"/>
      <c r="C4626" s="6"/>
      <c r="D4626" s="6"/>
      <c r="E4626" s="6"/>
      <c r="F4626" s="6"/>
      <c r="G4626" s="6"/>
      <c r="H4626" s="6"/>
      <c r="I4626" s="6"/>
      <c r="J4626" s="9"/>
    </row>
    <row r="4627" ht="15.35" customHeight="1">
      <c r="A4627" s="5"/>
      <c r="B4627" s="6"/>
      <c r="C4627" s="6"/>
      <c r="D4627" s="6"/>
      <c r="E4627" s="6"/>
      <c r="F4627" s="6"/>
      <c r="G4627" s="6"/>
      <c r="H4627" s="6"/>
      <c r="I4627" s="6"/>
      <c r="J4627" s="9"/>
    </row>
    <row r="4628" ht="15.35" customHeight="1">
      <c r="A4628" s="5"/>
      <c r="B4628" s="6"/>
      <c r="C4628" s="6"/>
      <c r="D4628" s="6"/>
      <c r="E4628" s="6"/>
      <c r="F4628" s="6"/>
      <c r="G4628" s="6"/>
      <c r="H4628" s="6"/>
      <c r="I4628" s="6"/>
      <c r="J4628" s="9"/>
    </row>
    <row r="4629" ht="15.35" customHeight="1">
      <c r="A4629" s="5"/>
      <c r="B4629" s="6"/>
      <c r="C4629" s="6"/>
      <c r="D4629" s="6"/>
      <c r="E4629" s="6"/>
      <c r="F4629" s="6"/>
      <c r="G4629" s="6"/>
      <c r="H4629" s="6"/>
      <c r="I4629" s="6"/>
      <c r="J4629" s="9"/>
    </row>
    <row r="4630" ht="15.35" customHeight="1">
      <c r="A4630" s="5"/>
      <c r="B4630" s="6"/>
      <c r="C4630" s="6"/>
      <c r="D4630" s="6"/>
      <c r="E4630" s="6"/>
      <c r="F4630" s="6"/>
      <c r="G4630" s="6"/>
      <c r="H4630" s="6"/>
      <c r="I4630" s="6"/>
      <c r="J4630" s="9"/>
    </row>
    <row r="4631" ht="15.35" customHeight="1">
      <c r="A4631" s="5"/>
      <c r="B4631" s="6"/>
      <c r="C4631" s="6"/>
      <c r="D4631" s="6"/>
      <c r="E4631" s="6"/>
      <c r="F4631" s="6"/>
      <c r="G4631" s="6"/>
      <c r="H4631" s="6"/>
      <c r="I4631" s="6"/>
      <c r="J4631" s="9"/>
    </row>
    <row r="4632" ht="15.35" customHeight="1">
      <c r="A4632" s="5"/>
      <c r="B4632" s="6"/>
      <c r="C4632" s="6"/>
      <c r="D4632" s="6"/>
      <c r="E4632" s="6"/>
      <c r="F4632" s="6"/>
      <c r="G4632" s="6"/>
      <c r="H4632" s="6"/>
      <c r="I4632" s="6"/>
      <c r="J4632" s="9"/>
    </row>
    <row r="4633" ht="15.35" customHeight="1">
      <c r="A4633" s="5"/>
      <c r="B4633" s="6"/>
      <c r="C4633" s="6"/>
      <c r="D4633" s="6"/>
      <c r="E4633" s="6"/>
      <c r="F4633" s="6"/>
      <c r="G4633" s="6"/>
      <c r="H4633" s="6"/>
      <c r="I4633" s="6"/>
      <c r="J4633" s="9"/>
    </row>
    <row r="4634" ht="15.35" customHeight="1">
      <c r="A4634" s="5"/>
      <c r="B4634" s="6"/>
      <c r="C4634" s="6"/>
      <c r="D4634" s="6"/>
      <c r="E4634" s="6"/>
      <c r="F4634" s="6"/>
      <c r="G4634" s="6"/>
      <c r="H4634" s="6"/>
      <c r="I4634" s="6"/>
      <c r="J4634" s="9"/>
    </row>
    <row r="4635" ht="15.35" customHeight="1">
      <c r="A4635" s="5"/>
      <c r="B4635" s="6"/>
      <c r="C4635" s="6"/>
      <c r="D4635" s="6"/>
      <c r="E4635" s="6"/>
      <c r="F4635" s="6"/>
      <c r="G4635" s="6"/>
      <c r="H4635" s="6"/>
      <c r="I4635" s="6"/>
      <c r="J4635" s="9"/>
    </row>
    <row r="4636" ht="15.35" customHeight="1">
      <c r="A4636" s="5"/>
      <c r="B4636" s="6"/>
      <c r="C4636" s="6"/>
      <c r="D4636" s="6"/>
      <c r="E4636" s="6"/>
      <c r="F4636" s="6"/>
      <c r="G4636" s="6"/>
      <c r="H4636" s="6"/>
      <c r="I4636" s="6"/>
      <c r="J4636" s="9"/>
    </row>
    <row r="4637" ht="15.35" customHeight="1">
      <c r="A4637" s="5"/>
      <c r="B4637" s="6"/>
      <c r="C4637" s="6"/>
      <c r="D4637" s="6"/>
      <c r="E4637" s="6"/>
      <c r="F4637" s="6"/>
      <c r="G4637" s="6"/>
      <c r="H4637" s="6"/>
      <c r="I4637" s="6"/>
      <c r="J4637" s="9"/>
    </row>
    <row r="4638" ht="15.35" customHeight="1">
      <c r="A4638" s="5"/>
      <c r="B4638" s="6"/>
      <c r="C4638" s="6"/>
      <c r="D4638" s="6"/>
      <c r="E4638" s="6"/>
      <c r="F4638" s="6"/>
      <c r="G4638" s="6"/>
      <c r="H4638" s="6"/>
      <c r="I4638" s="6"/>
      <c r="J4638" s="9"/>
    </row>
    <row r="4639" ht="15.35" customHeight="1">
      <c r="A4639" s="5"/>
      <c r="B4639" s="6"/>
      <c r="C4639" s="6"/>
      <c r="D4639" s="6"/>
      <c r="E4639" s="6"/>
      <c r="F4639" s="6"/>
      <c r="G4639" s="6"/>
      <c r="H4639" s="6"/>
      <c r="I4639" s="6"/>
      <c r="J4639" s="9"/>
    </row>
    <row r="4640" ht="15.35" customHeight="1">
      <c r="A4640" s="5"/>
      <c r="B4640" s="6"/>
      <c r="C4640" s="6"/>
      <c r="D4640" s="6"/>
      <c r="E4640" s="6"/>
      <c r="F4640" s="6"/>
      <c r="G4640" s="6"/>
      <c r="H4640" s="6"/>
      <c r="I4640" s="6"/>
      <c r="J4640" s="9"/>
    </row>
    <row r="4641" ht="15.35" customHeight="1">
      <c r="A4641" s="5"/>
      <c r="B4641" s="6"/>
      <c r="C4641" s="6"/>
      <c r="D4641" s="6"/>
      <c r="E4641" s="6"/>
      <c r="F4641" s="6"/>
      <c r="G4641" s="6"/>
      <c r="H4641" s="6"/>
      <c r="I4641" s="6"/>
      <c r="J4641" s="9"/>
    </row>
    <row r="4642" ht="15.35" customHeight="1">
      <c r="A4642" s="5"/>
      <c r="B4642" s="6"/>
      <c r="C4642" s="6"/>
      <c r="D4642" s="6"/>
      <c r="E4642" s="6"/>
      <c r="F4642" s="6"/>
      <c r="G4642" s="6"/>
      <c r="H4642" s="6"/>
      <c r="I4642" s="6"/>
      <c r="J4642" s="9"/>
    </row>
    <row r="4643" ht="15.35" customHeight="1">
      <c r="A4643" s="5"/>
      <c r="B4643" s="6"/>
      <c r="C4643" s="6"/>
      <c r="D4643" s="6"/>
      <c r="E4643" s="6"/>
      <c r="F4643" s="6"/>
      <c r="G4643" s="6"/>
      <c r="H4643" s="6"/>
      <c r="I4643" s="6"/>
      <c r="J4643" s="9"/>
    </row>
    <row r="4644" ht="15.35" customHeight="1">
      <c r="A4644" s="5"/>
      <c r="B4644" s="6"/>
      <c r="C4644" s="6"/>
      <c r="D4644" s="6"/>
      <c r="E4644" s="6"/>
      <c r="F4644" s="6"/>
      <c r="G4644" s="6"/>
      <c r="H4644" s="6"/>
      <c r="I4644" s="6"/>
      <c r="J4644" s="9"/>
    </row>
    <row r="4645" ht="15.35" customHeight="1">
      <c r="A4645" s="5"/>
      <c r="B4645" s="6"/>
      <c r="C4645" s="6"/>
      <c r="D4645" s="6"/>
      <c r="E4645" s="6"/>
      <c r="F4645" s="6"/>
      <c r="G4645" s="6"/>
      <c r="H4645" s="6"/>
      <c r="I4645" s="6"/>
      <c r="J4645" s="9"/>
    </row>
    <row r="4646" ht="15.35" customHeight="1">
      <c r="A4646" s="5"/>
      <c r="B4646" s="6"/>
      <c r="C4646" s="6"/>
      <c r="D4646" s="6"/>
      <c r="E4646" s="6"/>
      <c r="F4646" s="6"/>
      <c r="G4646" s="6"/>
      <c r="H4646" s="6"/>
      <c r="I4646" s="6"/>
      <c r="J4646" s="9"/>
    </row>
    <row r="4647" ht="15.35" customHeight="1">
      <c r="A4647" s="5"/>
      <c r="B4647" s="6"/>
      <c r="C4647" s="6"/>
      <c r="D4647" s="6"/>
      <c r="E4647" s="6"/>
      <c r="F4647" s="6"/>
      <c r="G4647" s="6"/>
      <c r="H4647" s="6"/>
      <c r="I4647" s="6"/>
      <c r="J4647" s="9"/>
    </row>
    <row r="4648" ht="15.35" customHeight="1">
      <c r="A4648" s="5"/>
      <c r="B4648" s="6"/>
      <c r="C4648" s="6"/>
      <c r="D4648" s="6"/>
      <c r="E4648" s="6"/>
      <c r="F4648" s="6"/>
      <c r="G4648" s="6"/>
      <c r="H4648" s="6"/>
      <c r="I4648" s="6"/>
      <c r="J4648" s="9"/>
    </row>
    <row r="4649" ht="15.35" customHeight="1">
      <c r="A4649" s="5"/>
      <c r="B4649" s="6"/>
      <c r="C4649" s="6"/>
      <c r="D4649" s="6"/>
      <c r="E4649" s="6"/>
      <c r="F4649" s="6"/>
      <c r="G4649" s="6"/>
      <c r="H4649" s="6"/>
      <c r="I4649" s="6"/>
      <c r="J4649" s="9"/>
    </row>
    <row r="4650" ht="15.35" customHeight="1">
      <c r="A4650" s="5"/>
      <c r="B4650" s="6"/>
      <c r="C4650" s="6"/>
      <c r="D4650" s="6"/>
      <c r="E4650" s="6"/>
      <c r="F4650" s="6"/>
      <c r="G4650" s="6"/>
      <c r="H4650" s="6"/>
      <c r="I4650" s="6"/>
      <c r="J4650" s="9"/>
    </row>
    <row r="4651" ht="15.35" customHeight="1">
      <c r="A4651" s="5"/>
      <c r="B4651" s="6"/>
      <c r="C4651" s="6"/>
      <c r="D4651" s="6"/>
      <c r="E4651" s="6"/>
      <c r="F4651" s="6"/>
      <c r="G4651" s="6"/>
      <c r="H4651" s="6"/>
      <c r="I4651" s="6"/>
      <c r="J4651" s="9"/>
    </row>
    <row r="4652" ht="15.35" customHeight="1">
      <c r="A4652" s="5"/>
      <c r="B4652" s="6"/>
      <c r="C4652" s="6"/>
      <c r="D4652" s="6"/>
      <c r="E4652" s="6"/>
      <c r="F4652" s="6"/>
      <c r="G4652" s="6"/>
      <c r="H4652" s="6"/>
      <c r="I4652" s="6"/>
      <c r="J4652" s="9"/>
    </row>
    <row r="4653" ht="15.35" customHeight="1">
      <c r="A4653" s="5"/>
      <c r="B4653" s="6"/>
      <c r="C4653" s="6"/>
      <c r="D4653" s="6"/>
      <c r="E4653" s="6"/>
      <c r="F4653" s="6"/>
      <c r="G4653" s="6"/>
      <c r="H4653" s="6"/>
      <c r="I4653" s="6"/>
      <c r="J4653" s="9"/>
    </row>
    <row r="4654" ht="15.35" customHeight="1">
      <c r="A4654" s="5"/>
      <c r="B4654" s="6"/>
      <c r="C4654" s="6"/>
      <c r="D4654" s="6"/>
      <c r="E4654" s="6"/>
      <c r="F4654" s="6"/>
      <c r="G4654" s="6"/>
      <c r="H4654" s="6"/>
      <c r="I4654" s="6"/>
      <c r="J4654" s="9"/>
    </row>
    <row r="4655" ht="15.35" customHeight="1">
      <c r="A4655" s="5"/>
      <c r="B4655" s="6"/>
      <c r="C4655" s="6"/>
      <c r="D4655" s="6"/>
      <c r="E4655" s="6"/>
      <c r="F4655" s="6"/>
      <c r="G4655" s="6"/>
      <c r="H4655" s="6"/>
      <c r="I4655" s="6"/>
      <c r="J4655" s="9"/>
    </row>
    <row r="4656" ht="15.35" customHeight="1">
      <c r="A4656" s="5"/>
      <c r="B4656" s="6"/>
      <c r="C4656" s="6"/>
      <c r="D4656" s="6"/>
      <c r="E4656" s="6"/>
      <c r="F4656" s="6"/>
      <c r="G4656" s="6"/>
      <c r="H4656" s="6"/>
      <c r="I4656" s="6"/>
      <c r="J4656" s="9"/>
    </row>
    <row r="4657" ht="15.35" customHeight="1">
      <c r="A4657" s="5"/>
      <c r="B4657" s="6"/>
      <c r="C4657" s="6"/>
      <c r="D4657" s="6"/>
      <c r="E4657" s="6"/>
      <c r="F4657" s="6"/>
      <c r="G4657" s="6"/>
      <c r="H4657" s="6"/>
      <c r="I4657" s="6"/>
      <c r="J4657" s="9"/>
    </row>
    <row r="4658" ht="15.35" customHeight="1">
      <c r="A4658" s="5"/>
      <c r="B4658" s="6"/>
      <c r="C4658" s="6"/>
      <c r="D4658" s="6"/>
      <c r="E4658" s="6"/>
      <c r="F4658" s="6"/>
      <c r="G4658" s="6"/>
      <c r="H4658" s="6"/>
      <c r="I4658" s="6"/>
      <c r="J4658" s="9"/>
    </row>
    <row r="4659" ht="15.35" customHeight="1">
      <c r="A4659" s="5"/>
      <c r="B4659" s="6"/>
      <c r="C4659" s="6"/>
      <c r="D4659" s="6"/>
      <c r="E4659" s="6"/>
      <c r="F4659" s="6"/>
      <c r="G4659" s="6"/>
      <c r="H4659" s="6"/>
      <c r="I4659" s="6"/>
      <c r="J4659" s="9"/>
    </row>
    <row r="4660" ht="15.35" customHeight="1">
      <c r="A4660" s="5"/>
      <c r="B4660" s="6"/>
      <c r="C4660" s="6"/>
      <c r="D4660" s="6"/>
      <c r="E4660" s="6"/>
      <c r="F4660" s="6"/>
      <c r="G4660" s="6"/>
      <c r="H4660" s="6"/>
      <c r="I4660" s="6"/>
      <c r="J4660" s="9"/>
    </row>
    <row r="4661" ht="15.35" customHeight="1">
      <c r="A4661" s="5"/>
      <c r="B4661" s="6"/>
      <c r="C4661" s="6"/>
      <c r="D4661" s="6"/>
      <c r="E4661" s="6"/>
      <c r="F4661" s="6"/>
      <c r="G4661" s="6"/>
      <c r="H4661" s="6"/>
      <c r="I4661" s="6"/>
      <c r="J4661" s="9"/>
    </row>
    <row r="4662" ht="15.35" customHeight="1">
      <c r="A4662" s="5"/>
      <c r="B4662" s="6"/>
      <c r="C4662" s="6"/>
      <c r="D4662" s="6"/>
      <c r="E4662" s="6"/>
      <c r="F4662" s="6"/>
      <c r="G4662" s="6"/>
      <c r="H4662" s="6"/>
      <c r="I4662" s="6"/>
      <c r="J4662" s="9"/>
    </row>
    <row r="4663" ht="15.35" customHeight="1">
      <c r="A4663" s="5"/>
      <c r="B4663" s="6"/>
      <c r="C4663" s="6"/>
      <c r="D4663" s="6"/>
      <c r="E4663" s="6"/>
      <c r="F4663" s="6"/>
      <c r="G4663" s="6"/>
      <c r="H4663" s="6"/>
      <c r="I4663" s="6"/>
      <c r="J4663" s="9"/>
    </row>
    <row r="4664" ht="15.35" customHeight="1">
      <c r="A4664" s="5"/>
      <c r="B4664" s="6"/>
      <c r="C4664" s="6"/>
      <c r="D4664" s="6"/>
      <c r="E4664" s="6"/>
      <c r="F4664" s="6"/>
      <c r="G4664" s="6"/>
      <c r="H4664" s="6"/>
      <c r="I4664" s="6"/>
      <c r="J4664" s="9"/>
    </row>
    <row r="4665" ht="15.35" customHeight="1">
      <c r="A4665" s="5"/>
      <c r="B4665" s="6"/>
      <c r="C4665" s="6"/>
      <c r="D4665" s="6"/>
      <c r="E4665" s="6"/>
      <c r="F4665" s="6"/>
      <c r="G4665" s="6"/>
      <c r="H4665" s="6"/>
      <c r="I4665" s="6"/>
      <c r="J4665" s="9"/>
    </row>
    <row r="4666" ht="15.35" customHeight="1">
      <c r="A4666" s="5"/>
      <c r="B4666" s="6"/>
      <c r="C4666" s="6"/>
      <c r="D4666" s="6"/>
      <c r="E4666" s="6"/>
      <c r="F4666" s="6"/>
      <c r="G4666" s="6"/>
      <c r="H4666" s="6"/>
      <c r="I4666" s="6"/>
      <c r="J4666" s="9"/>
    </row>
    <row r="4667" ht="15.35" customHeight="1">
      <c r="A4667" s="5"/>
      <c r="B4667" s="6"/>
      <c r="C4667" s="6"/>
      <c r="D4667" s="6"/>
      <c r="E4667" s="6"/>
      <c r="F4667" s="6"/>
      <c r="G4667" s="6"/>
      <c r="H4667" s="6"/>
      <c r="I4667" s="6"/>
      <c r="J4667" s="9"/>
    </row>
    <row r="4668" ht="15.35" customHeight="1">
      <c r="A4668" s="5"/>
      <c r="B4668" s="6"/>
      <c r="C4668" s="6"/>
      <c r="D4668" s="6"/>
      <c r="E4668" s="6"/>
      <c r="F4668" s="6"/>
      <c r="G4668" s="6"/>
      <c r="H4668" s="6"/>
      <c r="I4668" s="6"/>
      <c r="J4668" s="9"/>
    </row>
    <row r="4669" ht="15.35" customHeight="1">
      <c r="A4669" s="5"/>
      <c r="B4669" s="6"/>
      <c r="C4669" s="6"/>
      <c r="D4669" s="6"/>
      <c r="E4669" s="6"/>
      <c r="F4669" s="6"/>
      <c r="G4669" s="6"/>
      <c r="H4669" s="6"/>
      <c r="I4669" s="6"/>
      <c r="J4669" s="9"/>
    </row>
    <row r="4670" ht="15.35" customHeight="1">
      <c r="A4670" s="5"/>
      <c r="B4670" s="6"/>
      <c r="C4670" s="6"/>
      <c r="D4670" s="6"/>
      <c r="E4670" s="6"/>
      <c r="F4670" s="6"/>
      <c r="G4670" s="6"/>
      <c r="H4670" s="6"/>
      <c r="I4670" s="6"/>
      <c r="J4670" s="9"/>
    </row>
    <row r="4671" ht="15.35" customHeight="1">
      <c r="A4671" s="5"/>
      <c r="B4671" s="6"/>
      <c r="C4671" s="6"/>
      <c r="D4671" s="6"/>
      <c r="E4671" s="6"/>
      <c r="F4671" s="6"/>
      <c r="G4671" s="6"/>
      <c r="H4671" s="6"/>
      <c r="I4671" s="6"/>
      <c r="J4671" s="9"/>
    </row>
    <row r="4672" ht="15.35" customHeight="1">
      <c r="A4672" s="5"/>
      <c r="B4672" s="6"/>
      <c r="C4672" s="6"/>
      <c r="D4672" s="6"/>
      <c r="E4672" s="6"/>
      <c r="F4672" s="6"/>
      <c r="G4672" s="6"/>
      <c r="H4672" s="6"/>
      <c r="I4672" s="6"/>
      <c r="J4672" s="9"/>
    </row>
    <row r="4673" ht="15.35" customHeight="1">
      <c r="A4673" s="5"/>
      <c r="B4673" s="6"/>
      <c r="C4673" s="6"/>
      <c r="D4673" s="6"/>
      <c r="E4673" s="6"/>
      <c r="F4673" s="6"/>
      <c r="G4673" s="6"/>
      <c r="H4673" s="6"/>
      <c r="I4673" s="6"/>
      <c r="J4673" s="9"/>
    </row>
    <row r="4674" ht="15.35" customHeight="1">
      <c r="A4674" s="5"/>
      <c r="B4674" s="6"/>
      <c r="C4674" s="6"/>
      <c r="D4674" s="6"/>
      <c r="E4674" s="6"/>
      <c r="F4674" s="6"/>
      <c r="G4674" s="6"/>
      <c r="H4674" s="6"/>
      <c r="I4674" s="6"/>
      <c r="J4674" s="9"/>
    </row>
    <row r="4675" ht="15.35" customHeight="1">
      <c r="A4675" s="5"/>
      <c r="B4675" s="6"/>
      <c r="C4675" s="6"/>
      <c r="D4675" s="6"/>
      <c r="E4675" s="6"/>
      <c r="F4675" s="6"/>
      <c r="G4675" s="6"/>
      <c r="H4675" s="6"/>
      <c r="I4675" s="6"/>
      <c r="J4675" s="9"/>
    </row>
    <row r="4676" ht="15.35" customHeight="1">
      <c r="A4676" s="5"/>
      <c r="B4676" s="6"/>
      <c r="C4676" s="6"/>
      <c r="D4676" s="6"/>
      <c r="E4676" s="6"/>
      <c r="F4676" s="6"/>
      <c r="G4676" s="6"/>
      <c r="H4676" s="6"/>
      <c r="I4676" s="6"/>
      <c r="J4676" s="9"/>
    </row>
    <row r="4677" ht="15.35" customHeight="1">
      <c r="A4677" s="5"/>
      <c r="B4677" s="6"/>
      <c r="C4677" s="6"/>
      <c r="D4677" s="6"/>
      <c r="E4677" s="6"/>
      <c r="F4677" s="6"/>
      <c r="G4677" s="6"/>
      <c r="H4677" s="6"/>
      <c r="I4677" s="6"/>
      <c r="J4677" s="9"/>
    </row>
    <row r="4678" ht="15.35" customHeight="1">
      <c r="A4678" s="5"/>
      <c r="B4678" s="6"/>
      <c r="C4678" s="6"/>
      <c r="D4678" s="6"/>
      <c r="E4678" s="6"/>
      <c r="F4678" s="6"/>
      <c r="G4678" s="6"/>
      <c r="H4678" s="6"/>
      <c r="I4678" s="6"/>
      <c r="J4678" s="9"/>
    </row>
    <row r="4679" ht="15.35" customHeight="1">
      <c r="A4679" s="5"/>
      <c r="B4679" s="6"/>
      <c r="C4679" s="6"/>
      <c r="D4679" s="6"/>
      <c r="E4679" s="6"/>
      <c r="F4679" s="6"/>
      <c r="G4679" s="6"/>
      <c r="H4679" s="6"/>
      <c r="I4679" s="6"/>
      <c r="J4679" s="9"/>
    </row>
    <row r="4680" ht="15.35" customHeight="1">
      <c r="A4680" s="5"/>
      <c r="B4680" s="6"/>
      <c r="C4680" s="6"/>
      <c r="D4680" s="6"/>
      <c r="E4680" s="6"/>
      <c r="F4680" s="6"/>
      <c r="G4680" s="6"/>
      <c r="H4680" s="6"/>
      <c r="I4680" s="6"/>
      <c r="J4680" s="9"/>
    </row>
    <row r="4681" ht="15.35" customHeight="1">
      <c r="A4681" s="5"/>
      <c r="B4681" s="6"/>
      <c r="C4681" s="6"/>
      <c r="D4681" s="6"/>
      <c r="E4681" s="6"/>
      <c r="F4681" s="6"/>
      <c r="G4681" s="6"/>
      <c r="H4681" s="6"/>
      <c r="I4681" s="6"/>
      <c r="J4681" s="9"/>
    </row>
    <row r="4682" ht="15.35" customHeight="1">
      <c r="A4682" s="5"/>
      <c r="B4682" s="6"/>
      <c r="C4682" s="6"/>
      <c r="D4682" s="6"/>
      <c r="E4682" s="6"/>
      <c r="F4682" s="6"/>
      <c r="G4682" s="6"/>
      <c r="H4682" s="6"/>
      <c r="I4682" s="6"/>
      <c r="J4682" s="9"/>
    </row>
    <row r="4683" ht="15.35" customHeight="1">
      <c r="A4683" s="5"/>
      <c r="B4683" s="6"/>
      <c r="C4683" s="6"/>
      <c r="D4683" s="6"/>
      <c r="E4683" s="6"/>
      <c r="F4683" s="6"/>
      <c r="G4683" s="6"/>
      <c r="H4683" s="6"/>
      <c r="I4683" s="6"/>
      <c r="J4683" s="9"/>
    </row>
    <row r="4684" ht="15.35" customHeight="1">
      <c r="A4684" s="5"/>
      <c r="B4684" s="6"/>
      <c r="C4684" s="6"/>
      <c r="D4684" s="6"/>
      <c r="E4684" s="6"/>
      <c r="F4684" s="6"/>
      <c r="G4684" s="6"/>
      <c r="H4684" s="6"/>
      <c r="I4684" s="6"/>
      <c r="J4684" s="9"/>
    </row>
    <row r="4685" ht="15.35" customHeight="1">
      <c r="A4685" s="5"/>
      <c r="B4685" s="6"/>
      <c r="C4685" s="6"/>
      <c r="D4685" s="6"/>
      <c r="E4685" s="6"/>
      <c r="F4685" s="6"/>
      <c r="G4685" s="6"/>
      <c r="H4685" s="6"/>
      <c r="I4685" s="6"/>
      <c r="J4685" s="9"/>
    </row>
    <row r="4686" ht="15.35" customHeight="1">
      <c r="A4686" s="5"/>
      <c r="B4686" s="6"/>
      <c r="C4686" s="6"/>
      <c r="D4686" s="6"/>
      <c r="E4686" s="6"/>
      <c r="F4686" s="6"/>
      <c r="G4686" s="6"/>
      <c r="H4686" s="6"/>
      <c r="I4686" s="6"/>
      <c r="J4686" s="9"/>
    </row>
    <row r="4687" ht="15.35" customHeight="1">
      <c r="A4687" s="5"/>
      <c r="B4687" s="6"/>
      <c r="C4687" s="6"/>
      <c r="D4687" s="6"/>
      <c r="E4687" s="6"/>
      <c r="F4687" s="6"/>
      <c r="G4687" s="6"/>
      <c r="H4687" s="6"/>
      <c r="I4687" s="6"/>
      <c r="J4687" s="9"/>
    </row>
    <row r="4688" ht="15.35" customHeight="1">
      <c r="A4688" s="5"/>
      <c r="B4688" s="6"/>
      <c r="C4688" s="6"/>
      <c r="D4688" s="6"/>
      <c r="E4688" s="6"/>
      <c r="F4688" s="6"/>
      <c r="G4688" s="6"/>
      <c r="H4688" s="6"/>
      <c r="I4688" s="6"/>
      <c r="J4688" s="9"/>
    </row>
    <row r="4689" ht="15.35" customHeight="1">
      <c r="A4689" s="5"/>
      <c r="B4689" s="6"/>
      <c r="C4689" s="6"/>
      <c r="D4689" s="6"/>
      <c r="E4689" s="6"/>
      <c r="F4689" s="6"/>
      <c r="G4689" s="6"/>
      <c r="H4689" s="6"/>
      <c r="I4689" s="6"/>
      <c r="J4689" s="9"/>
    </row>
    <row r="4690" ht="15.35" customHeight="1">
      <c r="A4690" s="5"/>
      <c r="B4690" s="6"/>
      <c r="C4690" s="6"/>
      <c r="D4690" s="6"/>
      <c r="E4690" s="6"/>
      <c r="F4690" s="6"/>
      <c r="G4690" s="6"/>
      <c r="H4690" s="6"/>
      <c r="I4690" s="6"/>
      <c r="J4690" s="9"/>
    </row>
    <row r="4691" ht="15.35" customHeight="1">
      <c r="A4691" s="5"/>
      <c r="B4691" s="6"/>
      <c r="C4691" s="6"/>
      <c r="D4691" s="6"/>
      <c r="E4691" s="6"/>
      <c r="F4691" s="6"/>
      <c r="G4691" s="6"/>
      <c r="H4691" s="6"/>
      <c r="I4691" s="6"/>
      <c r="J4691" s="9"/>
    </row>
    <row r="4692" ht="15.35" customHeight="1">
      <c r="A4692" s="5"/>
      <c r="B4692" s="6"/>
      <c r="C4692" s="6"/>
      <c r="D4692" s="6"/>
      <c r="E4692" s="6"/>
      <c r="F4692" s="6"/>
      <c r="G4692" s="6"/>
      <c r="H4692" s="6"/>
      <c r="I4692" s="6"/>
      <c r="J4692" s="9"/>
    </row>
    <row r="4693" ht="15.35" customHeight="1">
      <c r="A4693" s="5"/>
      <c r="B4693" s="6"/>
      <c r="C4693" s="6"/>
      <c r="D4693" s="6"/>
      <c r="E4693" s="6"/>
      <c r="F4693" s="6"/>
      <c r="G4693" s="6"/>
      <c r="H4693" s="6"/>
      <c r="I4693" s="6"/>
      <c r="J4693" s="9"/>
    </row>
    <row r="4694" ht="15.35" customHeight="1">
      <c r="A4694" s="5"/>
      <c r="B4694" s="6"/>
      <c r="C4694" s="6"/>
      <c r="D4694" s="6"/>
      <c r="E4694" s="6"/>
      <c r="F4694" s="6"/>
      <c r="G4694" s="6"/>
      <c r="H4694" s="6"/>
      <c r="I4694" s="6"/>
      <c r="J4694" s="9"/>
    </row>
    <row r="4695" ht="15.35" customHeight="1">
      <c r="A4695" s="5"/>
      <c r="B4695" s="6"/>
      <c r="C4695" s="6"/>
      <c r="D4695" s="6"/>
      <c r="E4695" s="6"/>
      <c r="F4695" s="6"/>
      <c r="G4695" s="6"/>
      <c r="H4695" s="6"/>
      <c r="I4695" s="6"/>
      <c r="J4695" s="9"/>
    </row>
    <row r="4696" ht="15.35" customHeight="1">
      <c r="A4696" s="5"/>
      <c r="B4696" s="6"/>
      <c r="C4696" s="6"/>
      <c r="D4696" s="6"/>
      <c r="E4696" s="6"/>
      <c r="F4696" s="6"/>
      <c r="G4696" s="6"/>
      <c r="H4696" s="6"/>
      <c r="I4696" s="6"/>
      <c r="J4696" s="9"/>
    </row>
    <row r="4697" ht="15.35" customHeight="1">
      <c r="A4697" s="5"/>
      <c r="B4697" s="6"/>
      <c r="C4697" s="6"/>
      <c r="D4697" s="6"/>
      <c r="E4697" s="6"/>
      <c r="F4697" s="6"/>
      <c r="G4697" s="6"/>
      <c r="H4697" s="6"/>
      <c r="I4697" s="6"/>
      <c r="J4697" s="9"/>
    </row>
    <row r="4698" ht="15.35" customHeight="1">
      <c r="A4698" s="5"/>
      <c r="B4698" s="6"/>
      <c r="C4698" s="6"/>
      <c r="D4698" s="6"/>
      <c r="E4698" s="6"/>
      <c r="F4698" s="6"/>
      <c r="G4698" s="6"/>
      <c r="H4698" s="6"/>
      <c r="I4698" s="6"/>
      <c r="J4698" s="9"/>
    </row>
    <row r="4699" ht="15.35" customHeight="1">
      <c r="A4699" s="5"/>
      <c r="B4699" s="6"/>
      <c r="C4699" s="6"/>
      <c r="D4699" s="6"/>
      <c r="E4699" s="6"/>
      <c r="F4699" s="6"/>
      <c r="G4699" s="6"/>
      <c r="H4699" s="6"/>
      <c r="I4699" s="6"/>
      <c r="J4699" s="9"/>
    </row>
    <row r="4700" ht="15.35" customHeight="1">
      <c r="A4700" s="5"/>
      <c r="B4700" s="6"/>
      <c r="C4700" s="6"/>
      <c r="D4700" s="6"/>
      <c r="E4700" s="6"/>
      <c r="F4700" s="6"/>
      <c r="G4700" s="6"/>
      <c r="H4700" s="6"/>
      <c r="I4700" s="6"/>
      <c r="J4700" s="9"/>
    </row>
    <row r="4701" ht="15.35" customHeight="1">
      <c r="A4701" s="5"/>
      <c r="B4701" s="6"/>
      <c r="C4701" s="6"/>
      <c r="D4701" s="6"/>
      <c r="E4701" s="6"/>
      <c r="F4701" s="6"/>
      <c r="G4701" s="6"/>
      <c r="H4701" s="6"/>
      <c r="I4701" s="6"/>
      <c r="J4701" s="9"/>
    </row>
    <row r="4702" ht="15.35" customHeight="1">
      <c r="A4702" s="5"/>
      <c r="B4702" s="6"/>
      <c r="C4702" s="6"/>
      <c r="D4702" s="6"/>
      <c r="E4702" s="6"/>
      <c r="F4702" s="6"/>
      <c r="G4702" s="6"/>
      <c r="H4702" s="6"/>
      <c r="I4702" s="6"/>
      <c r="J4702" s="9"/>
    </row>
    <row r="4703" ht="15.35" customHeight="1">
      <c r="A4703" s="5"/>
      <c r="B4703" s="6"/>
      <c r="C4703" s="6"/>
      <c r="D4703" s="6"/>
      <c r="E4703" s="6"/>
      <c r="F4703" s="6"/>
      <c r="G4703" s="6"/>
      <c r="H4703" s="6"/>
      <c r="I4703" s="6"/>
      <c r="J4703" s="9"/>
    </row>
    <row r="4704" ht="15.35" customHeight="1">
      <c r="A4704" s="5"/>
      <c r="B4704" s="6"/>
      <c r="C4704" s="6"/>
      <c r="D4704" s="6"/>
      <c r="E4704" s="6"/>
      <c r="F4704" s="6"/>
      <c r="G4704" s="6"/>
      <c r="H4704" s="6"/>
      <c r="I4704" s="6"/>
      <c r="J4704" s="9"/>
    </row>
    <row r="4705" ht="15.35" customHeight="1">
      <c r="A4705" s="5"/>
      <c r="B4705" s="6"/>
      <c r="C4705" s="6"/>
      <c r="D4705" s="6"/>
      <c r="E4705" s="6"/>
      <c r="F4705" s="6"/>
      <c r="G4705" s="6"/>
      <c r="H4705" s="6"/>
      <c r="I4705" s="6"/>
      <c r="J4705" s="9"/>
    </row>
    <row r="4706" ht="15.35" customHeight="1">
      <c r="A4706" s="5"/>
      <c r="B4706" s="6"/>
      <c r="C4706" s="6"/>
      <c r="D4706" s="6"/>
      <c r="E4706" s="6"/>
      <c r="F4706" s="6"/>
      <c r="G4706" s="6"/>
      <c r="H4706" s="6"/>
      <c r="I4706" s="6"/>
      <c r="J4706" s="9"/>
    </row>
    <row r="4707" ht="15.35" customHeight="1">
      <c r="A4707" s="5"/>
      <c r="B4707" s="6"/>
      <c r="C4707" s="6"/>
      <c r="D4707" s="6"/>
      <c r="E4707" s="6"/>
      <c r="F4707" s="6"/>
      <c r="G4707" s="6"/>
      <c r="H4707" s="6"/>
      <c r="I4707" s="6"/>
      <c r="J4707" s="9"/>
    </row>
    <row r="4708" ht="15.35" customHeight="1">
      <c r="A4708" s="5"/>
      <c r="B4708" s="6"/>
      <c r="C4708" s="6"/>
      <c r="D4708" s="6"/>
      <c r="E4708" s="6"/>
      <c r="F4708" s="6"/>
      <c r="G4708" s="6"/>
      <c r="H4708" s="6"/>
      <c r="I4708" s="6"/>
      <c r="J4708" s="9"/>
    </row>
    <row r="4709" ht="15.35" customHeight="1">
      <c r="A4709" s="5"/>
      <c r="B4709" s="6"/>
      <c r="C4709" s="6"/>
      <c r="D4709" s="6"/>
      <c r="E4709" s="6"/>
      <c r="F4709" s="6"/>
      <c r="G4709" s="6"/>
      <c r="H4709" s="6"/>
      <c r="I4709" s="6"/>
      <c r="J4709" s="9"/>
    </row>
    <row r="4710" ht="15.35" customHeight="1">
      <c r="A4710" s="5"/>
      <c r="B4710" s="6"/>
      <c r="C4710" s="6"/>
      <c r="D4710" s="6"/>
      <c r="E4710" s="6"/>
      <c r="F4710" s="6"/>
      <c r="G4710" s="6"/>
      <c r="H4710" s="6"/>
      <c r="I4710" s="6"/>
      <c r="J4710" s="9"/>
    </row>
    <row r="4711" ht="15.35" customHeight="1">
      <c r="A4711" s="5"/>
      <c r="B4711" s="6"/>
      <c r="C4711" s="6"/>
      <c r="D4711" s="6"/>
      <c r="E4711" s="6"/>
      <c r="F4711" s="6"/>
      <c r="G4711" s="6"/>
      <c r="H4711" s="6"/>
      <c r="I4711" s="6"/>
      <c r="J4711" s="9"/>
    </row>
    <row r="4712" ht="15.35" customHeight="1">
      <c r="A4712" s="5"/>
      <c r="B4712" s="6"/>
      <c r="C4712" s="6"/>
      <c r="D4712" s="6"/>
      <c r="E4712" s="6"/>
      <c r="F4712" s="6"/>
      <c r="G4712" s="6"/>
      <c r="H4712" s="6"/>
      <c r="I4712" s="6"/>
      <c r="J4712" s="9"/>
    </row>
    <row r="4713" ht="15.35" customHeight="1">
      <c r="A4713" s="5"/>
      <c r="B4713" s="6"/>
      <c r="C4713" s="6"/>
      <c r="D4713" s="6"/>
      <c r="E4713" s="6"/>
      <c r="F4713" s="6"/>
      <c r="G4713" s="6"/>
      <c r="H4713" s="6"/>
      <c r="I4713" s="6"/>
      <c r="J4713" s="9"/>
    </row>
    <row r="4714" ht="15.35" customHeight="1">
      <c r="A4714" s="5"/>
      <c r="B4714" s="6"/>
      <c r="C4714" s="6"/>
      <c r="D4714" s="6"/>
      <c r="E4714" s="6"/>
      <c r="F4714" s="6"/>
      <c r="G4714" s="6"/>
      <c r="H4714" s="6"/>
      <c r="I4714" s="6"/>
      <c r="J4714" s="9"/>
    </row>
    <row r="4715" ht="15.35" customHeight="1">
      <c r="A4715" s="5"/>
      <c r="B4715" s="6"/>
      <c r="C4715" s="6"/>
      <c r="D4715" s="6"/>
      <c r="E4715" s="6"/>
      <c r="F4715" s="6"/>
      <c r="G4715" s="6"/>
      <c r="H4715" s="6"/>
      <c r="I4715" s="6"/>
      <c r="J4715" s="9"/>
    </row>
    <row r="4716" ht="15.35" customHeight="1">
      <c r="A4716" s="5"/>
      <c r="B4716" s="6"/>
      <c r="C4716" s="6"/>
      <c r="D4716" s="6"/>
      <c r="E4716" s="6"/>
      <c r="F4716" s="6"/>
      <c r="G4716" s="6"/>
      <c r="H4716" s="6"/>
      <c r="I4716" s="6"/>
      <c r="J4716" s="9"/>
    </row>
    <row r="4717" ht="15.35" customHeight="1">
      <c r="A4717" s="5"/>
      <c r="B4717" s="6"/>
      <c r="C4717" s="6"/>
      <c r="D4717" s="6"/>
      <c r="E4717" s="6"/>
      <c r="F4717" s="6"/>
      <c r="G4717" s="6"/>
      <c r="H4717" s="6"/>
      <c r="I4717" s="6"/>
      <c r="J4717" s="9"/>
    </row>
    <row r="4718" ht="15.35" customHeight="1">
      <c r="A4718" s="5"/>
      <c r="B4718" s="6"/>
      <c r="C4718" s="6"/>
      <c r="D4718" s="6"/>
      <c r="E4718" s="6"/>
      <c r="F4718" s="6"/>
      <c r="G4718" s="6"/>
      <c r="H4718" s="6"/>
      <c r="I4718" s="6"/>
      <c r="J4718" s="9"/>
    </row>
    <row r="4719" ht="15.35" customHeight="1">
      <c r="A4719" s="5"/>
      <c r="B4719" s="6"/>
      <c r="C4719" s="6"/>
      <c r="D4719" s="6"/>
      <c r="E4719" s="6"/>
      <c r="F4719" s="6"/>
      <c r="G4719" s="6"/>
      <c r="H4719" s="6"/>
      <c r="I4719" s="6"/>
      <c r="J4719" s="9"/>
    </row>
    <row r="4720" ht="15.35" customHeight="1">
      <c r="A4720" s="5"/>
      <c r="B4720" s="6"/>
      <c r="C4720" s="6"/>
      <c r="D4720" s="6"/>
      <c r="E4720" s="6"/>
      <c r="F4720" s="6"/>
      <c r="G4720" s="6"/>
      <c r="H4720" s="6"/>
      <c r="I4720" s="6"/>
      <c r="J4720" s="9"/>
    </row>
    <row r="4721" ht="15.35" customHeight="1">
      <c r="A4721" s="5"/>
      <c r="B4721" s="6"/>
      <c r="C4721" s="6"/>
      <c r="D4721" s="6"/>
      <c r="E4721" s="6"/>
      <c r="F4721" s="6"/>
      <c r="G4721" s="6"/>
      <c r="H4721" s="6"/>
      <c r="I4721" s="6"/>
      <c r="J4721" s="9"/>
    </row>
    <row r="4722" ht="15.35" customHeight="1">
      <c r="A4722" s="5"/>
      <c r="B4722" s="6"/>
      <c r="C4722" s="6"/>
      <c r="D4722" s="6"/>
      <c r="E4722" s="6"/>
      <c r="F4722" s="6"/>
      <c r="G4722" s="6"/>
      <c r="H4722" s="6"/>
      <c r="I4722" s="6"/>
      <c r="J4722" s="9"/>
    </row>
    <row r="4723" ht="15.35" customHeight="1">
      <c r="A4723" s="5"/>
      <c r="B4723" s="6"/>
      <c r="C4723" s="6"/>
      <c r="D4723" s="6"/>
      <c r="E4723" s="6"/>
      <c r="F4723" s="6"/>
      <c r="G4723" s="6"/>
      <c r="H4723" s="6"/>
      <c r="I4723" s="6"/>
      <c r="J4723" s="9"/>
    </row>
    <row r="4724" ht="15.35" customHeight="1">
      <c r="A4724" s="5"/>
      <c r="B4724" s="6"/>
      <c r="C4724" s="6"/>
      <c r="D4724" s="6"/>
      <c r="E4724" s="6"/>
      <c r="F4724" s="6"/>
      <c r="G4724" s="6"/>
      <c r="H4724" s="6"/>
      <c r="I4724" s="6"/>
      <c r="J4724" s="9"/>
    </row>
    <row r="4725" ht="15.35" customHeight="1">
      <c r="A4725" s="5"/>
      <c r="B4725" s="6"/>
      <c r="C4725" s="6"/>
      <c r="D4725" s="6"/>
      <c r="E4725" s="6"/>
      <c r="F4725" s="6"/>
      <c r="G4725" s="6"/>
      <c r="H4725" s="6"/>
      <c r="I4725" s="6"/>
      <c r="J4725" s="9"/>
    </row>
    <row r="4726" ht="15.35" customHeight="1">
      <c r="A4726" s="5"/>
      <c r="B4726" s="6"/>
      <c r="C4726" s="6"/>
      <c r="D4726" s="6"/>
      <c r="E4726" s="6"/>
      <c r="F4726" s="6"/>
      <c r="G4726" s="6"/>
      <c r="H4726" s="6"/>
      <c r="I4726" s="6"/>
      <c r="J4726" s="9"/>
    </row>
    <row r="4727" ht="15.35" customHeight="1">
      <c r="A4727" s="5"/>
      <c r="B4727" s="6"/>
      <c r="C4727" s="6"/>
      <c r="D4727" s="6"/>
      <c r="E4727" s="6"/>
      <c r="F4727" s="6"/>
      <c r="G4727" s="6"/>
      <c r="H4727" s="6"/>
      <c r="I4727" s="6"/>
      <c r="J4727" s="9"/>
    </row>
    <row r="4728" ht="15.35" customHeight="1">
      <c r="A4728" s="5"/>
      <c r="B4728" s="6"/>
      <c r="C4728" s="6"/>
      <c r="D4728" s="6"/>
      <c r="E4728" s="6"/>
      <c r="F4728" s="6"/>
      <c r="G4728" s="6"/>
      <c r="H4728" s="6"/>
      <c r="I4728" s="6"/>
      <c r="J4728" s="9"/>
    </row>
    <row r="4729" ht="15.35" customHeight="1">
      <c r="A4729" s="5"/>
      <c r="B4729" s="6"/>
      <c r="C4729" s="6"/>
      <c r="D4729" s="6"/>
      <c r="E4729" s="6"/>
      <c r="F4729" s="6"/>
      <c r="G4729" s="6"/>
      <c r="H4729" s="6"/>
      <c r="I4729" s="6"/>
      <c r="J4729" s="9"/>
    </row>
    <row r="4730" ht="15.35" customHeight="1">
      <c r="A4730" s="5"/>
      <c r="B4730" s="6"/>
      <c r="C4730" s="6"/>
      <c r="D4730" s="6"/>
      <c r="E4730" s="6"/>
      <c r="F4730" s="6"/>
      <c r="G4730" s="6"/>
      <c r="H4730" s="6"/>
      <c r="I4730" s="6"/>
      <c r="J4730" s="9"/>
    </row>
    <row r="4731" ht="15.35" customHeight="1">
      <c r="A4731" s="5"/>
      <c r="B4731" s="6"/>
      <c r="C4731" s="6"/>
      <c r="D4731" s="6"/>
      <c r="E4731" s="6"/>
      <c r="F4731" s="6"/>
      <c r="G4731" s="6"/>
      <c r="H4731" s="6"/>
      <c r="I4731" s="6"/>
      <c r="J4731" s="9"/>
    </row>
    <row r="4732" ht="15.35" customHeight="1">
      <c r="A4732" s="5"/>
      <c r="B4732" s="6"/>
      <c r="C4732" s="6"/>
      <c r="D4732" s="6"/>
      <c r="E4732" s="6"/>
      <c r="F4732" s="6"/>
      <c r="G4732" s="6"/>
      <c r="H4732" s="6"/>
      <c r="I4732" s="6"/>
      <c r="J4732" s="9"/>
    </row>
    <row r="4733" ht="15.35" customHeight="1">
      <c r="A4733" s="5"/>
      <c r="B4733" s="6"/>
      <c r="C4733" s="6"/>
      <c r="D4733" s="6"/>
      <c r="E4733" s="6"/>
      <c r="F4733" s="6"/>
      <c r="G4733" s="6"/>
      <c r="H4733" s="6"/>
      <c r="I4733" s="6"/>
      <c r="J4733" s="9"/>
    </row>
    <row r="4734" ht="15.35" customHeight="1">
      <c r="A4734" s="5"/>
      <c r="B4734" s="6"/>
      <c r="C4734" s="6"/>
      <c r="D4734" s="6"/>
      <c r="E4734" s="6"/>
      <c r="F4734" s="6"/>
      <c r="G4734" s="6"/>
      <c r="H4734" s="6"/>
      <c r="I4734" s="6"/>
      <c r="J4734" s="9"/>
    </row>
    <row r="4735" ht="15.35" customHeight="1">
      <c r="A4735" s="5"/>
      <c r="B4735" s="6"/>
      <c r="C4735" s="6"/>
      <c r="D4735" s="6"/>
      <c r="E4735" s="6"/>
      <c r="F4735" s="6"/>
      <c r="G4735" s="6"/>
      <c r="H4735" s="6"/>
      <c r="I4735" s="6"/>
      <c r="J4735" s="9"/>
    </row>
    <row r="4736" ht="15.35" customHeight="1">
      <c r="A4736" s="5"/>
      <c r="B4736" s="6"/>
      <c r="C4736" s="6"/>
      <c r="D4736" s="6"/>
      <c r="E4736" s="6"/>
      <c r="F4736" s="6"/>
      <c r="G4736" s="6"/>
      <c r="H4736" s="6"/>
      <c r="I4736" s="6"/>
      <c r="J4736" s="9"/>
    </row>
    <row r="4737" ht="15.35" customHeight="1">
      <c r="A4737" s="5"/>
      <c r="B4737" s="6"/>
      <c r="C4737" s="6"/>
      <c r="D4737" s="6"/>
      <c r="E4737" s="6"/>
      <c r="F4737" s="6"/>
      <c r="G4737" s="6"/>
      <c r="H4737" s="6"/>
      <c r="I4737" s="6"/>
      <c r="J4737" s="9"/>
    </row>
    <row r="4738" ht="15.35" customHeight="1">
      <c r="A4738" s="5"/>
      <c r="B4738" s="6"/>
      <c r="C4738" s="6"/>
      <c r="D4738" s="6"/>
      <c r="E4738" s="6"/>
      <c r="F4738" s="6"/>
      <c r="G4738" s="6"/>
      <c r="H4738" s="6"/>
      <c r="I4738" s="6"/>
      <c r="J4738" s="9"/>
    </row>
    <row r="4739" ht="15.35" customHeight="1">
      <c r="A4739" s="5"/>
      <c r="B4739" s="6"/>
      <c r="C4739" s="6"/>
      <c r="D4739" s="6"/>
      <c r="E4739" s="6"/>
      <c r="F4739" s="6"/>
      <c r="G4739" s="6"/>
      <c r="H4739" s="6"/>
      <c r="I4739" s="6"/>
      <c r="J4739" s="9"/>
    </row>
    <row r="4740" ht="15.35" customHeight="1">
      <c r="A4740" s="5"/>
      <c r="B4740" s="6"/>
      <c r="C4740" s="6"/>
      <c r="D4740" s="6"/>
      <c r="E4740" s="6"/>
      <c r="F4740" s="6"/>
      <c r="G4740" s="6"/>
      <c r="H4740" s="6"/>
      <c r="I4740" s="6"/>
      <c r="J4740" s="9"/>
    </row>
    <row r="4741" ht="15.35" customHeight="1">
      <c r="A4741" s="5"/>
      <c r="B4741" s="6"/>
      <c r="C4741" s="6"/>
      <c r="D4741" s="6"/>
      <c r="E4741" s="6"/>
      <c r="F4741" s="6"/>
      <c r="G4741" s="6"/>
      <c r="H4741" s="6"/>
      <c r="I4741" s="6"/>
      <c r="J4741" s="9"/>
    </row>
    <row r="4742" ht="15.35" customHeight="1">
      <c r="A4742" s="5"/>
      <c r="B4742" s="6"/>
      <c r="C4742" s="6"/>
      <c r="D4742" s="6"/>
      <c r="E4742" s="6"/>
      <c r="F4742" s="6"/>
      <c r="G4742" s="6"/>
      <c r="H4742" s="6"/>
      <c r="I4742" s="6"/>
      <c r="J4742" s="9"/>
    </row>
    <row r="4743" ht="15.35" customHeight="1">
      <c r="A4743" s="5"/>
      <c r="B4743" s="6"/>
      <c r="C4743" s="6"/>
      <c r="D4743" s="6"/>
      <c r="E4743" s="6"/>
      <c r="F4743" s="6"/>
      <c r="G4743" s="6"/>
      <c r="H4743" s="6"/>
      <c r="I4743" s="6"/>
      <c r="J4743" s="9"/>
    </row>
    <row r="4744" ht="15.35" customHeight="1">
      <c r="A4744" s="5"/>
      <c r="B4744" s="6"/>
      <c r="C4744" s="6"/>
      <c r="D4744" s="6"/>
      <c r="E4744" s="6"/>
      <c r="F4744" s="6"/>
      <c r="G4744" s="6"/>
      <c r="H4744" s="6"/>
      <c r="I4744" s="6"/>
      <c r="J4744" s="9"/>
    </row>
    <row r="4745" ht="15.35" customHeight="1">
      <c r="A4745" s="5"/>
      <c r="B4745" s="6"/>
      <c r="C4745" s="6"/>
      <c r="D4745" s="6"/>
      <c r="E4745" s="6"/>
      <c r="F4745" s="6"/>
      <c r="G4745" s="6"/>
      <c r="H4745" s="6"/>
      <c r="I4745" s="6"/>
      <c r="J4745" s="9"/>
    </row>
    <row r="4746" ht="15.35" customHeight="1">
      <c r="A4746" s="5"/>
      <c r="B4746" s="6"/>
      <c r="C4746" s="6"/>
      <c r="D4746" s="6"/>
      <c r="E4746" s="6"/>
      <c r="F4746" s="6"/>
      <c r="G4746" s="6"/>
      <c r="H4746" s="6"/>
      <c r="I4746" s="6"/>
      <c r="J4746" s="9"/>
    </row>
    <row r="4747" ht="15.35" customHeight="1">
      <c r="A4747" s="5"/>
      <c r="B4747" s="6"/>
      <c r="C4747" s="6"/>
      <c r="D4747" s="6"/>
      <c r="E4747" s="6"/>
      <c r="F4747" s="6"/>
      <c r="G4747" s="6"/>
      <c r="H4747" s="6"/>
      <c r="I4747" s="6"/>
      <c r="J4747" s="9"/>
    </row>
    <row r="4748" ht="15.35" customHeight="1">
      <c r="A4748" s="5"/>
      <c r="B4748" s="6"/>
      <c r="C4748" s="6"/>
      <c r="D4748" s="6"/>
      <c r="E4748" s="6"/>
      <c r="F4748" s="6"/>
      <c r="G4748" s="6"/>
      <c r="H4748" s="6"/>
      <c r="I4748" s="6"/>
      <c r="J4748" s="9"/>
    </row>
    <row r="4749" ht="15.35" customHeight="1">
      <c r="A4749" s="5"/>
      <c r="B4749" s="6"/>
      <c r="C4749" s="6"/>
      <c r="D4749" s="6"/>
      <c r="E4749" s="6"/>
      <c r="F4749" s="6"/>
      <c r="G4749" s="6"/>
      <c r="H4749" s="6"/>
      <c r="I4749" s="6"/>
      <c r="J4749" s="9"/>
    </row>
    <row r="4750" ht="15.35" customHeight="1">
      <c r="A4750" s="5"/>
      <c r="B4750" s="6"/>
      <c r="C4750" s="6"/>
      <c r="D4750" s="6"/>
      <c r="E4750" s="6"/>
      <c r="F4750" s="6"/>
      <c r="G4750" s="6"/>
      <c r="H4750" s="6"/>
      <c r="I4750" s="6"/>
      <c r="J4750" s="9"/>
    </row>
    <row r="4751" ht="15.35" customHeight="1">
      <c r="A4751" s="5"/>
      <c r="B4751" s="6"/>
      <c r="C4751" s="6"/>
      <c r="D4751" s="6"/>
      <c r="E4751" s="6"/>
      <c r="F4751" s="6"/>
      <c r="G4751" s="6"/>
      <c r="H4751" s="6"/>
      <c r="I4751" s="6"/>
      <c r="J4751" s="9"/>
    </row>
    <row r="4752" ht="15.35" customHeight="1">
      <c r="A4752" s="5"/>
      <c r="B4752" s="6"/>
      <c r="C4752" s="6"/>
      <c r="D4752" s="6"/>
      <c r="E4752" s="6"/>
      <c r="F4752" s="6"/>
      <c r="G4752" s="6"/>
      <c r="H4752" s="6"/>
      <c r="I4752" s="6"/>
      <c r="J4752" s="9"/>
    </row>
    <row r="4753" ht="15.35" customHeight="1">
      <c r="A4753" s="5"/>
      <c r="B4753" s="6"/>
      <c r="C4753" s="6"/>
      <c r="D4753" s="6"/>
      <c r="E4753" s="6"/>
      <c r="F4753" s="6"/>
      <c r="G4753" s="6"/>
      <c r="H4753" s="6"/>
      <c r="I4753" s="6"/>
      <c r="J4753" s="9"/>
    </row>
    <row r="4754" ht="15.35" customHeight="1">
      <c r="A4754" s="5"/>
      <c r="B4754" s="6"/>
      <c r="C4754" s="6"/>
      <c r="D4754" s="6"/>
      <c r="E4754" s="6"/>
      <c r="F4754" s="6"/>
      <c r="G4754" s="6"/>
      <c r="H4754" s="6"/>
      <c r="I4754" s="6"/>
      <c r="J4754" s="9"/>
    </row>
    <row r="4755" ht="15.35" customHeight="1">
      <c r="A4755" s="5"/>
      <c r="B4755" s="6"/>
      <c r="C4755" s="6"/>
      <c r="D4755" s="6"/>
      <c r="E4755" s="6"/>
      <c r="F4755" s="6"/>
      <c r="G4755" s="6"/>
      <c r="H4755" s="6"/>
      <c r="I4755" s="6"/>
      <c r="J4755" s="9"/>
    </row>
    <row r="4756" ht="15.35" customHeight="1">
      <c r="A4756" s="5"/>
      <c r="B4756" s="6"/>
      <c r="C4756" s="6"/>
      <c r="D4756" s="6"/>
      <c r="E4756" s="6"/>
      <c r="F4756" s="6"/>
      <c r="G4756" s="6"/>
      <c r="H4756" s="6"/>
      <c r="I4756" s="6"/>
      <c r="J4756" s="9"/>
    </row>
    <row r="4757" ht="15.35" customHeight="1">
      <c r="A4757" s="5"/>
      <c r="B4757" s="6"/>
      <c r="C4757" s="6"/>
      <c r="D4757" s="6"/>
      <c r="E4757" s="6"/>
      <c r="F4757" s="6"/>
      <c r="G4757" s="6"/>
      <c r="H4757" s="6"/>
      <c r="I4757" s="6"/>
      <c r="J4757" s="9"/>
    </row>
    <row r="4758" ht="15.35" customHeight="1">
      <c r="A4758" s="5"/>
      <c r="B4758" s="6"/>
      <c r="C4758" s="6"/>
      <c r="D4758" s="6"/>
      <c r="E4758" s="6"/>
      <c r="F4758" s="6"/>
      <c r="G4758" s="6"/>
      <c r="H4758" s="6"/>
      <c r="I4758" s="6"/>
      <c r="J4758" s="9"/>
    </row>
    <row r="4759" ht="15.35" customHeight="1">
      <c r="A4759" s="5"/>
      <c r="B4759" s="6"/>
      <c r="C4759" s="6"/>
      <c r="D4759" s="6"/>
      <c r="E4759" s="6"/>
      <c r="F4759" s="6"/>
      <c r="G4759" s="6"/>
      <c r="H4759" s="6"/>
      <c r="I4759" s="6"/>
      <c r="J4759" s="9"/>
    </row>
    <row r="4760" ht="15.35" customHeight="1">
      <c r="A4760" s="5"/>
      <c r="B4760" s="6"/>
      <c r="C4760" s="6"/>
      <c r="D4760" s="6"/>
      <c r="E4760" s="6"/>
      <c r="F4760" s="6"/>
      <c r="G4760" s="6"/>
      <c r="H4760" s="6"/>
      <c r="I4760" s="6"/>
      <c r="J4760" s="9"/>
    </row>
    <row r="4761" ht="15.35" customHeight="1">
      <c r="A4761" s="5"/>
      <c r="B4761" s="6"/>
      <c r="C4761" s="6"/>
      <c r="D4761" s="6"/>
      <c r="E4761" s="6"/>
      <c r="F4761" s="6"/>
      <c r="G4761" s="6"/>
      <c r="H4761" s="6"/>
      <c r="I4761" s="6"/>
      <c r="J4761" s="9"/>
    </row>
    <row r="4762" ht="15.35" customHeight="1">
      <c r="A4762" s="5"/>
      <c r="B4762" s="6"/>
      <c r="C4762" s="6"/>
      <c r="D4762" s="6"/>
      <c r="E4762" s="6"/>
      <c r="F4762" s="6"/>
      <c r="G4762" s="6"/>
      <c r="H4762" s="6"/>
      <c r="I4762" s="6"/>
      <c r="J4762" s="9"/>
    </row>
    <row r="4763" ht="15.35" customHeight="1">
      <c r="A4763" s="5"/>
      <c r="B4763" s="6"/>
      <c r="C4763" s="6"/>
      <c r="D4763" s="6"/>
      <c r="E4763" s="6"/>
      <c r="F4763" s="6"/>
      <c r="G4763" s="6"/>
      <c r="H4763" s="6"/>
      <c r="I4763" s="6"/>
      <c r="J4763" s="9"/>
    </row>
    <row r="4764" ht="15.35" customHeight="1">
      <c r="A4764" s="5"/>
      <c r="B4764" s="6"/>
      <c r="C4764" s="6"/>
      <c r="D4764" s="6"/>
      <c r="E4764" s="6"/>
      <c r="F4764" s="6"/>
      <c r="G4764" s="6"/>
      <c r="H4764" s="6"/>
      <c r="I4764" s="6"/>
      <c r="J4764" s="9"/>
    </row>
    <row r="4765" ht="15.35" customHeight="1">
      <c r="A4765" s="5"/>
      <c r="B4765" s="6"/>
      <c r="C4765" s="6"/>
      <c r="D4765" s="6"/>
      <c r="E4765" s="6"/>
      <c r="F4765" s="6"/>
      <c r="G4765" s="6"/>
      <c r="H4765" s="6"/>
      <c r="I4765" s="6"/>
      <c r="J4765" s="9"/>
    </row>
    <row r="4766" ht="15.35" customHeight="1">
      <c r="A4766" s="5"/>
      <c r="B4766" s="6"/>
      <c r="C4766" s="6"/>
      <c r="D4766" s="6"/>
      <c r="E4766" s="6"/>
      <c r="F4766" s="6"/>
      <c r="G4766" s="6"/>
      <c r="H4766" s="6"/>
      <c r="I4766" s="6"/>
      <c r="J4766" s="9"/>
    </row>
    <row r="4767" ht="15.35" customHeight="1">
      <c r="A4767" s="5"/>
      <c r="B4767" s="6"/>
      <c r="C4767" s="6"/>
      <c r="D4767" s="6"/>
      <c r="E4767" s="6"/>
      <c r="F4767" s="6"/>
      <c r="G4767" s="6"/>
      <c r="H4767" s="6"/>
      <c r="I4767" s="6"/>
      <c r="J4767" s="9"/>
    </row>
    <row r="4768" ht="15.35" customHeight="1">
      <c r="A4768" s="5"/>
      <c r="B4768" s="6"/>
      <c r="C4768" s="6"/>
      <c r="D4768" s="6"/>
      <c r="E4768" s="6"/>
      <c r="F4768" s="6"/>
      <c r="G4768" s="6"/>
      <c r="H4768" s="6"/>
      <c r="I4768" s="6"/>
      <c r="J4768" s="9"/>
    </row>
    <row r="4769" ht="15.35" customHeight="1">
      <c r="A4769" s="5"/>
      <c r="B4769" s="6"/>
      <c r="C4769" s="6"/>
      <c r="D4769" s="6"/>
      <c r="E4769" s="6"/>
      <c r="F4769" s="6"/>
      <c r="G4769" s="6"/>
      <c r="H4769" s="6"/>
      <c r="I4769" s="6"/>
      <c r="J4769" s="9"/>
    </row>
    <row r="4770" ht="15.35" customHeight="1">
      <c r="A4770" s="5"/>
      <c r="B4770" s="6"/>
      <c r="C4770" s="6"/>
      <c r="D4770" s="6"/>
      <c r="E4770" s="6"/>
      <c r="F4770" s="6"/>
      <c r="G4770" s="6"/>
      <c r="H4770" s="6"/>
      <c r="I4770" s="6"/>
      <c r="J4770" s="9"/>
    </row>
    <row r="4771" ht="15.35" customHeight="1">
      <c r="A4771" s="5"/>
      <c r="B4771" s="6"/>
      <c r="C4771" s="6"/>
      <c r="D4771" s="6"/>
      <c r="E4771" s="6"/>
      <c r="F4771" s="6"/>
      <c r="G4771" s="6"/>
      <c r="H4771" s="6"/>
      <c r="I4771" s="6"/>
      <c r="J4771" s="9"/>
    </row>
    <row r="4772" ht="15.35" customHeight="1">
      <c r="A4772" s="5"/>
      <c r="B4772" s="6"/>
      <c r="C4772" s="6"/>
      <c r="D4772" s="6"/>
      <c r="E4772" s="6"/>
      <c r="F4772" s="6"/>
      <c r="G4772" s="6"/>
      <c r="H4772" s="6"/>
      <c r="I4772" s="6"/>
      <c r="J4772" s="9"/>
    </row>
    <row r="4773" ht="15.35" customHeight="1">
      <c r="A4773" s="5"/>
      <c r="B4773" s="6"/>
      <c r="C4773" s="6"/>
      <c r="D4773" s="6"/>
      <c r="E4773" s="6"/>
      <c r="F4773" s="6"/>
      <c r="G4773" s="6"/>
      <c r="H4773" s="6"/>
      <c r="I4773" s="6"/>
      <c r="J4773" s="9"/>
    </row>
    <row r="4774" ht="15.35" customHeight="1">
      <c r="A4774" s="5"/>
      <c r="B4774" s="6"/>
      <c r="C4774" s="6"/>
      <c r="D4774" s="6"/>
      <c r="E4774" s="6"/>
      <c r="F4774" s="6"/>
      <c r="G4774" s="6"/>
      <c r="H4774" s="6"/>
      <c r="I4774" s="6"/>
      <c r="J4774" s="9"/>
    </row>
    <row r="4775" ht="15.35" customHeight="1">
      <c r="A4775" s="5"/>
      <c r="B4775" s="6"/>
      <c r="C4775" s="6"/>
      <c r="D4775" s="6"/>
      <c r="E4775" s="6"/>
      <c r="F4775" s="6"/>
      <c r="G4775" s="6"/>
      <c r="H4775" s="6"/>
      <c r="I4775" s="6"/>
      <c r="J4775" s="9"/>
    </row>
    <row r="4776" ht="15.35" customHeight="1">
      <c r="A4776" s="5"/>
      <c r="B4776" s="6"/>
      <c r="C4776" s="6"/>
      <c r="D4776" s="6"/>
      <c r="E4776" s="6"/>
      <c r="F4776" s="6"/>
      <c r="G4776" s="6"/>
      <c r="H4776" s="6"/>
      <c r="I4776" s="6"/>
      <c r="J4776" s="9"/>
    </row>
    <row r="4777" ht="15.35" customHeight="1">
      <c r="A4777" s="5"/>
      <c r="B4777" s="6"/>
      <c r="C4777" s="6"/>
      <c r="D4777" s="6"/>
      <c r="E4777" s="6"/>
      <c r="F4777" s="6"/>
      <c r="G4777" s="6"/>
      <c r="H4777" s="6"/>
      <c r="I4777" s="6"/>
      <c r="J4777" s="9"/>
    </row>
    <row r="4778" ht="15.35" customHeight="1">
      <c r="A4778" s="5"/>
      <c r="B4778" s="6"/>
      <c r="C4778" s="6"/>
      <c r="D4778" s="6"/>
      <c r="E4778" s="6"/>
      <c r="F4778" s="6"/>
      <c r="G4778" s="6"/>
      <c r="H4778" s="6"/>
      <c r="I4778" s="6"/>
      <c r="J4778" s="9"/>
    </row>
    <row r="4779" ht="15.35" customHeight="1">
      <c r="A4779" s="5"/>
      <c r="B4779" s="6"/>
      <c r="C4779" s="6"/>
      <c r="D4779" s="6"/>
      <c r="E4779" s="6"/>
      <c r="F4779" s="6"/>
      <c r="G4779" s="6"/>
      <c r="H4779" s="6"/>
      <c r="I4779" s="6"/>
      <c r="J4779" s="9"/>
    </row>
    <row r="4780" ht="15.35" customHeight="1">
      <c r="A4780" s="5"/>
      <c r="B4780" s="6"/>
      <c r="C4780" s="6"/>
      <c r="D4780" s="6"/>
      <c r="E4780" s="6"/>
      <c r="F4780" s="6"/>
      <c r="G4780" s="6"/>
      <c r="H4780" s="6"/>
      <c r="I4780" s="6"/>
      <c r="J4780" s="9"/>
    </row>
    <row r="4781" ht="15.35" customHeight="1">
      <c r="A4781" s="5"/>
      <c r="B4781" s="6"/>
      <c r="C4781" s="6"/>
      <c r="D4781" s="6"/>
      <c r="E4781" s="6"/>
      <c r="F4781" s="6"/>
      <c r="G4781" s="6"/>
      <c r="H4781" s="6"/>
      <c r="I4781" s="6"/>
      <c r="J4781" s="9"/>
    </row>
    <row r="4782" ht="15.35" customHeight="1">
      <c r="A4782" s="5"/>
      <c r="B4782" s="6"/>
      <c r="C4782" s="6"/>
      <c r="D4782" s="6"/>
      <c r="E4782" s="6"/>
      <c r="F4782" s="6"/>
      <c r="G4782" s="6"/>
      <c r="H4782" s="6"/>
      <c r="I4782" s="6"/>
      <c r="J4782" s="9"/>
    </row>
    <row r="4783" ht="15.35" customHeight="1">
      <c r="A4783" s="5"/>
      <c r="B4783" s="6"/>
      <c r="C4783" s="6"/>
      <c r="D4783" s="6"/>
      <c r="E4783" s="6"/>
      <c r="F4783" s="6"/>
      <c r="G4783" s="6"/>
      <c r="H4783" s="6"/>
      <c r="I4783" s="6"/>
      <c r="J4783" s="9"/>
    </row>
    <row r="4784" ht="15.35" customHeight="1">
      <c r="A4784" s="5"/>
      <c r="B4784" s="6"/>
      <c r="C4784" s="6"/>
      <c r="D4784" s="6"/>
      <c r="E4784" s="6"/>
      <c r="F4784" s="6"/>
      <c r="G4784" s="6"/>
      <c r="H4784" s="6"/>
      <c r="I4784" s="6"/>
      <c r="J4784" s="9"/>
    </row>
    <row r="4785" ht="15.35" customHeight="1">
      <c r="A4785" s="5"/>
      <c r="B4785" s="6"/>
      <c r="C4785" s="6"/>
      <c r="D4785" s="6"/>
      <c r="E4785" s="6"/>
      <c r="F4785" s="6"/>
      <c r="G4785" s="6"/>
      <c r="H4785" s="6"/>
      <c r="I4785" s="6"/>
      <c r="J4785" s="9"/>
    </row>
    <row r="4786" ht="15.35" customHeight="1">
      <c r="A4786" s="5"/>
      <c r="B4786" s="6"/>
      <c r="C4786" s="6"/>
      <c r="D4786" s="6"/>
      <c r="E4786" s="6"/>
      <c r="F4786" s="6"/>
      <c r="G4786" s="6"/>
      <c r="H4786" s="6"/>
      <c r="I4786" s="6"/>
      <c r="J4786" s="9"/>
    </row>
    <row r="4787" ht="15.35" customHeight="1">
      <c r="A4787" s="5"/>
      <c r="B4787" s="6"/>
      <c r="C4787" s="6"/>
      <c r="D4787" s="6"/>
      <c r="E4787" s="6"/>
      <c r="F4787" s="6"/>
      <c r="G4787" s="6"/>
      <c r="H4787" s="6"/>
      <c r="I4787" s="6"/>
      <c r="J4787" s="9"/>
    </row>
    <row r="4788" ht="15.35" customHeight="1">
      <c r="A4788" s="5"/>
      <c r="B4788" s="6"/>
      <c r="C4788" s="6"/>
      <c r="D4788" s="6"/>
      <c r="E4788" s="6"/>
      <c r="F4788" s="6"/>
      <c r="G4788" s="6"/>
      <c r="H4788" s="6"/>
      <c r="I4788" s="6"/>
      <c r="J4788" s="9"/>
    </row>
    <row r="4789" ht="15.35" customHeight="1">
      <c r="A4789" s="5"/>
      <c r="B4789" s="6"/>
      <c r="C4789" s="6"/>
      <c r="D4789" s="6"/>
      <c r="E4789" s="6"/>
      <c r="F4789" s="6"/>
      <c r="G4789" s="6"/>
      <c r="H4789" s="6"/>
      <c r="I4789" s="6"/>
      <c r="J4789" s="9"/>
    </row>
    <row r="4790" ht="15.35" customHeight="1">
      <c r="A4790" s="5"/>
      <c r="B4790" s="6"/>
      <c r="C4790" s="6"/>
      <c r="D4790" s="6"/>
      <c r="E4790" s="6"/>
      <c r="F4790" s="6"/>
      <c r="G4790" s="6"/>
      <c r="H4790" s="6"/>
      <c r="I4790" s="6"/>
      <c r="J4790" s="9"/>
    </row>
    <row r="4791" ht="15.35" customHeight="1">
      <c r="A4791" s="5"/>
      <c r="B4791" s="6"/>
      <c r="C4791" s="6"/>
      <c r="D4791" s="6"/>
      <c r="E4791" s="6"/>
      <c r="F4791" s="6"/>
      <c r="G4791" s="6"/>
      <c r="H4791" s="6"/>
      <c r="I4791" s="6"/>
      <c r="J4791" s="9"/>
    </row>
    <row r="4792" ht="15.35" customHeight="1">
      <c r="A4792" s="5"/>
      <c r="B4792" s="6"/>
      <c r="C4792" s="6"/>
      <c r="D4792" s="6"/>
      <c r="E4792" s="6"/>
      <c r="F4792" s="6"/>
      <c r="G4792" s="6"/>
      <c r="H4792" s="6"/>
      <c r="I4792" s="6"/>
      <c r="J4792" s="9"/>
    </row>
    <row r="4793" ht="15.35" customHeight="1">
      <c r="A4793" s="5"/>
      <c r="B4793" s="6"/>
      <c r="C4793" s="6"/>
      <c r="D4793" s="6"/>
      <c r="E4793" s="6"/>
      <c r="F4793" s="6"/>
      <c r="G4793" s="6"/>
      <c r="H4793" s="6"/>
      <c r="I4793" s="6"/>
      <c r="J4793" s="9"/>
    </row>
    <row r="4794" ht="15.35" customHeight="1">
      <c r="A4794" s="5"/>
      <c r="B4794" s="6"/>
      <c r="C4794" s="6"/>
      <c r="D4794" s="6"/>
      <c r="E4794" s="6"/>
      <c r="F4794" s="6"/>
      <c r="G4794" s="6"/>
      <c r="H4794" s="6"/>
      <c r="I4794" s="6"/>
      <c r="J4794" s="9"/>
    </row>
    <row r="4795" ht="15.35" customHeight="1">
      <c r="A4795" s="5"/>
      <c r="B4795" s="6"/>
      <c r="C4795" s="6"/>
      <c r="D4795" s="6"/>
      <c r="E4795" s="6"/>
      <c r="F4795" s="6"/>
      <c r="G4795" s="6"/>
      <c r="H4795" s="6"/>
      <c r="I4795" s="6"/>
      <c r="J4795" s="9"/>
    </row>
    <row r="4796" ht="15.35" customHeight="1">
      <c r="A4796" s="5"/>
      <c r="B4796" s="6"/>
      <c r="C4796" s="6"/>
      <c r="D4796" s="6"/>
      <c r="E4796" s="6"/>
      <c r="F4796" s="6"/>
      <c r="G4796" s="6"/>
      <c r="H4796" s="6"/>
      <c r="I4796" s="6"/>
      <c r="J4796" s="9"/>
    </row>
    <row r="4797" ht="15.35" customHeight="1">
      <c r="A4797" s="5"/>
      <c r="B4797" s="6"/>
      <c r="C4797" s="6"/>
      <c r="D4797" s="6"/>
      <c r="E4797" s="6"/>
      <c r="F4797" s="6"/>
      <c r="G4797" s="6"/>
      <c r="H4797" s="6"/>
      <c r="I4797" s="6"/>
      <c r="J4797" s="9"/>
    </row>
    <row r="4798" ht="15.35" customHeight="1">
      <c r="A4798" s="5"/>
      <c r="B4798" s="6"/>
      <c r="C4798" s="6"/>
      <c r="D4798" s="6"/>
      <c r="E4798" s="6"/>
      <c r="F4798" s="6"/>
      <c r="G4798" s="6"/>
      <c r="H4798" s="6"/>
      <c r="I4798" s="6"/>
      <c r="J4798" s="9"/>
    </row>
    <row r="4799" ht="15.35" customHeight="1">
      <c r="A4799" s="5"/>
      <c r="B4799" s="6"/>
      <c r="C4799" s="6"/>
      <c r="D4799" s="6"/>
      <c r="E4799" s="6"/>
      <c r="F4799" s="6"/>
      <c r="G4799" s="6"/>
      <c r="H4799" s="6"/>
      <c r="I4799" s="6"/>
      <c r="J4799" s="9"/>
    </row>
    <row r="4800" ht="15.35" customHeight="1">
      <c r="A4800" s="5"/>
      <c r="B4800" s="6"/>
      <c r="C4800" s="6"/>
      <c r="D4800" s="6"/>
      <c r="E4800" s="6"/>
      <c r="F4800" s="6"/>
      <c r="G4800" s="6"/>
      <c r="H4800" s="6"/>
      <c r="I4800" s="6"/>
      <c r="J4800" s="9"/>
    </row>
    <row r="4801" ht="15.35" customHeight="1">
      <c r="A4801" s="5"/>
      <c r="B4801" s="6"/>
      <c r="C4801" s="6"/>
      <c r="D4801" s="6"/>
      <c r="E4801" s="6"/>
      <c r="F4801" s="6"/>
      <c r="G4801" s="6"/>
      <c r="H4801" s="6"/>
      <c r="I4801" s="6"/>
      <c r="J4801" s="9"/>
    </row>
    <row r="4802" ht="15.35" customHeight="1">
      <c r="A4802" s="5"/>
      <c r="B4802" s="6"/>
      <c r="C4802" s="6"/>
      <c r="D4802" s="6"/>
      <c r="E4802" s="6"/>
      <c r="F4802" s="6"/>
      <c r="G4802" s="6"/>
      <c r="H4802" s="6"/>
      <c r="I4802" s="6"/>
      <c r="J4802" s="9"/>
    </row>
    <row r="4803" ht="15.35" customHeight="1">
      <c r="A4803" s="5"/>
      <c r="B4803" s="6"/>
      <c r="C4803" s="6"/>
      <c r="D4803" s="6"/>
      <c r="E4803" s="6"/>
      <c r="F4803" s="6"/>
      <c r="G4803" s="6"/>
      <c r="H4803" s="6"/>
      <c r="I4803" s="6"/>
      <c r="J4803" s="9"/>
    </row>
    <row r="4804" ht="15.35" customHeight="1">
      <c r="A4804" s="5"/>
      <c r="B4804" s="6"/>
      <c r="C4804" s="6"/>
      <c r="D4804" s="6"/>
      <c r="E4804" s="6"/>
      <c r="F4804" s="6"/>
      <c r="G4804" s="6"/>
      <c r="H4804" s="6"/>
      <c r="I4804" s="6"/>
      <c r="J4804" s="9"/>
    </row>
    <row r="4805" ht="15.35" customHeight="1">
      <c r="A4805" s="5"/>
      <c r="B4805" s="6"/>
      <c r="C4805" s="6"/>
      <c r="D4805" s="6"/>
      <c r="E4805" s="6"/>
      <c r="F4805" s="6"/>
      <c r="G4805" s="6"/>
      <c r="H4805" s="6"/>
      <c r="I4805" s="6"/>
      <c r="J4805" s="9"/>
    </row>
    <row r="4806" ht="15.35" customHeight="1">
      <c r="A4806" s="5"/>
      <c r="B4806" s="6"/>
      <c r="C4806" s="6"/>
      <c r="D4806" s="6"/>
      <c r="E4806" s="6"/>
      <c r="F4806" s="6"/>
      <c r="G4806" s="6"/>
      <c r="H4806" s="6"/>
      <c r="I4806" s="6"/>
      <c r="J4806" s="9"/>
    </row>
    <row r="4807" ht="15.35" customHeight="1">
      <c r="A4807" s="5"/>
      <c r="B4807" s="6"/>
      <c r="C4807" s="6"/>
      <c r="D4807" s="6"/>
      <c r="E4807" s="6"/>
      <c r="F4807" s="6"/>
      <c r="G4807" s="6"/>
      <c r="H4807" s="6"/>
      <c r="I4807" s="6"/>
      <c r="J4807" s="9"/>
    </row>
    <row r="4808" ht="15.35" customHeight="1">
      <c r="A4808" s="5"/>
      <c r="B4808" s="6"/>
      <c r="C4808" s="6"/>
      <c r="D4808" s="6"/>
      <c r="E4808" s="6"/>
      <c r="F4808" s="6"/>
      <c r="G4808" s="6"/>
      <c r="H4808" s="6"/>
      <c r="I4808" s="6"/>
      <c r="J4808" s="9"/>
    </row>
    <row r="4809" ht="15.35" customHeight="1">
      <c r="A4809" s="5"/>
      <c r="B4809" s="6"/>
      <c r="C4809" s="6"/>
      <c r="D4809" s="6"/>
      <c r="E4809" s="6"/>
      <c r="F4809" s="6"/>
      <c r="G4809" s="6"/>
      <c r="H4809" s="6"/>
      <c r="I4809" s="6"/>
      <c r="J4809" s="9"/>
    </row>
    <row r="4810" ht="15.35" customHeight="1">
      <c r="A4810" s="5"/>
      <c r="B4810" s="6"/>
      <c r="C4810" s="6"/>
      <c r="D4810" s="6"/>
      <c r="E4810" s="6"/>
      <c r="F4810" s="6"/>
      <c r="G4810" s="6"/>
      <c r="H4810" s="6"/>
      <c r="I4810" s="6"/>
      <c r="J4810" s="9"/>
    </row>
    <row r="4811" ht="15.35" customHeight="1">
      <c r="A4811" s="5"/>
      <c r="B4811" s="6"/>
      <c r="C4811" s="6"/>
      <c r="D4811" s="6"/>
      <c r="E4811" s="6"/>
      <c r="F4811" s="6"/>
      <c r="G4811" s="6"/>
      <c r="H4811" s="6"/>
      <c r="I4811" s="6"/>
      <c r="J4811" s="9"/>
    </row>
    <row r="4812" ht="15.35" customHeight="1">
      <c r="A4812" s="5"/>
      <c r="B4812" s="6"/>
      <c r="C4812" s="6"/>
      <c r="D4812" s="6"/>
      <c r="E4812" s="6"/>
      <c r="F4812" s="6"/>
      <c r="G4812" s="6"/>
      <c r="H4812" s="6"/>
      <c r="I4812" s="6"/>
      <c r="J4812" s="9"/>
    </row>
    <row r="4813" ht="15.35" customHeight="1">
      <c r="A4813" s="5"/>
      <c r="B4813" s="6"/>
      <c r="C4813" s="6"/>
      <c r="D4813" s="6"/>
      <c r="E4813" s="6"/>
      <c r="F4813" s="6"/>
      <c r="G4813" s="6"/>
      <c r="H4813" s="6"/>
      <c r="I4813" s="6"/>
      <c r="J4813" s="9"/>
    </row>
    <row r="4814" ht="15.35" customHeight="1">
      <c r="A4814" s="5"/>
      <c r="B4814" s="6"/>
      <c r="C4814" s="6"/>
      <c r="D4814" s="6"/>
      <c r="E4814" s="6"/>
      <c r="F4814" s="6"/>
      <c r="G4814" s="6"/>
      <c r="H4814" s="6"/>
      <c r="I4814" s="6"/>
      <c r="J4814" s="9"/>
    </row>
    <row r="4815" ht="15.35" customHeight="1">
      <c r="A4815" s="5"/>
      <c r="B4815" s="6"/>
      <c r="C4815" s="6"/>
      <c r="D4815" s="6"/>
      <c r="E4815" s="6"/>
      <c r="F4815" s="6"/>
      <c r="G4815" s="6"/>
      <c r="H4815" s="6"/>
      <c r="I4815" s="6"/>
      <c r="J4815" s="9"/>
    </row>
    <row r="4816" ht="15.35" customHeight="1">
      <c r="A4816" s="5"/>
      <c r="B4816" s="6"/>
      <c r="C4816" s="6"/>
      <c r="D4816" s="6"/>
      <c r="E4816" s="6"/>
      <c r="F4816" s="6"/>
      <c r="G4816" s="6"/>
      <c r="H4816" s="6"/>
      <c r="I4816" s="6"/>
      <c r="J4816" s="9"/>
    </row>
    <row r="4817" ht="15.35" customHeight="1">
      <c r="A4817" s="5"/>
      <c r="B4817" s="6"/>
      <c r="C4817" s="6"/>
      <c r="D4817" s="6"/>
      <c r="E4817" s="6"/>
      <c r="F4817" s="6"/>
      <c r="G4817" s="6"/>
      <c r="H4817" s="6"/>
      <c r="I4817" s="6"/>
      <c r="J4817" s="9"/>
    </row>
    <row r="4818" ht="15.35" customHeight="1">
      <c r="A4818" s="5"/>
      <c r="B4818" s="6"/>
      <c r="C4818" s="6"/>
      <c r="D4818" s="6"/>
      <c r="E4818" s="6"/>
      <c r="F4818" s="6"/>
      <c r="G4818" s="6"/>
      <c r="H4818" s="6"/>
      <c r="I4818" s="6"/>
      <c r="J4818" s="9"/>
    </row>
    <row r="4819" ht="15.35" customHeight="1">
      <c r="A4819" s="5"/>
      <c r="B4819" s="6"/>
      <c r="C4819" s="6"/>
      <c r="D4819" s="6"/>
      <c r="E4819" s="6"/>
      <c r="F4819" s="6"/>
      <c r="G4819" s="6"/>
      <c r="H4819" s="6"/>
      <c r="I4819" s="6"/>
      <c r="J4819" s="9"/>
    </row>
    <row r="4820" ht="15.35" customHeight="1">
      <c r="A4820" s="5"/>
      <c r="B4820" s="6"/>
      <c r="C4820" s="6"/>
      <c r="D4820" s="6"/>
      <c r="E4820" s="6"/>
      <c r="F4820" s="6"/>
      <c r="G4820" s="6"/>
      <c r="H4820" s="6"/>
      <c r="I4820" s="6"/>
      <c r="J4820" s="9"/>
    </row>
    <row r="4821" ht="15.35" customHeight="1">
      <c r="A4821" s="5"/>
      <c r="B4821" s="6"/>
      <c r="C4821" s="6"/>
      <c r="D4821" s="6"/>
      <c r="E4821" s="6"/>
      <c r="F4821" s="6"/>
      <c r="G4821" s="6"/>
      <c r="H4821" s="6"/>
      <c r="I4821" s="6"/>
      <c r="J4821" s="9"/>
    </row>
    <row r="4822" ht="15.35" customHeight="1">
      <c r="A4822" s="5"/>
      <c r="B4822" s="6"/>
      <c r="C4822" s="6"/>
      <c r="D4822" s="6"/>
      <c r="E4822" s="6"/>
      <c r="F4822" s="6"/>
      <c r="G4822" s="6"/>
      <c r="H4822" s="6"/>
      <c r="I4822" s="6"/>
      <c r="J4822" s="9"/>
    </row>
    <row r="4823" ht="15.35" customHeight="1">
      <c r="A4823" s="5"/>
      <c r="B4823" s="6"/>
      <c r="C4823" s="6"/>
      <c r="D4823" s="6"/>
      <c r="E4823" s="6"/>
      <c r="F4823" s="6"/>
      <c r="G4823" s="6"/>
      <c r="H4823" s="6"/>
      <c r="I4823" s="6"/>
      <c r="J4823" s="9"/>
    </row>
    <row r="4824" ht="15.35" customHeight="1">
      <c r="A4824" s="5"/>
      <c r="B4824" s="6"/>
      <c r="C4824" s="6"/>
      <c r="D4824" s="6"/>
      <c r="E4824" s="6"/>
      <c r="F4824" s="6"/>
      <c r="G4824" s="6"/>
      <c r="H4824" s="6"/>
      <c r="I4824" s="6"/>
      <c r="J4824" s="9"/>
    </row>
    <row r="4825" ht="15.35" customHeight="1">
      <c r="A4825" s="5"/>
      <c r="B4825" s="6"/>
      <c r="C4825" s="6"/>
      <c r="D4825" s="6"/>
      <c r="E4825" s="6"/>
      <c r="F4825" s="6"/>
      <c r="G4825" s="6"/>
      <c r="H4825" s="6"/>
      <c r="I4825" s="6"/>
      <c r="J4825" s="9"/>
    </row>
    <row r="4826" ht="15.35" customHeight="1">
      <c r="A4826" s="5"/>
      <c r="B4826" s="6"/>
      <c r="C4826" s="6"/>
      <c r="D4826" s="6"/>
      <c r="E4826" s="6"/>
      <c r="F4826" s="6"/>
      <c r="G4826" s="6"/>
      <c r="H4826" s="6"/>
      <c r="I4826" s="6"/>
      <c r="J4826" s="9"/>
    </row>
    <row r="4827" ht="15.35" customHeight="1">
      <c r="A4827" s="5"/>
      <c r="B4827" s="6"/>
      <c r="C4827" s="6"/>
      <c r="D4827" s="6"/>
      <c r="E4827" s="6"/>
      <c r="F4827" s="6"/>
      <c r="G4827" s="6"/>
      <c r="H4827" s="6"/>
      <c r="I4827" s="6"/>
      <c r="J4827" s="9"/>
    </row>
    <row r="4828" ht="15.35" customHeight="1">
      <c r="A4828" s="5"/>
      <c r="B4828" s="6"/>
      <c r="C4828" s="6"/>
      <c r="D4828" s="6"/>
      <c r="E4828" s="6"/>
      <c r="F4828" s="6"/>
      <c r="G4828" s="6"/>
      <c r="H4828" s="6"/>
      <c r="I4828" s="6"/>
      <c r="J4828" s="9"/>
    </row>
    <row r="4829" ht="15.35" customHeight="1">
      <c r="A4829" s="5"/>
      <c r="B4829" s="6"/>
      <c r="C4829" s="6"/>
      <c r="D4829" s="6"/>
      <c r="E4829" s="6"/>
      <c r="F4829" s="6"/>
      <c r="G4829" s="6"/>
      <c r="H4829" s="6"/>
      <c r="I4829" s="6"/>
      <c r="J4829" s="9"/>
    </row>
    <row r="4830" ht="15.35" customHeight="1">
      <c r="A4830" s="5"/>
      <c r="B4830" s="6"/>
      <c r="C4830" s="6"/>
      <c r="D4830" s="6"/>
      <c r="E4830" s="6"/>
      <c r="F4830" s="6"/>
      <c r="G4830" s="6"/>
      <c r="H4830" s="6"/>
      <c r="I4830" s="6"/>
      <c r="J4830" s="9"/>
    </row>
    <row r="4831" ht="15.35" customHeight="1">
      <c r="A4831" s="5"/>
      <c r="B4831" s="6"/>
      <c r="C4831" s="6"/>
      <c r="D4831" s="6"/>
      <c r="E4831" s="6"/>
      <c r="F4831" s="6"/>
      <c r="G4831" s="6"/>
      <c r="H4831" s="6"/>
      <c r="I4831" s="6"/>
      <c r="J4831" s="9"/>
    </row>
    <row r="4832" ht="15.35" customHeight="1">
      <c r="A4832" s="5"/>
      <c r="B4832" s="6"/>
      <c r="C4832" s="6"/>
      <c r="D4832" s="6"/>
      <c r="E4832" s="6"/>
      <c r="F4832" s="6"/>
      <c r="G4832" s="6"/>
      <c r="H4832" s="6"/>
      <c r="I4832" s="6"/>
      <c r="J4832" s="9"/>
    </row>
    <row r="4833" ht="15.35" customHeight="1">
      <c r="A4833" s="5"/>
      <c r="B4833" s="6"/>
      <c r="C4833" s="6"/>
      <c r="D4833" s="6"/>
      <c r="E4833" s="6"/>
      <c r="F4833" s="6"/>
      <c r="G4833" s="6"/>
      <c r="H4833" s="6"/>
      <c r="I4833" s="6"/>
      <c r="J4833" s="9"/>
    </row>
    <row r="4834" ht="15.35" customHeight="1">
      <c r="A4834" s="5"/>
      <c r="B4834" s="6"/>
      <c r="C4834" s="6"/>
      <c r="D4834" s="6"/>
      <c r="E4834" s="6"/>
      <c r="F4834" s="6"/>
      <c r="G4834" s="6"/>
      <c r="H4834" s="6"/>
      <c r="I4834" s="6"/>
      <c r="J4834" s="9"/>
    </row>
    <row r="4835" ht="15.35" customHeight="1">
      <c r="A4835" s="5"/>
      <c r="B4835" s="6"/>
      <c r="C4835" s="6"/>
      <c r="D4835" s="6"/>
      <c r="E4835" s="6"/>
      <c r="F4835" s="6"/>
      <c r="G4835" s="6"/>
      <c r="H4835" s="6"/>
      <c r="I4835" s="6"/>
      <c r="J4835" s="9"/>
    </row>
    <row r="4836" ht="15.35" customHeight="1">
      <c r="A4836" s="5"/>
      <c r="B4836" s="6"/>
      <c r="C4836" s="6"/>
      <c r="D4836" s="6"/>
      <c r="E4836" s="6"/>
      <c r="F4836" s="6"/>
      <c r="G4836" s="6"/>
      <c r="H4836" s="6"/>
      <c r="I4836" s="6"/>
      <c r="J4836" s="9"/>
    </row>
    <row r="4837" ht="15.35" customHeight="1">
      <c r="A4837" s="5"/>
      <c r="B4837" s="6"/>
      <c r="C4837" s="6"/>
      <c r="D4837" s="6"/>
      <c r="E4837" s="6"/>
      <c r="F4837" s="6"/>
      <c r="G4837" s="6"/>
      <c r="H4837" s="6"/>
      <c r="I4837" s="6"/>
      <c r="J4837" s="9"/>
    </row>
    <row r="4838" ht="15.35" customHeight="1">
      <c r="A4838" s="5"/>
      <c r="B4838" s="6"/>
      <c r="C4838" s="6"/>
      <c r="D4838" s="6"/>
      <c r="E4838" s="6"/>
      <c r="F4838" s="6"/>
      <c r="G4838" s="6"/>
      <c r="H4838" s="6"/>
      <c r="I4838" s="6"/>
      <c r="J4838" s="9"/>
    </row>
    <row r="4839" ht="15.35" customHeight="1">
      <c r="A4839" s="5"/>
      <c r="B4839" s="6"/>
      <c r="C4839" s="6"/>
      <c r="D4839" s="6"/>
      <c r="E4839" s="6"/>
      <c r="F4839" s="6"/>
      <c r="G4839" s="6"/>
      <c r="H4839" s="6"/>
      <c r="I4839" s="6"/>
      <c r="J4839" s="9"/>
    </row>
    <row r="4840" ht="15.35" customHeight="1">
      <c r="A4840" s="5"/>
      <c r="B4840" s="6"/>
      <c r="C4840" s="6"/>
      <c r="D4840" s="6"/>
      <c r="E4840" s="6"/>
      <c r="F4840" s="6"/>
      <c r="G4840" s="6"/>
      <c r="H4840" s="6"/>
      <c r="I4840" s="6"/>
      <c r="J4840" s="9"/>
    </row>
    <row r="4841" ht="15.35" customHeight="1">
      <c r="A4841" s="5"/>
      <c r="B4841" s="6"/>
      <c r="C4841" s="6"/>
      <c r="D4841" s="6"/>
      <c r="E4841" s="6"/>
      <c r="F4841" s="6"/>
      <c r="G4841" s="6"/>
      <c r="H4841" s="6"/>
      <c r="I4841" s="6"/>
      <c r="J4841" s="9"/>
    </row>
    <row r="4842" ht="15.35" customHeight="1">
      <c r="A4842" s="5"/>
      <c r="B4842" s="6"/>
      <c r="C4842" s="6"/>
      <c r="D4842" s="6"/>
      <c r="E4842" s="6"/>
      <c r="F4842" s="6"/>
      <c r="G4842" s="6"/>
      <c r="H4842" s="6"/>
      <c r="I4842" s="6"/>
      <c r="J4842" s="9"/>
    </row>
    <row r="4843" ht="15.35" customHeight="1">
      <c r="A4843" s="5"/>
      <c r="B4843" s="6"/>
      <c r="C4843" s="6"/>
      <c r="D4843" s="6"/>
      <c r="E4843" s="6"/>
      <c r="F4843" s="6"/>
      <c r="G4843" s="6"/>
      <c r="H4843" s="6"/>
      <c r="I4843" s="6"/>
      <c r="J4843" s="9"/>
    </row>
    <row r="4844" ht="15.35" customHeight="1">
      <c r="A4844" s="5"/>
      <c r="B4844" s="6"/>
      <c r="C4844" s="6"/>
      <c r="D4844" s="6"/>
      <c r="E4844" s="6"/>
      <c r="F4844" s="6"/>
      <c r="G4844" s="6"/>
      <c r="H4844" s="6"/>
      <c r="I4844" s="6"/>
      <c r="J4844" s="9"/>
    </row>
    <row r="4845" ht="15.35" customHeight="1">
      <c r="A4845" s="5"/>
      <c r="B4845" s="6"/>
      <c r="C4845" s="6"/>
      <c r="D4845" s="6"/>
      <c r="E4845" s="6"/>
      <c r="F4845" s="6"/>
      <c r="G4845" s="6"/>
      <c r="H4845" s="6"/>
      <c r="I4845" s="6"/>
      <c r="J4845" s="9"/>
    </row>
    <row r="4846" ht="15.35" customHeight="1">
      <c r="A4846" s="5"/>
      <c r="B4846" s="6"/>
      <c r="C4846" s="6"/>
      <c r="D4846" s="6"/>
      <c r="E4846" s="6"/>
      <c r="F4846" s="6"/>
      <c r="G4846" s="6"/>
      <c r="H4846" s="6"/>
      <c r="I4846" s="6"/>
      <c r="J4846" s="9"/>
    </row>
    <row r="4847" ht="15.35" customHeight="1">
      <c r="A4847" s="5"/>
      <c r="B4847" s="6"/>
      <c r="C4847" s="6"/>
      <c r="D4847" s="6"/>
      <c r="E4847" s="6"/>
      <c r="F4847" s="6"/>
      <c r="G4847" s="6"/>
      <c r="H4847" s="6"/>
      <c r="I4847" s="6"/>
      <c r="J4847" s="9"/>
    </row>
    <row r="4848" ht="15.35" customHeight="1">
      <c r="A4848" s="5"/>
      <c r="B4848" s="6"/>
      <c r="C4848" s="6"/>
      <c r="D4848" s="6"/>
      <c r="E4848" s="6"/>
      <c r="F4848" s="6"/>
      <c r="G4848" s="6"/>
      <c r="H4848" s="6"/>
      <c r="I4848" s="6"/>
      <c r="J4848" s="9"/>
    </row>
    <row r="4849" ht="15.35" customHeight="1">
      <c r="A4849" s="5"/>
      <c r="B4849" s="6"/>
      <c r="C4849" s="6"/>
      <c r="D4849" s="6"/>
      <c r="E4849" s="6"/>
      <c r="F4849" s="6"/>
      <c r="G4849" s="6"/>
      <c r="H4849" s="6"/>
      <c r="I4849" s="6"/>
      <c r="J4849" s="9"/>
    </row>
    <row r="4850" ht="15.35" customHeight="1">
      <c r="A4850" s="5"/>
      <c r="B4850" s="6"/>
      <c r="C4850" s="6"/>
      <c r="D4850" s="6"/>
      <c r="E4850" s="6"/>
      <c r="F4850" s="6"/>
      <c r="G4850" s="6"/>
      <c r="H4850" s="6"/>
      <c r="I4850" s="6"/>
      <c r="J4850" s="9"/>
    </row>
    <row r="4851" ht="15.35" customHeight="1">
      <c r="A4851" s="5"/>
      <c r="B4851" s="6"/>
      <c r="C4851" s="6"/>
      <c r="D4851" s="6"/>
      <c r="E4851" s="6"/>
      <c r="F4851" s="6"/>
      <c r="G4851" s="6"/>
      <c r="H4851" s="6"/>
      <c r="I4851" s="6"/>
      <c r="J4851" s="9"/>
    </row>
    <row r="4852" ht="15.35" customHeight="1">
      <c r="A4852" s="5"/>
      <c r="B4852" s="6"/>
      <c r="C4852" s="6"/>
      <c r="D4852" s="6"/>
      <c r="E4852" s="6"/>
      <c r="F4852" s="6"/>
      <c r="G4852" s="6"/>
      <c r="H4852" s="6"/>
      <c r="I4852" s="6"/>
      <c r="J4852" s="9"/>
    </row>
    <row r="4853" ht="15.35" customHeight="1">
      <c r="A4853" s="5"/>
      <c r="B4853" s="6"/>
      <c r="C4853" s="6"/>
      <c r="D4853" s="6"/>
      <c r="E4853" s="6"/>
      <c r="F4853" s="6"/>
      <c r="G4853" s="6"/>
      <c r="H4853" s="6"/>
      <c r="I4853" s="6"/>
      <c r="J4853" s="9"/>
    </row>
    <row r="4854" ht="15.35" customHeight="1">
      <c r="A4854" s="5"/>
      <c r="B4854" s="6"/>
      <c r="C4854" s="6"/>
      <c r="D4854" s="6"/>
      <c r="E4854" s="6"/>
      <c r="F4854" s="6"/>
      <c r="G4854" s="6"/>
      <c r="H4854" s="6"/>
      <c r="I4854" s="6"/>
      <c r="J4854" s="9"/>
    </row>
    <row r="4855" ht="15.35" customHeight="1">
      <c r="A4855" s="5"/>
      <c r="B4855" s="6"/>
      <c r="C4855" s="6"/>
      <c r="D4855" s="6"/>
      <c r="E4855" s="6"/>
      <c r="F4855" s="6"/>
      <c r="G4855" s="6"/>
      <c r="H4855" s="6"/>
      <c r="I4855" s="6"/>
      <c r="J4855" s="9"/>
    </row>
    <row r="4856" ht="15.35" customHeight="1">
      <c r="A4856" s="5"/>
      <c r="B4856" s="6"/>
      <c r="C4856" s="6"/>
      <c r="D4856" s="6"/>
      <c r="E4856" s="6"/>
      <c r="F4856" s="6"/>
      <c r="G4856" s="6"/>
      <c r="H4856" s="6"/>
      <c r="I4856" s="6"/>
      <c r="J4856" s="9"/>
    </row>
    <row r="4857" ht="15.35" customHeight="1">
      <c r="A4857" s="5"/>
      <c r="B4857" s="6"/>
      <c r="C4857" s="6"/>
      <c r="D4857" s="6"/>
      <c r="E4857" s="6"/>
      <c r="F4857" s="6"/>
      <c r="G4857" s="6"/>
      <c r="H4857" s="6"/>
      <c r="I4857" s="6"/>
      <c r="J4857" s="9"/>
    </row>
    <row r="4858" ht="15.35" customHeight="1">
      <c r="A4858" s="5"/>
      <c r="B4858" s="6"/>
      <c r="C4858" s="6"/>
      <c r="D4858" s="6"/>
      <c r="E4858" s="6"/>
      <c r="F4858" s="6"/>
      <c r="G4858" s="6"/>
      <c r="H4858" s="6"/>
      <c r="I4858" s="6"/>
      <c r="J4858" s="9"/>
    </row>
    <row r="4859" ht="15.35" customHeight="1">
      <c r="A4859" s="5"/>
      <c r="B4859" s="6"/>
      <c r="C4859" s="6"/>
      <c r="D4859" s="6"/>
      <c r="E4859" s="6"/>
      <c r="F4859" s="6"/>
      <c r="G4859" s="6"/>
      <c r="H4859" s="6"/>
      <c r="I4859" s="6"/>
      <c r="J4859" s="9"/>
    </row>
    <row r="4860" ht="15.35" customHeight="1">
      <c r="A4860" s="5"/>
      <c r="B4860" s="6"/>
      <c r="C4860" s="6"/>
      <c r="D4860" s="6"/>
      <c r="E4860" s="6"/>
      <c r="F4860" s="6"/>
      <c r="G4860" s="6"/>
      <c r="H4860" s="6"/>
      <c r="I4860" s="6"/>
      <c r="J4860" s="9"/>
    </row>
    <row r="4861" ht="15.35" customHeight="1">
      <c r="A4861" s="5"/>
      <c r="B4861" s="6"/>
      <c r="C4861" s="6"/>
      <c r="D4861" s="6"/>
      <c r="E4861" s="6"/>
      <c r="F4861" s="6"/>
      <c r="G4861" s="6"/>
      <c r="H4861" s="6"/>
      <c r="I4861" s="6"/>
      <c r="J4861" s="9"/>
    </row>
    <row r="4862" ht="15.35" customHeight="1">
      <c r="A4862" s="5"/>
      <c r="B4862" s="6"/>
      <c r="C4862" s="6"/>
      <c r="D4862" s="6"/>
      <c r="E4862" s="6"/>
      <c r="F4862" s="6"/>
      <c r="G4862" s="6"/>
      <c r="H4862" s="6"/>
      <c r="I4862" s="6"/>
      <c r="J4862" s="9"/>
    </row>
    <row r="4863" ht="15.35" customHeight="1">
      <c r="A4863" s="5"/>
      <c r="B4863" s="6"/>
      <c r="C4863" s="6"/>
      <c r="D4863" s="6"/>
      <c r="E4863" s="6"/>
      <c r="F4863" s="6"/>
      <c r="G4863" s="6"/>
      <c r="H4863" s="6"/>
      <c r="I4863" s="6"/>
      <c r="J4863" s="9"/>
    </row>
    <row r="4864" ht="15.35" customHeight="1">
      <c r="A4864" s="5"/>
      <c r="B4864" s="6"/>
      <c r="C4864" s="6"/>
      <c r="D4864" s="6"/>
      <c r="E4864" s="6"/>
      <c r="F4864" s="6"/>
      <c r="G4864" s="6"/>
      <c r="H4864" s="6"/>
      <c r="I4864" s="6"/>
      <c r="J4864" s="9"/>
    </row>
    <row r="4865" ht="15.35" customHeight="1">
      <c r="A4865" s="5"/>
      <c r="B4865" s="6"/>
      <c r="C4865" s="6"/>
      <c r="D4865" s="6"/>
      <c r="E4865" s="6"/>
      <c r="F4865" s="6"/>
      <c r="G4865" s="6"/>
      <c r="H4865" s="6"/>
      <c r="I4865" s="6"/>
      <c r="J4865" s="9"/>
    </row>
    <row r="4866" ht="15.35" customHeight="1">
      <c r="A4866" s="5"/>
      <c r="B4866" s="6"/>
      <c r="C4866" s="6"/>
      <c r="D4866" s="6"/>
      <c r="E4866" s="6"/>
      <c r="F4866" s="6"/>
      <c r="G4866" s="6"/>
      <c r="H4866" s="6"/>
      <c r="I4866" s="6"/>
      <c r="J4866" s="9"/>
    </row>
    <row r="4867" ht="15.35" customHeight="1">
      <c r="A4867" s="5"/>
      <c r="B4867" s="6"/>
      <c r="C4867" s="6"/>
      <c r="D4867" s="6"/>
      <c r="E4867" s="6"/>
      <c r="F4867" s="6"/>
      <c r="G4867" s="6"/>
      <c r="H4867" s="6"/>
      <c r="I4867" s="6"/>
      <c r="J4867" s="9"/>
    </row>
    <row r="4868" ht="15.35" customHeight="1">
      <c r="A4868" s="5"/>
      <c r="B4868" s="6"/>
      <c r="C4868" s="6"/>
      <c r="D4868" s="6"/>
      <c r="E4868" s="6"/>
      <c r="F4868" s="6"/>
      <c r="G4868" s="6"/>
      <c r="H4868" s="6"/>
      <c r="I4868" s="6"/>
      <c r="J4868" s="9"/>
    </row>
    <row r="4869" ht="15.35" customHeight="1">
      <c r="A4869" s="5"/>
      <c r="B4869" s="6"/>
      <c r="C4869" s="6"/>
      <c r="D4869" s="6"/>
      <c r="E4869" s="6"/>
      <c r="F4869" s="6"/>
      <c r="G4869" s="6"/>
      <c r="H4869" s="6"/>
      <c r="I4869" s="6"/>
      <c r="J4869" s="9"/>
    </row>
    <row r="4870" ht="15.35" customHeight="1">
      <c r="A4870" s="5"/>
      <c r="B4870" s="6"/>
      <c r="C4870" s="6"/>
      <c r="D4870" s="6"/>
      <c r="E4870" s="6"/>
      <c r="F4870" s="6"/>
      <c r="G4870" s="6"/>
      <c r="H4870" s="6"/>
      <c r="I4870" s="6"/>
      <c r="J4870" s="9"/>
    </row>
    <row r="4871" ht="15.35" customHeight="1">
      <c r="A4871" s="5"/>
      <c r="B4871" s="6"/>
      <c r="C4871" s="6"/>
      <c r="D4871" s="6"/>
      <c r="E4871" s="6"/>
      <c r="F4871" s="6"/>
      <c r="G4871" s="6"/>
      <c r="H4871" s="6"/>
      <c r="I4871" s="6"/>
      <c r="J4871" s="9"/>
    </row>
    <row r="4872" ht="15.35" customHeight="1">
      <c r="A4872" s="5"/>
      <c r="B4872" s="6"/>
      <c r="C4872" s="6"/>
      <c r="D4872" s="6"/>
      <c r="E4872" s="6"/>
      <c r="F4872" s="6"/>
      <c r="G4872" s="6"/>
      <c r="H4872" s="6"/>
      <c r="I4872" s="6"/>
      <c r="J4872" s="9"/>
    </row>
    <row r="4873" ht="15.35" customHeight="1">
      <c r="A4873" s="5"/>
      <c r="B4873" s="6"/>
      <c r="C4873" s="6"/>
      <c r="D4873" s="6"/>
      <c r="E4873" s="6"/>
      <c r="F4873" s="6"/>
      <c r="G4873" s="6"/>
      <c r="H4873" s="6"/>
      <c r="I4873" s="6"/>
      <c r="J4873" s="9"/>
    </row>
    <row r="4874" ht="15.35" customHeight="1">
      <c r="A4874" s="5"/>
      <c r="B4874" s="6"/>
      <c r="C4874" s="6"/>
      <c r="D4874" s="6"/>
      <c r="E4874" s="6"/>
      <c r="F4874" s="6"/>
      <c r="G4874" s="6"/>
      <c r="H4874" s="6"/>
      <c r="I4874" s="6"/>
      <c r="J4874" s="9"/>
    </row>
    <row r="4875" ht="15.35" customHeight="1">
      <c r="A4875" s="5"/>
      <c r="B4875" s="6"/>
      <c r="C4875" s="6"/>
      <c r="D4875" s="6"/>
      <c r="E4875" s="6"/>
      <c r="F4875" s="6"/>
      <c r="G4875" s="6"/>
      <c r="H4875" s="6"/>
      <c r="I4875" s="6"/>
      <c r="J4875" s="9"/>
    </row>
    <row r="4876" ht="15.35" customHeight="1">
      <c r="A4876" s="5"/>
      <c r="B4876" s="6"/>
      <c r="C4876" s="6"/>
      <c r="D4876" s="6"/>
      <c r="E4876" s="6"/>
      <c r="F4876" s="6"/>
      <c r="G4876" s="6"/>
      <c r="H4876" s="6"/>
      <c r="I4876" s="6"/>
      <c r="J4876" s="9"/>
    </row>
    <row r="4877" ht="15.35" customHeight="1">
      <c r="A4877" s="5"/>
      <c r="B4877" s="6"/>
      <c r="C4877" s="6"/>
      <c r="D4877" s="6"/>
      <c r="E4877" s="6"/>
      <c r="F4877" s="6"/>
      <c r="G4877" s="6"/>
      <c r="H4877" s="6"/>
      <c r="I4877" s="6"/>
      <c r="J4877" s="9"/>
    </row>
    <row r="4878" ht="15.35" customHeight="1">
      <c r="A4878" s="5"/>
      <c r="B4878" s="6"/>
      <c r="C4878" s="6"/>
      <c r="D4878" s="6"/>
      <c r="E4878" s="6"/>
      <c r="F4878" s="6"/>
      <c r="G4878" s="6"/>
      <c r="H4878" s="6"/>
      <c r="I4878" s="6"/>
      <c r="J4878" s="9"/>
    </row>
    <row r="4879" ht="15.35" customHeight="1">
      <c r="A4879" s="5"/>
      <c r="B4879" s="6"/>
      <c r="C4879" s="6"/>
      <c r="D4879" s="6"/>
      <c r="E4879" s="6"/>
      <c r="F4879" s="6"/>
      <c r="G4879" s="6"/>
      <c r="H4879" s="6"/>
      <c r="I4879" s="6"/>
      <c r="J4879" s="9"/>
    </row>
    <row r="4880" ht="15.35" customHeight="1">
      <c r="A4880" s="5"/>
      <c r="B4880" s="6"/>
      <c r="C4880" s="6"/>
      <c r="D4880" s="6"/>
      <c r="E4880" s="6"/>
      <c r="F4880" s="6"/>
      <c r="G4880" s="6"/>
      <c r="H4880" s="6"/>
      <c r="I4880" s="6"/>
      <c r="J4880" s="9"/>
    </row>
    <row r="4881" ht="15.35" customHeight="1">
      <c r="A4881" s="5"/>
      <c r="B4881" s="6"/>
      <c r="C4881" s="6"/>
      <c r="D4881" s="6"/>
      <c r="E4881" s="6"/>
      <c r="F4881" s="6"/>
      <c r="G4881" s="6"/>
      <c r="H4881" s="6"/>
      <c r="I4881" s="6"/>
      <c r="J4881" s="9"/>
    </row>
    <row r="4882" ht="15.35" customHeight="1">
      <c r="A4882" s="5"/>
      <c r="B4882" s="6"/>
      <c r="C4882" s="6"/>
      <c r="D4882" s="6"/>
      <c r="E4882" s="6"/>
      <c r="F4882" s="6"/>
      <c r="G4882" s="6"/>
      <c r="H4882" s="6"/>
      <c r="I4882" s="6"/>
      <c r="J4882" s="9"/>
    </row>
    <row r="4883" ht="15.35" customHeight="1">
      <c r="A4883" s="5"/>
      <c r="B4883" s="6"/>
      <c r="C4883" s="6"/>
      <c r="D4883" s="6"/>
      <c r="E4883" s="6"/>
      <c r="F4883" s="6"/>
      <c r="G4883" s="6"/>
      <c r="H4883" s="6"/>
      <c r="I4883" s="6"/>
      <c r="J4883" s="9"/>
    </row>
    <row r="4884" ht="15.35" customHeight="1">
      <c r="A4884" s="5"/>
      <c r="B4884" s="6"/>
      <c r="C4884" s="6"/>
      <c r="D4884" s="6"/>
      <c r="E4884" s="6"/>
      <c r="F4884" s="6"/>
      <c r="G4884" s="6"/>
      <c r="H4884" s="6"/>
      <c r="I4884" s="6"/>
      <c r="J4884" s="9"/>
    </row>
    <row r="4885" ht="15.35" customHeight="1">
      <c r="A4885" s="5"/>
      <c r="B4885" s="6"/>
      <c r="C4885" s="6"/>
      <c r="D4885" s="6"/>
      <c r="E4885" s="6"/>
      <c r="F4885" s="6"/>
      <c r="G4885" s="6"/>
      <c r="H4885" s="6"/>
      <c r="I4885" s="6"/>
      <c r="J4885" s="9"/>
    </row>
    <row r="4886" ht="15.35" customHeight="1">
      <c r="A4886" s="5"/>
      <c r="B4886" s="6"/>
      <c r="C4886" s="6"/>
      <c r="D4886" s="6"/>
      <c r="E4886" s="6"/>
      <c r="F4886" s="6"/>
      <c r="G4886" s="6"/>
      <c r="H4886" s="6"/>
      <c r="I4886" s="6"/>
      <c r="J4886" s="9"/>
    </row>
    <row r="4887" ht="15.35" customHeight="1">
      <c r="A4887" s="5"/>
      <c r="B4887" s="6"/>
      <c r="C4887" s="6"/>
      <c r="D4887" s="6"/>
      <c r="E4887" s="6"/>
      <c r="F4887" s="6"/>
      <c r="G4887" s="6"/>
      <c r="H4887" s="6"/>
      <c r="I4887" s="6"/>
      <c r="J4887" s="9"/>
    </row>
    <row r="4888" ht="15.35" customHeight="1">
      <c r="A4888" s="5"/>
      <c r="B4888" s="6"/>
      <c r="C4888" s="6"/>
      <c r="D4888" s="6"/>
      <c r="E4888" s="6"/>
      <c r="F4888" s="6"/>
      <c r="G4888" s="6"/>
      <c r="H4888" s="6"/>
      <c r="I4888" s="6"/>
      <c r="J4888" s="9"/>
    </row>
    <row r="4889" ht="15.35" customHeight="1">
      <c r="A4889" s="5"/>
      <c r="B4889" s="6"/>
      <c r="C4889" s="6"/>
      <c r="D4889" s="6"/>
      <c r="E4889" s="6"/>
      <c r="F4889" s="6"/>
      <c r="G4889" s="6"/>
      <c r="H4889" s="6"/>
      <c r="I4889" s="6"/>
      <c r="J4889" s="9"/>
    </row>
    <row r="4890" ht="15.35" customHeight="1">
      <c r="A4890" s="5"/>
      <c r="B4890" s="6"/>
      <c r="C4890" s="6"/>
      <c r="D4890" s="6"/>
      <c r="E4890" s="6"/>
      <c r="F4890" s="6"/>
      <c r="G4890" s="6"/>
      <c r="H4890" s="6"/>
      <c r="I4890" s="6"/>
      <c r="J4890" s="9"/>
    </row>
    <row r="4891" ht="15.35" customHeight="1">
      <c r="A4891" s="5"/>
      <c r="B4891" s="6"/>
      <c r="C4891" s="6"/>
      <c r="D4891" s="6"/>
      <c r="E4891" s="6"/>
      <c r="F4891" s="6"/>
      <c r="G4891" s="6"/>
      <c r="H4891" s="6"/>
      <c r="I4891" s="6"/>
      <c r="J4891" s="9"/>
    </row>
    <row r="4892" ht="15.35" customHeight="1">
      <c r="A4892" s="5"/>
      <c r="B4892" s="6"/>
      <c r="C4892" s="6"/>
      <c r="D4892" s="6"/>
      <c r="E4892" s="6"/>
      <c r="F4892" s="6"/>
      <c r="G4892" s="6"/>
      <c r="H4892" s="6"/>
      <c r="I4892" s="6"/>
      <c r="J4892" s="9"/>
    </row>
    <row r="4893" ht="15.35" customHeight="1">
      <c r="A4893" s="5"/>
      <c r="B4893" s="6"/>
      <c r="C4893" s="6"/>
      <c r="D4893" s="6"/>
      <c r="E4893" s="6"/>
      <c r="F4893" s="6"/>
      <c r="G4893" s="6"/>
      <c r="H4893" s="6"/>
      <c r="I4893" s="6"/>
      <c r="J4893" s="9"/>
    </row>
    <row r="4894" ht="15.35" customHeight="1">
      <c r="A4894" s="5"/>
      <c r="B4894" s="6"/>
      <c r="C4894" s="6"/>
      <c r="D4894" s="6"/>
      <c r="E4894" s="6"/>
      <c r="F4894" s="6"/>
      <c r="G4894" s="6"/>
      <c r="H4894" s="6"/>
      <c r="I4894" s="6"/>
      <c r="J4894" s="9"/>
    </row>
    <row r="4895" ht="15.35" customHeight="1">
      <c r="A4895" s="5"/>
      <c r="B4895" s="6"/>
      <c r="C4895" s="6"/>
      <c r="D4895" s="6"/>
      <c r="E4895" s="6"/>
      <c r="F4895" s="6"/>
      <c r="G4895" s="6"/>
      <c r="H4895" s="6"/>
      <c r="I4895" s="6"/>
      <c r="J4895" s="9"/>
    </row>
    <row r="4896" ht="15.35" customHeight="1">
      <c r="A4896" s="5"/>
      <c r="B4896" s="6"/>
      <c r="C4896" s="6"/>
      <c r="D4896" s="6"/>
      <c r="E4896" s="6"/>
      <c r="F4896" s="6"/>
      <c r="G4896" s="6"/>
      <c r="H4896" s="6"/>
      <c r="I4896" s="6"/>
      <c r="J4896" s="9"/>
    </row>
    <row r="4897" ht="15.35" customHeight="1">
      <c r="A4897" s="5"/>
      <c r="B4897" s="6"/>
      <c r="C4897" s="6"/>
      <c r="D4897" s="6"/>
      <c r="E4897" s="6"/>
      <c r="F4897" s="6"/>
      <c r="G4897" s="6"/>
      <c r="H4897" s="6"/>
      <c r="I4897" s="6"/>
      <c r="J4897" s="9"/>
    </row>
    <row r="4898" ht="15.35" customHeight="1">
      <c r="A4898" s="5"/>
      <c r="B4898" s="6"/>
      <c r="C4898" s="6"/>
      <c r="D4898" s="6"/>
      <c r="E4898" s="6"/>
      <c r="F4898" s="6"/>
      <c r="G4898" s="6"/>
      <c r="H4898" s="6"/>
      <c r="I4898" s="6"/>
      <c r="J4898" s="9"/>
    </row>
    <row r="4899" ht="15.35" customHeight="1">
      <c r="A4899" s="5"/>
      <c r="B4899" s="6"/>
      <c r="C4899" s="6"/>
      <c r="D4899" s="6"/>
      <c r="E4899" s="6"/>
      <c r="F4899" s="6"/>
      <c r="G4899" s="6"/>
      <c r="H4899" s="6"/>
      <c r="I4899" s="6"/>
      <c r="J4899" s="9"/>
    </row>
    <row r="4900" ht="15.35" customHeight="1">
      <c r="A4900" s="5"/>
      <c r="B4900" s="6"/>
      <c r="C4900" s="6"/>
      <c r="D4900" s="6"/>
      <c r="E4900" s="6"/>
      <c r="F4900" s="6"/>
      <c r="G4900" s="6"/>
      <c r="H4900" s="6"/>
      <c r="I4900" s="6"/>
      <c r="J4900" s="9"/>
    </row>
    <row r="4901" ht="15.35" customHeight="1">
      <c r="A4901" s="5"/>
      <c r="B4901" s="6"/>
      <c r="C4901" s="6"/>
      <c r="D4901" s="6"/>
      <c r="E4901" s="6"/>
      <c r="F4901" s="6"/>
      <c r="G4901" s="6"/>
      <c r="H4901" s="6"/>
      <c r="I4901" s="6"/>
      <c r="J4901" s="9"/>
    </row>
    <row r="4902" ht="15.35" customHeight="1">
      <c r="A4902" s="5"/>
      <c r="B4902" s="6"/>
      <c r="C4902" s="6"/>
      <c r="D4902" s="6"/>
      <c r="E4902" s="6"/>
      <c r="F4902" s="6"/>
      <c r="G4902" s="6"/>
      <c r="H4902" s="6"/>
      <c r="I4902" s="6"/>
      <c r="J4902" s="9"/>
    </row>
    <row r="4903" ht="15.35" customHeight="1">
      <c r="A4903" s="5"/>
      <c r="B4903" s="6"/>
      <c r="C4903" s="6"/>
      <c r="D4903" s="6"/>
      <c r="E4903" s="6"/>
      <c r="F4903" s="6"/>
      <c r="G4903" s="6"/>
      <c r="H4903" s="6"/>
      <c r="I4903" s="6"/>
      <c r="J4903" s="9"/>
    </row>
    <row r="4904" ht="15.35" customHeight="1">
      <c r="A4904" s="5"/>
      <c r="B4904" s="6"/>
      <c r="C4904" s="6"/>
      <c r="D4904" s="6"/>
      <c r="E4904" s="6"/>
      <c r="F4904" s="6"/>
      <c r="G4904" s="6"/>
      <c r="H4904" s="6"/>
      <c r="I4904" s="6"/>
      <c r="J4904" s="9"/>
    </row>
    <row r="4905" ht="15.35" customHeight="1">
      <c r="A4905" s="5"/>
      <c r="B4905" s="6"/>
      <c r="C4905" s="6"/>
      <c r="D4905" s="6"/>
      <c r="E4905" s="6"/>
      <c r="F4905" s="6"/>
      <c r="G4905" s="6"/>
      <c r="H4905" s="6"/>
      <c r="I4905" s="6"/>
      <c r="J4905" s="9"/>
    </row>
    <row r="4906" ht="15.35" customHeight="1">
      <c r="A4906" s="5"/>
      <c r="B4906" s="6"/>
      <c r="C4906" s="6"/>
      <c r="D4906" s="6"/>
      <c r="E4906" s="6"/>
      <c r="F4906" s="6"/>
      <c r="G4906" s="6"/>
      <c r="H4906" s="6"/>
      <c r="I4906" s="6"/>
      <c r="J4906" s="9"/>
    </row>
    <row r="4907" ht="15.35" customHeight="1">
      <c r="A4907" s="5"/>
      <c r="B4907" s="6"/>
      <c r="C4907" s="6"/>
      <c r="D4907" s="6"/>
      <c r="E4907" s="6"/>
      <c r="F4907" s="6"/>
      <c r="G4907" s="6"/>
      <c r="H4907" s="6"/>
      <c r="I4907" s="6"/>
      <c r="J4907" s="9"/>
    </row>
    <row r="4908" ht="15.35" customHeight="1">
      <c r="A4908" s="5"/>
      <c r="B4908" s="6"/>
      <c r="C4908" s="6"/>
      <c r="D4908" s="6"/>
      <c r="E4908" s="6"/>
      <c r="F4908" s="6"/>
      <c r="G4908" s="6"/>
      <c r="H4908" s="6"/>
      <c r="I4908" s="6"/>
      <c r="J4908" s="9"/>
    </row>
    <row r="4909" ht="15.35" customHeight="1">
      <c r="A4909" s="5"/>
      <c r="B4909" s="6"/>
      <c r="C4909" s="6"/>
      <c r="D4909" s="6"/>
      <c r="E4909" s="6"/>
      <c r="F4909" s="6"/>
      <c r="G4909" s="6"/>
      <c r="H4909" s="6"/>
      <c r="I4909" s="6"/>
      <c r="J4909" s="9"/>
    </row>
    <row r="4910" ht="15.35" customHeight="1">
      <c r="A4910" s="5"/>
      <c r="B4910" s="6"/>
      <c r="C4910" s="6"/>
      <c r="D4910" s="6"/>
      <c r="E4910" s="6"/>
      <c r="F4910" s="6"/>
      <c r="G4910" s="6"/>
      <c r="H4910" s="6"/>
      <c r="I4910" s="6"/>
      <c r="J4910" s="9"/>
    </row>
    <row r="4911" ht="15.35" customHeight="1">
      <c r="A4911" s="5"/>
      <c r="B4911" s="6"/>
      <c r="C4911" s="6"/>
      <c r="D4911" s="6"/>
      <c r="E4911" s="6"/>
      <c r="F4911" s="6"/>
      <c r="G4911" s="6"/>
      <c r="H4911" s="6"/>
      <c r="I4911" s="6"/>
      <c r="J4911" s="9"/>
    </row>
    <row r="4912" ht="15.35" customHeight="1">
      <c r="A4912" s="5"/>
      <c r="B4912" s="6"/>
      <c r="C4912" s="6"/>
      <c r="D4912" s="6"/>
      <c r="E4912" s="6"/>
      <c r="F4912" s="6"/>
      <c r="G4912" s="6"/>
      <c r="H4912" s="6"/>
      <c r="I4912" s="6"/>
      <c r="J4912" s="9"/>
    </row>
    <row r="4913" ht="15.35" customHeight="1">
      <c r="A4913" s="5"/>
      <c r="B4913" s="6"/>
      <c r="C4913" s="6"/>
      <c r="D4913" s="6"/>
      <c r="E4913" s="6"/>
      <c r="F4913" s="6"/>
      <c r="G4913" s="6"/>
      <c r="H4913" s="6"/>
      <c r="I4913" s="6"/>
      <c r="J4913" s="9"/>
    </row>
    <row r="4914" ht="15.35" customHeight="1">
      <c r="A4914" s="5"/>
      <c r="B4914" s="6"/>
      <c r="C4914" s="6"/>
      <c r="D4914" s="6"/>
      <c r="E4914" s="6"/>
      <c r="F4914" s="6"/>
      <c r="G4914" s="6"/>
      <c r="H4914" s="6"/>
      <c r="I4914" s="6"/>
      <c r="J4914" s="9"/>
    </row>
    <row r="4915" ht="15.35" customHeight="1">
      <c r="A4915" s="5"/>
      <c r="B4915" s="6"/>
      <c r="C4915" s="6"/>
      <c r="D4915" s="6"/>
      <c r="E4915" s="6"/>
      <c r="F4915" s="6"/>
      <c r="G4915" s="6"/>
      <c r="H4915" s="6"/>
      <c r="I4915" s="6"/>
      <c r="J4915" s="9"/>
    </row>
    <row r="4916" ht="15.35" customHeight="1">
      <c r="A4916" s="5"/>
      <c r="B4916" s="6"/>
      <c r="C4916" s="6"/>
      <c r="D4916" s="6"/>
      <c r="E4916" s="6"/>
      <c r="F4916" s="6"/>
      <c r="G4916" s="6"/>
      <c r="H4916" s="6"/>
      <c r="I4916" s="6"/>
      <c r="J4916" s="9"/>
    </row>
    <row r="4917" ht="15.35" customHeight="1">
      <c r="A4917" s="5"/>
      <c r="B4917" s="6"/>
      <c r="C4917" s="6"/>
      <c r="D4917" s="6"/>
      <c r="E4917" s="6"/>
      <c r="F4917" s="6"/>
      <c r="G4917" s="6"/>
      <c r="H4917" s="6"/>
      <c r="I4917" s="6"/>
      <c r="J4917" s="9"/>
    </row>
    <row r="4918" ht="15.35" customHeight="1">
      <c r="A4918" s="5"/>
      <c r="B4918" s="6"/>
      <c r="C4918" s="6"/>
      <c r="D4918" s="6"/>
      <c r="E4918" s="6"/>
      <c r="F4918" s="6"/>
      <c r="G4918" s="6"/>
      <c r="H4918" s="6"/>
      <c r="I4918" s="6"/>
      <c r="J4918" s="9"/>
    </row>
    <row r="4919" ht="15.35" customHeight="1">
      <c r="A4919" s="5"/>
      <c r="B4919" s="6"/>
      <c r="C4919" s="6"/>
      <c r="D4919" s="6"/>
      <c r="E4919" s="6"/>
      <c r="F4919" s="6"/>
      <c r="G4919" s="6"/>
      <c r="H4919" s="6"/>
      <c r="I4919" s="6"/>
      <c r="J4919" s="9"/>
    </row>
    <row r="4920" ht="15.35" customHeight="1">
      <c r="A4920" s="5"/>
      <c r="B4920" s="6"/>
      <c r="C4920" s="6"/>
      <c r="D4920" s="6"/>
      <c r="E4920" s="6"/>
      <c r="F4920" s="6"/>
      <c r="G4920" s="6"/>
      <c r="H4920" s="6"/>
      <c r="I4920" s="6"/>
      <c r="J4920" s="9"/>
    </row>
    <row r="4921" ht="15.35" customHeight="1">
      <c r="A4921" s="5"/>
      <c r="B4921" s="6"/>
      <c r="C4921" s="6"/>
      <c r="D4921" s="6"/>
      <c r="E4921" s="6"/>
      <c r="F4921" s="6"/>
      <c r="G4921" s="6"/>
      <c r="H4921" s="6"/>
      <c r="I4921" s="6"/>
      <c r="J4921" s="9"/>
    </row>
    <row r="4922" ht="15.35" customHeight="1">
      <c r="A4922" s="5"/>
      <c r="B4922" s="6"/>
      <c r="C4922" s="6"/>
      <c r="D4922" s="6"/>
      <c r="E4922" s="6"/>
      <c r="F4922" s="6"/>
      <c r="G4922" s="6"/>
      <c r="H4922" s="6"/>
      <c r="I4922" s="6"/>
      <c r="J4922" s="9"/>
    </row>
    <row r="4923" ht="15.35" customHeight="1">
      <c r="A4923" s="5"/>
      <c r="B4923" s="6"/>
      <c r="C4923" s="6"/>
      <c r="D4923" s="6"/>
      <c r="E4923" s="6"/>
      <c r="F4923" s="6"/>
      <c r="G4923" s="6"/>
      <c r="H4923" s="6"/>
      <c r="I4923" s="6"/>
      <c r="J4923" s="9"/>
    </row>
    <row r="4924" ht="15.35" customHeight="1">
      <c r="A4924" s="5"/>
      <c r="B4924" s="6"/>
      <c r="C4924" s="6"/>
      <c r="D4924" s="6"/>
      <c r="E4924" s="6"/>
      <c r="F4924" s="6"/>
      <c r="G4924" s="6"/>
      <c r="H4924" s="6"/>
      <c r="I4924" s="6"/>
      <c r="J4924" s="9"/>
    </row>
    <row r="4925" ht="15.35" customHeight="1">
      <c r="A4925" s="5"/>
      <c r="B4925" s="6"/>
      <c r="C4925" s="6"/>
      <c r="D4925" s="6"/>
      <c r="E4925" s="6"/>
      <c r="F4925" s="6"/>
      <c r="G4925" s="6"/>
      <c r="H4925" s="6"/>
      <c r="I4925" s="6"/>
      <c r="J4925" s="9"/>
    </row>
    <row r="4926" ht="15.35" customHeight="1">
      <c r="A4926" s="5"/>
      <c r="B4926" s="6"/>
      <c r="C4926" s="6"/>
      <c r="D4926" s="6"/>
      <c r="E4926" s="6"/>
      <c r="F4926" s="6"/>
      <c r="G4926" s="6"/>
      <c r="H4926" s="6"/>
      <c r="I4926" s="6"/>
      <c r="J4926" s="9"/>
    </row>
    <row r="4927" ht="15.35" customHeight="1">
      <c r="A4927" s="5"/>
      <c r="B4927" s="6"/>
      <c r="C4927" s="6"/>
      <c r="D4927" s="6"/>
      <c r="E4927" s="6"/>
      <c r="F4927" s="6"/>
      <c r="G4927" s="6"/>
      <c r="H4927" s="6"/>
      <c r="I4927" s="6"/>
      <c r="J4927" s="9"/>
    </row>
    <row r="4928" ht="15.35" customHeight="1">
      <c r="A4928" s="5"/>
      <c r="B4928" s="6"/>
      <c r="C4928" s="6"/>
      <c r="D4928" s="6"/>
      <c r="E4928" s="6"/>
      <c r="F4928" s="6"/>
      <c r="G4928" s="6"/>
      <c r="H4928" s="6"/>
      <c r="I4928" s="6"/>
      <c r="J4928" s="9"/>
    </row>
    <row r="4929" ht="15.35" customHeight="1">
      <c r="A4929" s="5"/>
      <c r="B4929" s="6"/>
      <c r="C4929" s="6"/>
      <c r="D4929" s="6"/>
      <c r="E4929" s="6"/>
      <c r="F4929" s="6"/>
      <c r="G4929" s="6"/>
      <c r="H4929" s="6"/>
      <c r="I4929" s="6"/>
      <c r="J4929" s="9"/>
    </row>
    <row r="4930" ht="15.35" customHeight="1">
      <c r="A4930" s="5"/>
      <c r="B4930" s="6"/>
      <c r="C4930" s="6"/>
      <c r="D4930" s="6"/>
      <c r="E4930" s="6"/>
      <c r="F4930" s="6"/>
      <c r="G4930" s="6"/>
      <c r="H4930" s="6"/>
      <c r="I4930" s="6"/>
      <c r="J4930" s="9"/>
    </row>
    <row r="4931" ht="15.35" customHeight="1">
      <c r="A4931" s="5"/>
      <c r="B4931" s="6"/>
      <c r="C4931" s="6"/>
      <c r="D4931" s="6"/>
      <c r="E4931" s="6"/>
      <c r="F4931" s="6"/>
      <c r="G4931" s="6"/>
      <c r="H4931" s="6"/>
      <c r="I4931" s="6"/>
      <c r="J4931" s="9"/>
    </row>
    <row r="4932" ht="15.35" customHeight="1">
      <c r="A4932" s="5"/>
      <c r="B4932" s="6"/>
      <c r="C4932" s="6"/>
      <c r="D4932" s="6"/>
      <c r="E4932" s="6"/>
      <c r="F4932" s="6"/>
      <c r="G4932" s="6"/>
      <c r="H4932" s="6"/>
      <c r="I4932" s="6"/>
      <c r="J4932" s="9"/>
    </row>
    <row r="4933" ht="15.35" customHeight="1">
      <c r="A4933" s="5"/>
      <c r="B4933" s="6"/>
      <c r="C4933" s="6"/>
      <c r="D4933" s="6"/>
      <c r="E4933" s="6"/>
      <c r="F4933" s="6"/>
      <c r="G4933" s="6"/>
      <c r="H4933" s="6"/>
      <c r="I4933" s="6"/>
      <c r="J4933" s="9"/>
    </row>
    <row r="4934" ht="15.35" customHeight="1">
      <c r="A4934" s="5"/>
      <c r="B4934" s="6"/>
      <c r="C4934" s="6"/>
      <c r="D4934" s="6"/>
      <c r="E4934" s="6"/>
      <c r="F4934" s="6"/>
      <c r="G4934" s="6"/>
      <c r="H4934" s="6"/>
      <c r="I4934" s="6"/>
      <c r="J4934" s="9"/>
    </row>
    <row r="4935" ht="15.35" customHeight="1">
      <c r="A4935" s="5"/>
      <c r="B4935" s="6"/>
      <c r="C4935" s="6"/>
      <c r="D4935" s="6"/>
      <c r="E4935" s="6"/>
      <c r="F4935" s="6"/>
      <c r="G4935" s="6"/>
      <c r="H4935" s="6"/>
      <c r="I4935" s="6"/>
      <c r="J4935" s="9"/>
    </row>
    <row r="4936" ht="15.35" customHeight="1">
      <c r="A4936" s="5"/>
      <c r="B4936" s="6"/>
      <c r="C4936" s="6"/>
      <c r="D4936" s="6"/>
      <c r="E4936" s="6"/>
      <c r="F4936" s="6"/>
      <c r="G4936" s="6"/>
      <c r="H4936" s="6"/>
      <c r="I4936" s="6"/>
      <c r="J4936" s="9"/>
    </row>
    <row r="4937" ht="15.35" customHeight="1">
      <c r="A4937" s="5"/>
      <c r="B4937" s="6"/>
      <c r="C4937" s="6"/>
      <c r="D4937" s="6"/>
      <c r="E4937" s="6"/>
      <c r="F4937" s="6"/>
      <c r="G4937" s="6"/>
      <c r="H4937" s="6"/>
      <c r="I4937" s="6"/>
      <c r="J4937" s="9"/>
    </row>
    <row r="4938" ht="15.35" customHeight="1">
      <c r="A4938" s="5"/>
      <c r="B4938" s="6"/>
      <c r="C4938" s="6"/>
      <c r="D4938" s="6"/>
      <c r="E4938" s="6"/>
      <c r="F4938" s="6"/>
      <c r="G4938" s="6"/>
      <c r="H4938" s="6"/>
      <c r="I4938" s="6"/>
      <c r="J4938" s="9"/>
    </row>
    <row r="4939" ht="15.35" customHeight="1">
      <c r="A4939" s="5"/>
      <c r="B4939" s="6"/>
      <c r="C4939" s="6"/>
      <c r="D4939" s="6"/>
      <c r="E4939" s="6"/>
      <c r="F4939" s="6"/>
      <c r="G4939" s="6"/>
      <c r="H4939" s="6"/>
      <c r="I4939" s="6"/>
      <c r="J4939" s="9"/>
    </row>
    <row r="4940" ht="15.35" customHeight="1">
      <c r="A4940" s="5"/>
      <c r="B4940" s="6"/>
      <c r="C4940" s="6"/>
      <c r="D4940" s="6"/>
      <c r="E4940" s="6"/>
      <c r="F4940" s="6"/>
      <c r="G4940" s="6"/>
      <c r="H4940" s="6"/>
      <c r="I4940" s="6"/>
      <c r="J4940" s="9"/>
    </row>
    <row r="4941" ht="15.35" customHeight="1">
      <c r="A4941" s="5"/>
      <c r="B4941" s="6"/>
      <c r="C4941" s="6"/>
      <c r="D4941" s="6"/>
      <c r="E4941" s="6"/>
      <c r="F4941" s="6"/>
      <c r="G4941" s="6"/>
      <c r="H4941" s="6"/>
      <c r="I4941" s="6"/>
      <c r="J4941" s="9"/>
    </row>
    <row r="4942" ht="15.35" customHeight="1">
      <c r="A4942" s="5"/>
      <c r="B4942" s="6"/>
      <c r="C4942" s="6"/>
      <c r="D4942" s="6"/>
      <c r="E4942" s="6"/>
      <c r="F4942" s="6"/>
      <c r="G4942" s="6"/>
      <c r="H4942" s="6"/>
      <c r="I4942" s="6"/>
      <c r="J4942" s="9"/>
    </row>
    <row r="4943" ht="15.35" customHeight="1">
      <c r="A4943" s="5"/>
      <c r="B4943" s="6"/>
      <c r="C4943" s="6"/>
      <c r="D4943" s="6"/>
      <c r="E4943" s="6"/>
      <c r="F4943" s="6"/>
      <c r="G4943" s="6"/>
      <c r="H4943" s="6"/>
      <c r="I4943" s="6"/>
      <c r="J4943" s="9"/>
    </row>
    <row r="4944" ht="15.35" customHeight="1">
      <c r="A4944" s="5"/>
      <c r="B4944" s="6"/>
      <c r="C4944" s="6"/>
      <c r="D4944" s="6"/>
      <c r="E4944" s="6"/>
      <c r="F4944" s="6"/>
      <c r="G4944" s="6"/>
      <c r="H4944" s="6"/>
      <c r="I4944" s="6"/>
      <c r="J4944" s="9"/>
    </row>
    <row r="4945" ht="15.35" customHeight="1">
      <c r="A4945" s="5"/>
      <c r="B4945" s="6"/>
      <c r="C4945" s="6"/>
      <c r="D4945" s="6"/>
      <c r="E4945" s="6"/>
      <c r="F4945" s="6"/>
      <c r="G4945" s="6"/>
      <c r="H4945" s="6"/>
      <c r="I4945" s="6"/>
      <c r="J4945" s="9"/>
    </row>
    <row r="4946" ht="15.35" customHeight="1">
      <c r="A4946" s="5"/>
      <c r="B4946" s="6"/>
      <c r="C4946" s="6"/>
      <c r="D4946" s="6"/>
      <c r="E4946" s="6"/>
      <c r="F4946" s="6"/>
      <c r="G4946" s="6"/>
      <c r="H4946" s="6"/>
      <c r="I4946" s="6"/>
      <c r="J4946" s="9"/>
    </row>
    <row r="4947" ht="15.35" customHeight="1">
      <c r="A4947" s="5"/>
      <c r="B4947" s="6"/>
      <c r="C4947" s="6"/>
      <c r="D4947" s="6"/>
      <c r="E4947" s="6"/>
      <c r="F4947" s="6"/>
      <c r="G4947" s="6"/>
      <c r="H4947" s="6"/>
      <c r="I4947" s="6"/>
      <c r="J4947" s="9"/>
    </row>
    <row r="4948" ht="15.35" customHeight="1">
      <c r="A4948" s="5"/>
      <c r="B4948" s="6"/>
      <c r="C4948" s="6"/>
      <c r="D4948" s="6"/>
      <c r="E4948" s="6"/>
      <c r="F4948" s="6"/>
      <c r="G4948" s="6"/>
      <c r="H4948" s="6"/>
      <c r="I4948" s="6"/>
      <c r="J4948" s="9"/>
    </row>
    <row r="4949" ht="15.35" customHeight="1">
      <c r="A4949" s="5"/>
      <c r="B4949" s="6"/>
      <c r="C4949" s="6"/>
      <c r="D4949" s="6"/>
      <c r="E4949" s="6"/>
      <c r="F4949" s="6"/>
      <c r="G4949" s="6"/>
      <c r="H4949" s="6"/>
      <c r="I4949" s="6"/>
      <c r="J4949" s="9"/>
    </row>
    <row r="4950" ht="15.35" customHeight="1">
      <c r="A4950" s="5"/>
      <c r="B4950" s="6"/>
      <c r="C4950" s="6"/>
      <c r="D4950" s="6"/>
      <c r="E4950" s="6"/>
      <c r="F4950" s="6"/>
      <c r="G4950" s="6"/>
      <c r="H4950" s="6"/>
      <c r="I4950" s="6"/>
      <c r="J4950" s="9"/>
    </row>
    <row r="4951" ht="15.35" customHeight="1">
      <c r="A4951" s="5"/>
      <c r="B4951" s="6"/>
      <c r="C4951" s="6"/>
      <c r="D4951" s="6"/>
      <c r="E4951" s="6"/>
      <c r="F4951" s="6"/>
      <c r="G4951" s="6"/>
      <c r="H4951" s="6"/>
      <c r="I4951" s="6"/>
      <c r="J4951" s="9"/>
    </row>
    <row r="4952" ht="15.35" customHeight="1">
      <c r="A4952" s="5"/>
      <c r="B4952" s="6"/>
      <c r="C4952" s="6"/>
      <c r="D4952" s="6"/>
      <c r="E4952" s="6"/>
      <c r="F4952" s="6"/>
      <c r="G4952" s="6"/>
      <c r="H4952" s="6"/>
      <c r="I4952" s="6"/>
      <c r="J4952" s="9"/>
    </row>
    <row r="4953" ht="15.35" customHeight="1">
      <c r="A4953" s="5"/>
      <c r="B4953" s="6"/>
      <c r="C4953" s="6"/>
      <c r="D4953" s="6"/>
      <c r="E4953" s="6"/>
      <c r="F4953" s="6"/>
      <c r="G4953" s="6"/>
      <c r="H4953" s="6"/>
      <c r="I4953" s="6"/>
      <c r="J4953" s="9"/>
    </row>
    <row r="4954" ht="15.35" customHeight="1">
      <c r="A4954" s="5"/>
      <c r="B4954" s="6"/>
      <c r="C4954" s="6"/>
      <c r="D4954" s="6"/>
      <c r="E4954" s="6"/>
      <c r="F4954" s="6"/>
      <c r="G4954" s="6"/>
      <c r="H4954" s="6"/>
      <c r="I4954" s="6"/>
      <c r="J4954" s="9"/>
    </row>
    <row r="4955" ht="15.35" customHeight="1">
      <c r="A4955" s="5"/>
      <c r="B4955" s="6"/>
      <c r="C4955" s="6"/>
      <c r="D4955" s="6"/>
      <c r="E4955" s="6"/>
      <c r="F4955" s="6"/>
      <c r="G4955" s="6"/>
      <c r="H4955" s="6"/>
      <c r="I4955" s="6"/>
      <c r="J4955" s="9"/>
    </row>
    <row r="4956" ht="15.35" customHeight="1">
      <c r="A4956" s="5"/>
      <c r="B4956" s="6"/>
      <c r="C4956" s="6"/>
      <c r="D4956" s="6"/>
      <c r="E4956" s="6"/>
      <c r="F4956" s="6"/>
      <c r="G4956" s="6"/>
      <c r="H4956" s="6"/>
      <c r="I4956" s="6"/>
      <c r="J4956" s="9"/>
    </row>
    <row r="4957" ht="15.35" customHeight="1">
      <c r="A4957" s="5"/>
      <c r="B4957" s="6"/>
      <c r="C4957" s="6"/>
      <c r="D4957" s="6"/>
      <c r="E4957" s="6"/>
      <c r="F4957" s="6"/>
      <c r="G4957" s="6"/>
      <c r="H4957" s="6"/>
      <c r="I4957" s="6"/>
      <c r="J4957" s="9"/>
    </row>
    <row r="4958" ht="15.35" customHeight="1">
      <c r="A4958" s="5"/>
      <c r="B4958" s="6"/>
      <c r="C4958" s="6"/>
      <c r="D4958" s="6"/>
      <c r="E4958" s="6"/>
      <c r="F4958" s="6"/>
      <c r="G4958" s="6"/>
      <c r="H4958" s="6"/>
      <c r="I4958" s="6"/>
      <c r="J4958" s="9"/>
    </row>
    <row r="4959" ht="15.35" customHeight="1">
      <c r="A4959" s="5"/>
      <c r="B4959" s="6"/>
      <c r="C4959" s="6"/>
      <c r="D4959" s="6"/>
      <c r="E4959" s="6"/>
      <c r="F4959" s="6"/>
      <c r="G4959" s="6"/>
      <c r="H4959" s="6"/>
      <c r="I4959" s="6"/>
      <c r="J4959" s="9"/>
    </row>
    <row r="4960" ht="15.35" customHeight="1">
      <c r="A4960" s="5"/>
      <c r="B4960" s="6"/>
      <c r="C4960" s="6"/>
      <c r="D4960" s="6"/>
      <c r="E4960" s="6"/>
      <c r="F4960" s="6"/>
      <c r="G4960" s="6"/>
      <c r="H4960" s="6"/>
      <c r="I4960" s="6"/>
      <c r="J4960" s="9"/>
    </row>
    <row r="4961" ht="15.35" customHeight="1">
      <c r="A4961" s="5"/>
      <c r="B4961" s="6"/>
      <c r="C4961" s="6"/>
      <c r="D4961" s="6"/>
      <c r="E4961" s="6"/>
      <c r="F4961" s="6"/>
      <c r="G4961" s="6"/>
      <c r="H4961" s="6"/>
      <c r="I4961" s="6"/>
      <c r="J4961" s="9"/>
    </row>
    <row r="4962" ht="15.35" customHeight="1">
      <c r="A4962" s="5"/>
      <c r="B4962" s="6"/>
      <c r="C4962" s="6"/>
      <c r="D4962" s="6"/>
      <c r="E4962" s="6"/>
      <c r="F4962" s="6"/>
      <c r="G4962" s="6"/>
      <c r="H4962" s="6"/>
      <c r="I4962" s="6"/>
      <c r="J4962" s="9"/>
    </row>
    <row r="4963" ht="15.35" customHeight="1">
      <c r="A4963" s="5"/>
      <c r="B4963" s="6"/>
      <c r="C4963" s="6"/>
      <c r="D4963" s="6"/>
      <c r="E4963" s="6"/>
      <c r="F4963" s="6"/>
      <c r="G4963" s="6"/>
      <c r="H4963" s="6"/>
      <c r="I4963" s="6"/>
      <c r="J4963" s="9"/>
    </row>
    <row r="4964" ht="15.35" customHeight="1">
      <c r="A4964" s="5"/>
      <c r="B4964" s="6"/>
      <c r="C4964" s="6"/>
      <c r="D4964" s="6"/>
      <c r="E4964" s="6"/>
      <c r="F4964" s="6"/>
      <c r="G4964" s="6"/>
      <c r="H4964" s="6"/>
      <c r="I4964" s="6"/>
      <c r="J4964" s="9"/>
    </row>
    <row r="4965" ht="15.35" customHeight="1">
      <c r="A4965" s="5"/>
      <c r="B4965" s="6"/>
      <c r="C4965" s="6"/>
      <c r="D4965" s="6"/>
      <c r="E4965" s="6"/>
      <c r="F4965" s="6"/>
      <c r="G4965" s="6"/>
      <c r="H4965" s="6"/>
      <c r="I4965" s="6"/>
      <c r="J4965" s="9"/>
    </row>
    <row r="4966" ht="15.35" customHeight="1">
      <c r="A4966" s="5"/>
      <c r="B4966" s="6"/>
      <c r="C4966" s="6"/>
      <c r="D4966" s="6"/>
      <c r="E4966" s="6"/>
      <c r="F4966" s="6"/>
      <c r="G4966" s="6"/>
      <c r="H4966" s="6"/>
      <c r="I4966" s="6"/>
      <c r="J4966" s="9"/>
    </row>
    <row r="4967" ht="15.35" customHeight="1">
      <c r="A4967" s="5"/>
      <c r="B4967" s="6"/>
      <c r="C4967" s="6"/>
      <c r="D4967" s="6"/>
      <c r="E4967" s="6"/>
      <c r="F4967" s="6"/>
      <c r="G4967" s="6"/>
      <c r="H4967" s="6"/>
      <c r="I4967" s="6"/>
      <c r="J4967" s="9"/>
    </row>
    <row r="4968" ht="15.35" customHeight="1">
      <c r="A4968" s="5"/>
      <c r="B4968" s="6"/>
      <c r="C4968" s="6"/>
      <c r="D4968" s="6"/>
      <c r="E4968" s="6"/>
      <c r="F4968" s="6"/>
      <c r="G4968" s="6"/>
      <c r="H4968" s="6"/>
      <c r="I4968" s="6"/>
      <c r="J4968" s="9"/>
    </row>
    <row r="4969" ht="15.35" customHeight="1">
      <c r="A4969" s="5"/>
      <c r="B4969" s="6"/>
      <c r="C4969" s="6"/>
      <c r="D4969" s="6"/>
      <c r="E4969" s="6"/>
      <c r="F4969" s="6"/>
      <c r="G4969" s="6"/>
      <c r="H4969" s="6"/>
      <c r="I4969" s="6"/>
      <c r="J4969" s="9"/>
    </row>
    <row r="4970" ht="15.35" customHeight="1">
      <c r="A4970" s="5"/>
      <c r="B4970" s="6"/>
      <c r="C4970" s="6"/>
      <c r="D4970" s="6"/>
      <c r="E4970" s="6"/>
      <c r="F4970" s="6"/>
      <c r="G4970" s="6"/>
      <c r="H4970" s="6"/>
      <c r="I4970" s="6"/>
      <c r="J4970" s="9"/>
    </row>
    <row r="4971" ht="15.35" customHeight="1">
      <c r="A4971" s="5"/>
      <c r="B4971" s="6"/>
      <c r="C4971" s="6"/>
      <c r="D4971" s="6"/>
      <c r="E4971" s="6"/>
      <c r="F4971" s="6"/>
      <c r="G4971" s="6"/>
      <c r="H4971" s="6"/>
      <c r="I4971" s="6"/>
      <c r="J4971" s="9"/>
    </row>
    <row r="4972" ht="15.35" customHeight="1">
      <c r="A4972" s="5"/>
      <c r="B4972" s="6"/>
      <c r="C4972" s="6"/>
      <c r="D4972" s="6"/>
      <c r="E4972" s="6"/>
      <c r="F4972" s="6"/>
      <c r="G4972" s="6"/>
      <c r="H4972" s="6"/>
      <c r="I4972" s="6"/>
      <c r="J4972" s="9"/>
    </row>
    <row r="4973" ht="15.35" customHeight="1">
      <c r="A4973" s="5"/>
      <c r="B4973" s="6"/>
      <c r="C4973" s="6"/>
      <c r="D4973" s="6"/>
      <c r="E4973" s="6"/>
      <c r="F4973" s="6"/>
      <c r="G4973" s="6"/>
      <c r="H4973" s="6"/>
      <c r="I4973" s="6"/>
      <c r="J4973" s="9"/>
    </row>
    <row r="4974" ht="15.35" customHeight="1">
      <c r="A4974" s="5"/>
      <c r="B4974" s="6"/>
      <c r="C4974" s="6"/>
      <c r="D4974" s="6"/>
      <c r="E4974" s="6"/>
      <c r="F4974" s="6"/>
      <c r="G4974" s="6"/>
      <c r="H4974" s="6"/>
      <c r="I4974" s="6"/>
      <c r="J4974" s="9"/>
    </row>
    <row r="4975" ht="15.35" customHeight="1">
      <c r="A4975" s="5"/>
      <c r="B4975" s="6"/>
      <c r="C4975" s="6"/>
      <c r="D4975" s="6"/>
      <c r="E4975" s="6"/>
      <c r="F4975" s="6"/>
      <c r="G4975" s="6"/>
      <c r="H4975" s="6"/>
      <c r="I4975" s="6"/>
      <c r="J4975" s="9"/>
    </row>
    <row r="4976" ht="15.35" customHeight="1">
      <c r="A4976" s="5"/>
      <c r="B4976" s="6"/>
      <c r="C4976" s="6"/>
      <c r="D4976" s="6"/>
      <c r="E4976" s="6"/>
      <c r="F4976" s="6"/>
      <c r="G4976" s="6"/>
      <c r="H4976" s="6"/>
      <c r="I4976" s="6"/>
      <c r="J4976" s="9"/>
    </row>
    <row r="4977" ht="15.35" customHeight="1">
      <c r="A4977" s="5"/>
      <c r="B4977" s="6"/>
      <c r="C4977" s="6"/>
      <c r="D4977" s="6"/>
      <c r="E4977" s="6"/>
      <c r="F4977" s="6"/>
      <c r="G4977" s="6"/>
      <c r="H4977" s="6"/>
      <c r="I4977" s="6"/>
      <c r="J4977" s="9"/>
    </row>
    <row r="4978" ht="15.35" customHeight="1">
      <c r="A4978" s="5"/>
      <c r="B4978" s="6"/>
      <c r="C4978" s="6"/>
      <c r="D4978" s="6"/>
      <c r="E4978" s="6"/>
      <c r="F4978" s="6"/>
      <c r="G4978" s="6"/>
      <c r="H4978" s="6"/>
      <c r="I4978" s="6"/>
      <c r="J4978" s="9"/>
    </row>
    <row r="4979" ht="15.35" customHeight="1">
      <c r="A4979" s="5"/>
      <c r="B4979" s="6"/>
      <c r="C4979" s="6"/>
      <c r="D4979" s="6"/>
      <c r="E4979" s="6"/>
      <c r="F4979" s="6"/>
      <c r="G4979" s="6"/>
      <c r="H4979" s="6"/>
      <c r="I4979" s="6"/>
      <c r="J4979" s="9"/>
    </row>
    <row r="4980" ht="15.35" customHeight="1">
      <c r="A4980" s="5"/>
      <c r="B4980" s="6"/>
      <c r="C4980" s="6"/>
      <c r="D4980" s="6"/>
      <c r="E4980" s="6"/>
      <c r="F4980" s="6"/>
      <c r="G4980" s="6"/>
      <c r="H4980" s="6"/>
      <c r="I4980" s="6"/>
      <c r="J4980" s="9"/>
    </row>
    <row r="4981" ht="15.35" customHeight="1">
      <c r="A4981" s="5"/>
      <c r="B4981" s="6"/>
      <c r="C4981" s="6"/>
      <c r="D4981" s="6"/>
      <c r="E4981" s="6"/>
      <c r="F4981" s="6"/>
      <c r="G4981" s="6"/>
      <c r="H4981" s="6"/>
      <c r="I4981" s="6"/>
      <c r="J4981" s="9"/>
    </row>
    <row r="4982" ht="15.35" customHeight="1">
      <c r="A4982" s="5"/>
      <c r="B4982" s="6"/>
      <c r="C4982" s="6"/>
      <c r="D4982" s="6"/>
      <c r="E4982" s="6"/>
      <c r="F4982" s="6"/>
      <c r="G4982" s="6"/>
      <c r="H4982" s="6"/>
      <c r="I4982" s="6"/>
      <c r="J4982" s="9"/>
    </row>
    <row r="4983" ht="15.35" customHeight="1">
      <c r="A4983" s="5"/>
      <c r="B4983" s="6"/>
      <c r="C4983" s="6"/>
      <c r="D4983" s="6"/>
      <c r="E4983" s="6"/>
      <c r="F4983" s="6"/>
      <c r="G4983" s="6"/>
      <c r="H4983" s="6"/>
      <c r="I4983" s="6"/>
      <c r="J4983" s="9"/>
    </row>
    <row r="4984" ht="15.35" customHeight="1">
      <c r="A4984" s="5"/>
      <c r="B4984" s="6"/>
      <c r="C4984" s="6"/>
      <c r="D4984" s="6"/>
      <c r="E4984" s="6"/>
      <c r="F4984" s="6"/>
      <c r="G4984" s="6"/>
      <c r="H4984" s="6"/>
      <c r="I4984" s="6"/>
      <c r="J4984" s="9"/>
    </row>
    <row r="4985" ht="15.35" customHeight="1">
      <c r="A4985" s="5"/>
      <c r="B4985" s="6"/>
      <c r="C4985" s="6"/>
      <c r="D4985" s="6"/>
      <c r="E4985" s="6"/>
      <c r="F4985" s="6"/>
      <c r="G4985" s="6"/>
      <c r="H4985" s="6"/>
      <c r="I4985" s="6"/>
      <c r="J4985" s="9"/>
    </row>
    <row r="4986" ht="15.35" customHeight="1">
      <c r="A4986" s="5"/>
      <c r="B4986" s="6"/>
      <c r="C4986" s="6"/>
      <c r="D4986" s="6"/>
      <c r="E4986" s="6"/>
      <c r="F4986" s="6"/>
      <c r="G4986" s="6"/>
      <c r="H4986" s="6"/>
      <c r="I4986" s="6"/>
      <c r="J4986" s="9"/>
    </row>
    <row r="4987" ht="15.35" customHeight="1">
      <c r="A4987" s="5"/>
      <c r="B4987" s="6"/>
      <c r="C4987" s="6"/>
      <c r="D4987" s="6"/>
      <c r="E4987" s="6"/>
      <c r="F4987" s="6"/>
      <c r="G4987" s="6"/>
      <c r="H4987" s="6"/>
      <c r="I4987" s="6"/>
      <c r="J4987" s="9"/>
    </row>
    <row r="4988" ht="15.35" customHeight="1">
      <c r="A4988" s="5"/>
      <c r="B4988" s="6"/>
      <c r="C4988" s="6"/>
      <c r="D4988" s="6"/>
      <c r="E4988" s="6"/>
      <c r="F4988" s="6"/>
      <c r="G4988" s="6"/>
      <c r="H4988" s="6"/>
      <c r="I4988" s="6"/>
      <c r="J4988" s="9"/>
    </row>
    <row r="4989" ht="15.35" customHeight="1">
      <c r="A4989" s="5"/>
      <c r="B4989" s="6"/>
      <c r="C4989" s="6"/>
      <c r="D4989" s="6"/>
      <c r="E4989" s="6"/>
      <c r="F4989" s="6"/>
      <c r="G4989" s="6"/>
      <c r="H4989" s="6"/>
      <c r="I4989" s="6"/>
      <c r="J4989" s="9"/>
    </row>
    <row r="4990" ht="15.35" customHeight="1">
      <c r="A4990" s="5"/>
      <c r="B4990" s="6"/>
      <c r="C4990" s="6"/>
      <c r="D4990" s="6"/>
      <c r="E4990" s="6"/>
      <c r="F4990" s="6"/>
      <c r="G4990" s="6"/>
      <c r="H4990" s="6"/>
      <c r="I4990" s="6"/>
      <c r="J4990" s="9"/>
    </row>
    <row r="4991" ht="15.35" customHeight="1">
      <c r="A4991" s="5"/>
      <c r="B4991" s="6"/>
      <c r="C4991" s="6"/>
      <c r="D4991" s="6"/>
      <c r="E4991" s="6"/>
      <c r="F4991" s="6"/>
      <c r="G4991" s="6"/>
      <c r="H4991" s="6"/>
      <c r="I4991" s="6"/>
      <c r="J4991" s="9"/>
    </row>
    <row r="4992" ht="15.35" customHeight="1">
      <c r="A4992" s="5"/>
      <c r="B4992" s="6"/>
      <c r="C4992" s="6"/>
      <c r="D4992" s="6"/>
      <c r="E4992" s="6"/>
      <c r="F4992" s="6"/>
      <c r="G4992" s="6"/>
      <c r="H4992" s="6"/>
      <c r="I4992" s="6"/>
      <c r="J4992" s="9"/>
    </row>
    <row r="4993" ht="15.35" customHeight="1">
      <c r="A4993" s="5"/>
      <c r="B4993" s="6"/>
      <c r="C4993" s="6"/>
      <c r="D4993" s="6"/>
      <c r="E4993" s="6"/>
      <c r="F4993" s="6"/>
      <c r="G4993" s="6"/>
      <c r="H4993" s="6"/>
      <c r="I4993" s="6"/>
      <c r="J4993" s="9"/>
    </row>
    <row r="4994" ht="15.35" customHeight="1">
      <c r="A4994" s="5"/>
      <c r="B4994" s="6"/>
      <c r="C4994" s="6"/>
      <c r="D4994" s="6"/>
      <c r="E4994" s="6"/>
      <c r="F4994" s="6"/>
      <c r="G4994" s="6"/>
      <c r="H4994" s="6"/>
      <c r="I4994" s="6"/>
      <c r="J4994" s="9"/>
    </row>
    <row r="4995" ht="15.35" customHeight="1">
      <c r="A4995" s="5"/>
      <c r="B4995" s="6"/>
      <c r="C4995" s="6"/>
      <c r="D4995" s="6"/>
      <c r="E4995" s="6"/>
      <c r="F4995" s="6"/>
      <c r="G4995" s="6"/>
      <c r="H4995" s="6"/>
      <c r="I4995" s="6"/>
      <c r="J4995" s="9"/>
    </row>
    <row r="4996" ht="15.35" customHeight="1">
      <c r="A4996" s="5"/>
      <c r="B4996" s="6"/>
      <c r="C4996" s="6"/>
      <c r="D4996" s="6"/>
      <c r="E4996" s="6"/>
      <c r="F4996" s="6"/>
      <c r="G4996" s="6"/>
      <c r="H4996" s="6"/>
      <c r="I4996" s="6"/>
      <c r="J4996" s="9"/>
    </row>
    <row r="4997" ht="15.35" customHeight="1">
      <c r="A4997" s="5"/>
      <c r="B4997" s="6"/>
      <c r="C4997" s="6"/>
      <c r="D4997" s="6"/>
      <c r="E4997" s="6"/>
      <c r="F4997" s="6"/>
      <c r="G4997" s="6"/>
      <c r="H4997" s="6"/>
      <c r="I4997" s="6"/>
      <c r="J4997" s="9"/>
    </row>
    <row r="4998" ht="15.35" customHeight="1">
      <c r="A4998" s="5"/>
      <c r="B4998" s="6"/>
      <c r="C4998" s="6"/>
      <c r="D4998" s="6"/>
      <c r="E4998" s="6"/>
      <c r="F4998" s="6"/>
      <c r="G4998" s="6"/>
      <c r="H4998" s="6"/>
      <c r="I4998" s="6"/>
      <c r="J4998" s="9"/>
    </row>
    <row r="4999" ht="15.35" customHeight="1">
      <c r="A4999" s="5"/>
      <c r="B4999" s="6"/>
      <c r="C4999" s="6"/>
      <c r="D4999" s="6"/>
      <c r="E4999" s="6"/>
      <c r="F4999" s="6"/>
      <c r="G4999" s="6"/>
      <c r="H4999" s="6"/>
      <c r="I4999" s="6"/>
      <c r="J4999" s="9"/>
    </row>
    <row r="5000" ht="15.35" customHeight="1">
      <c r="A5000" s="5"/>
      <c r="B5000" s="6"/>
      <c r="C5000" s="6"/>
      <c r="D5000" s="6"/>
      <c r="E5000" s="6"/>
      <c r="F5000" s="6"/>
      <c r="G5000" s="6"/>
      <c r="H5000" s="6"/>
      <c r="I5000" s="6"/>
      <c r="J5000" s="9"/>
    </row>
    <row r="5001" ht="15.35" customHeight="1">
      <c r="A5001" s="5"/>
      <c r="B5001" s="6"/>
      <c r="C5001" s="6"/>
      <c r="D5001" s="6"/>
      <c r="E5001" s="6"/>
      <c r="F5001" s="6"/>
      <c r="G5001" s="6"/>
      <c r="H5001" s="6"/>
      <c r="I5001" s="6"/>
      <c r="J5001" s="9"/>
    </row>
    <row r="5002" ht="15.35" customHeight="1">
      <c r="A5002" s="5"/>
      <c r="B5002" s="6"/>
      <c r="C5002" s="6"/>
      <c r="D5002" s="6"/>
      <c r="E5002" s="6"/>
      <c r="F5002" s="6"/>
      <c r="G5002" s="6"/>
      <c r="H5002" s="6"/>
      <c r="I5002" s="6"/>
      <c r="J5002" s="9"/>
    </row>
    <row r="5003" ht="15.35" customHeight="1">
      <c r="A5003" s="5"/>
      <c r="B5003" s="6"/>
      <c r="C5003" s="6"/>
      <c r="D5003" s="6"/>
      <c r="E5003" s="6"/>
      <c r="F5003" s="6"/>
      <c r="G5003" s="6"/>
      <c r="H5003" s="6"/>
      <c r="I5003" s="6"/>
      <c r="J5003" s="9"/>
    </row>
    <row r="5004" ht="15.35" customHeight="1">
      <c r="A5004" s="5"/>
      <c r="B5004" s="6"/>
      <c r="C5004" s="6"/>
      <c r="D5004" s="6"/>
      <c r="E5004" s="6"/>
      <c r="F5004" s="6"/>
      <c r="G5004" s="6"/>
      <c r="H5004" s="6"/>
      <c r="I5004" s="6"/>
      <c r="J5004" s="9"/>
    </row>
    <row r="5005" ht="15.35" customHeight="1">
      <c r="A5005" s="5"/>
      <c r="B5005" s="6"/>
      <c r="C5005" s="6"/>
      <c r="D5005" s="6"/>
      <c r="E5005" s="6"/>
      <c r="F5005" s="6"/>
      <c r="G5005" s="6"/>
      <c r="H5005" s="6"/>
      <c r="I5005" s="6"/>
      <c r="J5005" s="9"/>
    </row>
    <row r="5006" ht="15.35" customHeight="1">
      <c r="A5006" s="5"/>
      <c r="B5006" s="6"/>
      <c r="C5006" s="6"/>
      <c r="D5006" s="6"/>
      <c r="E5006" s="6"/>
      <c r="F5006" s="6"/>
      <c r="G5006" s="6"/>
      <c r="H5006" s="6"/>
      <c r="I5006" s="6"/>
      <c r="J5006" s="9"/>
    </row>
    <row r="5007" ht="15.35" customHeight="1">
      <c r="A5007" s="5"/>
      <c r="B5007" s="6"/>
      <c r="C5007" s="6"/>
      <c r="D5007" s="6"/>
      <c r="E5007" s="6"/>
      <c r="F5007" s="6"/>
      <c r="G5007" s="6"/>
      <c r="H5007" s="6"/>
      <c r="I5007" s="6"/>
      <c r="J5007" s="9"/>
    </row>
    <row r="5008" ht="15.35" customHeight="1">
      <c r="A5008" s="5"/>
      <c r="B5008" s="6"/>
      <c r="C5008" s="6"/>
      <c r="D5008" s="6"/>
      <c r="E5008" s="6"/>
      <c r="F5008" s="6"/>
      <c r="G5008" s="6"/>
      <c r="H5008" s="6"/>
      <c r="I5008" s="6"/>
      <c r="J5008" s="9"/>
    </row>
    <row r="5009" ht="15.35" customHeight="1">
      <c r="A5009" s="5"/>
      <c r="B5009" s="6"/>
      <c r="C5009" s="6"/>
      <c r="D5009" s="6"/>
      <c r="E5009" s="6"/>
      <c r="F5009" s="6"/>
      <c r="G5009" s="6"/>
      <c r="H5009" s="6"/>
      <c r="I5009" s="6"/>
      <c r="J5009" s="9"/>
    </row>
    <row r="5010" ht="15.35" customHeight="1">
      <c r="A5010" s="5"/>
      <c r="B5010" s="6"/>
      <c r="C5010" s="6"/>
      <c r="D5010" s="6"/>
      <c r="E5010" s="6"/>
      <c r="F5010" s="6"/>
      <c r="G5010" s="6"/>
      <c r="H5010" s="6"/>
      <c r="I5010" s="6"/>
      <c r="J5010" s="9"/>
    </row>
    <row r="5011" ht="15.35" customHeight="1">
      <c r="A5011" s="5"/>
      <c r="B5011" s="6"/>
      <c r="C5011" s="6"/>
      <c r="D5011" s="6"/>
      <c r="E5011" s="6"/>
      <c r="F5011" s="6"/>
      <c r="G5011" s="6"/>
      <c r="H5011" s="6"/>
      <c r="I5011" s="6"/>
      <c r="J5011" s="9"/>
    </row>
    <row r="5012" ht="15.35" customHeight="1">
      <c r="A5012" s="5"/>
      <c r="B5012" s="6"/>
      <c r="C5012" s="6"/>
      <c r="D5012" s="6"/>
      <c r="E5012" s="6"/>
      <c r="F5012" s="6"/>
      <c r="G5012" s="6"/>
      <c r="H5012" s="6"/>
      <c r="I5012" s="6"/>
      <c r="J5012" s="9"/>
    </row>
    <row r="5013" ht="15.35" customHeight="1">
      <c r="A5013" s="5"/>
      <c r="B5013" s="6"/>
      <c r="C5013" s="6"/>
      <c r="D5013" s="6"/>
      <c r="E5013" s="6"/>
      <c r="F5013" s="6"/>
      <c r="G5013" s="6"/>
      <c r="H5013" s="6"/>
      <c r="I5013" s="6"/>
      <c r="J5013" s="9"/>
    </row>
    <row r="5014" ht="15.35" customHeight="1">
      <c r="A5014" s="5"/>
      <c r="B5014" s="6"/>
      <c r="C5014" s="6"/>
      <c r="D5014" s="6"/>
      <c r="E5014" s="6"/>
      <c r="F5014" s="6"/>
      <c r="G5014" s="6"/>
      <c r="H5014" s="6"/>
      <c r="I5014" s="6"/>
      <c r="J5014" s="9"/>
    </row>
    <row r="5015" ht="15.35" customHeight="1">
      <c r="A5015" s="5"/>
      <c r="B5015" s="6"/>
      <c r="C5015" s="6"/>
      <c r="D5015" s="6"/>
      <c r="E5015" s="6"/>
      <c r="F5015" s="6"/>
      <c r="G5015" s="6"/>
      <c r="H5015" s="6"/>
      <c r="I5015" s="6"/>
      <c r="J5015" s="9"/>
    </row>
    <row r="5016" ht="15.35" customHeight="1">
      <c r="A5016" s="5"/>
      <c r="B5016" s="6"/>
      <c r="C5016" s="6"/>
      <c r="D5016" s="6"/>
      <c r="E5016" s="6"/>
      <c r="F5016" s="6"/>
      <c r="G5016" s="6"/>
      <c r="H5016" s="6"/>
      <c r="I5016" s="6"/>
      <c r="J5016" s="9"/>
    </row>
    <row r="5017" ht="15.35" customHeight="1">
      <c r="A5017" s="5"/>
      <c r="B5017" s="6"/>
      <c r="C5017" s="6"/>
      <c r="D5017" s="6"/>
      <c r="E5017" s="6"/>
      <c r="F5017" s="6"/>
      <c r="G5017" s="6"/>
      <c r="H5017" s="6"/>
      <c r="I5017" s="6"/>
      <c r="J5017" s="9"/>
    </row>
    <row r="5018" ht="15.35" customHeight="1">
      <c r="A5018" s="5"/>
      <c r="B5018" s="6"/>
      <c r="C5018" s="6"/>
      <c r="D5018" s="6"/>
      <c r="E5018" s="6"/>
      <c r="F5018" s="6"/>
      <c r="G5018" s="6"/>
      <c r="H5018" s="6"/>
      <c r="I5018" s="6"/>
      <c r="J5018" s="9"/>
    </row>
    <row r="5019" ht="15.35" customHeight="1">
      <c r="A5019" s="5"/>
      <c r="B5019" s="6"/>
      <c r="C5019" s="6"/>
      <c r="D5019" s="6"/>
      <c r="E5019" s="6"/>
      <c r="F5019" s="6"/>
      <c r="G5019" s="6"/>
      <c r="H5019" s="6"/>
      <c r="I5019" s="6"/>
      <c r="J5019" s="9"/>
    </row>
    <row r="5020" ht="15.35" customHeight="1">
      <c r="A5020" s="5"/>
      <c r="B5020" s="6"/>
      <c r="C5020" s="6"/>
      <c r="D5020" s="6"/>
      <c r="E5020" s="6"/>
      <c r="F5020" s="6"/>
      <c r="G5020" s="6"/>
      <c r="H5020" s="6"/>
      <c r="I5020" s="6"/>
      <c r="J5020" s="9"/>
    </row>
    <row r="5021" ht="15.35" customHeight="1">
      <c r="A5021" s="5"/>
      <c r="B5021" s="6"/>
      <c r="C5021" s="6"/>
      <c r="D5021" s="6"/>
      <c r="E5021" s="6"/>
      <c r="F5021" s="6"/>
      <c r="G5021" s="6"/>
      <c r="H5021" s="6"/>
      <c r="I5021" s="6"/>
      <c r="J5021" s="9"/>
    </row>
    <row r="5022" ht="15.35" customHeight="1">
      <c r="A5022" s="5"/>
      <c r="B5022" s="6"/>
      <c r="C5022" s="6"/>
      <c r="D5022" s="6"/>
      <c r="E5022" s="6"/>
      <c r="F5022" s="6"/>
      <c r="G5022" s="6"/>
      <c r="H5022" s="6"/>
      <c r="I5022" s="6"/>
      <c r="J5022" s="9"/>
    </row>
    <row r="5023" ht="15.35" customHeight="1">
      <c r="A5023" s="5"/>
      <c r="B5023" s="6"/>
      <c r="C5023" s="6"/>
      <c r="D5023" s="6"/>
      <c r="E5023" s="6"/>
      <c r="F5023" s="6"/>
      <c r="G5023" s="6"/>
      <c r="H5023" s="6"/>
      <c r="I5023" s="6"/>
      <c r="J5023" s="9"/>
    </row>
    <row r="5024" ht="15.35" customHeight="1">
      <c r="A5024" s="5"/>
      <c r="B5024" s="6"/>
      <c r="C5024" s="6"/>
      <c r="D5024" s="6"/>
      <c r="E5024" s="6"/>
      <c r="F5024" s="6"/>
      <c r="G5024" s="6"/>
      <c r="H5024" s="6"/>
      <c r="I5024" s="6"/>
      <c r="J5024" s="9"/>
    </row>
    <row r="5025" ht="15.35" customHeight="1">
      <c r="A5025" s="5"/>
      <c r="B5025" s="6"/>
      <c r="C5025" s="6"/>
      <c r="D5025" s="6"/>
      <c r="E5025" s="6"/>
      <c r="F5025" s="6"/>
      <c r="G5025" s="6"/>
      <c r="H5025" s="6"/>
      <c r="I5025" s="6"/>
      <c r="J5025" s="9"/>
    </row>
    <row r="5026" ht="15.35" customHeight="1">
      <c r="A5026" s="5"/>
      <c r="B5026" s="6"/>
      <c r="C5026" s="6"/>
      <c r="D5026" s="6"/>
      <c r="E5026" s="6"/>
      <c r="F5026" s="6"/>
      <c r="G5026" s="6"/>
      <c r="H5026" s="6"/>
      <c r="I5026" s="6"/>
      <c r="J5026" s="9"/>
    </row>
    <row r="5027" ht="15.35" customHeight="1">
      <c r="A5027" s="5"/>
      <c r="B5027" s="6"/>
      <c r="C5027" s="6"/>
      <c r="D5027" s="6"/>
      <c r="E5027" s="6"/>
      <c r="F5027" s="6"/>
      <c r="G5027" s="6"/>
      <c r="H5027" s="6"/>
      <c r="I5027" s="6"/>
      <c r="J5027" s="9"/>
    </row>
    <row r="5028" ht="15.35" customHeight="1">
      <c r="A5028" s="5"/>
      <c r="B5028" s="6"/>
      <c r="C5028" s="6"/>
      <c r="D5028" s="6"/>
      <c r="E5028" s="6"/>
      <c r="F5028" s="6"/>
      <c r="G5028" s="6"/>
      <c r="H5028" s="6"/>
      <c r="I5028" s="6"/>
      <c r="J5028" s="9"/>
    </row>
    <row r="5029" ht="15.35" customHeight="1">
      <c r="A5029" s="5"/>
      <c r="B5029" s="6"/>
      <c r="C5029" s="6"/>
      <c r="D5029" s="6"/>
      <c r="E5029" s="6"/>
      <c r="F5029" s="6"/>
      <c r="G5029" s="6"/>
      <c r="H5029" s="6"/>
      <c r="I5029" s="6"/>
      <c r="J5029" s="9"/>
    </row>
    <row r="5030" ht="15.35" customHeight="1">
      <c r="A5030" s="5"/>
      <c r="B5030" s="6"/>
      <c r="C5030" s="6"/>
      <c r="D5030" s="6"/>
      <c r="E5030" s="6"/>
      <c r="F5030" s="6"/>
      <c r="G5030" s="6"/>
      <c r="H5030" s="6"/>
      <c r="I5030" s="6"/>
      <c r="J5030" s="9"/>
    </row>
    <row r="5031" ht="15.35" customHeight="1">
      <c r="A5031" s="5"/>
      <c r="B5031" s="6"/>
      <c r="C5031" s="6"/>
      <c r="D5031" s="6"/>
      <c r="E5031" s="6"/>
      <c r="F5031" s="6"/>
      <c r="G5031" s="6"/>
      <c r="H5031" s="6"/>
      <c r="I5031" s="6"/>
      <c r="J5031" s="9"/>
    </row>
    <row r="5032" ht="15.35" customHeight="1">
      <c r="A5032" s="5"/>
      <c r="B5032" s="6"/>
      <c r="C5032" s="6"/>
      <c r="D5032" s="6"/>
      <c r="E5032" s="6"/>
      <c r="F5032" s="6"/>
      <c r="G5032" s="6"/>
      <c r="H5032" s="6"/>
      <c r="I5032" s="6"/>
      <c r="J5032" s="9"/>
    </row>
    <row r="5033" ht="15.35" customHeight="1">
      <c r="A5033" s="5"/>
      <c r="B5033" s="6"/>
      <c r="C5033" s="6"/>
      <c r="D5033" s="6"/>
      <c r="E5033" s="6"/>
      <c r="F5033" s="6"/>
      <c r="G5033" s="6"/>
      <c r="H5033" s="6"/>
      <c r="I5033" s="6"/>
      <c r="J5033" s="9"/>
    </row>
    <row r="5034" ht="15.35" customHeight="1">
      <c r="A5034" s="5"/>
      <c r="B5034" s="6"/>
      <c r="C5034" s="6"/>
      <c r="D5034" s="6"/>
      <c r="E5034" s="6"/>
      <c r="F5034" s="6"/>
      <c r="G5034" s="6"/>
      <c r="H5034" s="6"/>
      <c r="I5034" s="6"/>
      <c r="J5034" s="9"/>
    </row>
    <row r="5035" ht="15.35" customHeight="1">
      <c r="A5035" s="5"/>
      <c r="B5035" s="6"/>
      <c r="C5035" s="6"/>
      <c r="D5035" s="6"/>
      <c r="E5035" s="6"/>
      <c r="F5035" s="6"/>
      <c r="G5035" s="6"/>
      <c r="H5035" s="6"/>
      <c r="I5035" s="6"/>
      <c r="J5035" s="9"/>
    </row>
    <row r="5036" ht="15.35" customHeight="1">
      <c r="A5036" s="5"/>
      <c r="B5036" s="6"/>
      <c r="C5036" s="6"/>
      <c r="D5036" s="6"/>
      <c r="E5036" s="6"/>
      <c r="F5036" s="6"/>
      <c r="G5036" s="6"/>
      <c r="H5036" s="6"/>
      <c r="I5036" s="6"/>
      <c r="J5036" s="9"/>
    </row>
    <row r="5037" ht="15.35" customHeight="1">
      <c r="A5037" s="5"/>
      <c r="B5037" s="6"/>
      <c r="C5037" s="6"/>
      <c r="D5037" s="6"/>
      <c r="E5037" s="6"/>
      <c r="F5037" s="6"/>
      <c r="G5037" s="6"/>
      <c r="H5037" s="6"/>
      <c r="I5037" s="6"/>
      <c r="J5037" s="9"/>
    </row>
    <row r="5038" ht="15.35" customHeight="1">
      <c r="A5038" s="5"/>
      <c r="B5038" s="6"/>
      <c r="C5038" s="6"/>
      <c r="D5038" s="6"/>
      <c r="E5038" s="6"/>
      <c r="F5038" s="6"/>
      <c r="G5038" s="6"/>
      <c r="H5038" s="6"/>
      <c r="I5038" s="6"/>
      <c r="J5038" s="9"/>
    </row>
    <row r="5039" ht="15.35" customHeight="1">
      <c r="A5039" s="5"/>
      <c r="B5039" s="6"/>
      <c r="C5039" s="6"/>
      <c r="D5039" s="6"/>
      <c r="E5039" s="6"/>
      <c r="F5039" s="6"/>
      <c r="G5039" s="6"/>
      <c r="H5039" s="6"/>
      <c r="I5039" s="6"/>
      <c r="J5039" s="9"/>
    </row>
    <row r="5040" ht="15.35" customHeight="1">
      <c r="A5040" s="5"/>
      <c r="B5040" s="6"/>
      <c r="C5040" s="6"/>
      <c r="D5040" s="6"/>
      <c r="E5040" s="6"/>
      <c r="F5040" s="6"/>
      <c r="G5040" s="6"/>
      <c r="H5040" s="6"/>
      <c r="I5040" s="6"/>
      <c r="J5040" s="9"/>
    </row>
    <row r="5041" ht="15.35" customHeight="1">
      <c r="A5041" s="5"/>
      <c r="B5041" s="6"/>
      <c r="C5041" s="6"/>
      <c r="D5041" s="6"/>
      <c r="E5041" s="6"/>
      <c r="F5041" s="6"/>
      <c r="G5041" s="6"/>
      <c r="H5041" s="6"/>
      <c r="I5041" s="6"/>
      <c r="J5041" s="9"/>
    </row>
    <row r="5042" ht="15.35" customHeight="1">
      <c r="A5042" s="5"/>
      <c r="B5042" s="6"/>
      <c r="C5042" s="6"/>
      <c r="D5042" s="6"/>
      <c r="E5042" s="6"/>
      <c r="F5042" s="6"/>
      <c r="G5042" s="6"/>
      <c r="H5042" s="6"/>
      <c r="I5042" s="6"/>
      <c r="J5042" s="9"/>
    </row>
    <row r="5043" ht="15.35" customHeight="1">
      <c r="A5043" s="5"/>
      <c r="B5043" s="6"/>
      <c r="C5043" s="6"/>
      <c r="D5043" s="6"/>
      <c r="E5043" s="6"/>
      <c r="F5043" s="6"/>
      <c r="G5043" s="6"/>
      <c r="H5043" s="6"/>
      <c r="I5043" s="6"/>
      <c r="J5043" s="9"/>
    </row>
    <row r="5044" ht="15.35" customHeight="1">
      <c r="A5044" s="5"/>
      <c r="B5044" s="6"/>
      <c r="C5044" s="6"/>
      <c r="D5044" s="6"/>
      <c r="E5044" s="6"/>
      <c r="F5044" s="6"/>
      <c r="G5044" s="6"/>
      <c r="H5044" s="6"/>
      <c r="I5044" s="6"/>
      <c r="J5044" s="9"/>
    </row>
    <row r="5045" ht="15.35" customHeight="1">
      <c r="A5045" s="5"/>
      <c r="B5045" s="6"/>
      <c r="C5045" s="6"/>
      <c r="D5045" s="6"/>
      <c r="E5045" s="6"/>
      <c r="F5045" s="6"/>
      <c r="G5045" s="6"/>
      <c r="H5045" s="6"/>
      <c r="I5045" s="6"/>
      <c r="J5045" s="9"/>
    </row>
    <row r="5046" ht="15.35" customHeight="1">
      <c r="A5046" s="5"/>
      <c r="B5046" s="6"/>
      <c r="C5046" s="6"/>
      <c r="D5046" s="6"/>
      <c r="E5046" s="6"/>
      <c r="F5046" s="6"/>
      <c r="G5046" s="6"/>
      <c r="H5046" s="6"/>
      <c r="I5046" s="6"/>
      <c r="J5046" s="9"/>
    </row>
    <row r="5047" ht="15.35" customHeight="1">
      <c r="A5047" s="5"/>
      <c r="B5047" s="6"/>
      <c r="C5047" s="6"/>
      <c r="D5047" s="6"/>
      <c r="E5047" s="6"/>
      <c r="F5047" s="6"/>
      <c r="G5047" s="6"/>
      <c r="H5047" s="6"/>
      <c r="I5047" s="6"/>
      <c r="J5047" s="9"/>
    </row>
    <row r="5048" ht="15.35" customHeight="1">
      <c r="A5048" s="5"/>
      <c r="B5048" s="6"/>
      <c r="C5048" s="6"/>
      <c r="D5048" s="6"/>
      <c r="E5048" s="6"/>
      <c r="F5048" s="6"/>
      <c r="G5048" s="6"/>
      <c r="H5048" s="6"/>
      <c r="I5048" s="6"/>
      <c r="J5048" s="9"/>
    </row>
    <row r="5049" ht="15.35" customHeight="1">
      <c r="A5049" s="5"/>
      <c r="B5049" s="6"/>
      <c r="C5049" s="6"/>
      <c r="D5049" s="6"/>
      <c r="E5049" s="6"/>
      <c r="F5049" s="6"/>
      <c r="G5049" s="6"/>
      <c r="H5049" s="6"/>
      <c r="I5049" s="6"/>
      <c r="J5049" s="9"/>
    </row>
    <row r="5050" ht="15.35" customHeight="1">
      <c r="A5050" s="5"/>
      <c r="B5050" s="6"/>
      <c r="C5050" s="6"/>
      <c r="D5050" s="6"/>
      <c r="E5050" s="6"/>
      <c r="F5050" s="6"/>
      <c r="G5050" s="6"/>
      <c r="H5050" s="6"/>
      <c r="I5050" s="6"/>
      <c r="J5050" s="9"/>
    </row>
    <row r="5051" ht="15.35" customHeight="1">
      <c r="A5051" s="5"/>
      <c r="B5051" s="6"/>
      <c r="C5051" s="6"/>
      <c r="D5051" s="6"/>
      <c r="E5051" s="6"/>
      <c r="F5051" s="6"/>
      <c r="G5051" s="6"/>
      <c r="H5051" s="6"/>
      <c r="I5051" s="6"/>
      <c r="J5051" s="9"/>
    </row>
    <row r="5052" ht="15.35" customHeight="1">
      <c r="A5052" s="5"/>
      <c r="B5052" s="6"/>
      <c r="C5052" s="6"/>
      <c r="D5052" s="6"/>
      <c r="E5052" s="6"/>
      <c r="F5052" s="6"/>
      <c r="G5052" s="6"/>
      <c r="H5052" s="6"/>
      <c r="I5052" s="6"/>
      <c r="J5052" s="9"/>
    </row>
    <row r="5053" ht="15.35" customHeight="1">
      <c r="A5053" s="5"/>
      <c r="B5053" s="6"/>
      <c r="C5053" s="6"/>
      <c r="D5053" s="6"/>
      <c r="E5053" s="6"/>
      <c r="F5053" s="6"/>
      <c r="G5053" s="6"/>
      <c r="H5053" s="6"/>
      <c r="I5053" s="6"/>
      <c r="J5053" s="9"/>
    </row>
    <row r="5054" ht="15.35" customHeight="1">
      <c r="A5054" s="5"/>
      <c r="B5054" s="6"/>
      <c r="C5054" s="6"/>
      <c r="D5054" s="6"/>
      <c r="E5054" s="6"/>
      <c r="F5054" s="6"/>
      <c r="G5054" s="6"/>
      <c r="H5054" s="6"/>
      <c r="I5054" s="6"/>
      <c r="J5054" s="9"/>
    </row>
    <row r="5055" ht="15.35" customHeight="1">
      <c r="A5055" s="5"/>
      <c r="B5055" s="6"/>
      <c r="C5055" s="6"/>
      <c r="D5055" s="6"/>
      <c r="E5055" s="6"/>
      <c r="F5055" s="6"/>
      <c r="G5055" s="6"/>
      <c r="H5055" s="6"/>
      <c r="I5055" s="6"/>
      <c r="J5055" s="9"/>
    </row>
    <row r="5056" ht="15.35" customHeight="1">
      <c r="A5056" s="5"/>
      <c r="B5056" s="6"/>
      <c r="C5056" s="6"/>
      <c r="D5056" s="6"/>
      <c r="E5056" s="6"/>
      <c r="F5056" s="6"/>
      <c r="G5056" s="6"/>
      <c r="H5056" s="6"/>
      <c r="I5056" s="6"/>
      <c r="J5056" s="9"/>
    </row>
    <row r="5057" ht="15.35" customHeight="1">
      <c r="A5057" s="5"/>
      <c r="B5057" s="6"/>
      <c r="C5057" s="6"/>
      <c r="D5057" s="6"/>
      <c r="E5057" s="6"/>
      <c r="F5057" s="6"/>
      <c r="G5057" s="6"/>
      <c r="H5057" s="6"/>
      <c r="I5057" s="6"/>
      <c r="J5057" s="9"/>
    </row>
    <row r="5058" ht="15.35" customHeight="1">
      <c r="A5058" s="5"/>
      <c r="B5058" s="6"/>
      <c r="C5058" s="6"/>
      <c r="D5058" s="6"/>
      <c r="E5058" s="6"/>
      <c r="F5058" s="6"/>
      <c r="G5058" s="6"/>
      <c r="H5058" s="6"/>
      <c r="I5058" s="6"/>
      <c r="J5058" s="9"/>
    </row>
    <row r="5059" ht="15.35" customHeight="1">
      <c r="A5059" s="5"/>
      <c r="B5059" s="6"/>
      <c r="C5059" s="6"/>
      <c r="D5059" s="6"/>
      <c r="E5059" s="6"/>
      <c r="F5059" s="6"/>
      <c r="G5059" s="6"/>
      <c r="H5059" s="6"/>
      <c r="I5059" s="6"/>
      <c r="J5059" s="9"/>
    </row>
    <row r="5060" ht="15.35" customHeight="1">
      <c r="A5060" s="5"/>
      <c r="B5060" s="6"/>
      <c r="C5060" s="6"/>
      <c r="D5060" s="6"/>
      <c r="E5060" s="6"/>
      <c r="F5060" s="6"/>
      <c r="G5060" s="6"/>
      <c r="H5060" s="6"/>
      <c r="I5060" s="6"/>
      <c r="J5060" s="9"/>
    </row>
    <row r="5061" ht="15.35" customHeight="1">
      <c r="A5061" s="5"/>
      <c r="B5061" s="6"/>
      <c r="C5061" s="6"/>
      <c r="D5061" s="6"/>
      <c r="E5061" s="6"/>
      <c r="F5061" s="6"/>
      <c r="G5061" s="6"/>
      <c r="H5061" s="6"/>
      <c r="I5061" s="6"/>
      <c r="J5061" s="9"/>
    </row>
    <row r="5062" ht="15.35" customHeight="1">
      <c r="A5062" s="5"/>
      <c r="B5062" s="6"/>
      <c r="C5062" s="6"/>
      <c r="D5062" s="6"/>
      <c r="E5062" s="6"/>
      <c r="F5062" s="6"/>
      <c r="G5062" s="6"/>
      <c r="H5062" s="6"/>
      <c r="I5062" s="6"/>
      <c r="J5062" s="9"/>
    </row>
    <row r="5063" ht="15.35" customHeight="1">
      <c r="A5063" s="5"/>
      <c r="B5063" s="6"/>
      <c r="C5063" s="6"/>
      <c r="D5063" s="6"/>
      <c r="E5063" s="6"/>
      <c r="F5063" s="6"/>
      <c r="G5063" s="6"/>
      <c r="H5063" s="6"/>
      <c r="I5063" s="6"/>
      <c r="J5063" s="9"/>
    </row>
    <row r="5064" ht="15.35" customHeight="1">
      <c r="A5064" s="5"/>
      <c r="B5064" s="6"/>
      <c r="C5064" s="6"/>
      <c r="D5064" s="6"/>
      <c r="E5064" s="6"/>
      <c r="F5064" s="6"/>
      <c r="G5064" s="6"/>
      <c r="H5064" s="6"/>
      <c r="I5064" s="6"/>
      <c r="J5064" s="9"/>
    </row>
    <row r="5065" ht="15.35" customHeight="1">
      <c r="A5065" s="5"/>
      <c r="B5065" s="6"/>
      <c r="C5065" s="6"/>
      <c r="D5065" s="6"/>
      <c r="E5065" s="6"/>
      <c r="F5065" s="6"/>
      <c r="G5065" s="6"/>
      <c r="H5065" s="6"/>
      <c r="I5065" s="6"/>
      <c r="J5065" s="9"/>
    </row>
    <row r="5066" ht="15.35" customHeight="1">
      <c r="A5066" s="5"/>
      <c r="B5066" s="6"/>
      <c r="C5066" s="6"/>
      <c r="D5066" s="6"/>
      <c r="E5066" s="6"/>
      <c r="F5066" s="6"/>
      <c r="G5066" s="6"/>
      <c r="H5066" s="6"/>
      <c r="I5066" s="6"/>
      <c r="J5066" s="9"/>
    </row>
    <row r="5067" ht="15.35" customHeight="1">
      <c r="A5067" s="5"/>
      <c r="B5067" s="6"/>
      <c r="C5067" s="6"/>
      <c r="D5067" s="6"/>
      <c r="E5067" s="6"/>
      <c r="F5067" s="6"/>
      <c r="G5067" s="6"/>
      <c r="H5067" s="6"/>
      <c r="I5067" s="6"/>
      <c r="J5067" s="9"/>
    </row>
    <row r="5068" ht="15.35" customHeight="1">
      <c r="A5068" s="5"/>
      <c r="B5068" s="6"/>
      <c r="C5068" s="6"/>
      <c r="D5068" s="6"/>
      <c r="E5068" s="6"/>
      <c r="F5068" s="6"/>
      <c r="G5068" s="6"/>
      <c r="H5068" s="6"/>
      <c r="I5068" s="6"/>
      <c r="J5068" s="9"/>
    </row>
    <row r="5069" ht="15.35" customHeight="1">
      <c r="A5069" s="5"/>
      <c r="B5069" s="6"/>
      <c r="C5069" s="6"/>
      <c r="D5069" s="6"/>
      <c r="E5069" s="6"/>
      <c r="F5069" s="6"/>
      <c r="G5069" s="6"/>
      <c r="H5069" s="6"/>
      <c r="I5069" s="6"/>
      <c r="J5069" s="9"/>
    </row>
    <row r="5070" ht="15.35" customHeight="1">
      <c r="A5070" s="5"/>
      <c r="B5070" s="6"/>
      <c r="C5070" s="6"/>
      <c r="D5070" s="6"/>
      <c r="E5070" s="6"/>
      <c r="F5070" s="6"/>
      <c r="G5070" s="6"/>
      <c r="H5070" s="6"/>
      <c r="I5070" s="6"/>
      <c r="J5070" s="9"/>
    </row>
    <row r="5071" ht="15.35" customHeight="1">
      <c r="A5071" s="5"/>
      <c r="B5071" s="6"/>
      <c r="C5071" s="6"/>
      <c r="D5071" s="6"/>
      <c r="E5071" s="6"/>
      <c r="F5071" s="6"/>
      <c r="G5071" s="6"/>
      <c r="H5071" s="6"/>
      <c r="I5071" s="6"/>
      <c r="J5071" s="9"/>
    </row>
    <row r="5072" ht="15.35" customHeight="1">
      <c r="A5072" s="5"/>
      <c r="B5072" s="6"/>
      <c r="C5072" s="6"/>
      <c r="D5072" s="6"/>
      <c r="E5072" s="6"/>
      <c r="F5072" s="6"/>
      <c r="G5072" s="6"/>
      <c r="H5072" s="6"/>
      <c r="I5072" s="6"/>
      <c r="J5072" s="9"/>
    </row>
    <row r="5073" ht="15.35" customHeight="1">
      <c r="A5073" s="5"/>
      <c r="B5073" s="6"/>
      <c r="C5073" s="6"/>
      <c r="D5073" s="6"/>
      <c r="E5073" s="6"/>
      <c r="F5073" s="6"/>
      <c r="G5073" s="6"/>
      <c r="H5073" s="6"/>
      <c r="I5073" s="6"/>
      <c r="J5073" s="9"/>
    </row>
    <row r="5074" ht="15.35" customHeight="1">
      <c r="A5074" s="5"/>
      <c r="B5074" s="6"/>
      <c r="C5074" s="6"/>
      <c r="D5074" s="6"/>
      <c r="E5074" s="6"/>
      <c r="F5074" s="6"/>
      <c r="G5074" s="6"/>
      <c r="H5074" s="6"/>
      <c r="I5074" s="6"/>
      <c r="J5074" s="9"/>
    </row>
    <row r="5075" ht="15.35" customHeight="1">
      <c r="A5075" s="5"/>
      <c r="B5075" s="6"/>
      <c r="C5075" s="6"/>
      <c r="D5075" s="6"/>
      <c r="E5075" s="6"/>
      <c r="F5075" s="6"/>
      <c r="G5075" s="6"/>
      <c r="H5075" s="6"/>
      <c r="I5075" s="6"/>
      <c r="J5075" s="9"/>
    </row>
    <row r="5076" ht="15.35" customHeight="1">
      <c r="A5076" s="5"/>
      <c r="B5076" s="6"/>
      <c r="C5076" s="6"/>
      <c r="D5076" s="6"/>
      <c r="E5076" s="6"/>
      <c r="F5076" s="6"/>
      <c r="G5076" s="6"/>
      <c r="H5076" s="6"/>
      <c r="I5076" s="6"/>
      <c r="J5076" s="9"/>
    </row>
    <row r="5077" ht="15.35" customHeight="1">
      <c r="A5077" s="5"/>
      <c r="B5077" s="6"/>
      <c r="C5077" s="6"/>
      <c r="D5077" s="6"/>
      <c r="E5077" s="6"/>
      <c r="F5077" s="6"/>
      <c r="G5077" s="6"/>
      <c r="H5077" s="6"/>
      <c r="I5077" s="6"/>
      <c r="J5077" s="9"/>
    </row>
    <row r="5078" ht="15.35" customHeight="1">
      <c r="A5078" s="5"/>
      <c r="B5078" s="6"/>
      <c r="C5078" s="6"/>
      <c r="D5078" s="6"/>
      <c r="E5078" s="6"/>
      <c r="F5078" s="6"/>
      <c r="G5078" s="6"/>
      <c r="H5078" s="6"/>
      <c r="I5078" s="6"/>
      <c r="J5078" s="9"/>
    </row>
    <row r="5079" ht="15.35" customHeight="1">
      <c r="A5079" s="5"/>
      <c r="B5079" s="6"/>
      <c r="C5079" s="6"/>
      <c r="D5079" s="6"/>
      <c r="E5079" s="6"/>
      <c r="F5079" s="6"/>
      <c r="G5079" s="6"/>
      <c r="H5079" s="6"/>
      <c r="I5079" s="6"/>
      <c r="J5079" s="9"/>
    </row>
    <row r="5080" ht="15.35" customHeight="1">
      <c r="A5080" s="5"/>
      <c r="B5080" s="6"/>
      <c r="C5080" s="6"/>
      <c r="D5080" s="6"/>
      <c r="E5080" s="6"/>
      <c r="F5080" s="6"/>
      <c r="G5080" s="6"/>
      <c r="H5080" s="6"/>
      <c r="I5080" s="6"/>
      <c r="J5080" s="9"/>
    </row>
    <row r="5081" ht="15.35" customHeight="1">
      <c r="A5081" s="5"/>
      <c r="B5081" s="6"/>
      <c r="C5081" s="6"/>
      <c r="D5081" s="6"/>
      <c r="E5081" s="6"/>
      <c r="F5081" s="6"/>
      <c r="G5081" s="6"/>
      <c r="H5081" s="6"/>
      <c r="I5081" s="6"/>
      <c r="J5081" s="9"/>
    </row>
    <row r="5082" ht="15.35" customHeight="1">
      <c r="A5082" s="5"/>
      <c r="B5082" s="6"/>
      <c r="C5082" s="6"/>
      <c r="D5082" s="6"/>
      <c r="E5082" s="6"/>
      <c r="F5082" s="6"/>
      <c r="G5082" s="6"/>
      <c r="H5082" s="6"/>
      <c r="I5082" s="6"/>
      <c r="J5082" s="9"/>
    </row>
    <row r="5083" ht="15.35" customHeight="1">
      <c r="A5083" s="5"/>
      <c r="B5083" s="6"/>
      <c r="C5083" s="6"/>
      <c r="D5083" s="6"/>
      <c r="E5083" s="6"/>
      <c r="F5083" s="6"/>
      <c r="G5083" s="6"/>
      <c r="H5083" s="6"/>
      <c r="I5083" s="6"/>
      <c r="J5083" s="9"/>
    </row>
    <row r="5084" ht="15.35" customHeight="1">
      <c r="A5084" s="5"/>
      <c r="B5084" s="6"/>
      <c r="C5084" s="6"/>
      <c r="D5084" s="6"/>
      <c r="E5084" s="6"/>
      <c r="F5084" s="6"/>
      <c r="G5084" s="6"/>
      <c r="H5084" s="6"/>
      <c r="I5084" s="6"/>
      <c r="J5084" s="9"/>
    </row>
    <row r="5085" ht="15.35" customHeight="1">
      <c r="A5085" s="5"/>
      <c r="B5085" s="6"/>
      <c r="C5085" s="6"/>
      <c r="D5085" s="6"/>
      <c r="E5085" s="6"/>
      <c r="F5085" s="6"/>
      <c r="G5085" s="6"/>
      <c r="H5085" s="6"/>
      <c r="I5085" s="6"/>
      <c r="J5085" s="9"/>
    </row>
    <row r="5086" ht="15.35" customHeight="1">
      <c r="A5086" s="5"/>
      <c r="B5086" s="6"/>
      <c r="C5086" s="6"/>
      <c r="D5086" s="6"/>
      <c r="E5086" s="6"/>
      <c r="F5086" s="6"/>
      <c r="G5086" s="6"/>
      <c r="H5086" s="6"/>
      <c r="I5086" s="6"/>
      <c r="J5086" s="9"/>
    </row>
    <row r="5087" ht="15.35" customHeight="1">
      <c r="A5087" s="5"/>
      <c r="B5087" s="6"/>
      <c r="C5087" s="6"/>
      <c r="D5087" s="6"/>
      <c r="E5087" s="6"/>
      <c r="F5087" s="6"/>
      <c r="G5087" s="6"/>
      <c r="H5087" s="6"/>
      <c r="I5087" s="6"/>
      <c r="J5087" s="9"/>
    </row>
    <row r="5088" ht="15.35" customHeight="1">
      <c r="A5088" s="5"/>
      <c r="B5088" s="6"/>
      <c r="C5088" s="6"/>
      <c r="D5088" s="6"/>
      <c r="E5088" s="6"/>
      <c r="F5088" s="6"/>
      <c r="G5088" s="6"/>
      <c r="H5088" s="6"/>
      <c r="I5088" s="6"/>
      <c r="J5088" s="9"/>
    </row>
    <row r="5089" ht="15.35" customHeight="1">
      <c r="A5089" s="5"/>
      <c r="B5089" s="6"/>
      <c r="C5089" s="6"/>
      <c r="D5089" s="6"/>
      <c r="E5089" s="6"/>
      <c r="F5089" s="6"/>
      <c r="G5089" s="6"/>
      <c r="H5089" s="6"/>
      <c r="I5089" s="6"/>
      <c r="J5089" s="9"/>
    </row>
    <row r="5090" ht="15.35" customHeight="1">
      <c r="A5090" s="5"/>
      <c r="B5090" s="6"/>
      <c r="C5090" s="6"/>
      <c r="D5090" s="6"/>
      <c r="E5090" s="6"/>
      <c r="F5090" s="6"/>
      <c r="G5090" s="6"/>
      <c r="H5090" s="6"/>
      <c r="I5090" s="6"/>
      <c r="J5090" s="9"/>
    </row>
    <row r="5091" ht="15.35" customHeight="1">
      <c r="A5091" s="5"/>
      <c r="B5091" s="6"/>
      <c r="C5091" s="6"/>
      <c r="D5091" s="6"/>
      <c r="E5091" s="6"/>
      <c r="F5091" s="6"/>
      <c r="G5091" s="6"/>
      <c r="H5091" s="6"/>
      <c r="I5091" s="6"/>
      <c r="J5091" s="9"/>
    </row>
    <row r="5092" ht="15.35" customHeight="1">
      <c r="A5092" s="5"/>
      <c r="B5092" s="6"/>
      <c r="C5092" s="6"/>
      <c r="D5092" s="6"/>
      <c r="E5092" s="6"/>
      <c r="F5092" s="6"/>
      <c r="G5092" s="6"/>
      <c r="H5092" s="6"/>
      <c r="I5092" s="6"/>
      <c r="J5092" s="9"/>
    </row>
    <row r="5093" ht="15.35" customHeight="1">
      <c r="A5093" s="5"/>
      <c r="B5093" s="6"/>
      <c r="C5093" s="6"/>
      <c r="D5093" s="6"/>
      <c r="E5093" s="6"/>
      <c r="F5093" s="6"/>
      <c r="G5093" s="6"/>
      <c r="H5093" s="6"/>
      <c r="I5093" s="6"/>
      <c r="J5093" s="9"/>
    </row>
    <row r="5094" ht="15.35" customHeight="1">
      <c r="A5094" s="5"/>
      <c r="B5094" s="6"/>
      <c r="C5094" s="6"/>
      <c r="D5094" s="6"/>
      <c r="E5094" s="6"/>
      <c r="F5094" s="6"/>
      <c r="G5094" s="6"/>
      <c r="H5094" s="6"/>
      <c r="I5094" s="6"/>
      <c r="J5094" s="9"/>
    </row>
    <row r="5095" ht="15.35" customHeight="1">
      <c r="A5095" s="5"/>
      <c r="B5095" s="6"/>
      <c r="C5095" s="6"/>
      <c r="D5095" s="6"/>
      <c r="E5095" s="6"/>
      <c r="F5095" s="6"/>
      <c r="G5095" s="6"/>
      <c r="H5095" s="6"/>
      <c r="I5095" s="6"/>
      <c r="J5095" s="9"/>
    </row>
    <row r="5096" ht="15.35" customHeight="1">
      <c r="A5096" s="5"/>
      <c r="B5096" s="6"/>
      <c r="C5096" s="6"/>
      <c r="D5096" s="6"/>
      <c r="E5096" s="6"/>
      <c r="F5096" s="6"/>
      <c r="G5096" s="6"/>
      <c r="H5096" s="6"/>
      <c r="I5096" s="6"/>
      <c r="J5096" s="9"/>
    </row>
    <row r="5097" ht="15.35" customHeight="1">
      <c r="A5097" s="5"/>
      <c r="B5097" s="6"/>
      <c r="C5097" s="6"/>
      <c r="D5097" s="6"/>
      <c r="E5097" s="6"/>
      <c r="F5097" s="6"/>
      <c r="G5097" s="6"/>
      <c r="H5097" s="6"/>
      <c r="I5097" s="6"/>
      <c r="J5097" s="9"/>
    </row>
    <row r="5098" ht="15.35" customHeight="1">
      <c r="A5098" s="5"/>
      <c r="B5098" s="6"/>
      <c r="C5098" s="6"/>
      <c r="D5098" s="6"/>
      <c r="E5098" s="6"/>
      <c r="F5098" s="6"/>
      <c r="G5098" s="6"/>
      <c r="H5098" s="6"/>
      <c r="I5098" s="6"/>
      <c r="J5098" s="9"/>
    </row>
    <row r="5099" ht="15.35" customHeight="1">
      <c r="A5099" s="5"/>
      <c r="B5099" s="6"/>
      <c r="C5099" s="6"/>
      <c r="D5099" s="6"/>
      <c r="E5099" s="6"/>
      <c r="F5099" s="6"/>
      <c r="G5099" s="6"/>
      <c r="H5099" s="6"/>
      <c r="I5099" s="6"/>
      <c r="J5099" s="9"/>
    </row>
    <row r="5100" ht="15.35" customHeight="1">
      <c r="A5100" s="5"/>
      <c r="B5100" s="6"/>
      <c r="C5100" s="6"/>
      <c r="D5100" s="6"/>
      <c r="E5100" s="6"/>
      <c r="F5100" s="6"/>
      <c r="G5100" s="6"/>
      <c r="H5100" s="6"/>
      <c r="I5100" s="6"/>
      <c r="J5100" s="9"/>
    </row>
    <row r="5101" ht="15.35" customHeight="1">
      <c r="A5101" s="5"/>
      <c r="B5101" s="6"/>
      <c r="C5101" s="6"/>
      <c r="D5101" s="6"/>
      <c r="E5101" s="6"/>
      <c r="F5101" s="6"/>
      <c r="G5101" s="6"/>
      <c r="H5101" s="6"/>
      <c r="I5101" s="6"/>
      <c r="J5101" s="9"/>
    </row>
    <row r="5102" ht="15.35" customHeight="1">
      <c r="A5102" s="5"/>
      <c r="B5102" s="6"/>
      <c r="C5102" s="6"/>
      <c r="D5102" s="6"/>
      <c r="E5102" s="6"/>
      <c r="F5102" s="6"/>
      <c r="G5102" s="6"/>
      <c r="H5102" s="6"/>
      <c r="I5102" s="6"/>
      <c r="J5102" s="9"/>
    </row>
    <row r="5103" ht="15.35" customHeight="1">
      <c r="A5103" s="5"/>
      <c r="B5103" s="6"/>
      <c r="C5103" s="6"/>
      <c r="D5103" s="6"/>
      <c r="E5103" s="6"/>
      <c r="F5103" s="6"/>
      <c r="G5103" s="6"/>
      <c r="H5103" s="6"/>
      <c r="I5103" s="6"/>
      <c r="J5103" s="9"/>
    </row>
    <row r="5104" ht="15.35" customHeight="1">
      <c r="A5104" s="5"/>
      <c r="B5104" s="6"/>
      <c r="C5104" s="6"/>
      <c r="D5104" s="6"/>
      <c r="E5104" s="6"/>
      <c r="F5104" s="6"/>
      <c r="G5104" s="6"/>
      <c r="H5104" s="6"/>
      <c r="I5104" s="6"/>
      <c r="J5104" s="9"/>
    </row>
    <row r="5105" ht="15.35" customHeight="1">
      <c r="A5105" s="5"/>
      <c r="B5105" s="6"/>
      <c r="C5105" s="6"/>
      <c r="D5105" s="6"/>
      <c r="E5105" s="6"/>
      <c r="F5105" s="6"/>
      <c r="G5105" s="6"/>
      <c r="H5105" s="6"/>
      <c r="I5105" s="6"/>
      <c r="J5105" s="9"/>
    </row>
    <row r="5106" ht="15.35" customHeight="1">
      <c r="A5106" s="5"/>
      <c r="B5106" s="6"/>
      <c r="C5106" s="6"/>
      <c r="D5106" s="6"/>
      <c r="E5106" s="6"/>
      <c r="F5106" s="6"/>
      <c r="G5106" s="6"/>
      <c r="H5106" s="6"/>
      <c r="I5106" s="6"/>
      <c r="J5106" s="9"/>
    </row>
    <row r="5107" ht="15.35" customHeight="1">
      <c r="A5107" s="5"/>
      <c r="B5107" s="6"/>
      <c r="C5107" s="6"/>
      <c r="D5107" s="6"/>
      <c r="E5107" s="6"/>
      <c r="F5107" s="6"/>
      <c r="G5107" s="6"/>
      <c r="H5107" s="6"/>
      <c r="I5107" s="6"/>
      <c r="J5107" s="9"/>
    </row>
    <row r="5108" ht="15.35" customHeight="1">
      <c r="A5108" s="5"/>
      <c r="B5108" s="6"/>
      <c r="C5108" s="6"/>
      <c r="D5108" s="6"/>
      <c r="E5108" s="6"/>
      <c r="F5108" s="6"/>
      <c r="G5108" s="6"/>
      <c r="H5108" s="6"/>
      <c r="I5108" s="6"/>
      <c r="J5108" s="9"/>
    </row>
    <row r="5109" ht="15.35" customHeight="1">
      <c r="A5109" s="5"/>
      <c r="B5109" s="6"/>
      <c r="C5109" s="6"/>
      <c r="D5109" s="6"/>
      <c r="E5109" s="6"/>
      <c r="F5109" s="6"/>
      <c r="G5109" s="6"/>
      <c r="H5109" s="6"/>
      <c r="I5109" s="6"/>
      <c r="J5109" s="9"/>
    </row>
    <row r="5110" ht="15.35" customHeight="1">
      <c r="A5110" s="5"/>
      <c r="B5110" s="6"/>
      <c r="C5110" s="6"/>
      <c r="D5110" s="6"/>
      <c r="E5110" s="6"/>
      <c r="F5110" s="6"/>
      <c r="G5110" s="6"/>
      <c r="H5110" s="6"/>
      <c r="I5110" s="6"/>
      <c r="J5110" s="9"/>
    </row>
    <row r="5111" ht="15.35" customHeight="1">
      <c r="A5111" s="5"/>
      <c r="B5111" s="6"/>
      <c r="C5111" s="6"/>
      <c r="D5111" s="6"/>
      <c r="E5111" s="6"/>
      <c r="F5111" s="6"/>
      <c r="G5111" s="6"/>
      <c r="H5111" s="6"/>
      <c r="I5111" s="6"/>
      <c r="J5111" s="9"/>
    </row>
    <row r="5112" ht="15.35" customHeight="1">
      <c r="A5112" s="5"/>
      <c r="B5112" s="6"/>
      <c r="C5112" s="6"/>
      <c r="D5112" s="6"/>
      <c r="E5112" s="6"/>
      <c r="F5112" s="6"/>
      <c r="G5112" s="6"/>
      <c r="H5112" s="6"/>
      <c r="I5112" s="6"/>
      <c r="J5112" s="9"/>
    </row>
    <row r="5113" ht="15.35" customHeight="1">
      <c r="A5113" s="5"/>
      <c r="B5113" s="6"/>
      <c r="C5113" s="6"/>
      <c r="D5113" s="6"/>
      <c r="E5113" s="6"/>
      <c r="F5113" s="6"/>
      <c r="G5113" s="6"/>
      <c r="H5113" s="6"/>
      <c r="I5113" s="6"/>
      <c r="J5113" s="9"/>
    </row>
    <row r="5114" ht="15.35" customHeight="1">
      <c r="A5114" s="5"/>
      <c r="B5114" s="6"/>
      <c r="C5114" s="6"/>
      <c r="D5114" s="6"/>
      <c r="E5114" s="6"/>
      <c r="F5114" s="6"/>
      <c r="G5114" s="6"/>
      <c r="H5114" s="6"/>
      <c r="I5114" s="6"/>
      <c r="J5114" s="9"/>
    </row>
    <row r="5115" ht="15.35" customHeight="1">
      <c r="A5115" s="5"/>
      <c r="B5115" s="6"/>
      <c r="C5115" s="6"/>
      <c r="D5115" s="6"/>
      <c r="E5115" s="6"/>
      <c r="F5115" s="6"/>
      <c r="G5115" s="6"/>
      <c r="H5115" s="6"/>
      <c r="I5115" s="6"/>
      <c r="J5115" s="9"/>
    </row>
    <row r="5116" ht="15.35" customHeight="1">
      <c r="A5116" s="5"/>
      <c r="B5116" s="6"/>
      <c r="C5116" s="6"/>
      <c r="D5116" s="6"/>
      <c r="E5116" s="6"/>
      <c r="F5116" s="6"/>
      <c r="G5116" s="6"/>
      <c r="H5116" s="6"/>
      <c r="I5116" s="6"/>
      <c r="J5116" s="9"/>
    </row>
    <row r="5117" ht="15.35" customHeight="1">
      <c r="A5117" s="5"/>
      <c r="B5117" s="6"/>
      <c r="C5117" s="6"/>
      <c r="D5117" s="6"/>
      <c r="E5117" s="6"/>
      <c r="F5117" s="6"/>
      <c r="G5117" s="6"/>
      <c r="H5117" s="6"/>
      <c r="I5117" s="6"/>
      <c r="J5117" s="9"/>
    </row>
    <row r="5118" ht="15.35" customHeight="1">
      <c r="A5118" s="5"/>
      <c r="B5118" s="6"/>
      <c r="C5118" s="6"/>
      <c r="D5118" s="6"/>
      <c r="E5118" s="6"/>
      <c r="F5118" s="6"/>
      <c r="G5118" s="6"/>
      <c r="H5118" s="6"/>
      <c r="I5118" s="6"/>
      <c r="J5118" s="9"/>
    </row>
    <row r="5119" ht="15.35" customHeight="1">
      <c r="A5119" s="5"/>
      <c r="B5119" s="6"/>
      <c r="C5119" s="6"/>
      <c r="D5119" s="6"/>
      <c r="E5119" s="6"/>
      <c r="F5119" s="6"/>
      <c r="G5119" s="6"/>
      <c r="H5119" s="6"/>
      <c r="I5119" s="6"/>
      <c r="J5119" s="9"/>
    </row>
    <row r="5120" ht="15.35" customHeight="1">
      <c r="A5120" s="5"/>
      <c r="B5120" s="6"/>
      <c r="C5120" s="6"/>
      <c r="D5120" s="6"/>
      <c r="E5120" s="6"/>
      <c r="F5120" s="6"/>
      <c r="G5120" s="6"/>
      <c r="H5120" s="6"/>
      <c r="I5120" s="6"/>
      <c r="J5120" s="9"/>
    </row>
    <row r="5121" ht="15.35" customHeight="1">
      <c r="A5121" s="5"/>
      <c r="B5121" s="6"/>
      <c r="C5121" s="6"/>
      <c r="D5121" s="6"/>
      <c r="E5121" s="6"/>
      <c r="F5121" s="6"/>
      <c r="G5121" s="6"/>
      <c r="H5121" s="6"/>
      <c r="I5121" s="6"/>
      <c r="J5121" s="9"/>
    </row>
    <row r="5122" ht="15.35" customHeight="1">
      <c r="A5122" s="5"/>
      <c r="B5122" s="6"/>
      <c r="C5122" s="6"/>
      <c r="D5122" s="6"/>
      <c r="E5122" s="6"/>
      <c r="F5122" s="6"/>
      <c r="G5122" s="6"/>
      <c r="H5122" s="6"/>
      <c r="I5122" s="6"/>
      <c r="J5122" s="9"/>
    </row>
    <row r="5123" ht="15.35" customHeight="1">
      <c r="A5123" s="5"/>
      <c r="B5123" s="6"/>
      <c r="C5123" s="6"/>
      <c r="D5123" s="6"/>
      <c r="E5123" s="6"/>
      <c r="F5123" s="6"/>
      <c r="G5123" s="6"/>
      <c r="H5123" s="6"/>
      <c r="I5123" s="6"/>
      <c r="J5123" s="9"/>
    </row>
    <row r="5124" ht="15.35" customHeight="1">
      <c r="A5124" s="5"/>
      <c r="B5124" s="6"/>
      <c r="C5124" s="6"/>
      <c r="D5124" s="6"/>
      <c r="E5124" s="6"/>
      <c r="F5124" s="6"/>
      <c r="G5124" s="6"/>
      <c r="H5124" s="6"/>
      <c r="I5124" s="6"/>
      <c r="J5124" s="9"/>
    </row>
    <row r="5125" ht="15.35" customHeight="1">
      <c r="A5125" s="5"/>
      <c r="B5125" s="6"/>
      <c r="C5125" s="6"/>
      <c r="D5125" s="6"/>
      <c r="E5125" s="6"/>
      <c r="F5125" s="6"/>
      <c r="G5125" s="6"/>
      <c r="H5125" s="6"/>
      <c r="I5125" s="6"/>
      <c r="J5125" s="9"/>
    </row>
    <row r="5126" ht="15.35" customHeight="1">
      <c r="A5126" s="5"/>
      <c r="B5126" s="6"/>
      <c r="C5126" s="6"/>
      <c r="D5126" s="6"/>
      <c r="E5126" s="6"/>
      <c r="F5126" s="6"/>
      <c r="G5126" s="6"/>
      <c r="H5126" s="6"/>
      <c r="I5126" s="6"/>
      <c r="J5126" s="9"/>
    </row>
    <row r="5127" ht="15.35" customHeight="1">
      <c r="A5127" s="5"/>
      <c r="B5127" s="6"/>
      <c r="C5127" s="6"/>
      <c r="D5127" s="6"/>
      <c r="E5127" s="6"/>
      <c r="F5127" s="6"/>
      <c r="G5127" s="6"/>
      <c r="H5127" s="6"/>
      <c r="I5127" s="6"/>
      <c r="J5127" s="9"/>
    </row>
    <row r="5128" ht="15.35" customHeight="1">
      <c r="A5128" s="5"/>
      <c r="B5128" s="6"/>
      <c r="C5128" s="6"/>
      <c r="D5128" s="6"/>
      <c r="E5128" s="6"/>
      <c r="F5128" s="6"/>
      <c r="G5128" s="6"/>
      <c r="H5128" s="6"/>
      <c r="I5128" s="6"/>
      <c r="J5128" s="9"/>
    </row>
    <row r="5129" ht="15.35" customHeight="1">
      <c r="A5129" s="5"/>
      <c r="B5129" s="6"/>
      <c r="C5129" s="6"/>
      <c r="D5129" s="6"/>
      <c r="E5129" s="6"/>
      <c r="F5129" s="6"/>
      <c r="G5129" s="6"/>
      <c r="H5129" s="6"/>
      <c r="I5129" s="6"/>
      <c r="J5129" s="9"/>
    </row>
    <row r="5130" ht="15.35" customHeight="1">
      <c r="A5130" s="5"/>
      <c r="B5130" s="6"/>
      <c r="C5130" s="6"/>
      <c r="D5130" s="6"/>
      <c r="E5130" s="6"/>
      <c r="F5130" s="6"/>
      <c r="G5130" s="6"/>
      <c r="H5130" s="6"/>
      <c r="I5130" s="6"/>
      <c r="J5130" s="9"/>
    </row>
    <row r="5131" ht="15.35" customHeight="1">
      <c r="A5131" s="5"/>
      <c r="B5131" s="6"/>
      <c r="C5131" s="6"/>
      <c r="D5131" s="6"/>
      <c r="E5131" s="6"/>
      <c r="F5131" s="6"/>
      <c r="G5131" s="6"/>
      <c r="H5131" s="6"/>
      <c r="I5131" s="6"/>
      <c r="J5131" s="9"/>
    </row>
    <row r="5132" ht="15.35" customHeight="1">
      <c r="A5132" s="5"/>
      <c r="B5132" s="6"/>
      <c r="C5132" s="6"/>
      <c r="D5132" s="6"/>
      <c r="E5132" s="6"/>
      <c r="F5132" s="6"/>
      <c r="G5132" s="6"/>
      <c r="H5132" s="6"/>
      <c r="I5132" s="6"/>
      <c r="J5132" s="9"/>
    </row>
    <row r="5133" ht="15.35" customHeight="1">
      <c r="A5133" s="5"/>
      <c r="B5133" s="6"/>
      <c r="C5133" s="6"/>
      <c r="D5133" s="6"/>
      <c r="E5133" s="6"/>
      <c r="F5133" s="6"/>
      <c r="G5133" s="6"/>
      <c r="H5133" s="6"/>
      <c r="I5133" s="6"/>
      <c r="J5133" s="9"/>
    </row>
    <row r="5134" ht="15.35" customHeight="1">
      <c r="A5134" s="5"/>
      <c r="B5134" s="6"/>
      <c r="C5134" s="6"/>
      <c r="D5134" s="6"/>
      <c r="E5134" s="6"/>
      <c r="F5134" s="6"/>
      <c r="G5134" s="6"/>
      <c r="H5134" s="6"/>
      <c r="I5134" s="6"/>
      <c r="J5134" s="9"/>
    </row>
    <row r="5135" ht="15.35" customHeight="1">
      <c r="A5135" s="5"/>
      <c r="B5135" s="6"/>
      <c r="C5135" s="6"/>
      <c r="D5135" s="6"/>
      <c r="E5135" s="6"/>
      <c r="F5135" s="6"/>
      <c r="G5135" s="6"/>
      <c r="H5135" s="6"/>
      <c r="I5135" s="6"/>
      <c r="J5135" s="9"/>
    </row>
    <row r="5136" ht="15.35" customHeight="1">
      <c r="A5136" s="5"/>
      <c r="B5136" s="6"/>
      <c r="C5136" s="6"/>
      <c r="D5136" s="6"/>
      <c r="E5136" s="6"/>
      <c r="F5136" s="6"/>
      <c r="G5136" s="6"/>
      <c r="H5136" s="6"/>
      <c r="I5136" s="6"/>
      <c r="J5136" s="9"/>
    </row>
    <row r="5137" ht="15.35" customHeight="1">
      <c r="A5137" s="5"/>
      <c r="B5137" s="6"/>
      <c r="C5137" s="6"/>
      <c r="D5137" s="6"/>
      <c r="E5137" s="6"/>
      <c r="F5137" s="6"/>
      <c r="G5137" s="6"/>
      <c r="H5137" s="6"/>
      <c r="I5137" s="6"/>
      <c r="J5137" s="9"/>
    </row>
    <row r="5138" ht="15.35" customHeight="1">
      <c r="A5138" s="5"/>
      <c r="B5138" s="6"/>
      <c r="C5138" s="6"/>
      <c r="D5138" s="6"/>
      <c r="E5138" s="6"/>
      <c r="F5138" s="6"/>
      <c r="G5138" s="6"/>
      <c r="H5138" s="6"/>
      <c r="I5138" s="6"/>
      <c r="J5138" s="9"/>
    </row>
    <row r="5139" ht="15.35" customHeight="1">
      <c r="A5139" s="5"/>
      <c r="B5139" s="6"/>
      <c r="C5139" s="6"/>
      <c r="D5139" s="6"/>
      <c r="E5139" s="6"/>
      <c r="F5139" s="6"/>
      <c r="G5139" s="6"/>
      <c r="H5139" s="6"/>
      <c r="I5139" s="6"/>
      <c r="J5139" s="9"/>
    </row>
    <row r="5140" ht="15.35" customHeight="1">
      <c r="A5140" s="5"/>
      <c r="B5140" s="6"/>
      <c r="C5140" s="6"/>
      <c r="D5140" s="6"/>
      <c r="E5140" s="6"/>
      <c r="F5140" s="6"/>
      <c r="G5140" s="6"/>
      <c r="H5140" s="6"/>
      <c r="I5140" s="6"/>
      <c r="J5140" s="9"/>
    </row>
    <row r="5141" ht="15.35" customHeight="1">
      <c r="A5141" s="5"/>
      <c r="B5141" s="6"/>
      <c r="C5141" s="6"/>
      <c r="D5141" s="6"/>
      <c r="E5141" s="6"/>
      <c r="F5141" s="6"/>
      <c r="G5141" s="6"/>
      <c r="H5141" s="6"/>
      <c r="I5141" s="6"/>
      <c r="J5141" s="9"/>
    </row>
    <row r="5142" ht="15.35" customHeight="1">
      <c r="A5142" s="5"/>
      <c r="B5142" s="6"/>
      <c r="C5142" s="6"/>
      <c r="D5142" s="6"/>
      <c r="E5142" s="6"/>
      <c r="F5142" s="6"/>
      <c r="G5142" s="6"/>
      <c r="H5142" s="6"/>
      <c r="I5142" s="6"/>
      <c r="J5142" s="9"/>
    </row>
    <row r="5143" ht="15.35" customHeight="1">
      <c r="A5143" s="5"/>
      <c r="B5143" s="6"/>
      <c r="C5143" s="6"/>
      <c r="D5143" s="6"/>
      <c r="E5143" s="6"/>
      <c r="F5143" s="6"/>
      <c r="G5143" s="6"/>
      <c r="H5143" s="6"/>
      <c r="I5143" s="6"/>
      <c r="J5143" s="9"/>
    </row>
    <row r="5144" ht="15.35" customHeight="1">
      <c r="A5144" s="5"/>
      <c r="B5144" s="6"/>
      <c r="C5144" s="6"/>
      <c r="D5144" s="6"/>
      <c r="E5144" s="6"/>
      <c r="F5144" s="6"/>
      <c r="G5144" s="6"/>
      <c r="H5144" s="6"/>
      <c r="I5144" s="6"/>
      <c r="J5144" s="9"/>
    </row>
    <row r="5145" ht="15.35" customHeight="1">
      <c r="A5145" s="5"/>
      <c r="B5145" s="6"/>
      <c r="C5145" s="6"/>
      <c r="D5145" s="6"/>
      <c r="E5145" s="6"/>
      <c r="F5145" s="6"/>
      <c r="G5145" s="6"/>
      <c r="H5145" s="6"/>
      <c r="I5145" s="6"/>
      <c r="J5145" s="9"/>
    </row>
    <row r="5146" ht="15.35" customHeight="1">
      <c r="A5146" s="5"/>
      <c r="B5146" s="6"/>
      <c r="C5146" s="6"/>
      <c r="D5146" s="6"/>
      <c r="E5146" s="6"/>
      <c r="F5146" s="6"/>
      <c r="G5146" s="6"/>
      <c r="H5146" s="6"/>
      <c r="I5146" s="6"/>
      <c r="J5146" s="9"/>
    </row>
    <row r="5147" ht="15.35" customHeight="1">
      <c r="A5147" s="5"/>
      <c r="B5147" s="6"/>
      <c r="C5147" s="6"/>
      <c r="D5147" s="6"/>
      <c r="E5147" s="6"/>
      <c r="F5147" s="6"/>
      <c r="G5147" s="6"/>
      <c r="H5147" s="6"/>
      <c r="I5147" s="6"/>
      <c r="J5147" s="9"/>
    </row>
    <row r="5148" ht="15.35" customHeight="1">
      <c r="A5148" s="5"/>
      <c r="B5148" s="6"/>
      <c r="C5148" s="6"/>
      <c r="D5148" s="6"/>
      <c r="E5148" s="6"/>
      <c r="F5148" s="6"/>
      <c r="G5148" s="6"/>
      <c r="H5148" s="6"/>
      <c r="I5148" s="6"/>
      <c r="J5148" s="9"/>
    </row>
    <row r="5149" ht="15.35" customHeight="1">
      <c r="A5149" s="5"/>
      <c r="B5149" s="6"/>
      <c r="C5149" s="6"/>
      <c r="D5149" s="6"/>
      <c r="E5149" s="6"/>
      <c r="F5149" s="6"/>
      <c r="G5149" s="6"/>
      <c r="H5149" s="6"/>
      <c r="I5149" s="6"/>
      <c r="J5149" s="9"/>
    </row>
    <row r="5150" ht="15.35" customHeight="1">
      <c r="A5150" s="5"/>
      <c r="B5150" s="6"/>
      <c r="C5150" s="6"/>
      <c r="D5150" s="6"/>
      <c r="E5150" s="6"/>
      <c r="F5150" s="6"/>
      <c r="G5150" s="6"/>
      <c r="H5150" s="6"/>
      <c r="I5150" s="6"/>
      <c r="J5150" s="9"/>
    </row>
    <row r="5151" ht="15.35" customHeight="1">
      <c r="A5151" s="5"/>
      <c r="B5151" s="6"/>
      <c r="C5151" s="6"/>
      <c r="D5151" s="6"/>
      <c r="E5151" s="6"/>
      <c r="F5151" s="6"/>
      <c r="G5151" s="6"/>
      <c r="H5151" s="6"/>
      <c r="I5151" s="6"/>
      <c r="J5151" s="9"/>
    </row>
    <row r="5152" ht="15.35" customHeight="1">
      <c r="A5152" s="5"/>
      <c r="B5152" s="6"/>
      <c r="C5152" s="6"/>
      <c r="D5152" s="6"/>
      <c r="E5152" s="6"/>
      <c r="F5152" s="6"/>
      <c r="G5152" s="6"/>
      <c r="H5152" s="6"/>
      <c r="I5152" s="6"/>
      <c r="J5152" s="9"/>
    </row>
    <row r="5153" ht="15.35" customHeight="1">
      <c r="A5153" s="5"/>
      <c r="B5153" s="6"/>
      <c r="C5153" s="6"/>
      <c r="D5153" s="6"/>
      <c r="E5153" s="6"/>
      <c r="F5153" s="6"/>
      <c r="G5153" s="6"/>
      <c r="H5153" s="6"/>
      <c r="I5153" s="6"/>
      <c r="J5153" s="9"/>
    </row>
    <row r="5154" ht="15.35" customHeight="1">
      <c r="A5154" s="5"/>
      <c r="B5154" s="6"/>
      <c r="C5154" s="6"/>
      <c r="D5154" s="6"/>
      <c r="E5154" s="6"/>
      <c r="F5154" s="6"/>
      <c r="G5154" s="6"/>
      <c r="H5154" s="6"/>
      <c r="I5154" s="6"/>
      <c r="J5154" s="9"/>
    </row>
    <row r="5155" ht="15.35" customHeight="1">
      <c r="A5155" s="5"/>
      <c r="B5155" s="6"/>
      <c r="C5155" s="6"/>
      <c r="D5155" s="6"/>
      <c r="E5155" s="6"/>
      <c r="F5155" s="6"/>
      <c r="G5155" s="6"/>
      <c r="H5155" s="6"/>
      <c r="I5155" s="6"/>
      <c r="J5155" s="9"/>
    </row>
    <row r="5156" ht="15.35" customHeight="1">
      <c r="A5156" s="5"/>
      <c r="B5156" s="6"/>
      <c r="C5156" s="6"/>
      <c r="D5156" s="6"/>
      <c r="E5156" s="6"/>
      <c r="F5156" s="6"/>
      <c r="G5156" s="6"/>
      <c r="H5156" s="6"/>
      <c r="I5156" s="6"/>
      <c r="J5156" s="9"/>
    </row>
    <row r="5157" ht="15.35" customHeight="1">
      <c r="A5157" s="5"/>
      <c r="B5157" s="6"/>
      <c r="C5157" s="6"/>
      <c r="D5157" s="6"/>
      <c r="E5157" s="6"/>
      <c r="F5157" s="6"/>
      <c r="G5157" s="6"/>
      <c r="H5157" s="6"/>
      <c r="I5157" s="6"/>
      <c r="J5157" s="9"/>
    </row>
    <row r="5158" ht="15.35" customHeight="1">
      <c r="A5158" s="5"/>
      <c r="B5158" s="6"/>
      <c r="C5158" s="6"/>
      <c r="D5158" s="6"/>
      <c r="E5158" s="6"/>
      <c r="F5158" s="6"/>
      <c r="G5158" s="6"/>
      <c r="H5158" s="6"/>
      <c r="I5158" s="6"/>
      <c r="J5158" s="9"/>
    </row>
    <row r="5159" ht="15.35" customHeight="1">
      <c r="A5159" s="5"/>
      <c r="B5159" s="6"/>
      <c r="C5159" s="6"/>
      <c r="D5159" s="6"/>
      <c r="E5159" s="6"/>
      <c r="F5159" s="6"/>
      <c r="G5159" s="6"/>
      <c r="H5159" s="6"/>
      <c r="I5159" s="6"/>
      <c r="J5159" s="9"/>
    </row>
    <row r="5160" ht="15.35" customHeight="1">
      <c r="A5160" s="5"/>
      <c r="B5160" s="6"/>
      <c r="C5160" s="6"/>
      <c r="D5160" s="6"/>
      <c r="E5160" s="6"/>
      <c r="F5160" s="6"/>
      <c r="G5160" s="6"/>
      <c r="H5160" s="6"/>
      <c r="I5160" s="6"/>
      <c r="J5160" s="9"/>
    </row>
    <row r="5161" ht="15.35" customHeight="1">
      <c r="A5161" s="5"/>
      <c r="B5161" s="6"/>
      <c r="C5161" s="6"/>
      <c r="D5161" s="6"/>
      <c r="E5161" s="6"/>
      <c r="F5161" s="6"/>
      <c r="G5161" s="6"/>
      <c r="H5161" s="6"/>
      <c r="I5161" s="6"/>
      <c r="J5161" s="9"/>
    </row>
    <row r="5162" ht="15.35" customHeight="1">
      <c r="A5162" s="5"/>
      <c r="B5162" s="6"/>
      <c r="C5162" s="6"/>
      <c r="D5162" s="6"/>
      <c r="E5162" s="6"/>
      <c r="F5162" s="6"/>
      <c r="G5162" s="6"/>
      <c r="H5162" s="6"/>
      <c r="I5162" s="6"/>
      <c r="J5162" s="9"/>
    </row>
    <row r="5163" ht="15.35" customHeight="1">
      <c r="A5163" s="5"/>
      <c r="B5163" s="6"/>
      <c r="C5163" s="6"/>
      <c r="D5163" s="6"/>
      <c r="E5163" s="6"/>
      <c r="F5163" s="6"/>
      <c r="G5163" s="6"/>
      <c r="H5163" s="6"/>
      <c r="I5163" s="6"/>
      <c r="J5163" s="9"/>
    </row>
    <row r="5164" ht="15.35" customHeight="1">
      <c r="A5164" s="5"/>
      <c r="B5164" s="6"/>
      <c r="C5164" s="6"/>
      <c r="D5164" s="6"/>
      <c r="E5164" s="6"/>
      <c r="F5164" s="6"/>
      <c r="G5164" s="6"/>
      <c r="H5164" s="6"/>
      <c r="I5164" s="6"/>
      <c r="J5164" s="9"/>
    </row>
    <row r="5165" ht="15.35" customHeight="1">
      <c r="A5165" s="5"/>
      <c r="B5165" s="6"/>
      <c r="C5165" s="6"/>
      <c r="D5165" s="6"/>
      <c r="E5165" s="6"/>
      <c r="F5165" s="6"/>
      <c r="G5165" s="6"/>
      <c r="H5165" s="6"/>
      <c r="I5165" s="6"/>
      <c r="J5165" s="9"/>
    </row>
    <row r="5166" ht="15.35" customHeight="1">
      <c r="A5166" s="5"/>
      <c r="B5166" s="6"/>
      <c r="C5166" s="6"/>
      <c r="D5166" s="6"/>
      <c r="E5166" s="6"/>
      <c r="F5166" s="6"/>
      <c r="G5166" s="6"/>
      <c r="H5166" s="6"/>
      <c r="I5166" s="6"/>
      <c r="J5166" s="9"/>
    </row>
    <row r="5167" ht="15.35" customHeight="1">
      <c r="A5167" s="5"/>
      <c r="B5167" s="6"/>
      <c r="C5167" s="6"/>
      <c r="D5167" s="6"/>
      <c r="E5167" s="6"/>
      <c r="F5167" s="6"/>
      <c r="G5167" s="6"/>
      <c r="H5167" s="6"/>
      <c r="I5167" s="6"/>
      <c r="J5167" s="9"/>
    </row>
    <row r="5168" ht="15.35" customHeight="1">
      <c r="A5168" s="5"/>
      <c r="B5168" s="6"/>
      <c r="C5168" s="6"/>
      <c r="D5168" s="6"/>
      <c r="E5168" s="6"/>
      <c r="F5168" s="6"/>
      <c r="G5168" s="6"/>
      <c r="H5168" s="6"/>
      <c r="I5168" s="6"/>
      <c r="J5168" s="9"/>
    </row>
    <row r="5169" ht="15.35" customHeight="1">
      <c r="A5169" s="5"/>
      <c r="B5169" s="6"/>
      <c r="C5169" s="6"/>
      <c r="D5169" s="6"/>
      <c r="E5169" s="6"/>
      <c r="F5169" s="6"/>
      <c r="G5169" s="6"/>
      <c r="H5169" s="6"/>
      <c r="I5169" s="6"/>
      <c r="J5169" s="9"/>
    </row>
    <row r="5170" ht="15.35" customHeight="1">
      <c r="A5170" s="5"/>
      <c r="B5170" s="6"/>
      <c r="C5170" s="6"/>
      <c r="D5170" s="6"/>
      <c r="E5170" s="6"/>
      <c r="F5170" s="6"/>
      <c r="G5170" s="6"/>
      <c r="H5170" s="6"/>
      <c r="I5170" s="6"/>
      <c r="J5170" s="9"/>
    </row>
    <row r="5171" ht="15.35" customHeight="1">
      <c r="A5171" s="5"/>
      <c r="B5171" s="6"/>
      <c r="C5171" s="6"/>
      <c r="D5171" s="6"/>
      <c r="E5171" s="6"/>
      <c r="F5171" s="6"/>
      <c r="G5171" s="6"/>
      <c r="H5171" s="6"/>
      <c r="I5171" s="6"/>
      <c r="J5171" s="9"/>
    </row>
    <row r="5172" ht="15.35" customHeight="1">
      <c r="A5172" s="5"/>
      <c r="B5172" s="6"/>
      <c r="C5172" s="6"/>
      <c r="D5172" s="6"/>
      <c r="E5172" s="6"/>
      <c r="F5172" s="6"/>
      <c r="G5172" s="6"/>
      <c r="H5172" s="6"/>
      <c r="I5172" s="6"/>
      <c r="J5172" s="9"/>
    </row>
    <row r="5173" ht="15.35" customHeight="1">
      <c r="A5173" s="5"/>
      <c r="B5173" s="6"/>
      <c r="C5173" s="6"/>
      <c r="D5173" s="6"/>
      <c r="E5173" s="6"/>
      <c r="F5173" s="6"/>
      <c r="G5173" s="6"/>
      <c r="H5173" s="6"/>
      <c r="I5173" s="6"/>
      <c r="J5173" s="9"/>
    </row>
    <row r="5174" ht="15.35" customHeight="1">
      <c r="A5174" s="5"/>
      <c r="B5174" s="6"/>
      <c r="C5174" s="6"/>
      <c r="D5174" s="6"/>
      <c r="E5174" s="6"/>
      <c r="F5174" s="6"/>
      <c r="G5174" s="6"/>
      <c r="H5174" s="6"/>
      <c r="I5174" s="6"/>
      <c r="J5174" s="9"/>
    </row>
    <row r="5175" ht="15.35" customHeight="1">
      <c r="A5175" s="5"/>
      <c r="B5175" s="6"/>
      <c r="C5175" s="6"/>
      <c r="D5175" s="6"/>
      <c r="E5175" s="6"/>
      <c r="F5175" s="6"/>
      <c r="G5175" s="6"/>
      <c r="H5175" s="6"/>
      <c r="I5175" s="6"/>
      <c r="J5175" s="9"/>
    </row>
    <row r="5176" ht="15.35" customHeight="1">
      <c r="A5176" s="5"/>
      <c r="B5176" s="6"/>
      <c r="C5176" s="6"/>
      <c r="D5176" s="6"/>
      <c r="E5176" s="6"/>
      <c r="F5176" s="6"/>
      <c r="G5176" s="6"/>
      <c r="H5176" s="6"/>
      <c r="I5176" s="6"/>
      <c r="J5176" s="9"/>
    </row>
    <row r="5177" ht="15.35" customHeight="1">
      <c r="A5177" s="5"/>
      <c r="B5177" s="6"/>
      <c r="C5177" s="6"/>
      <c r="D5177" s="6"/>
      <c r="E5177" s="6"/>
      <c r="F5177" s="6"/>
      <c r="G5177" s="6"/>
      <c r="H5177" s="6"/>
      <c r="I5177" s="6"/>
      <c r="J5177" s="9"/>
    </row>
    <row r="5178" ht="15.35" customHeight="1">
      <c r="A5178" s="5"/>
      <c r="B5178" s="6"/>
      <c r="C5178" s="6"/>
      <c r="D5178" s="6"/>
      <c r="E5178" s="6"/>
      <c r="F5178" s="6"/>
      <c r="G5178" s="6"/>
      <c r="H5178" s="6"/>
      <c r="I5178" s="6"/>
      <c r="J5178" s="9"/>
    </row>
    <row r="5179" ht="15.35" customHeight="1">
      <c r="A5179" s="5"/>
      <c r="B5179" s="6"/>
      <c r="C5179" s="6"/>
      <c r="D5179" s="6"/>
      <c r="E5179" s="6"/>
      <c r="F5179" s="6"/>
      <c r="G5179" s="6"/>
      <c r="H5179" s="6"/>
      <c r="I5179" s="6"/>
      <c r="J5179" s="9"/>
    </row>
    <row r="5180" ht="15.35" customHeight="1">
      <c r="A5180" s="5"/>
      <c r="B5180" s="6"/>
      <c r="C5180" s="6"/>
      <c r="D5180" s="6"/>
      <c r="E5180" s="6"/>
      <c r="F5180" s="6"/>
      <c r="G5180" s="6"/>
      <c r="H5180" s="6"/>
      <c r="I5180" s="6"/>
      <c r="J5180" s="9"/>
    </row>
    <row r="5181" ht="15.35" customHeight="1">
      <c r="A5181" s="5"/>
      <c r="B5181" s="6"/>
      <c r="C5181" s="6"/>
      <c r="D5181" s="6"/>
      <c r="E5181" s="6"/>
      <c r="F5181" s="6"/>
      <c r="G5181" s="6"/>
      <c r="H5181" s="6"/>
      <c r="I5181" s="6"/>
      <c r="J5181" s="9"/>
    </row>
    <row r="5182" ht="15.35" customHeight="1">
      <c r="A5182" s="5"/>
      <c r="B5182" s="6"/>
      <c r="C5182" s="6"/>
      <c r="D5182" s="6"/>
      <c r="E5182" s="6"/>
      <c r="F5182" s="6"/>
      <c r="G5182" s="6"/>
      <c r="H5182" s="6"/>
      <c r="I5182" s="6"/>
      <c r="J5182" s="9"/>
    </row>
    <row r="5183" ht="15.35" customHeight="1">
      <c r="A5183" s="5"/>
      <c r="B5183" s="6"/>
      <c r="C5183" s="6"/>
      <c r="D5183" s="6"/>
      <c r="E5183" s="6"/>
      <c r="F5183" s="6"/>
      <c r="G5183" s="6"/>
      <c r="H5183" s="6"/>
      <c r="I5183" s="6"/>
      <c r="J5183" s="9"/>
    </row>
    <row r="5184" ht="15.35" customHeight="1">
      <c r="A5184" s="5"/>
      <c r="B5184" s="6"/>
      <c r="C5184" s="6"/>
      <c r="D5184" s="6"/>
      <c r="E5184" s="6"/>
      <c r="F5184" s="6"/>
      <c r="G5184" s="6"/>
      <c r="H5184" s="6"/>
      <c r="I5184" s="6"/>
      <c r="J5184" s="9"/>
    </row>
    <row r="5185" ht="15.35" customHeight="1">
      <c r="A5185" s="5"/>
      <c r="B5185" s="6"/>
      <c r="C5185" s="6"/>
      <c r="D5185" s="6"/>
      <c r="E5185" s="6"/>
      <c r="F5185" s="6"/>
      <c r="G5185" s="6"/>
      <c r="H5185" s="6"/>
      <c r="I5185" s="6"/>
      <c r="J5185" s="9"/>
    </row>
    <row r="5186" ht="15.35" customHeight="1">
      <c r="A5186" s="5"/>
      <c r="B5186" s="6"/>
      <c r="C5186" s="6"/>
      <c r="D5186" s="6"/>
      <c r="E5186" s="6"/>
      <c r="F5186" s="6"/>
      <c r="G5186" s="6"/>
      <c r="H5186" s="6"/>
      <c r="I5186" s="6"/>
      <c r="J5186" s="9"/>
    </row>
    <row r="5187" ht="15.35" customHeight="1">
      <c r="A5187" s="5"/>
      <c r="B5187" s="6"/>
      <c r="C5187" s="6"/>
      <c r="D5187" s="6"/>
      <c r="E5187" s="6"/>
      <c r="F5187" s="6"/>
      <c r="G5187" s="6"/>
      <c r="H5187" s="6"/>
      <c r="I5187" s="6"/>
      <c r="J5187" s="9"/>
    </row>
    <row r="5188" ht="15.35" customHeight="1">
      <c r="A5188" s="5"/>
      <c r="B5188" s="6"/>
      <c r="C5188" s="6"/>
      <c r="D5188" s="6"/>
      <c r="E5188" s="6"/>
      <c r="F5188" s="6"/>
      <c r="G5188" s="6"/>
      <c r="H5188" s="6"/>
      <c r="I5188" s="6"/>
      <c r="J5188" s="9"/>
    </row>
    <row r="5189" ht="15.35" customHeight="1">
      <c r="A5189" s="5"/>
      <c r="B5189" s="6"/>
      <c r="C5189" s="6"/>
      <c r="D5189" s="6"/>
      <c r="E5189" s="6"/>
      <c r="F5189" s="6"/>
      <c r="G5189" s="6"/>
      <c r="H5189" s="6"/>
      <c r="I5189" s="6"/>
      <c r="J5189" s="9"/>
    </row>
    <row r="5190" ht="15.35" customHeight="1">
      <c r="A5190" s="5"/>
      <c r="B5190" s="6"/>
      <c r="C5190" s="6"/>
      <c r="D5190" s="6"/>
      <c r="E5190" s="6"/>
      <c r="F5190" s="6"/>
      <c r="G5190" s="6"/>
      <c r="H5190" s="6"/>
      <c r="I5190" s="6"/>
      <c r="J5190" s="9"/>
    </row>
    <row r="5191" ht="15.35" customHeight="1">
      <c r="A5191" s="5"/>
      <c r="B5191" s="6"/>
      <c r="C5191" s="6"/>
      <c r="D5191" s="6"/>
      <c r="E5191" s="6"/>
      <c r="F5191" s="6"/>
      <c r="G5191" s="6"/>
      <c r="H5191" s="6"/>
      <c r="I5191" s="6"/>
      <c r="J5191" s="9"/>
    </row>
    <row r="5192" ht="15.35" customHeight="1">
      <c r="A5192" s="5"/>
      <c r="B5192" s="6"/>
      <c r="C5192" s="6"/>
      <c r="D5192" s="6"/>
      <c r="E5192" s="6"/>
      <c r="F5192" s="6"/>
      <c r="G5192" s="6"/>
      <c r="H5192" s="6"/>
      <c r="I5192" s="6"/>
      <c r="J5192" s="9"/>
    </row>
    <row r="5193" ht="15.35" customHeight="1">
      <c r="A5193" s="5"/>
      <c r="B5193" s="6"/>
      <c r="C5193" s="6"/>
      <c r="D5193" s="6"/>
      <c r="E5193" s="6"/>
      <c r="F5193" s="6"/>
      <c r="G5193" s="6"/>
      <c r="H5193" s="6"/>
      <c r="I5193" s="6"/>
      <c r="J5193" s="9"/>
    </row>
    <row r="5194" ht="15.35" customHeight="1">
      <c r="A5194" s="5"/>
      <c r="B5194" s="6"/>
      <c r="C5194" s="6"/>
      <c r="D5194" s="6"/>
      <c r="E5194" s="6"/>
      <c r="F5194" s="6"/>
      <c r="G5194" s="6"/>
      <c r="H5194" s="6"/>
      <c r="I5194" s="6"/>
      <c r="J5194" s="9"/>
    </row>
    <row r="5195" ht="15.35" customHeight="1">
      <c r="A5195" s="5"/>
      <c r="B5195" s="6"/>
      <c r="C5195" s="6"/>
      <c r="D5195" s="6"/>
      <c r="E5195" s="6"/>
      <c r="F5195" s="6"/>
      <c r="G5195" s="6"/>
      <c r="H5195" s="6"/>
      <c r="I5195" s="6"/>
      <c r="J5195" s="9"/>
    </row>
    <row r="5196" ht="15.35" customHeight="1">
      <c r="A5196" s="5"/>
      <c r="B5196" s="6"/>
      <c r="C5196" s="6"/>
      <c r="D5196" s="6"/>
      <c r="E5196" s="6"/>
      <c r="F5196" s="6"/>
      <c r="G5196" s="6"/>
      <c r="H5196" s="6"/>
      <c r="I5196" s="6"/>
      <c r="J5196" s="9"/>
    </row>
    <row r="5197" ht="15.35" customHeight="1">
      <c r="A5197" s="5"/>
      <c r="B5197" s="6"/>
      <c r="C5197" s="6"/>
      <c r="D5197" s="6"/>
      <c r="E5197" s="6"/>
      <c r="F5197" s="6"/>
      <c r="G5197" s="6"/>
      <c r="H5197" s="6"/>
      <c r="I5197" s="6"/>
      <c r="J5197" s="9"/>
    </row>
    <row r="5198" ht="15.35" customHeight="1">
      <c r="A5198" s="5"/>
      <c r="B5198" s="6"/>
      <c r="C5198" s="6"/>
      <c r="D5198" s="6"/>
      <c r="E5198" s="6"/>
      <c r="F5198" s="6"/>
      <c r="G5198" s="6"/>
      <c r="H5198" s="6"/>
      <c r="I5198" s="6"/>
      <c r="J5198" s="9"/>
    </row>
    <row r="5199" ht="15.35" customHeight="1">
      <c r="A5199" s="5"/>
      <c r="B5199" s="6"/>
      <c r="C5199" s="6"/>
      <c r="D5199" s="6"/>
      <c r="E5199" s="6"/>
      <c r="F5199" s="6"/>
      <c r="G5199" s="6"/>
      <c r="H5199" s="6"/>
      <c r="I5199" s="6"/>
      <c r="J5199" s="9"/>
    </row>
    <row r="5200" ht="15.35" customHeight="1">
      <c r="A5200" s="5"/>
      <c r="B5200" s="6"/>
      <c r="C5200" s="6"/>
      <c r="D5200" s="6"/>
      <c r="E5200" s="6"/>
      <c r="F5200" s="6"/>
      <c r="G5200" s="6"/>
      <c r="H5200" s="6"/>
      <c r="I5200" s="6"/>
      <c r="J5200" s="9"/>
    </row>
    <row r="5201" ht="15.35" customHeight="1">
      <c r="A5201" s="5"/>
      <c r="B5201" s="6"/>
      <c r="C5201" s="6"/>
      <c r="D5201" s="6"/>
      <c r="E5201" s="6"/>
      <c r="F5201" s="6"/>
      <c r="G5201" s="6"/>
      <c r="H5201" s="6"/>
      <c r="I5201" s="6"/>
      <c r="J5201" s="9"/>
    </row>
    <row r="5202" ht="15.35" customHeight="1">
      <c r="A5202" s="5"/>
      <c r="B5202" s="6"/>
      <c r="C5202" s="6"/>
      <c r="D5202" s="6"/>
      <c r="E5202" s="6"/>
      <c r="F5202" s="6"/>
      <c r="G5202" s="6"/>
      <c r="H5202" s="6"/>
      <c r="I5202" s="6"/>
      <c r="J5202" s="9"/>
    </row>
    <row r="5203" ht="15.35" customHeight="1">
      <c r="A5203" s="5"/>
      <c r="B5203" s="6"/>
      <c r="C5203" s="6"/>
      <c r="D5203" s="6"/>
      <c r="E5203" s="6"/>
      <c r="F5203" s="6"/>
      <c r="G5203" s="6"/>
      <c r="H5203" s="6"/>
      <c r="I5203" s="6"/>
      <c r="J5203" s="9"/>
    </row>
    <row r="5204" ht="15.35" customHeight="1">
      <c r="A5204" s="5"/>
      <c r="B5204" s="6"/>
      <c r="C5204" s="6"/>
      <c r="D5204" s="6"/>
      <c r="E5204" s="6"/>
      <c r="F5204" s="6"/>
      <c r="G5204" s="6"/>
      <c r="H5204" s="6"/>
      <c r="I5204" s="6"/>
      <c r="J5204" s="9"/>
    </row>
    <row r="5205" ht="15.35" customHeight="1">
      <c r="A5205" s="5"/>
      <c r="B5205" s="6"/>
      <c r="C5205" s="6"/>
      <c r="D5205" s="6"/>
      <c r="E5205" s="6"/>
      <c r="F5205" s="6"/>
      <c r="G5205" s="6"/>
      <c r="H5205" s="6"/>
      <c r="I5205" s="6"/>
      <c r="J5205" s="9"/>
    </row>
    <row r="5206" ht="15.35" customHeight="1">
      <c r="A5206" s="5"/>
      <c r="B5206" s="6"/>
      <c r="C5206" s="6"/>
      <c r="D5206" s="6"/>
      <c r="E5206" s="6"/>
      <c r="F5206" s="6"/>
      <c r="G5206" s="6"/>
      <c r="H5206" s="6"/>
      <c r="I5206" s="6"/>
      <c r="J5206" s="9"/>
    </row>
    <row r="5207" ht="15.35" customHeight="1">
      <c r="A5207" s="5"/>
      <c r="B5207" s="6"/>
      <c r="C5207" s="6"/>
      <c r="D5207" s="6"/>
      <c r="E5207" s="6"/>
      <c r="F5207" s="6"/>
      <c r="G5207" s="6"/>
      <c r="H5207" s="6"/>
      <c r="I5207" s="6"/>
      <c r="J5207" s="9"/>
    </row>
    <row r="5208" ht="15.35" customHeight="1">
      <c r="A5208" s="5"/>
      <c r="B5208" s="6"/>
      <c r="C5208" s="6"/>
      <c r="D5208" s="6"/>
      <c r="E5208" s="6"/>
      <c r="F5208" s="6"/>
      <c r="G5208" s="6"/>
      <c r="H5208" s="6"/>
      <c r="I5208" s="6"/>
      <c r="J5208" s="9"/>
    </row>
    <row r="5209" ht="15.35" customHeight="1">
      <c r="A5209" s="5"/>
      <c r="B5209" s="6"/>
      <c r="C5209" s="6"/>
      <c r="D5209" s="6"/>
      <c r="E5209" s="6"/>
      <c r="F5209" s="6"/>
      <c r="G5209" s="6"/>
      <c r="H5209" s="6"/>
      <c r="I5209" s="6"/>
      <c r="J5209" s="9"/>
    </row>
    <row r="5210" ht="15.35" customHeight="1">
      <c r="A5210" s="5"/>
      <c r="B5210" s="6"/>
      <c r="C5210" s="6"/>
      <c r="D5210" s="6"/>
      <c r="E5210" s="6"/>
      <c r="F5210" s="6"/>
      <c r="G5210" s="6"/>
      <c r="H5210" s="6"/>
      <c r="I5210" s="6"/>
      <c r="J5210" s="9"/>
    </row>
    <row r="5211" ht="15.35" customHeight="1">
      <c r="A5211" s="5"/>
      <c r="B5211" s="6"/>
      <c r="C5211" s="6"/>
      <c r="D5211" s="6"/>
      <c r="E5211" s="6"/>
      <c r="F5211" s="6"/>
      <c r="G5211" s="6"/>
      <c r="H5211" s="6"/>
      <c r="I5211" s="6"/>
      <c r="J5211" s="9"/>
    </row>
    <row r="5212" ht="15.35" customHeight="1">
      <c r="A5212" s="5"/>
      <c r="B5212" s="6"/>
      <c r="C5212" s="6"/>
      <c r="D5212" s="6"/>
      <c r="E5212" s="6"/>
      <c r="F5212" s="6"/>
      <c r="G5212" s="6"/>
      <c r="H5212" s="6"/>
      <c r="I5212" s="6"/>
      <c r="J5212" s="9"/>
    </row>
    <row r="5213" ht="15.35" customHeight="1">
      <c r="A5213" s="5"/>
      <c r="B5213" s="6"/>
      <c r="C5213" s="6"/>
      <c r="D5213" s="6"/>
      <c r="E5213" s="6"/>
      <c r="F5213" s="6"/>
      <c r="G5213" s="6"/>
      <c r="H5213" s="6"/>
      <c r="I5213" s="6"/>
      <c r="J5213" s="9"/>
    </row>
    <row r="5214" ht="15.35" customHeight="1">
      <c r="A5214" s="5"/>
      <c r="B5214" s="6"/>
      <c r="C5214" s="6"/>
      <c r="D5214" s="6"/>
      <c r="E5214" s="6"/>
      <c r="F5214" s="6"/>
      <c r="G5214" s="6"/>
      <c r="H5214" s="6"/>
      <c r="I5214" s="6"/>
      <c r="J5214" s="9"/>
    </row>
    <row r="5215" ht="15.35" customHeight="1">
      <c r="A5215" s="5"/>
      <c r="B5215" s="6"/>
      <c r="C5215" s="6"/>
      <c r="D5215" s="6"/>
      <c r="E5215" s="6"/>
      <c r="F5215" s="6"/>
      <c r="G5215" s="6"/>
      <c r="H5215" s="6"/>
      <c r="I5215" s="6"/>
      <c r="J5215" s="9"/>
    </row>
    <row r="5216" ht="15.35" customHeight="1">
      <c r="A5216" s="5"/>
      <c r="B5216" s="6"/>
      <c r="C5216" s="6"/>
      <c r="D5216" s="6"/>
      <c r="E5216" s="6"/>
      <c r="F5216" s="6"/>
      <c r="G5216" s="6"/>
      <c r="H5216" s="6"/>
      <c r="I5216" s="6"/>
      <c r="J5216" s="9"/>
    </row>
    <row r="5217" ht="15.35" customHeight="1">
      <c r="A5217" s="5"/>
      <c r="B5217" s="6"/>
      <c r="C5217" s="6"/>
      <c r="D5217" s="6"/>
      <c r="E5217" s="6"/>
      <c r="F5217" s="6"/>
      <c r="G5217" s="6"/>
      <c r="H5217" s="6"/>
      <c r="I5217" s="6"/>
      <c r="J5217" s="9"/>
    </row>
    <row r="5218" ht="15.35" customHeight="1">
      <c r="A5218" s="5"/>
      <c r="B5218" s="6"/>
      <c r="C5218" s="6"/>
      <c r="D5218" s="6"/>
      <c r="E5218" s="6"/>
      <c r="F5218" s="6"/>
      <c r="G5218" s="6"/>
      <c r="H5218" s="6"/>
      <c r="I5218" s="6"/>
      <c r="J5218" s="9"/>
    </row>
    <row r="5219" ht="15.35" customHeight="1">
      <c r="A5219" s="5"/>
      <c r="B5219" s="6"/>
      <c r="C5219" s="6"/>
      <c r="D5219" s="6"/>
      <c r="E5219" s="6"/>
      <c r="F5219" s="6"/>
      <c r="G5219" s="6"/>
      <c r="H5219" s="6"/>
      <c r="I5219" s="6"/>
      <c r="J5219" s="9"/>
    </row>
    <row r="5220" ht="15.35" customHeight="1">
      <c r="A5220" s="5"/>
      <c r="B5220" s="6"/>
      <c r="C5220" s="6"/>
      <c r="D5220" s="6"/>
      <c r="E5220" s="6"/>
      <c r="F5220" s="6"/>
      <c r="G5220" s="6"/>
      <c r="H5220" s="6"/>
      <c r="I5220" s="6"/>
      <c r="J5220" s="9"/>
    </row>
    <row r="5221" ht="15.35" customHeight="1">
      <c r="A5221" s="5"/>
      <c r="B5221" s="6"/>
      <c r="C5221" s="6"/>
      <c r="D5221" s="6"/>
      <c r="E5221" s="6"/>
      <c r="F5221" s="6"/>
      <c r="G5221" s="6"/>
      <c r="H5221" s="6"/>
      <c r="I5221" s="6"/>
      <c r="J5221" s="9"/>
    </row>
    <row r="5222" ht="15.35" customHeight="1">
      <c r="A5222" s="5"/>
      <c r="B5222" s="6"/>
      <c r="C5222" s="6"/>
      <c r="D5222" s="6"/>
      <c r="E5222" s="6"/>
      <c r="F5222" s="6"/>
      <c r="G5222" s="6"/>
      <c r="H5222" s="6"/>
      <c r="I5222" s="6"/>
      <c r="J5222" s="9"/>
    </row>
    <row r="5223" ht="15.35" customHeight="1">
      <c r="A5223" s="5"/>
      <c r="B5223" s="6"/>
      <c r="C5223" s="6"/>
      <c r="D5223" s="6"/>
      <c r="E5223" s="6"/>
      <c r="F5223" s="6"/>
      <c r="G5223" s="6"/>
      <c r="H5223" s="6"/>
      <c r="I5223" s="6"/>
      <c r="J5223" s="9"/>
    </row>
    <row r="5224" ht="15.35" customHeight="1">
      <c r="A5224" s="5"/>
      <c r="B5224" s="6"/>
      <c r="C5224" s="6"/>
      <c r="D5224" s="6"/>
      <c r="E5224" s="6"/>
      <c r="F5224" s="6"/>
      <c r="G5224" s="6"/>
      <c r="H5224" s="6"/>
      <c r="I5224" s="6"/>
      <c r="J5224" s="9"/>
    </row>
    <row r="5225" ht="15.35" customHeight="1">
      <c r="A5225" s="5"/>
      <c r="B5225" s="6"/>
      <c r="C5225" s="6"/>
      <c r="D5225" s="6"/>
      <c r="E5225" s="6"/>
      <c r="F5225" s="6"/>
      <c r="G5225" s="6"/>
      <c r="H5225" s="6"/>
      <c r="I5225" s="6"/>
      <c r="J5225" s="9"/>
    </row>
    <row r="5226" ht="15.35" customHeight="1">
      <c r="A5226" s="5"/>
      <c r="B5226" s="6"/>
      <c r="C5226" s="6"/>
      <c r="D5226" s="6"/>
      <c r="E5226" s="6"/>
      <c r="F5226" s="6"/>
      <c r="G5226" s="6"/>
      <c r="H5226" s="6"/>
      <c r="I5226" s="6"/>
      <c r="J5226" s="9"/>
    </row>
    <row r="5227" ht="15.35" customHeight="1">
      <c r="A5227" s="5"/>
      <c r="B5227" s="6"/>
      <c r="C5227" s="6"/>
      <c r="D5227" s="6"/>
      <c r="E5227" s="6"/>
      <c r="F5227" s="6"/>
      <c r="G5227" s="6"/>
      <c r="H5227" s="6"/>
      <c r="I5227" s="6"/>
      <c r="J5227" s="9"/>
    </row>
    <row r="5228" ht="15.35" customHeight="1">
      <c r="A5228" s="5"/>
      <c r="B5228" s="6"/>
      <c r="C5228" s="6"/>
      <c r="D5228" s="6"/>
      <c r="E5228" s="6"/>
      <c r="F5228" s="6"/>
      <c r="G5228" s="6"/>
      <c r="H5228" s="6"/>
      <c r="I5228" s="6"/>
      <c r="J5228" s="9"/>
    </row>
    <row r="5229" ht="15.35" customHeight="1">
      <c r="A5229" s="5"/>
      <c r="B5229" s="6"/>
      <c r="C5229" s="6"/>
      <c r="D5229" s="6"/>
      <c r="E5229" s="6"/>
      <c r="F5229" s="6"/>
      <c r="G5229" s="6"/>
      <c r="H5229" s="6"/>
      <c r="I5229" s="6"/>
      <c r="J5229" s="9"/>
    </row>
    <row r="5230" ht="15.35" customHeight="1">
      <c r="A5230" s="5"/>
      <c r="B5230" s="6"/>
      <c r="C5230" s="6"/>
      <c r="D5230" s="6"/>
      <c r="E5230" s="6"/>
      <c r="F5230" s="6"/>
      <c r="G5230" s="6"/>
      <c r="H5230" s="6"/>
      <c r="I5230" s="6"/>
      <c r="J5230" s="9"/>
    </row>
    <row r="5231" ht="15.35" customHeight="1">
      <c r="A5231" s="5"/>
      <c r="B5231" s="6"/>
      <c r="C5231" s="6"/>
      <c r="D5231" s="6"/>
      <c r="E5231" s="6"/>
      <c r="F5231" s="6"/>
      <c r="G5231" s="6"/>
      <c r="H5231" s="6"/>
      <c r="I5231" s="6"/>
      <c r="J5231" s="9"/>
    </row>
    <row r="5232" ht="15.35" customHeight="1">
      <c r="A5232" s="5"/>
      <c r="B5232" s="6"/>
      <c r="C5232" s="6"/>
      <c r="D5232" s="6"/>
      <c r="E5232" s="6"/>
      <c r="F5232" s="6"/>
      <c r="G5232" s="6"/>
      <c r="H5232" s="6"/>
      <c r="I5232" s="6"/>
      <c r="J5232" s="9"/>
    </row>
    <row r="5233" ht="15.35" customHeight="1">
      <c r="A5233" s="5"/>
      <c r="B5233" s="6"/>
      <c r="C5233" s="6"/>
      <c r="D5233" s="6"/>
      <c r="E5233" s="6"/>
      <c r="F5233" s="6"/>
      <c r="G5233" s="6"/>
      <c r="H5233" s="6"/>
      <c r="I5233" s="6"/>
      <c r="J5233" s="9"/>
    </row>
    <row r="5234" ht="15.35" customHeight="1">
      <c r="A5234" s="5"/>
      <c r="B5234" s="6"/>
      <c r="C5234" s="6"/>
      <c r="D5234" s="6"/>
      <c r="E5234" s="6"/>
      <c r="F5234" s="6"/>
      <c r="G5234" s="6"/>
      <c r="H5234" s="6"/>
      <c r="I5234" s="6"/>
      <c r="J5234" s="9"/>
    </row>
    <row r="5235" ht="15.35" customHeight="1">
      <c r="A5235" s="5"/>
      <c r="B5235" s="6"/>
      <c r="C5235" s="6"/>
      <c r="D5235" s="6"/>
      <c r="E5235" s="6"/>
      <c r="F5235" s="6"/>
      <c r="G5235" s="6"/>
      <c r="H5235" s="6"/>
      <c r="I5235" s="6"/>
      <c r="J5235" s="9"/>
    </row>
    <row r="5236" ht="15.35" customHeight="1">
      <c r="A5236" s="5"/>
      <c r="B5236" s="6"/>
      <c r="C5236" s="6"/>
      <c r="D5236" s="6"/>
      <c r="E5236" s="6"/>
      <c r="F5236" s="6"/>
      <c r="G5236" s="6"/>
      <c r="H5236" s="6"/>
      <c r="I5236" s="6"/>
      <c r="J5236" s="9"/>
    </row>
    <row r="5237" ht="15.35" customHeight="1">
      <c r="A5237" s="5"/>
      <c r="B5237" s="6"/>
      <c r="C5237" s="6"/>
      <c r="D5237" s="6"/>
      <c r="E5237" s="6"/>
      <c r="F5237" s="6"/>
      <c r="G5237" s="6"/>
      <c r="H5237" s="6"/>
      <c r="I5237" s="6"/>
      <c r="J5237" s="9"/>
    </row>
    <row r="5238" ht="15.35" customHeight="1">
      <c r="A5238" s="5"/>
      <c r="B5238" s="6"/>
      <c r="C5238" s="6"/>
      <c r="D5238" s="6"/>
      <c r="E5238" s="6"/>
      <c r="F5238" s="6"/>
      <c r="G5238" s="6"/>
      <c r="H5238" s="6"/>
      <c r="I5238" s="6"/>
      <c r="J5238" s="9"/>
    </row>
    <row r="5239" ht="15.35" customHeight="1">
      <c r="A5239" s="5"/>
      <c r="B5239" s="6"/>
      <c r="C5239" s="6"/>
      <c r="D5239" s="6"/>
      <c r="E5239" s="6"/>
      <c r="F5239" s="6"/>
      <c r="G5239" s="6"/>
      <c r="H5239" s="6"/>
      <c r="I5239" s="6"/>
      <c r="J5239" s="9"/>
    </row>
    <row r="5240" ht="15.35" customHeight="1">
      <c r="A5240" s="5"/>
      <c r="B5240" s="6"/>
      <c r="C5240" s="6"/>
      <c r="D5240" s="6"/>
      <c r="E5240" s="6"/>
      <c r="F5240" s="6"/>
      <c r="G5240" s="6"/>
      <c r="H5240" s="6"/>
      <c r="I5240" s="6"/>
      <c r="J5240" s="9"/>
    </row>
    <row r="5241" ht="15.35" customHeight="1">
      <c r="A5241" s="5"/>
      <c r="B5241" s="6"/>
      <c r="C5241" s="6"/>
      <c r="D5241" s="6"/>
      <c r="E5241" s="6"/>
      <c r="F5241" s="6"/>
      <c r="G5241" s="6"/>
      <c r="H5241" s="6"/>
      <c r="I5241" s="6"/>
      <c r="J5241" s="9"/>
    </row>
    <row r="5242" ht="15.35" customHeight="1">
      <c r="A5242" s="5"/>
      <c r="B5242" s="6"/>
      <c r="C5242" s="6"/>
      <c r="D5242" s="6"/>
      <c r="E5242" s="6"/>
      <c r="F5242" s="6"/>
      <c r="G5242" s="6"/>
      <c r="H5242" s="6"/>
      <c r="I5242" s="6"/>
      <c r="J5242" s="9"/>
    </row>
    <row r="5243" ht="15.35" customHeight="1">
      <c r="A5243" s="5"/>
      <c r="B5243" s="6"/>
      <c r="C5243" s="6"/>
      <c r="D5243" s="6"/>
      <c r="E5243" s="6"/>
      <c r="F5243" s="6"/>
      <c r="G5243" s="6"/>
      <c r="H5243" s="6"/>
      <c r="I5243" s="6"/>
      <c r="J5243" s="9"/>
    </row>
    <row r="5244" ht="15.35" customHeight="1">
      <c r="A5244" s="5"/>
      <c r="B5244" s="6"/>
      <c r="C5244" s="6"/>
      <c r="D5244" s="6"/>
      <c r="E5244" s="6"/>
      <c r="F5244" s="6"/>
      <c r="G5244" s="6"/>
      <c r="H5244" s="6"/>
      <c r="I5244" s="6"/>
      <c r="J5244" s="9"/>
    </row>
    <row r="5245" ht="15.35" customHeight="1">
      <c r="A5245" s="5"/>
      <c r="B5245" s="6"/>
      <c r="C5245" s="6"/>
      <c r="D5245" s="6"/>
      <c r="E5245" s="6"/>
      <c r="F5245" s="6"/>
      <c r="G5245" s="6"/>
      <c r="H5245" s="6"/>
      <c r="I5245" s="6"/>
      <c r="J5245" s="9"/>
    </row>
    <row r="5246" ht="15.35" customHeight="1">
      <c r="A5246" s="5"/>
      <c r="B5246" s="6"/>
      <c r="C5246" s="6"/>
      <c r="D5246" s="6"/>
      <c r="E5246" s="6"/>
      <c r="F5246" s="6"/>
      <c r="G5246" s="6"/>
      <c r="H5246" s="6"/>
      <c r="I5246" s="6"/>
      <c r="J5246" s="9"/>
    </row>
    <row r="5247" ht="15.35" customHeight="1">
      <c r="A5247" s="5"/>
      <c r="B5247" s="6"/>
      <c r="C5247" s="6"/>
      <c r="D5247" s="6"/>
      <c r="E5247" s="6"/>
      <c r="F5247" s="6"/>
      <c r="G5247" s="6"/>
      <c r="H5247" s="6"/>
      <c r="I5247" s="6"/>
      <c r="J5247" s="9"/>
    </row>
    <row r="5248" ht="15.35" customHeight="1">
      <c r="A5248" s="5"/>
      <c r="B5248" s="6"/>
      <c r="C5248" s="6"/>
      <c r="D5248" s="6"/>
      <c r="E5248" s="6"/>
      <c r="F5248" s="6"/>
      <c r="G5248" s="6"/>
      <c r="H5248" s="6"/>
      <c r="I5248" s="6"/>
      <c r="J5248" s="9"/>
    </row>
    <row r="5249" ht="15.35" customHeight="1">
      <c r="A5249" s="5"/>
      <c r="B5249" s="6"/>
      <c r="C5249" s="6"/>
      <c r="D5249" s="6"/>
      <c r="E5249" s="6"/>
      <c r="F5249" s="6"/>
      <c r="G5249" s="6"/>
      <c r="H5249" s="6"/>
      <c r="I5249" s="6"/>
      <c r="J5249" s="9"/>
    </row>
    <row r="5250" ht="15.35" customHeight="1">
      <c r="A5250" s="5"/>
      <c r="B5250" s="6"/>
      <c r="C5250" s="6"/>
      <c r="D5250" s="6"/>
      <c r="E5250" s="6"/>
      <c r="F5250" s="6"/>
      <c r="G5250" s="6"/>
      <c r="H5250" s="6"/>
      <c r="I5250" s="6"/>
      <c r="J5250" s="9"/>
    </row>
    <row r="5251" ht="15.35" customHeight="1">
      <c r="A5251" s="5"/>
      <c r="B5251" s="6"/>
      <c r="C5251" s="6"/>
      <c r="D5251" s="6"/>
      <c r="E5251" s="6"/>
      <c r="F5251" s="6"/>
      <c r="G5251" s="6"/>
      <c r="H5251" s="6"/>
      <c r="I5251" s="6"/>
      <c r="J5251" s="9"/>
    </row>
    <row r="5252" ht="15.35" customHeight="1">
      <c r="A5252" s="5"/>
      <c r="B5252" s="6"/>
      <c r="C5252" s="6"/>
      <c r="D5252" s="6"/>
      <c r="E5252" s="6"/>
      <c r="F5252" s="6"/>
      <c r="G5252" s="6"/>
      <c r="H5252" s="6"/>
      <c r="I5252" s="6"/>
      <c r="J5252" s="9"/>
    </row>
    <row r="5253" ht="15.35" customHeight="1">
      <c r="A5253" s="5"/>
      <c r="B5253" s="6"/>
      <c r="C5253" s="6"/>
      <c r="D5253" s="6"/>
      <c r="E5253" s="6"/>
      <c r="F5253" s="6"/>
      <c r="G5253" s="6"/>
      <c r="H5253" s="6"/>
      <c r="I5253" s="6"/>
      <c r="J5253" s="9"/>
    </row>
    <row r="5254" ht="15.35" customHeight="1">
      <c r="A5254" s="5"/>
      <c r="B5254" s="6"/>
      <c r="C5254" s="6"/>
      <c r="D5254" s="6"/>
      <c r="E5254" s="6"/>
      <c r="F5254" s="6"/>
      <c r="G5254" s="6"/>
      <c r="H5254" s="6"/>
      <c r="I5254" s="6"/>
      <c r="J5254" s="9"/>
    </row>
    <row r="5255" ht="15.35" customHeight="1">
      <c r="A5255" s="5"/>
      <c r="B5255" s="6"/>
      <c r="C5255" s="6"/>
      <c r="D5255" s="6"/>
      <c r="E5255" s="6"/>
      <c r="F5255" s="6"/>
      <c r="G5255" s="6"/>
      <c r="H5255" s="6"/>
      <c r="I5255" s="6"/>
      <c r="J5255" s="9"/>
    </row>
    <row r="5256" ht="15.35" customHeight="1">
      <c r="A5256" s="5"/>
      <c r="B5256" s="6"/>
      <c r="C5256" s="6"/>
      <c r="D5256" s="6"/>
      <c r="E5256" s="6"/>
      <c r="F5256" s="6"/>
      <c r="G5256" s="6"/>
      <c r="H5256" s="6"/>
      <c r="I5256" s="6"/>
      <c r="J5256" s="9"/>
    </row>
    <row r="5257" ht="15.35" customHeight="1">
      <c r="A5257" s="5"/>
      <c r="B5257" s="6"/>
      <c r="C5257" s="6"/>
      <c r="D5257" s="6"/>
      <c r="E5257" s="6"/>
      <c r="F5257" s="6"/>
      <c r="G5257" s="6"/>
      <c r="H5257" s="6"/>
      <c r="I5257" s="6"/>
      <c r="J5257" s="9"/>
    </row>
    <row r="5258" ht="15.35" customHeight="1">
      <c r="A5258" s="5"/>
      <c r="B5258" s="6"/>
      <c r="C5258" s="6"/>
      <c r="D5258" s="6"/>
      <c r="E5258" s="6"/>
      <c r="F5258" s="6"/>
      <c r="G5258" s="6"/>
      <c r="H5258" s="6"/>
      <c r="I5258" s="6"/>
      <c r="J5258" s="9"/>
    </row>
    <row r="5259" ht="15.35" customHeight="1">
      <c r="A5259" s="5"/>
      <c r="B5259" s="6"/>
      <c r="C5259" s="6"/>
      <c r="D5259" s="6"/>
      <c r="E5259" s="6"/>
      <c r="F5259" s="6"/>
      <c r="G5259" s="6"/>
      <c r="H5259" s="6"/>
      <c r="I5259" s="6"/>
      <c r="J5259" s="9"/>
    </row>
    <row r="5260" ht="15.35" customHeight="1">
      <c r="A5260" s="5"/>
      <c r="B5260" s="6"/>
      <c r="C5260" s="6"/>
      <c r="D5260" s="6"/>
      <c r="E5260" s="6"/>
      <c r="F5260" s="6"/>
      <c r="G5260" s="6"/>
      <c r="H5260" s="6"/>
      <c r="I5260" s="6"/>
      <c r="J5260" s="9"/>
    </row>
    <row r="5261" ht="15.35" customHeight="1">
      <c r="A5261" s="5"/>
      <c r="B5261" s="6"/>
      <c r="C5261" s="6"/>
      <c r="D5261" s="6"/>
      <c r="E5261" s="6"/>
      <c r="F5261" s="6"/>
      <c r="G5261" s="6"/>
      <c r="H5261" s="6"/>
      <c r="I5261" s="6"/>
      <c r="J5261" s="9"/>
    </row>
    <row r="5262" ht="15.35" customHeight="1">
      <c r="A5262" s="5"/>
      <c r="B5262" s="6"/>
      <c r="C5262" s="6"/>
      <c r="D5262" s="6"/>
      <c r="E5262" s="6"/>
      <c r="F5262" s="6"/>
      <c r="G5262" s="6"/>
      <c r="H5262" s="6"/>
      <c r="I5262" s="6"/>
      <c r="J5262" s="9"/>
    </row>
    <row r="5263" ht="15.35" customHeight="1">
      <c r="A5263" s="5"/>
      <c r="B5263" s="6"/>
      <c r="C5263" s="6"/>
      <c r="D5263" s="6"/>
      <c r="E5263" s="6"/>
      <c r="F5263" s="6"/>
      <c r="G5263" s="6"/>
      <c r="H5263" s="6"/>
      <c r="I5263" s="6"/>
      <c r="J5263" s="9"/>
    </row>
    <row r="5264" ht="15.35" customHeight="1">
      <c r="A5264" s="5"/>
      <c r="B5264" s="6"/>
      <c r="C5264" s="6"/>
      <c r="D5264" s="6"/>
      <c r="E5264" s="6"/>
      <c r="F5264" s="6"/>
      <c r="G5264" s="6"/>
      <c r="H5264" s="6"/>
      <c r="I5264" s="6"/>
      <c r="J5264" s="9"/>
    </row>
    <row r="5265" ht="15.35" customHeight="1">
      <c r="A5265" s="5"/>
      <c r="B5265" s="6"/>
      <c r="C5265" s="6"/>
      <c r="D5265" s="6"/>
      <c r="E5265" s="6"/>
      <c r="F5265" s="6"/>
      <c r="G5265" s="6"/>
      <c r="H5265" s="6"/>
      <c r="I5265" s="6"/>
      <c r="J5265" s="9"/>
    </row>
    <row r="5266" ht="15.35" customHeight="1">
      <c r="A5266" s="5"/>
      <c r="B5266" s="6"/>
      <c r="C5266" s="6"/>
      <c r="D5266" s="6"/>
      <c r="E5266" s="6"/>
      <c r="F5266" s="6"/>
      <c r="G5266" s="6"/>
      <c r="H5266" s="6"/>
      <c r="I5266" s="6"/>
      <c r="J5266" s="9"/>
    </row>
    <row r="5267" ht="15.35" customHeight="1">
      <c r="A5267" s="5"/>
      <c r="B5267" s="6"/>
      <c r="C5267" s="6"/>
      <c r="D5267" s="6"/>
      <c r="E5267" s="6"/>
      <c r="F5267" s="6"/>
      <c r="G5267" s="6"/>
      <c r="H5267" s="6"/>
      <c r="I5267" s="6"/>
      <c r="J5267" s="9"/>
    </row>
    <row r="5268" ht="15.35" customHeight="1">
      <c r="A5268" s="5"/>
      <c r="B5268" s="6"/>
      <c r="C5268" s="6"/>
      <c r="D5268" s="6"/>
      <c r="E5268" s="6"/>
      <c r="F5268" s="6"/>
      <c r="G5268" s="6"/>
      <c r="H5268" s="6"/>
      <c r="I5268" s="6"/>
      <c r="J5268" s="9"/>
    </row>
    <row r="5269" ht="15.35" customHeight="1">
      <c r="A5269" s="5"/>
      <c r="B5269" s="6"/>
      <c r="C5269" s="6"/>
      <c r="D5269" s="6"/>
      <c r="E5269" s="6"/>
      <c r="F5269" s="6"/>
      <c r="G5269" s="6"/>
      <c r="H5269" s="6"/>
      <c r="I5269" s="6"/>
      <c r="J5269" s="9"/>
    </row>
    <row r="5270" ht="15.35" customHeight="1">
      <c r="A5270" s="5"/>
      <c r="B5270" s="6"/>
      <c r="C5270" s="6"/>
      <c r="D5270" s="6"/>
      <c r="E5270" s="6"/>
      <c r="F5270" s="6"/>
      <c r="G5270" s="6"/>
      <c r="H5270" s="6"/>
      <c r="I5270" s="6"/>
      <c r="J5270" s="9"/>
    </row>
    <row r="5271" ht="15.35" customHeight="1">
      <c r="A5271" s="5"/>
      <c r="B5271" s="6"/>
      <c r="C5271" s="6"/>
      <c r="D5271" s="6"/>
      <c r="E5271" s="6"/>
      <c r="F5271" s="6"/>
      <c r="G5271" s="6"/>
      <c r="H5271" s="6"/>
      <c r="I5271" s="6"/>
      <c r="J5271" s="9"/>
    </row>
    <row r="5272" ht="15.35" customHeight="1">
      <c r="A5272" s="5"/>
      <c r="B5272" s="6"/>
      <c r="C5272" s="6"/>
      <c r="D5272" s="6"/>
      <c r="E5272" s="6"/>
      <c r="F5272" s="6"/>
      <c r="G5272" s="6"/>
      <c r="H5272" s="6"/>
      <c r="I5272" s="6"/>
      <c r="J5272" s="9"/>
    </row>
    <row r="5273" ht="15.35" customHeight="1">
      <c r="A5273" s="5"/>
      <c r="B5273" s="6"/>
      <c r="C5273" s="6"/>
      <c r="D5273" s="6"/>
      <c r="E5273" s="6"/>
      <c r="F5273" s="6"/>
      <c r="G5273" s="6"/>
      <c r="H5273" s="6"/>
      <c r="I5273" s="6"/>
      <c r="J5273" s="9"/>
    </row>
    <row r="5274" ht="15.35" customHeight="1">
      <c r="A5274" s="5"/>
      <c r="B5274" s="6"/>
      <c r="C5274" s="6"/>
      <c r="D5274" s="6"/>
      <c r="E5274" s="6"/>
      <c r="F5274" s="6"/>
      <c r="G5274" s="6"/>
      <c r="H5274" s="6"/>
      <c r="I5274" s="6"/>
      <c r="J5274" s="9"/>
    </row>
    <row r="5275" ht="15.35" customHeight="1">
      <c r="A5275" s="5"/>
      <c r="B5275" s="6"/>
      <c r="C5275" s="6"/>
      <c r="D5275" s="6"/>
      <c r="E5275" s="6"/>
      <c r="F5275" s="6"/>
      <c r="G5275" s="6"/>
      <c r="H5275" s="6"/>
      <c r="I5275" s="6"/>
      <c r="J5275" s="9"/>
    </row>
    <row r="5276" ht="15.35" customHeight="1">
      <c r="A5276" s="5"/>
      <c r="B5276" s="6"/>
      <c r="C5276" s="6"/>
      <c r="D5276" s="6"/>
      <c r="E5276" s="6"/>
      <c r="F5276" s="6"/>
      <c r="G5276" s="6"/>
      <c r="H5276" s="6"/>
      <c r="I5276" s="6"/>
      <c r="J5276" s="9"/>
    </row>
    <row r="5277" ht="15.35" customHeight="1">
      <c r="A5277" s="5"/>
      <c r="B5277" s="6"/>
      <c r="C5277" s="6"/>
      <c r="D5277" s="6"/>
      <c r="E5277" s="6"/>
      <c r="F5277" s="6"/>
      <c r="G5277" s="6"/>
      <c r="H5277" s="6"/>
      <c r="I5277" s="6"/>
      <c r="J5277" s="9"/>
    </row>
    <row r="5278" ht="15.35" customHeight="1">
      <c r="A5278" s="5"/>
      <c r="B5278" s="6"/>
      <c r="C5278" s="6"/>
      <c r="D5278" s="6"/>
      <c r="E5278" s="6"/>
      <c r="F5278" s="6"/>
      <c r="G5278" s="6"/>
      <c r="H5278" s="6"/>
      <c r="I5278" s="6"/>
      <c r="J5278" s="9"/>
    </row>
    <row r="5279" ht="15.35" customHeight="1">
      <c r="A5279" s="5"/>
      <c r="B5279" s="6"/>
      <c r="C5279" s="6"/>
      <c r="D5279" s="6"/>
      <c r="E5279" s="6"/>
      <c r="F5279" s="6"/>
      <c r="G5279" s="6"/>
      <c r="H5279" s="6"/>
      <c r="I5279" s="6"/>
      <c r="J5279" s="9"/>
    </row>
    <row r="5280" ht="15.35" customHeight="1">
      <c r="A5280" s="5"/>
      <c r="B5280" s="6"/>
      <c r="C5280" s="6"/>
      <c r="D5280" s="6"/>
      <c r="E5280" s="6"/>
      <c r="F5280" s="6"/>
      <c r="G5280" s="6"/>
      <c r="H5280" s="6"/>
      <c r="I5280" s="6"/>
      <c r="J5280" s="9"/>
    </row>
    <row r="5281" ht="15.35" customHeight="1">
      <c r="A5281" s="5"/>
      <c r="B5281" s="6"/>
      <c r="C5281" s="6"/>
      <c r="D5281" s="6"/>
      <c r="E5281" s="6"/>
      <c r="F5281" s="6"/>
      <c r="G5281" s="6"/>
      <c r="H5281" s="6"/>
      <c r="I5281" s="6"/>
      <c r="J5281" s="9"/>
    </row>
    <row r="5282" ht="15.35" customHeight="1">
      <c r="A5282" s="5"/>
      <c r="B5282" s="6"/>
      <c r="C5282" s="6"/>
      <c r="D5282" s="6"/>
      <c r="E5282" s="6"/>
      <c r="F5282" s="6"/>
      <c r="G5282" s="6"/>
      <c r="H5282" s="6"/>
      <c r="I5282" s="6"/>
      <c r="J5282" s="9"/>
    </row>
    <row r="5283" ht="15.35" customHeight="1">
      <c r="A5283" s="5"/>
      <c r="B5283" s="6"/>
      <c r="C5283" s="6"/>
      <c r="D5283" s="6"/>
      <c r="E5283" s="6"/>
      <c r="F5283" s="6"/>
      <c r="G5283" s="6"/>
      <c r="H5283" s="6"/>
      <c r="I5283" s="6"/>
      <c r="J5283" s="9"/>
    </row>
    <row r="5284" ht="15.35" customHeight="1">
      <c r="A5284" s="5"/>
      <c r="B5284" s="6"/>
      <c r="C5284" s="6"/>
      <c r="D5284" s="6"/>
      <c r="E5284" s="6"/>
      <c r="F5284" s="6"/>
      <c r="G5284" s="6"/>
      <c r="H5284" s="6"/>
      <c r="I5284" s="6"/>
      <c r="J5284" s="9"/>
    </row>
    <row r="5285" ht="15.35" customHeight="1">
      <c r="A5285" s="5"/>
      <c r="B5285" s="6"/>
      <c r="C5285" s="6"/>
      <c r="D5285" s="6"/>
      <c r="E5285" s="6"/>
      <c r="F5285" s="6"/>
      <c r="G5285" s="6"/>
      <c r="H5285" s="6"/>
      <c r="I5285" s="6"/>
      <c r="J5285" s="9"/>
    </row>
    <row r="5286" ht="15.35" customHeight="1">
      <c r="A5286" s="5"/>
      <c r="B5286" s="6"/>
      <c r="C5286" s="6"/>
      <c r="D5286" s="6"/>
      <c r="E5286" s="6"/>
      <c r="F5286" s="6"/>
      <c r="G5286" s="6"/>
      <c r="H5286" s="6"/>
      <c r="I5286" s="6"/>
      <c r="J5286" s="9"/>
    </row>
    <row r="5287" ht="15.35" customHeight="1">
      <c r="A5287" s="5"/>
      <c r="B5287" s="6"/>
      <c r="C5287" s="6"/>
      <c r="D5287" s="6"/>
      <c r="E5287" s="6"/>
      <c r="F5287" s="6"/>
      <c r="G5287" s="6"/>
      <c r="H5287" s="6"/>
      <c r="I5287" s="6"/>
      <c r="J5287" s="9"/>
    </row>
    <row r="5288" ht="15.35" customHeight="1">
      <c r="A5288" s="5"/>
      <c r="B5288" s="6"/>
      <c r="C5288" s="6"/>
      <c r="D5288" s="6"/>
      <c r="E5288" s="6"/>
      <c r="F5288" s="6"/>
      <c r="G5288" s="6"/>
      <c r="H5288" s="6"/>
      <c r="I5288" s="6"/>
      <c r="J5288" s="9"/>
    </row>
    <row r="5289" ht="15.35" customHeight="1">
      <c r="A5289" s="5"/>
      <c r="B5289" s="6"/>
      <c r="C5289" s="6"/>
      <c r="D5289" s="6"/>
      <c r="E5289" s="6"/>
      <c r="F5289" s="6"/>
      <c r="G5289" s="6"/>
      <c r="H5289" s="6"/>
      <c r="I5289" s="6"/>
      <c r="J5289" s="9"/>
    </row>
    <row r="5290" ht="15.35" customHeight="1">
      <c r="A5290" s="5"/>
      <c r="B5290" s="6"/>
      <c r="C5290" s="6"/>
      <c r="D5290" s="6"/>
      <c r="E5290" s="6"/>
      <c r="F5290" s="6"/>
      <c r="G5290" s="6"/>
      <c r="H5290" s="6"/>
      <c r="I5290" s="6"/>
      <c r="J5290" s="9"/>
    </row>
    <row r="5291" ht="15.35" customHeight="1">
      <c r="A5291" s="5"/>
      <c r="B5291" s="6"/>
      <c r="C5291" s="6"/>
      <c r="D5291" s="6"/>
      <c r="E5291" s="6"/>
      <c r="F5291" s="6"/>
      <c r="G5291" s="6"/>
      <c r="H5291" s="6"/>
      <c r="I5291" s="6"/>
      <c r="J5291" s="9"/>
    </row>
    <row r="5292" ht="15.35" customHeight="1">
      <c r="A5292" s="5"/>
      <c r="B5292" s="6"/>
      <c r="C5292" s="6"/>
      <c r="D5292" s="6"/>
      <c r="E5292" s="6"/>
      <c r="F5292" s="6"/>
      <c r="G5292" s="6"/>
      <c r="H5292" s="6"/>
      <c r="I5292" s="6"/>
      <c r="J5292" s="9"/>
    </row>
    <row r="5293" ht="15.35" customHeight="1">
      <c r="A5293" s="5"/>
      <c r="B5293" s="6"/>
      <c r="C5293" s="6"/>
      <c r="D5293" s="6"/>
      <c r="E5293" s="6"/>
      <c r="F5293" s="6"/>
      <c r="G5293" s="6"/>
      <c r="H5293" s="6"/>
      <c r="I5293" s="6"/>
      <c r="J5293" s="9"/>
    </row>
    <row r="5294" ht="15.35" customHeight="1">
      <c r="A5294" s="5"/>
      <c r="B5294" s="6"/>
      <c r="C5294" s="6"/>
      <c r="D5294" s="6"/>
      <c r="E5294" s="6"/>
      <c r="F5294" s="6"/>
      <c r="G5294" s="6"/>
      <c r="H5294" s="6"/>
      <c r="I5294" s="6"/>
      <c r="J5294" s="9"/>
    </row>
    <row r="5295" ht="15.35" customHeight="1">
      <c r="A5295" s="5"/>
      <c r="B5295" s="6"/>
      <c r="C5295" s="6"/>
      <c r="D5295" s="6"/>
      <c r="E5295" s="6"/>
      <c r="F5295" s="6"/>
      <c r="G5295" s="6"/>
      <c r="H5295" s="6"/>
      <c r="I5295" s="6"/>
      <c r="J5295" s="9"/>
    </row>
    <row r="5296" ht="15.35" customHeight="1">
      <c r="A5296" s="5"/>
      <c r="B5296" s="6"/>
      <c r="C5296" s="6"/>
      <c r="D5296" s="6"/>
      <c r="E5296" s="6"/>
      <c r="F5296" s="6"/>
      <c r="G5296" s="6"/>
      <c r="H5296" s="6"/>
      <c r="I5296" s="6"/>
      <c r="J5296" s="9"/>
    </row>
    <row r="5297" ht="15.35" customHeight="1">
      <c r="A5297" s="5"/>
      <c r="B5297" s="6"/>
      <c r="C5297" s="6"/>
      <c r="D5297" s="6"/>
      <c r="E5297" s="6"/>
      <c r="F5297" s="6"/>
      <c r="G5297" s="6"/>
      <c r="H5297" s="6"/>
      <c r="I5297" s="6"/>
      <c r="J5297" s="9"/>
    </row>
    <row r="5298" ht="15.35" customHeight="1">
      <c r="A5298" s="5"/>
      <c r="B5298" s="6"/>
      <c r="C5298" s="6"/>
      <c r="D5298" s="6"/>
      <c r="E5298" s="6"/>
      <c r="F5298" s="6"/>
      <c r="G5298" s="6"/>
      <c r="H5298" s="6"/>
      <c r="I5298" s="6"/>
      <c r="J5298" s="9"/>
    </row>
    <row r="5299" ht="15.35" customHeight="1">
      <c r="A5299" s="5"/>
      <c r="B5299" s="6"/>
      <c r="C5299" s="6"/>
      <c r="D5299" s="6"/>
      <c r="E5299" s="6"/>
      <c r="F5299" s="6"/>
      <c r="G5299" s="6"/>
      <c r="H5299" s="6"/>
      <c r="I5299" s="6"/>
      <c r="J5299" s="9"/>
    </row>
    <row r="5300" ht="15.35" customHeight="1">
      <c r="A5300" s="5"/>
      <c r="B5300" s="6"/>
      <c r="C5300" s="6"/>
      <c r="D5300" s="6"/>
      <c r="E5300" s="6"/>
      <c r="F5300" s="6"/>
      <c r="G5300" s="6"/>
      <c r="H5300" s="6"/>
      <c r="I5300" s="6"/>
      <c r="J5300" s="9"/>
    </row>
    <row r="5301" ht="15.35" customHeight="1">
      <c r="A5301" s="5"/>
      <c r="B5301" s="6"/>
      <c r="C5301" s="6"/>
      <c r="D5301" s="6"/>
      <c r="E5301" s="6"/>
      <c r="F5301" s="6"/>
      <c r="G5301" s="6"/>
      <c r="H5301" s="6"/>
      <c r="I5301" s="6"/>
      <c r="J5301" s="9"/>
    </row>
    <row r="5302" ht="15.35" customHeight="1">
      <c r="A5302" s="5"/>
      <c r="B5302" s="6"/>
      <c r="C5302" s="6"/>
      <c r="D5302" s="6"/>
      <c r="E5302" s="6"/>
      <c r="F5302" s="6"/>
      <c r="G5302" s="6"/>
      <c r="H5302" s="6"/>
      <c r="I5302" s="6"/>
      <c r="J5302" s="9"/>
    </row>
    <row r="5303" ht="15.35" customHeight="1">
      <c r="A5303" s="5"/>
      <c r="B5303" s="6"/>
      <c r="C5303" s="6"/>
      <c r="D5303" s="6"/>
      <c r="E5303" s="6"/>
      <c r="F5303" s="6"/>
      <c r="G5303" s="6"/>
      <c r="H5303" s="6"/>
      <c r="I5303" s="6"/>
      <c r="J5303" s="9"/>
    </row>
    <row r="5304" ht="15.35" customHeight="1">
      <c r="A5304" s="5"/>
      <c r="B5304" s="6"/>
      <c r="C5304" s="6"/>
      <c r="D5304" s="6"/>
      <c r="E5304" s="6"/>
      <c r="F5304" s="6"/>
      <c r="G5304" s="6"/>
      <c r="H5304" s="6"/>
      <c r="I5304" s="6"/>
      <c r="J5304" s="9"/>
    </row>
    <row r="5305" ht="15.35" customHeight="1">
      <c r="A5305" s="5"/>
      <c r="B5305" s="6"/>
      <c r="C5305" s="6"/>
      <c r="D5305" s="6"/>
      <c r="E5305" s="6"/>
      <c r="F5305" s="6"/>
      <c r="G5305" s="6"/>
      <c r="H5305" s="6"/>
      <c r="I5305" s="6"/>
      <c r="J5305" s="9"/>
    </row>
    <row r="5306" ht="15.35" customHeight="1">
      <c r="A5306" s="5"/>
      <c r="B5306" s="6"/>
      <c r="C5306" s="6"/>
      <c r="D5306" s="6"/>
      <c r="E5306" s="6"/>
      <c r="F5306" s="6"/>
      <c r="G5306" s="6"/>
      <c r="H5306" s="6"/>
      <c r="I5306" s="6"/>
      <c r="J5306" s="9"/>
    </row>
    <row r="5307" ht="15.35" customHeight="1">
      <c r="A5307" s="5"/>
      <c r="B5307" s="6"/>
      <c r="C5307" s="6"/>
      <c r="D5307" s="6"/>
      <c r="E5307" s="6"/>
      <c r="F5307" s="6"/>
      <c r="G5307" s="6"/>
      <c r="H5307" s="6"/>
      <c r="I5307" s="6"/>
      <c r="J5307" s="9"/>
    </row>
    <row r="5308" ht="15.35" customHeight="1">
      <c r="A5308" s="5"/>
      <c r="B5308" s="6"/>
      <c r="C5308" s="6"/>
      <c r="D5308" s="6"/>
      <c r="E5308" s="6"/>
      <c r="F5308" s="6"/>
      <c r="G5308" s="6"/>
      <c r="H5308" s="6"/>
      <c r="I5308" s="6"/>
      <c r="J5308" s="9"/>
    </row>
    <row r="5309" ht="15.35" customHeight="1">
      <c r="A5309" s="5"/>
      <c r="B5309" s="6"/>
      <c r="C5309" s="6"/>
      <c r="D5309" s="6"/>
      <c r="E5309" s="6"/>
      <c r="F5309" s="6"/>
      <c r="G5309" s="6"/>
      <c r="H5309" s="6"/>
      <c r="I5309" s="6"/>
      <c r="J5309" s="9"/>
    </row>
    <row r="5310" ht="15.35" customHeight="1">
      <c r="A5310" s="5"/>
      <c r="B5310" s="6"/>
      <c r="C5310" s="6"/>
      <c r="D5310" s="6"/>
      <c r="E5310" s="6"/>
      <c r="F5310" s="6"/>
      <c r="G5310" s="6"/>
      <c r="H5310" s="6"/>
      <c r="I5310" s="6"/>
      <c r="J5310" s="9"/>
    </row>
    <row r="5311" ht="15.35" customHeight="1">
      <c r="A5311" s="5"/>
      <c r="B5311" s="6"/>
      <c r="C5311" s="6"/>
      <c r="D5311" s="6"/>
      <c r="E5311" s="6"/>
      <c r="F5311" s="6"/>
      <c r="G5311" s="6"/>
      <c r="H5311" s="6"/>
      <c r="I5311" s="6"/>
      <c r="J5311" s="9"/>
    </row>
    <row r="5312" ht="15.35" customHeight="1">
      <c r="A5312" s="5"/>
      <c r="B5312" s="6"/>
      <c r="C5312" s="6"/>
      <c r="D5312" s="6"/>
      <c r="E5312" s="6"/>
      <c r="F5312" s="6"/>
      <c r="G5312" s="6"/>
      <c r="H5312" s="6"/>
      <c r="I5312" s="6"/>
      <c r="J5312" s="9"/>
    </row>
    <row r="5313" ht="15.35" customHeight="1">
      <c r="A5313" s="5"/>
      <c r="B5313" s="6"/>
      <c r="C5313" s="6"/>
      <c r="D5313" s="6"/>
      <c r="E5313" s="6"/>
      <c r="F5313" s="6"/>
      <c r="G5313" s="6"/>
      <c r="H5313" s="6"/>
      <c r="I5313" s="6"/>
      <c r="J5313" s="9"/>
    </row>
    <row r="5314" ht="15.35" customHeight="1">
      <c r="A5314" s="5"/>
      <c r="B5314" s="6"/>
      <c r="C5314" s="6"/>
      <c r="D5314" s="6"/>
      <c r="E5314" s="6"/>
      <c r="F5314" s="6"/>
      <c r="G5314" s="6"/>
      <c r="H5314" s="6"/>
      <c r="I5314" s="6"/>
      <c r="J5314" s="9"/>
    </row>
    <row r="5315" ht="15.35" customHeight="1">
      <c r="A5315" s="5"/>
      <c r="B5315" s="6"/>
      <c r="C5315" s="6"/>
      <c r="D5315" s="6"/>
      <c r="E5315" s="6"/>
      <c r="F5315" s="6"/>
      <c r="G5315" s="6"/>
      <c r="H5315" s="6"/>
      <c r="I5315" s="6"/>
      <c r="J5315" s="9"/>
    </row>
    <row r="5316" ht="15.35" customHeight="1">
      <c r="A5316" s="5"/>
      <c r="B5316" s="6"/>
      <c r="C5316" s="6"/>
      <c r="D5316" s="6"/>
      <c r="E5316" s="6"/>
      <c r="F5316" s="6"/>
      <c r="G5316" s="6"/>
      <c r="H5316" s="6"/>
      <c r="I5316" s="6"/>
      <c r="J5316" s="9"/>
    </row>
    <row r="5317" ht="15.35" customHeight="1">
      <c r="A5317" s="5"/>
      <c r="B5317" s="6"/>
      <c r="C5317" s="6"/>
      <c r="D5317" s="6"/>
      <c r="E5317" s="6"/>
      <c r="F5317" s="6"/>
      <c r="G5317" s="6"/>
      <c r="H5317" s="6"/>
      <c r="I5317" s="6"/>
      <c r="J5317" s="9"/>
    </row>
    <row r="5318" ht="15.35" customHeight="1">
      <c r="A5318" s="5"/>
      <c r="B5318" s="6"/>
      <c r="C5318" s="6"/>
      <c r="D5318" s="6"/>
      <c r="E5318" s="6"/>
      <c r="F5318" s="6"/>
      <c r="G5318" s="6"/>
      <c r="H5318" s="6"/>
      <c r="I5318" s="6"/>
      <c r="J5318" s="9"/>
    </row>
    <row r="5319" ht="15.35" customHeight="1">
      <c r="A5319" s="5"/>
      <c r="B5319" s="6"/>
      <c r="C5319" s="6"/>
      <c r="D5319" s="6"/>
      <c r="E5319" s="6"/>
      <c r="F5319" s="6"/>
      <c r="G5319" s="6"/>
      <c r="H5319" s="6"/>
      <c r="I5319" s="6"/>
      <c r="J5319" s="9"/>
    </row>
    <row r="5320" ht="15.35" customHeight="1">
      <c r="A5320" s="5"/>
      <c r="B5320" s="6"/>
      <c r="C5320" s="6"/>
      <c r="D5320" s="6"/>
      <c r="E5320" s="6"/>
      <c r="F5320" s="6"/>
      <c r="G5320" s="6"/>
      <c r="H5320" s="6"/>
      <c r="I5320" s="6"/>
      <c r="J5320" s="9"/>
    </row>
    <row r="5321" ht="15.35" customHeight="1">
      <c r="A5321" s="5"/>
      <c r="B5321" s="6"/>
      <c r="C5321" s="6"/>
      <c r="D5321" s="6"/>
      <c r="E5321" s="6"/>
      <c r="F5321" s="6"/>
      <c r="G5321" s="6"/>
      <c r="H5321" s="6"/>
      <c r="I5321" s="6"/>
      <c r="J5321" s="9"/>
    </row>
    <row r="5322" ht="15.35" customHeight="1">
      <c r="A5322" s="5"/>
      <c r="B5322" s="6"/>
      <c r="C5322" s="6"/>
      <c r="D5322" s="6"/>
      <c r="E5322" s="6"/>
      <c r="F5322" s="6"/>
      <c r="G5322" s="6"/>
      <c r="H5322" s="6"/>
      <c r="I5322" s="6"/>
      <c r="J5322" s="9"/>
    </row>
    <row r="5323" ht="15.35" customHeight="1">
      <c r="A5323" s="5"/>
      <c r="B5323" s="6"/>
      <c r="C5323" s="6"/>
      <c r="D5323" s="6"/>
      <c r="E5323" s="6"/>
      <c r="F5323" s="6"/>
      <c r="G5323" s="6"/>
      <c r="H5323" s="6"/>
      <c r="I5323" s="6"/>
      <c r="J5323" s="9"/>
    </row>
    <row r="5324" ht="15.35" customHeight="1">
      <c r="A5324" s="5"/>
      <c r="B5324" s="6"/>
      <c r="C5324" s="6"/>
      <c r="D5324" s="6"/>
      <c r="E5324" s="6"/>
      <c r="F5324" s="6"/>
      <c r="G5324" s="6"/>
      <c r="H5324" s="6"/>
      <c r="I5324" s="6"/>
      <c r="J5324" s="9"/>
    </row>
    <row r="5325" ht="15.35" customHeight="1">
      <c r="A5325" s="5"/>
      <c r="B5325" s="6"/>
      <c r="C5325" s="6"/>
      <c r="D5325" s="6"/>
      <c r="E5325" s="6"/>
      <c r="F5325" s="6"/>
      <c r="G5325" s="6"/>
      <c r="H5325" s="6"/>
      <c r="I5325" s="6"/>
      <c r="J5325" s="9"/>
    </row>
    <row r="5326" ht="15.35" customHeight="1">
      <c r="A5326" s="5"/>
      <c r="B5326" s="6"/>
      <c r="C5326" s="6"/>
      <c r="D5326" s="6"/>
      <c r="E5326" s="6"/>
      <c r="F5326" s="6"/>
      <c r="G5326" s="6"/>
      <c r="H5326" s="6"/>
      <c r="I5326" s="6"/>
      <c r="J5326" s="9"/>
    </row>
    <row r="5327" ht="15.35" customHeight="1">
      <c r="A5327" s="5"/>
      <c r="B5327" s="6"/>
      <c r="C5327" s="6"/>
      <c r="D5327" s="6"/>
      <c r="E5327" s="6"/>
      <c r="F5327" s="6"/>
      <c r="G5327" s="6"/>
      <c r="H5327" s="6"/>
      <c r="I5327" s="6"/>
      <c r="J5327" s="9"/>
    </row>
    <row r="5328" ht="15.35" customHeight="1">
      <c r="A5328" s="5"/>
      <c r="B5328" s="6"/>
      <c r="C5328" s="6"/>
      <c r="D5328" s="6"/>
      <c r="E5328" s="6"/>
      <c r="F5328" s="6"/>
      <c r="G5328" s="6"/>
      <c r="H5328" s="6"/>
      <c r="I5328" s="6"/>
      <c r="J5328" s="9"/>
    </row>
    <row r="5329" ht="15.35" customHeight="1">
      <c r="A5329" s="5"/>
      <c r="B5329" s="6"/>
      <c r="C5329" s="6"/>
      <c r="D5329" s="6"/>
      <c r="E5329" s="6"/>
      <c r="F5329" s="6"/>
      <c r="G5329" s="6"/>
      <c r="H5329" s="6"/>
      <c r="I5329" s="6"/>
      <c r="J5329" s="9"/>
    </row>
    <row r="5330" ht="15.35" customHeight="1">
      <c r="A5330" s="5"/>
      <c r="B5330" s="6"/>
      <c r="C5330" s="6"/>
      <c r="D5330" s="6"/>
      <c r="E5330" s="6"/>
      <c r="F5330" s="6"/>
      <c r="G5330" s="6"/>
      <c r="H5330" s="6"/>
      <c r="I5330" s="6"/>
      <c r="J5330" s="9"/>
    </row>
    <row r="5331" ht="15.35" customHeight="1">
      <c r="A5331" s="5"/>
      <c r="B5331" s="6"/>
      <c r="C5331" s="6"/>
      <c r="D5331" s="6"/>
      <c r="E5331" s="6"/>
      <c r="F5331" s="6"/>
      <c r="G5331" s="6"/>
      <c r="H5331" s="6"/>
      <c r="I5331" s="6"/>
      <c r="J5331" s="9"/>
    </row>
    <row r="5332" ht="15.35" customHeight="1">
      <c r="A5332" s="5"/>
      <c r="B5332" s="6"/>
      <c r="C5332" s="6"/>
      <c r="D5332" s="6"/>
      <c r="E5332" s="6"/>
      <c r="F5332" s="6"/>
      <c r="G5332" s="6"/>
      <c r="H5332" s="6"/>
      <c r="I5332" s="6"/>
      <c r="J5332" s="9"/>
    </row>
    <row r="5333" ht="15.35" customHeight="1">
      <c r="A5333" s="5"/>
      <c r="B5333" s="6"/>
      <c r="C5333" s="6"/>
      <c r="D5333" s="6"/>
      <c r="E5333" s="6"/>
      <c r="F5333" s="6"/>
      <c r="G5333" s="6"/>
      <c r="H5333" s="6"/>
      <c r="I5333" s="6"/>
      <c r="J5333" s="9"/>
    </row>
    <row r="5334" ht="15.35" customHeight="1">
      <c r="A5334" s="5"/>
      <c r="B5334" s="6"/>
      <c r="C5334" s="6"/>
      <c r="D5334" s="6"/>
      <c r="E5334" s="6"/>
      <c r="F5334" s="6"/>
      <c r="G5334" s="6"/>
      <c r="H5334" s="6"/>
      <c r="I5334" s="6"/>
      <c r="J5334" s="9"/>
    </row>
    <row r="5335" ht="15.35" customHeight="1">
      <c r="A5335" s="5"/>
      <c r="B5335" s="6"/>
      <c r="C5335" s="6"/>
      <c r="D5335" s="6"/>
      <c r="E5335" s="6"/>
      <c r="F5335" s="6"/>
      <c r="G5335" s="6"/>
      <c r="H5335" s="6"/>
      <c r="I5335" s="6"/>
      <c r="J5335" s="9"/>
    </row>
    <row r="5336" ht="15.35" customHeight="1">
      <c r="A5336" s="5"/>
      <c r="B5336" s="6"/>
      <c r="C5336" s="6"/>
      <c r="D5336" s="6"/>
      <c r="E5336" s="6"/>
      <c r="F5336" s="6"/>
      <c r="G5336" s="6"/>
      <c r="H5336" s="6"/>
      <c r="I5336" s="6"/>
      <c r="J5336" s="9"/>
    </row>
    <row r="5337" ht="15.35" customHeight="1">
      <c r="A5337" s="5"/>
      <c r="B5337" s="6"/>
      <c r="C5337" s="6"/>
      <c r="D5337" s="6"/>
      <c r="E5337" s="6"/>
      <c r="F5337" s="6"/>
      <c r="G5337" s="6"/>
      <c r="H5337" s="6"/>
      <c r="I5337" s="6"/>
      <c r="J5337" s="9"/>
    </row>
    <row r="5338" ht="15.35" customHeight="1">
      <c r="A5338" s="5"/>
      <c r="B5338" s="6"/>
      <c r="C5338" s="6"/>
      <c r="D5338" s="6"/>
      <c r="E5338" s="6"/>
      <c r="F5338" s="6"/>
      <c r="G5338" s="6"/>
      <c r="H5338" s="6"/>
      <c r="I5338" s="6"/>
      <c r="J5338" s="9"/>
    </row>
    <row r="5339" ht="15.35" customHeight="1">
      <c r="A5339" s="5"/>
      <c r="B5339" s="6"/>
      <c r="C5339" s="6"/>
      <c r="D5339" s="6"/>
      <c r="E5339" s="6"/>
      <c r="F5339" s="6"/>
      <c r="G5339" s="6"/>
      <c r="H5339" s="6"/>
      <c r="I5339" s="6"/>
      <c r="J5339" s="9"/>
    </row>
    <row r="5340" ht="15.35" customHeight="1">
      <c r="A5340" s="5"/>
      <c r="B5340" s="6"/>
      <c r="C5340" s="6"/>
      <c r="D5340" s="6"/>
      <c r="E5340" s="6"/>
      <c r="F5340" s="6"/>
      <c r="G5340" s="6"/>
      <c r="H5340" s="6"/>
      <c r="I5340" s="6"/>
      <c r="J5340" s="9"/>
    </row>
    <row r="5341" ht="15.35" customHeight="1">
      <c r="A5341" s="5"/>
      <c r="B5341" s="6"/>
      <c r="C5341" s="6"/>
      <c r="D5341" s="6"/>
      <c r="E5341" s="6"/>
      <c r="F5341" s="6"/>
      <c r="G5341" s="6"/>
      <c r="H5341" s="6"/>
      <c r="I5341" s="6"/>
      <c r="J5341" s="9"/>
    </row>
    <row r="5342" ht="15.35" customHeight="1">
      <c r="A5342" s="5"/>
      <c r="B5342" s="6"/>
      <c r="C5342" s="6"/>
      <c r="D5342" s="6"/>
      <c r="E5342" s="6"/>
      <c r="F5342" s="6"/>
      <c r="G5342" s="6"/>
      <c r="H5342" s="6"/>
      <c r="I5342" s="6"/>
      <c r="J5342" s="9"/>
    </row>
    <row r="5343" ht="15.35" customHeight="1">
      <c r="A5343" s="5"/>
      <c r="B5343" s="6"/>
      <c r="C5343" s="6"/>
      <c r="D5343" s="6"/>
      <c r="E5343" s="6"/>
      <c r="F5343" s="6"/>
      <c r="G5343" s="6"/>
      <c r="H5343" s="6"/>
      <c r="I5343" s="6"/>
      <c r="J5343" s="9"/>
    </row>
    <row r="5344" ht="15.35" customHeight="1">
      <c r="A5344" s="5"/>
      <c r="B5344" s="6"/>
      <c r="C5344" s="6"/>
      <c r="D5344" s="6"/>
      <c r="E5344" s="6"/>
      <c r="F5344" s="6"/>
      <c r="G5344" s="6"/>
      <c r="H5344" s="6"/>
      <c r="I5344" s="6"/>
      <c r="J5344" s="9"/>
    </row>
    <row r="5345" ht="15.35" customHeight="1">
      <c r="A5345" s="5"/>
      <c r="B5345" s="6"/>
      <c r="C5345" s="6"/>
      <c r="D5345" s="6"/>
      <c r="E5345" s="6"/>
      <c r="F5345" s="6"/>
      <c r="G5345" s="6"/>
      <c r="H5345" s="6"/>
      <c r="I5345" s="6"/>
      <c r="J5345" s="9"/>
    </row>
    <row r="5346" ht="15.35" customHeight="1">
      <c r="A5346" s="5"/>
      <c r="B5346" s="6"/>
      <c r="C5346" s="6"/>
      <c r="D5346" s="6"/>
      <c r="E5346" s="6"/>
      <c r="F5346" s="6"/>
      <c r="G5346" s="6"/>
      <c r="H5346" s="6"/>
      <c r="I5346" s="6"/>
      <c r="J5346" s="9"/>
    </row>
    <row r="5347" ht="15.35" customHeight="1">
      <c r="A5347" s="5"/>
      <c r="B5347" s="6"/>
      <c r="C5347" s="6"/>
      <c r="D5347" s="6"/>
      <c r="E5347" s="6"/>
      <c r="F5347" s="6"/>
      <c r="G5347" s="6"/>
      <c r="H5347" s="6"/>
      <c r="I5347" s="6"/>
      <c r="J5347" s="9"/>
    </row>
    <row r="5348" ht="15.35" customHeight="1">
      <c r="A5348" s="5"/>
      <c r="B5348" s="6"/>
      <c r="C5348" s="6"/>
      <c r="D5348" s="6"/>
      <c r="E5348" s="6"/>
      <c r="F5348" s="6"/>
      <c r="G5348" s="6"/>
      <c r="H5348" s="6"/>
      <c r="I5348" s="6"/>
      <c r="J5348" s="9"/>
    </row>
    <row r="5349" ht="15.35" customHeight="1">
      <c r="A5349" s="5"/>
      <c r="B5349" s="6"/>
      <c r="C5349" s="6"/>
      <c r="D5349" s="6"/>
      <c r="E5349" s="6"/>
      <c r="F5349" s="6"/>
      <c r="G5349" s="6"/>
      <c r="H5349" s="6"/>
      <c r="I5349" s="6"/>
      <c r="J5349" s="9"/>
    </row>
    <row r="5350" ht="15.35" customHeight="1">
      <c r="A5350" s="5"/>
      <c r="B5350" s="6"/>
      <c r="C5350" s="6"/>
      <c r="D5350" s="6"/>
      <c r="E5350" s="6"/>
      <c r="F5350" s="6"/>
      <c r="G5350" s="6"/>
      <c r="H5350" s="6"/>
      <c r="I5350" s="6"/>
      <c r="J5350" s="9"/>
    </row>
    <row r="5351" ht="15.35" customHeight="1">
      <c r="A5351" s="5"/>
      <c r="B5351" s="6"/>
      <c r="C5351" s="6"/>
      <c r="D5351" s="6"/>
      <c r="E5351" s="6"/>
      <c r="F5351" s="6"/>
      <c r="G5351" s="6"/>
      <c r="H5351" s="6"/>
      <c r="I5351" s="6"/>
      <c r="J5351" s="9"/>
    </row>
    <row r="5352" ht="15.35" customHeight="1">
      <c r="A5352" s="5"/>
      <c r="B5352" s="6"/>
      <c r="C5352" s="6"/>
      <c r="D5352" s="6"/>
      <c r="E5352" s="6"/>
      <c r="F5352" s="6"/>
      <c r="G5352" s="6"/>
      <c r="H5352" s="6"/>
      <c r="I5352" s="6"/>
      <c r="J5352" s="9"/>
    </row>
    <row r="5353" ht="15.35" customHeight="1">
      <c r="A5353" s="5"/>
      <c r="B5353" s="6"/>
      <c r="C5353" s="6"/>
      <c r="D5353" s="6"/>
      <c r="E5353" s="6"/>
      <c r="F5353" s="6"/>
      <c r="G5353" s="6"/>
      <c r="H5353" s="6"/>
      <c r="I5353" s="6"/>
      <c r="J5353" s="9"/>
    </row>
    <row r="5354" ht="15.35" customHeight="1">
      <c r="A5354" s="5"/>
      <c r="B5354" s="6"/>
      <c r="C5354" s="6"/>
      <c r="D5354" s="6"/>
      <c r="E5354" s="6"/>
      <c r="F5354" s="6"/>
      <c r="G5354" s="6"/>
      <c r="H5354" s="6"/>
      <c r="I5354" s="6"/>
      <c r="J5354" s="9"/>
    </row>
    <row r="5355" ht="15.35" customHeight="1">
      <c r="A5355" s="5"/>
      <c r="B5355" s="6"/>
      <c r="C5355" s="6"/>
      <c r="D5355" s="6"/>
      <c r="E5355" s="6"/>
      <c r="F5355" s="6"/>
      <c r="G5355" s="6"/>
      <c r="H5355" s="6"/>
      <c r="I5355" s="6"/>
      <c r="J5355" s="9"/>
    </row>
    <row r="5356" ht="15.35" customHeight="1">
      <c r="A5356" s="5"/>
      <c r="B5356" s="6"/>
      <c r="C5356" s="6"/>
      <c r="D5356" s="6"/>
      <c r="E5356" s="6"/>
      <c r="F5356" s="6"/>
      <c r="G5356" s="6"/>
      <c r="H5356" s="6"/>
      <c r="I5356" s="6"/>
      <c r="J5356" s="9"/>
    </row>
    <row r="5357" ht="15.35" customHeight="1">
      <c r="A5357" s="5"/>
      <c r="B5357" s="6"/>
      <c r="C5357" s="6"/>
      <c r="D5357" s="6"/>
      <c r="E5357" s="6"/>
      <c r="F5357" s="6"/>
      <c r="G5357" s="6"/>
      <c r="H5357" s="6"/>
      <c r="I5357" s="6"/>
      <c r="J5357" s="9"/>
    </row>
    <row r="5358" ht="15.35" customHeight="1">
      <c r="A5358" s="5"/>
      <c r="B5358" s="6"/>
      <c r="C5358" s="6"/>
      <c r="D5358" s="6"/>
      <c r="E5358" s="6"/>
      <c r="F5358" s="6"/>
      <c r="G5358" s="6"/>
      <c r="H5358" s="6"/>
      <c r="I5358" s="6"/>
      <c r="J5358" s="9"/>
    </row>
    <row r="5359" ht="15.35" customHeight="1">
      <c r="A5359" s="5"/>
      <c r="B5359" s="6"/>
      <c r="C5359" s="6"/>
      <c r="D5359" s="6"/>
      <c r="E5359" s="6"/>
      <c r="F5359" s="6"/>
      <c r="G5359" s="6"/>
      <c r="H5359" s="6"/>
      <c r="I5359" s="6"/>
      <c r="J5359" s="9"/>
    </row>
    <row r="5360" ht="15.35" customHeight="1">
      <c r="A5360" s="5"/>
      <c r="B5360" s="6"/>
      <c r="C5360" s="6"/>
      <c r="D5360" s="6"/>
      <c r="E5360" s="6"/>
      <c r="F5360" s="6"/>
      <c r="G5360" s="6"/>
      <c r="H5360" s="6"/>
      <c r="I5360" s="6"/>
      <c r="J5360" s="9"/>
    </row>
    <row r="5361" ht="15.35" customHeight="1">
      <c r="A5361" s="5"/>
      <c r="B5361" s="6"/>
      <c r="C5361" s="6"/>
      <c r="D5361" s="6"/>
      <c r="E5361" s="6"/>
      <c r="F5361" s="6"/>
      <c r="G5361" s="6"/>
      <c r="H5361" s="6"/>
      <c r="I5361" s="6"/>
      <c r="J5361" s="9"/>
    </row>
    <row r="5362" ht="15.35" customHeight="1">
      <c r="A5362" s="5"/>
      <c r="B5362" s="6"/>
      <c r="C5362" s="6"/>
      <c r="D5362" s="6"/>
      <c r="E5362" s="6"/>
      <c r="F5362" s="6"/>
      <c r="G5362" s="6"/>
      <c r="H5362" s="6"/>
      <c r="I5362" s="6"/>
      <c r="J5362" s="9"/>
    </row>
    <row r="5363" ht="15.35" customHeight="1">
      <c r="A5363" s="5"/>
      <c r="B5363" s="6"/>
      <c r="C5363" s="6"/>
      <c r="D5363" s="6"/>
      <c r="E5363" s="6"/>
      <c r="F5363" s="6"/>
      <c r="G5363" s="6"/>
      <c r="H5363" s="6"/>
      <c r="I5363" s="6"/>
      <c r="J5363" s="9"/>
    </row>
    <row r="5364" ht="15.35" customHeight="1">
      <c r="A5364" s="5"/>
      <c r="B5364" s="6"/>
      <c r="C5364" s="6"/>
      <c r="D5364" s="6"/>
      <c r="E5364" s="6"/>
      <c r="F5364" s="6"/>
      <c r="G5364" s="6"/>
      <c r="H5364" s="6"/>
      <c r="I5364" s="6"/>
      <c r="J5364" s="9"/>
    </row>
    <row r="5365" ht="15.35" customHeight="1">
      <c r="A5365" s="5"/>
      <c r="B5365" s="6"/>
      <c r="C5365" s="6"/>
      <c r="D5365" s="6"/>
      <c r="E5365" s="6"/>
      <c r="F5365" s="6"/>
      <c r="G5365" s="6"/>
      <c r="H5365" s="6"/>
      <c r="I5365" s="6"/>
      <c r="J5365" s="9"/>
    </row>
    <row r="5366" ht="15.35" customHeight="1">
      <c r="A5366" s="5"/>
      <c r="B5366" s="6"/>
      <c r="C5366" s="6"/>
      <c r="D5366" s="6"/>
      <c r="E5366" s="6"/>
      <c r="F5366" s="6"/>
      <c r="G5366" s="6"/>
      <c r="H5366" s="6"/>
      <c r="I5366" s="6"/>
      <c r="J5366" s="9"/>
    </row>
    <row r="5367" ht="15.35" customHeight="1">
      <c r="A5367" s="5"/>
      <c r="B5367" s="6"/>
      <c r="C5367" s="6"/>
      <c r="D5367" s="6"/>
      <c r="E5367" s="6"/>
      <c r="F5367" s="6"/>
      <c r="G5367" s="6"/>
      <c r="H5367" s="6"/>
      <c r="I5367" s="6"/>
      <c r="J5367" s="9"/>
    </row>
    <row r="5368" ht="15.35" customHeight="1">
      <c r="A5368" s="5"/>
      <c r="B5368" s="6"/>
      <c r="C5368" s="6"/>
      <c r="D5368" s="6"/>
      <c r="E5368" s="6"/>
      <c r="F5368" s="6"/>
      <c r="G5368" s="6"/>
      <c r="H5368" s="6"/>
      <c r="I5368" s="6"/>
      <c r="J5368" s="9"/>
    </row>
    <row r="5369" ht="15.35" customHeight="1">
      <c r="A5369" s="5"/>
      <c r="B5369" s="6"/>
      <c r="C5369" s="6"/>
      <c r="D5369" s="6"/>
      <c r="E5369" s="6"/>
      <c r="F5369" s="6"/>
      <c r="G5369" s="6"/>
      <c r="H5369" s="6"/>
      <c r="I5369" s="6"/>
      <c r="J5369" s="9"/>
    </row>
    <row r="5370" ht="15.35" customHeight="1">
      <c r="A5370" s="5"/>
      <c r="B5370" s="6"/>
      <c r="C5370" s="6"/>
      <c r="D5370" s="6"/>
      <c r="E5370" s="6"/>
      <c r="F5370" s="6"/>
      <c r="G5370" s="6"/>
      <c r="H5370" s="6"/>
      <c r="I5370" s="6"/>
      <c r="J5370" s="9"/>
    </row>
    <row r="5371" ht="15.35" customHeight="1">
      <c r="A5371" s="5"/>
      <c r="B5371" s="6"/>
      <c r="C5371" s="6"/>
      <c r="D5371" s="6"/>
      <c r="E5371" s="6"/>
      <c r="F5371" s="6"/>
      <c r="G5371" s="6"/>
      <c r="H5371" s="6"/>
      <c r="I5371" s="6"/>
      <c r="J5371" s="9"/>
    </row>
    <row r="5372" ht="15.35" customHeight="1">
      <c r="A5372" s="5"/>
      <c r="B5372" s="6"/>
      <c r="C5372" s="6"/>
      <c r="D5372" s="6"/>
      <c r="E5372" s="6"/>
      <c r="F5372" s="6"/>
      <c r="G5372" s="6"/>
      <c r="H5372" s="6"/>
      <c r="I5372" s="6"/>
      <c r="J5372" s="9"/>
    </row>
    <row r="5373" ht="15.35" customHeight="1">
      <c r="A5373" s="5"/>
      <c r="B5373" s="6"/>
      <c r="C5373" s="6"/>
      <c r="D5373" s="6"/>
      <c r="E5373" s="6"/>
      <c r="F5373" s="6"/>
      <c r="G5373" s="6"/>
      <c r="H5373" s="6"/>
      <c r="I5373" s="6"/>
      <c r="J5373" s="9"/>
    </row>
    <row r="5374" ht="15.35" customHeight="1">
      <c r="A5374" s="5"/>
      <c r="B5374" s="6"/>
      <c r="C5374" s="6"/>
      <c r="D5374" s="6"/>
      <c r="E5374" s="6"/>
      <c r="F5374" s="6"/>
      <c r="G5374" s="6"/>
      <c r="H5374" s="6"/>
      <c r="I5374" s="6"/>
      <c r="J5374" s="9"/>
    </row>
    <row r="5375" ht="15.35" customHeight="1">
      <c r="A5375" s="5"/>
      <c r="B5375" s="6"/>
      <c r="C5375" s="6"/>
      <c r="D5375" s="6"/>
      <c r="E5375" s="6"/>
      <c r="F5375" s="6"/>
      <c r="G5375" s="6"/>
      <c r="H5375" s="6"/>
      <c r="I5375" s="6"/>
      <c r="J5375" s="9"/>
    </row>
    <row r="5376" ht="15.35" customHeight="1">
      <c r="A5376" s="5"/>
      <c r="B5376" s="6"/>
      <c r="C5376" s="6"/>
      <c r="D5376" s="6"/>
      <c r="E5376" s="6"/>
      <c r="F5376" s="6"/>
      <c r="G5376" s="6"/>
      <c r="H5376" s="6"/>
      <c r="I5376" s="6"/>
      <c r="J5376" s="9"/>
    </row>
    <row r="5377" ht="15.35" customHeight="1">
      <c r="A5377" s="5"/>
      <c r="B5377" s="6"/>
      <c r="C5377" s="6"/>
      <c r="D5377" s="6"/>
      <c r="E5377" s="6"/>
      <c r="F5377" s="6"/>
      <c r="G5377" s="6"/>
      <c r="H5377" s="6"/>
      <c r="I5377" s="6"/>
      <c r="J5377" s="9"/>
    </row>
    <row r="5378" ht="15.35" customHeight="1">
      <c r="A5378" s="5"/>
      <c r="B5378" s="6"/>
      <c r="C5378" s="6"/>
      <c r="D5378" s="6"/>
      <c r="E5378" s="6"/>
      <c r="F5378" s="6"/>
      <c r="G5378" s="6"/>
      <c r="H5378" s="6"/>
      <c r="I5378" s="6"/>
      <c r="J5378" s="9"/>
    </row>
    <row r="5379" ht="15.35" customHeight="1">
      <c r="A5379" s="5"/>
      <c r="B5379" s="6"/>
      <c r="C5379" s="6"/>
      <c r="D5379" s="6"/>
      <c r="E5379" s="6"/>
      <c r="F5379" s="6"/>
      <c r="G5379" s="6"/>
      <c r="H5379" s="6"/>
      <c r="I5379" s="6"/>
      <c r="J5379" s="9"/>
    </row>
    <row r="5380" ht="15.35" customHeight="1">
      <c r="A5380" s="5"/>
      <c r="B5380" s="6"/>
      <c r="C5380" s="6"/>
      <c r="D5380" s="6"/>
      <c r="E5380" s="6"/>
      <c r="F5380" s="6"/>
      <c r="G5380" s="6"/>
      <c r="H5380" s="6"/>
      <c r="I5380" s="6"/>
      <c r="J5380" s="9"/>
    </row>
    <row r="5381" ht="15.35" customHeight="1">
      <c r="A5381" s="5"/>
      <c r="B5381" s="6"/>
      <c r="C5381" s="6"/>
      <c r="D5381" s="6"/>
      <c r="E5381" s="6"/>
      <c r="F5381" s="6"/>
      <c r="G5381" s="6"/>
      <c r="H5381" s="6"/>
      <c r="I5381" s="6"/>
      <c r="J5381" s="9"/>
    </row>
    <row r="5382" ht="15.35" customHeight="1">
      <c r="A5382" s="5"/>
      <c r="B5382" s="6"/>
      <c r="C5382" s="6"/>
      <c r="D5382" s="6"/>
      <c r="E5382" s="6"/>
      <c r="F5382" s="6"/>
      <c r="G5382" s="6"/>
      <c r="H5382" s="6"/>
      <c r="I5382" s="6"/>
      <c r="J5382" s="9"/>
    </row>
    <row r="5383" ht="15.35" customHeight="1">
      <c r="A5383" s="5"/>
      <c r="B5383" s="6"/>
      <c r="C5383" s="6"/>
      <c r="D5383" s="6"/>
      <c r="E5383" s="6"/>
      <c r="F5383" s="6"/>
      <c r="G5383" s="6"/>
      <c r="H5383" s="6"/>
      <c r="I5383" s="6"/>
      <c r="J5383" s="9"/>
    </row>
    <row r="5384" ht="15.35" customHeight="1">
      <c r="A5384" s="5"/>
      <c r="B5384" s="6"/>
      <c r="C5384" s="6"/>
      <c r="D5384" s="6"/>
      <c r="E5384" s="6"/>
      <c r="F5384" s="6"/>
      <c r="G5384" s="6"/>
      <c r="H5384" s="6"/>
      <c r="I5384" s="6"/>
      <c r="J5384" s="9"/>
    </row>
    <row r="5385" ht="15.35" customHeight="1">
      <c r="A5385" s="5"/>
      <c r="B5385" s="6"/>
      <c r="C5385" s="6"/>
      <c r="D5385" s="6"/>
      <c r="E5385" s="6"/>
      <c r="F5385" s="6"/>
      <c r="G5385" s="6"/>
      <c r="H5385" s="6"/>
      <c r="I5385" s="6"/>
      <c r="J5385" s="9"/>
    </row>
    <row r="5386" ht="15.35" customHeight="1">
      <c r="A5386" s="5"/>
      <c r="B5386" s="6"/>
      <c r="C5386" s="6"/>
      <c r="D5386" s="6"/>
      <c r="E5386" s="6"/>
      <c r="F5386" s="6"/>
      <c r="G5386" s="6"/>
      <c r="H5386" s="6"/>
      <c r="I5386" s="6"/>
      <c r="J5386" s="9"/>
    </row>
    <row r="5387" ht="15.35" customHeight="1">
      <c r="A5387" s="5"/>
      <c r="B5387" s="6"/>
      <c r="C5387" s="6"/>
      <c r="D5387" s="6"/>
      <c r="E5387" s="6"/>
      <c r="F5387" s="6"/>
      <c r="G5387" s="6"/>
      <c r="H5387" s="6"/>
      <c r="I5387" s="6"/>
      <c r="J5387" s="9"/>
    </row>
    <row r="5388" ht="15.35" customHeight="1">
      <c r="A5388" s="5"/>
      <c r="B5388" s="6"/>
      <c r="C5388" s="6"/>
      <c r="D5388" s="6"/>
      <c r="E5388" s="6"/>
      <c r="F5388" s="6"/>
      <c r="G5388" s="6"/>
      <c r="H5388" s="6"/>
      <c r="I5388" s="6"/>
      <c r="J5388" s="9"/>
    </row>
    <row r="5389" ht="15.35" customHeight="1">
      <c r="A5389" s="5"/>
      <c r="B5389" s="6"/>
      <c r="C5389" s="6"/>
      <c r="D5389" s="6"/>
      <c r="E5389" s="6"/>
      <c r="F5389" s="6"/>
      <c r="G5389" s="6"/>
      <c r="H5389" s="6"/>
      <c r="I5389" s="6"/>
      <c r="J5389" s="9"/>
    </row>
    <row r="5390" ht="15.35" customHeight="1">
      <c r="A5390" s="5"/>
      <c r="B5390" s="6"/>
      <c r="C5390" s="6"/>
      <c r="D5390" s="6"/>
      <c r="E5390" s="6"/>
      <c r="F5390" s="6"/>
      <c r="G5390" s="6"/>
      <c r="H5390" s="6"/>
      <c r="I5390" s="6"/>
      <c r="J5390" s="9"/>
    </row>
    <row r="5391" ht="15.35" customHeight="1">
      <c r="A5391" s="5"/>
      <c r="B5391" s="6"/>
      <c r="C5391" s="6"/>
      <c r="D5391" s="6"/>
      <c r="E5391" s="6"/>
      <c r="F5391" s="6"/>
      <c r="G5391" s="6"/>
      <c r="H5391" s="6"/>
      <c r="I5391" s="6"/>
      <c r="J5391" s="9"/>
    </row>
    <row r="5392" ht="15.35" customHeight="1">
      <c r="A5392" s="5"/>
      <c r="B5392" s="6"/>
      <c r="C5392" s="6"/>
      <c r="D5392" s="6"/>
      <c r="E5392" s="6"/>
      <c r="F5392" s="6"/>
      <c r="G5392" s="6"/>
      <c r="H5392" s="6"/>
      <c r="I5392" s="6"/>
      <c r="J5392" s="9"/>
    </row>
    <row r="5393" ht="15.35" customHeight="1">
      <c r="A5393" s="5"/>
      <c r="B5393" s="6"/>
      <c r="C5393" s="6"/>
      <c r="D5393" s="6"/>
      <c r="E5393" s="6"/>
      <c r="F5393" s="6"/>
      <c r="G5393" s="6"/>
      <c r="H5393" s="6"/>
      <c r="I5393" s="6"/>
      <c r="J5393" s="9"/>
    </row>
    <row r="5394" ht="15.35" customHeight="1">
      <c r="A5394" s="5"/>
      <c r="B5394" s="6"/>
      <c r="C5394" s="6"/>
      <c r="D5394" s="6"/>
      <c r="E5394" s="6"/>
      <c r="F5394" s="6"/>
      <c r="G5394" s="6"/>
      <c r="H5394" s="6"/>
      <c r="I5394" s="6"/>
      <c r="J5394" s="9"/>
    </row>
    <row r="5395" ht="15.35" customHeight="1">
      <c r="A5395" s="5"/>
      <c r="B5395" s="6"/>
      <c r="C5395" s="6"/>
      <c r="D5395" s="6"/>
      <c r="E5395" s="6"/>
      <c r="F5395" s="6"/>
      <c r="G5395" s="6"/>
      <c r="H5395" s="6"/>
      <c r="I5395" s="6"/>
      <c r="J5395" s="9"/>
    </row>
    <row r="5396" ht="15.35" customHeight="1">
      <c r="A5396" s="5"/>
      <c r="B5396" s="6"/>
      <c r="C5396" s="6"/>
      <c r="D5396" s="6"/>
      <c r="E5396" s="6"/>
      <c r="F5396" s="6"/>
      <c r="G5396" s="6"/>
      <c r="H5396" s="6"/>
      <c r="I5396" s="6"/>
      <c r="J5396" s="9"/>
    </row>
    <row r="5397" ht="15.35" customHeight="1">
      <c r="A5397" s="5"/>
      <c r="B5397" s="6"/>
      <c r="C5397" s="6"/>
      <c r="D5397" s="6"/>
      <c r="E5397" s="6"/>
      <c r="F5397" s="6"/>
      <c r="G5397" s="6"/>
      <c r="H5397" s="6"/>
      <c r="I5397" s="6"/>
      <c r="J5397" s="9"/>
    </row>
    <row r="5398" ht="15.35" customHeight="1">
      <c r="A5398" s="5"/>
      <c r="B5398" s="6"/>
      <c r="C5398" s="6"/>
      <c r="D5398" s="6"/>
      <c r="E5398" s="6"/>
      <c r="F5398" s="6"/>
      <c r="G5398" s="6"/>
      <c r="H5398" s="6"/>
      <c r="I5398" s="6"/>
      <c r="J5398" s="9"/>
    </row>
    <row r="5399" ht="15.35" customHeight="1">
      <c r="A5399" s="5"/>
      <c r="B5399" s="6"/>
      <c r="C5399" s="6"/>
      <c r="D5399" s="6"/>
      <c r="E5399" s="6"/>
      <c r="F5399" s="6"/>
      <c r="G5399" s="6"/>
      <c r="H5399" s="6"/>
      <c r="I5399" s="6"/>
      <c r="J5399" s="9"/>
    </row>
    <row r="5400" ht="15.35" customHeight="1">
      <c r="A5400" s="5"/>
      <c r="B5400" s="6"/>
      <c r="C5400" s="6"/>
      <c r="D5400" s="6"/>
      <c r="E5400" s="6"/>
      <c r="F5400" s="6"/>
      <c r="G5400" s="6"/>
      <c r="H5400" s="6"/>
      <c r="I5400" s="6"/>
      <c r="J5400" s="9"/>
    </row>
    <row r="5401" ht="15.35" customHeight="1">
      <c r="A5401" s="5"/>
      <c r="B5401" s="6"/>
      <c r="C5401" s="6"/>
      <c r="D5401" s="6"/>
      <c r="E5401" s="6"/>
      <c r="F5401" s="6"/>
      <c r="G5401" s="6"/>
      <c r="H5401" s="6"/>
      <c r="I5401" s="6"/>
      <c r="J5401" s="9"/>
    </row>
    <row r="5402" ht="15.35" customHeight="1">
      <c r="A5402" s="5"/>
      <c r="B5402" s="6"/>
      <c r="C5402" s="6"/>
      <c r="D5402" s="6"/>
      <c r="E5402" s="6"/>
      <c r="F5402" s="6"/>
      <c r="G5402" s="6"/>
      <c r="H5402" s="6"/>
      <c r="I5402" s="6"/>
      <c r="J5402" s="9"/>
    </row>
    <row r="5403" ht="15.35" customHeight="1">
      <c r="A5403" s="5"/>
      <c r="B5403" s="6"/>
      <c r="C5403" s="6"/>
      <c r="D5403" s="6"/>
      <c r="E5403" s="6"/>
      <c r="F5403" s="6"/>
      <c r="G5403" s="6"/>
      <c r="H5403" s="6"/>
      <c r="I5403" s="6"/>
      <c r="J5403" s="9"/>
    </row>
    <row r="5404" ht="15.35" customHeight="1">
      <c r="A5404" s="5"/>
      <c r="B5404" s="6"/>
      <c r="C5404" s="6"/>
      <c r="D5404" s="6"/>
      <c r="E5404" s="6"/>
      <c r="F5404" s="6"/>
      <c r="G5404" s="6"/>
      <c r="H5404" s="6"/>
      <c r="I5404" s="6"/>
      <c r="J5404" s="9"/>
    </row>
    <row r="5405" ht="15.35" customHeight="1">
      <c r="A5405" s="5"/>
      <c r="B5405" s="6"/>
      <c r="C5405" s="6"/>
      <c r="D5405" s="6"/>
      <c r="E5405" s="6"/>
      <c r="F5405" s="6"/>
      <c r="G5405" s="6"/>
      <c r="H5405" s="6"/>
      <c r="I5405" s="6"/>
      <c r="J5405" s="9"/>
    </row>
    <row r="5406" ht="15.35" customHeight="1">
      <c r="A5406" s="5"/>
      <c r="B5406" s="6"/>
      <c r="C5406" s="6"/>
      <c r="D5406" s="6"/>
      <c r="E5406" s="6"/>
      <c r="F5406" s="6"/>
      <c r="G5406" s="6"/>
      <c r="H5406" s="6"/>
      <c r="I5406" s="6"/>
      <c r="J5406" s="9"/>
    </row>
    <row r="5407" ht="15.35" customHeight="1">
      <c r="A5407" s="5"/>
      <c r="B5407" s="6"/>
      <c r="C5407" s="6"/>
      <c r="D5407" s="6"/>
      <c r="E5407" s="6"/>
      <c r="F5407" s="6"/>
      <c r="G5407" s="6"/>
      <c r="H5407" s="6"/>
      <c r="I5407" s="6"/>
      <c r="J5407" s="9"/>
    </row>
    <row r="5408" ht="15.35" customHeight="1">
      <c r="A5408" s="5"/>
      <c r="B5408" s="6"/>
      <c r="C5408" s="6"/>
      <c r="D5408" s="6"/>
      <c r="E5408" s="6"/>
      <c r="F5408" s="6"/>
      <c r="G5408" s="6"/>
      <c r="H5408" s="6"/>
      <c r="I5408" s="6"/>
      <c r="J5408" s="9"/>
    </row>
    <row r="5409" ht="15.35" customHeight="1">
      <c r="A5409" s="5"/>
      <c r="B5409" s="6"/>
      <c r="C5409" s="6"/>
      <c r="D5409" s="6"/>
      <c r="E5409" s="6"/>
      <c r="F5409" s="6"/>
      <c r="G5409" s="6"/>
      <c r="H5409" s="6"/>
      <c r="I5409" s="6"/>
      <c r="J5409" s="9"/>
    </row>
    <row r="5410" ht="15.35" customHeight="1">
      <c r="A5410" s="5"/>
      <c r="B5410" s="6"/>
      <c r="C5410" s="6"/>
      <c r="D5410" s="6"/>
      <c r="E5410" s="6"/>
      <c r="F5410" s="6"/>
      <c r="G5410" s="6"/>
      <c r="H5410" s="6"/>
      <c r="I5410" s="6"/>
      <c r="J5410" s="9"/>
    </row>
    <row r="5411" ht="15.35" customHeight="1">
      <c r="A5411" s="5"/>
      <c r="B5411" s="6"/>
      <c r="C5411" s="6"/>
      <c r="D5411" s="6"/>
      <c r="E5411" s="6"/>
      <c r="F5411" s="6"/>
      <c r="G5411" s="6"/>
      <c r="H5411" s="6"/>
      <c r="I5411" s="6"/>
      <c r="J5411" s="9"/>
    </row>
    <row r="5412" ht="15.35" customHeight="1">
      <c r="A5412" s="5"/>
      <c r="B5412" s="6"/>
      <c r="C5412" s="6"/>
      <c r="D5412" s="6"/>
      <c r="E5412" s="6"/>
      <c r="F5412" s="6"/>
      <c r="G5412" s="6"/>
      <c r="H5412" s="6"/>
      <c r="I5412" s="6"/>
      <c r="J5412" s="9"/>
    </row>
    <row r="5413" ht="15.35" customHeight="1">
      <c r="A5413" s="5"/>
      <c r="B5413" s="6"/>
      <c r="C5413" s="6"/>
      <c r="D5413" s="6"/>
      <c r="E5413" s="6"/>
      <c r="F5413" s="6"/>
      <c r="G5413" s="6"/>
      <c r="H5413" s="6"/>
      <c r="I5413" s="6"/>
      <c r="J5413" s="9"/>
    </row>
    <row r="5414" ht="15.35" customHeight="1">
      <c r="A5414" s="5"/>
      <c r="B5414" s="6"/>
      <c r="C5414" s="6"/>
      <c r="D5414" s="6"/>
      <c r="E5414" s="6"/>
      <c r="F5414" s="6"/>
      <c r="G5414" s="6"/>
      <c r="H5414" s="6"/>
      <c r="I5414" s="6"/>
      <c r="J5414" s="9"/>
    </row>
    <row r="5415" ht="15.35" customHeight="1">
      <c r="A5415" s="5"/>
      <c r="B5415" s="6"/>
      <c r="C5415" s="6"/>
      <c r="D5415" s="6"/>
      <c r="E5415" s="6"/>
      <c r="F5415" s="6"/>
      <c r="G5415" s="6"/>
      <c r="H5415" s="6"/>
      <c r="I5415" s="6"/>
      <c r="J5415" s="9"/>
    </row>
    <row r="5416" ht="15.35" customHeight="1">
      <c r="A5416" s="5"/>
      <c r="B5416" s="6"/>
      <c r="C5416" s="6"/>
      <c r="D5416" s="6"/>
      <c r="E5416" s="6"/>
      <c r="F5416" s="6"/>
      <c r="G5416" s="6"/>
      <c r="H5416" s="6"/>
      <c r="I5416" s="6"/>
      <c r="J5416" s="9"/>
    </row>
    <row r="5417" ht="15.35" customHeight="1">
      <c r="A5417" s="5"/>
      <c r="B5417" s="6"/>
      <c r="C5417" s="6"/>
      <c r="D5417" s="6"/>
      <c r="E5417" s="6"/>
      <c r="F5417" s="6"/>
      <c r="G5417" s="6"/>
      <c r="H5417" s="6"/>
      <c r="I5417" s="6"/>
      <c r="J5417" s="9"/>
    </row>
    <row r="5418" ht="15.35" customHeight="1">
      <c r="A5418" s="5"/>
      <c r="B5418" s="6"/>
      <c r="C5418" s="6"/>
      <c r="D5418" s="6"/>
      <c r="E5418" s="6"/>
      <c r="F5418" s="6"/>
      <c r="G5418" s="6"/>
      <c r="H5418" s="6"/>
      <c r="I5418" s="6"/>
      <c r="J5418" s="9"/>
    </row>
    <row r="5419" ht="15.35" customHeight="1">
      <c r="A5419" s="5"/>
      <c r="B5419" s="6"/>
      <c r="C5419" s="6"/>
      <c r="D5419" s="6"/>
      <c r="E5419" s="6"/>
      <c r="F5419" s="6"/>
      <c r="G5419" s="6"/>
      <c r="H5419" s="6"/>
      <c r="I5419" s="6"/>
      <c r="J5419" s="9"/>
    </row>
    <row r="5420" ht="15.35" customHeight="1">
      <c r="A5420" s="5"/>
      <c r="B5420" s="6"/>
      <c r="C5420" s="6"/>
      <c r="D5420" s="6"/>
      <c r="E5420" s="6"/>
      <c r="F5420" s="6"/>
      <c r="G5420" s="6"/>
      <c r="H5420" s="6"/>
      <c r="I5420" s="6"/>
      <c r="J5420" s="9"/>
    </row>
    <row r="5421" ht="15.35" customHeight="1">
      <c r="A5421" s="5"/>
      <c r="B5421" s="6"/>
      <c r="C5421" s="6"/>
      <c r="D5421" s="6"/>
      <c r="E5421" s="6"/>
      <c r="F5421" s="6"/>
      <c r="G5421" s="6"/>
      <c r="H5421" s="6"/>
      <c r="I5421" s="6"/>
      <c r="J5421" s="9"/>
    </row>
    <row r="5422" ht="15.35" customHeight="1">
      <c r="A5422" s="5"/>
      <c r="B5422" s="6"/>
      <c r="C5422" s="6"/>
      <c r="D5422" s="6"/>
      <c r="E5422" s="6"/>
      <c r="F5422" s="6"/>
      <c r="G5422" s="6"/>
      <c r="H5422" s="6"/>
      <c r="I5422" s="6"/>
      <c r="J5422" s="9"/>
    </row>
    <row r="5423" ht="15.35" customHeight="1">
      <c r="A5423" s="5"/>
      <c r="B5423" s="6"/>
      <c r="C5423" s="6"/>
      <c r="D5423" s="6"/>
      <c r="E5423" s="6"/>
      <c r="F5423" s="6"/>
      <c r="G5423" s="6"/>
      <c r="H5423" s="6"/>
      <c r="I5423" s="6"/>
      <c r="J5423" s="9"/>
    </row>
    <row r="5424" ht="15.35" customHeight="1">
      <c r="A5424" s="5"/>
      <c r="B5424" s="6"/>
      <c r="C5424" s="6"/>
      <c r="D5424" s="6"/>
      <c r="E5424" s="6"/>
      <c r="F5424" s="6"/>
      <c r="G5424" s="6"/>
      <c r="H5424" s="6"/>
      <c r="I5424" s="6"/>
      <c r="J5424" s="9"/>
    </row>
    <row r="5425" ht="15.35" customHeight="1">
      <c r="A5425" s="5"/>
      <c r="B5425" s="6"/>
      <c r="C5425" s="6"/>
      <c r="D5425" s="6"/>
      <c r="E5425" s="6"/>
      <c r="F5425" s="6"/>
      <c r="G5425" s="6"/>
      <c r="H5425" s="6"/>
      <c r="I5425" s="6"/>
      <c r="J5425" s="9"/>
    </row>
    <row r="5426" ht="15.35" customHeight="1">
      <c r="A5426" s="5"/>
      <c r="B5426" s="6"/>
      <c r="C5426" s="6"/>
      <c r="D5426" s="6"/>
      <c r="E5426" s="6"/>
      <c r="F5426" s="6"/>
      <c r="G5426" s="6"/>
      <c r="H5426" s="6"/>
      <c r="I5426" s="6"/>
      <c r="J5426" s="9"/>
    </row>
    <row r="5427" ht="15.35" customHeight="1">
      <c r="A5427" s="5"/>
      <c r="B5427" s="6"/>
      <c r="C5427" s="6"/>
      <c r="D5427" s="6"/>
      <c r="E5427" s="6"/>
      <c r="F5427" s="6"/>
      <c r="G5427" s="6"/>
      <c r="H5427" s="6"/>
      <c r="I5427" s="6"/>
      <c r="J5427" s="9"/>
    </row>
    <row r="5428" ht="15.35" customHeight="1">
      <c r="A5428" s="5"/>
      <c r="B5428" s="6"/>
      <c r="C5428" s="6"/>
      <c r="D5428" s="6"/>
      <c r="E5428" s="6"/>
      <c r="F5428" s="6"/>
      <c r="G5428" s="6"/>
      <c r="H5428" s="6"/>
      <c r="I5428" s="6"/>
      <c r="J5428" s="9"/>
    </row>
    <row r="5429" ht="15.35" customHeight="1">
      <c r="A5429" s="5"/>
      <c r="B5429" s="6"/>
      <c r="C5429" s="6"/>
      <c r="D5429" s="6"/>
      <c r="E5429" s="6"/>
      <c r="F5429" s="6"/>
      <c r="G5429" s="6"/>
      <c r="H5429" s="6"/>
      <c r="I5429" s="6"/>
      <c r="J5429" s="9"/>
    </row>
    <row r="5430" ht="15.35" customHeight="1">
      <c r="A5430" s="5"/>
      <c r="B5430" s="6"/>
      <c r="C5430" s="6"/>
      <c r="D5430" s="6"/>
      <c r="E5430" s="6"/>
      <c r="F5430" s="6"/>
      <c r="G5430" s="6"/>
      <c r="H5430" s="6"/>
      <c r="I5430" s="6"/>
      <c r="J5430" s="9"/>
    </row>
    <row r="5431" ht="15.35" customHeight="1">
      <c r="A5431" s="5"/>
      <c r="B5431" s="6"/>
      <c r="C5431" s="6"/>
      <c r="D5431" s="6"/>
      <c r="E5431" s="6"/>
      <c r="F5431" s="6"/>
      <c r="G5431" s="6"/>
      <c r="H5431" s="6"/>
      <c r="I5431" s="6"/>
      <c r="J5431" s="9"/>
    </row>
    <row r="5432" ht="15.35" customHeight="1">
      <c r="A5432" s="5"/>
      <c r="B5432" s="6"/>
      <c r="C5432" s="6"/>
      <c r="D5432" s="6"/>
      <c r="E5432" s="6"/>
      <c r="F5432" s="6"/>
      <c r="G5432" s="6"/>
      <c r="H5432" s="6"/>
      <c r="I5432" s="6"/>
      <c r="J5432" s="9"/>
    </row>
    <row r="5433" ht="15.35" customHeight="1">
      <c r="A5433" s="5"/>
      <c r="B5433" s="6"/>
      <c r="C5433" s="6"/>
      <c r="D5433" s="6"/>
      <c r="E5433" s="6"/>
      <c r="F5433" s="6"/>
      <c r="G5433" s="6"/>
      <c r="H5433" s="6"/>
      <c r="I5433" s="6"/>
      <c r="J5433" s="9"/>
    </row>
    <row r="5434" ht="15.35" customHeight="1">
      <c r="A5434" s="5"/>
      <c r="B5434" s="6"/>
      <c r="C5434" s="6"/>
      <c r="D5434" s="6"/>
      <c r="E5434" s="6"/>
      <c r="F5434" s="6"/>
      <c r="G5434" s="6"/>
      <c r="H5434" s="6"/>
      <c r="I5434" s="6"/>
      <c r="J5434" s="9"/>
    </row>
    <row r="5435" ht="15.35" customHeight="1">
      <c r="A5435" s="5"/>
      <c r="B5435" s="6"/>
      <c r="C5435" s="6"/>
      <c r="D5435" s="6"/>
      <c r="E5435" s="6"/>
      <c r="F5435" s="6"/>
      <c r="G5435" s="6"/>
      <c r="H5435" s="6"/>
      <c r="I5435" s="6"/>
      <c r="J5435" s="9"/>
    </row>
    <row r="5436" ht="15.35" customHeight="1">
      <c r="A5436" s="5"/>
      <c r="B5436" s="6"/>
      <c r="C5436" s="6"/>
      <c r="D5436" s="6"/>
      <c r="E5436" s="6"/>
      <c r="F5436" s="6"/>
      <c r="G5436" s="6"/>
      <c r="H5436" s="6"/>
      <c r="I5436" s="6"/>
      <c r="J5436" s="9"/>
    </row>
    <row r="5437" ht="15.35" customHeight="1">
      <c r="A5437" s="5"/>
      <c r="B5437" s="6"/>
      <c r="C5437" s="6"/>
      <c r="D5437" s="6"/>
      <c r="E5437" s="6"/>
      <c r="F5437" s="6"/>
      <c r="G5437" s="6"/>
      <c r="H5437" s="6"/>
      <c r="I5437" s="6"/>
      <c r="J5437" s="9"/>
    </row>
    <row r="5438" ht="15.35" customHeight="1">
      <c r="A5438" s="5"/>
      <c r="B5438" s="6"/>
      <c r="C5438" s="6"/>
      <c r="D5438" s="6"/>
      <c r="E5438" s="6"/>
      <c r="F5438" s="6"/>
      <c r="G5438" s="6"/>
      <c r="H5438" s="6"/>
      <c r="I5438" s="6"/>
      <c r="J5438" s="9"/>
    </row>
    <row r="5439" ht="15.35" customHeight="1">
      <c r="A5439" s="5"/>
      <c r="B5439" s="6"/>
      <c r="C5439" s="6"/>
      <c r="D5439" s="6"/>
      <c r="E5439" s="6"/>
      <c r="F5439" s="6"/>
      <c r="G5439" s="6"/>
      <c r="H5439" s="6"/>
      <c r="I5439" s="6"/>
      <c r="J5439" s="9"/>
    </row>
    <row r="5440" ht="15.35" customHeight="1">
      <c r="A5440" s="5"/>
      <c r="B5440" s="6"/>
      <c r="C5440" s="6"/>
      <c r="D5440" s="6"/>
      <c r="E5440" s="6"/>
      <c r="F5440" s="6"/>
      <c r="G5440" s="6"/>
      <c r="H5440" s="6"/>
      <c r="I5440" s="6"/>
      <c r="J5440" s="9"/>
    </row>
    <row r="5441" ht="15.35" customHeight="1">
      <c r="A5441" s="5"/>
      <c r="B5441" s="6"/>
      <c r="C5441" s="6"/>
      <c r="D5441" s="6"/>
      <c r="E5441" s="6"/>
      <c r="F5441" s="6"/>
      <c r="G5441" s="6"/>
      <c r="H5441" s="6"/>
      <c r="I5441" s="6"/>
      <c r="J5441" s="9"/>
    </row>
    <row r="5442" ht="15.35" customHeight="1">
      <c r="A5442" s="5"/>
      <c r="B5442" s="6"/>
      <c r="C5442" s="6"/>
      <c r="D5442" s="6"/>
      <c r="E5442" s="6"/>
      <c r="F5442" s="6"/>
      <c r="G5442" s="6"/>
      <c r="H5442" s="6"/>
      <c r="I5442" s="6"/>
      <c r="J5442" s="9"/>
    </row>
    <row r="5443" ht="15.35" customHeight="1">
      <c r="A5443" s="5"/>
      <c r="B5443" s="6"/>
      <c r="C5443" s="6"/>
      <c r="D5443" s="6"/>
      <c r="E5443" s="6"/>
      <c r="F5443" s="6"/>
      <c r="G5443" s="6"/>
      <c r="H5443" s="6"/>
      <c r="I5443" s="6"/>
      <c r="J5443" s="9"/>
    </row>
    <row r="5444" ht="15.35" customHeight="1">
      <c r="A5444" s="5"/>
      <c r="B5444" s="6"/>
      <c r="C5444" s="6"/>
      <c r="D5444" s="6"/>
      <c r="E5444" s="6"/>
      <c r="F5444" s="6"/>
      <c r="G5444" s="6"/>
      <c r="H5444" s="6"/>
      <c r="I5444" s="6"/>
      <c r="J5444" s="9"/>
    </row>
    <row r="5445" ht="15.35" customHeight="1">
      <c r="A5445" s="5"/>
      <c r="B5445" s="6"/>
      <c r="C5445" s="6"/>
      <c r="D5445" s="6"/>
      <c r="E5445" s="6"/>
      <c r="F5445" s="6"/>
      <c r="G5445" s="6"/>
      <c r="H5445" s="6"/>
      <c r="I5445" s="6"/>
      <c r="J5445" s="9"/>
    </row>
    <row r="5446" ht="15.35" customHeight="1">
      <c r="A5446" s="5"/>
      <c r="B5446" s="6"/>
      <c r="C5446" s="6"/>
      <c r="D5446" s="6"/>
      <c r="E5446" s="6"/>
      <c r="F5446" s="6"/>
      <c r="G5446" s="6"/>
      <c r="H5446" s="6"/>
      <c r="I5446" s="6"/>
      <c r="J5446" s="9"/>
    </row>
    <row r="5447" ht="15.35" customHeight="1">
      <c r="A5447" s="5"/>
      <c r="B5447" s="6"/>
      <c r="C5447" s="6"/>
      <c r="D5447" s="6"/>
      <c r="E5447" s="6"/>
      <c r="F5447" s="6"/>
      <c r="G5447" s="6"/>
      <c r="H5447" s="6"/>
      <c r="I5447" s="6"/>
      <c r="J5447" s="9"/>
    </row>
    <row r="5448" ht="15.35" customHeight="1">
      <c r="A5448" s="5"/>
      <c r="B5448" s="6"/>
      <c r="C5448" s="6"/>
      <c r="D5448" s="6"/>
      <c r="E5448" s="6"/>
      <c r="F5448" s="6"/>
      <c r="G5448" s="6"/>
      <c r="H5448" s="6"/>
      <c r="I5448" s="6"/>
      <c r="J5448" s="9"/>
    </row>
    <row r="5449" ht="15.35" customHeight="1">
      <c r="A5449" s="5"/>
      <c r="B5449" s="6"/>
      <c r="C5449" s="6"/>
      <c r="D5449" s="6"/>
      <c r="E5449" s="6"/>
      <c r="F5449" s="6"/>
      <c r="G5449" s="6"/>
      <c r="H5449" s="6"/>
      <c r="I5449" s="6"/>
      <c r="J5449" s="9"/>
    </row>
    <row r="5450" ht="15.35" customHeight="1">
      <c r="A5450" s="5"/>
      <c r="B5450" s="6"/>
      <c r="C5450" s="6"/>
      <c r="D5450" s="6"/>
      <c r="E5450" s="6"/>
      <c r="F5450" s="6"/>
      <c r="G5450" s="6"/>
      <c r="H5450" s="6"/>
      <c r="I5450" s="6"/>
      <c r="J5450" s="9"/>
    </row>
    <row r="5451" ht="15.35" customHeight="1">
      <c r="A5451" s="5"/>
      <c r="B5451" s="6"/>
      <c r="C5451" s="6"/>
      <c r="D5451" s="6"/>
      <c r="E5451" s="6"/>
      <c r="F5451" s="6"/>
      <c r="G5451" s="6"/>
      <c r="H5451" s="6"/>
      <c r="I5451" s="6"/>
      <c r="J5451" s="9"/>
    </row>
    <row r="5452" ht="15.35" customHeight="1">
      <c r="A5452" s="5"/>
      <c r="B5452" s="6"/>
      <c r="C5452" s="6"/>
      <c r="D5452" s="6"/>
      <c r="E5452" s="6"/>
      <c r="F5452" s="6"/>
      <c r="G5452" s="6"/>
      <c r="H5452" s="6"/>
      <c r="I5452" s="6"/>
      <c r="J5452" s="9"/>
    </row>
    <row r="5453" ht="15.35" customHeight="1">
      <c r="A5453" s="5"/>
      <c r="B5453" s="6"/>
      <c r="C5453" s="6"/>
      <c r="D5453" s="6"/>
      <c r="E5453" s="6"/>
      <c r="F5453" s="6"/>
      <c r="G5453" s="6"/>
      <c r="H5453" s="6"/>
      <c r="I5453" s="6"/>
      <c r="J5453" s="9"/>
    </row>
    <row r="5454" ht="15.35" customHeight="1">
      <c r="A5454" s="5"/>
      <c r="B5454" s="6"/>
      <c r="C5454" s="6"/>
      <c r="D5454" s="6"/>
      <c r="E5454" s="6"/>
      <c r="F5454" s="6"/>
      <c r="G5454" s="6"/>
      <c r="H5454" s="6"/>
      <c r="I5454" s="6"/>
      <c r="J5454" s="9"/>
    </row>
    <row r="5455" ht="15.35" customHeight="1">
      <c r="A5455" s="5"/>
      <c r="B5455" s="6"/>
      <c r="C5455" s="6"/>
      <c r="D5455" s="6"/>
      <c r="E5455" s="6"/>
      <c r="F5455" s="6"/>
      <c r="G5455" s="6"/>
      <c r="H5455" s="6"/>
      <c r="I5455" s="6"/>
      <c r="J5455" s="9"/>
    </row>
    <row r="5456" ht="15.35" customHeight="1">
      <c r="A5456" s="5"/>
      <c r="B5456" s="6"/>
      <c r="C5456" s="6"/>
      <c r="D5456" s="6"/>
      <c r="E5456" s="6"/>
      <c r="F5456" s="6"/>
      <c r="G5456" s="6"/>
      <c r="H5456" s="6"/>
      <c r="I5456" s="6"/>
      <c r="J5456" s="9"/>
    </row>
    <row r="5457" ht="15.35" customHeight="1">
      <c r="A5457" s="5"/>
      <c r="B5457" s="6"/>
      <c r="C5457" s="6"/>
      <c r="D5457" s="6"/>
      <c r="E5457" s="6"/>
      <c r="F5457" s="6"/>
      <c r="G5457" s="6"/>
      <c r="H5457" s="6"/>
      <c r="I5457" s="6"/>
      <c r="J5457" s="9"/>
    </row>
    <row r="5458" ht="15.35" customHeight="1">
      <c r="A5458" s="5"/>
      <c r="B5458" s="6"/>
      <c r="C5458" s="6"/>
      <c r="D5458" s="6"/>
      <c r="E5458" s="6"/>
      <c r="F5458" s="6"/>
      <c r="G5458" s="6"/>
      <c r="H5458" s="6"/>
      <c r="I5458" s="6"/>
      <c r="J5458" s="9"/>
    </row>
    <row r="5459" ht="15.35" customHeight="1">
      <c r="A5459" s="5"/>
      <c r="B5459" s="6"/>
      <c r="C5459" s="6"/>
      <c r="D5459" s="6"/>
      <c r="E5459" s="6"/>
      <c r="F5459" s="6"/>
      <c r="G5459" s="6"/>
      <c r="H5459" s="6"/>
      <c r="I5459" s="6"/>
      <c r="J5459" s="9"/>
    </row>
    <row r="5460" ht="15.35" customHeight="1">
      <c r="A5460" s="5"/>
      <c r="B5460" s="6"/>
      <c r="C5460" s="6"/>
      <c r="D5460" s="6"/>
      <c r="E5460" s="6"/>
      <c r="F5460" s="6"/>
      <c r="G5460" s="6"/>
      <c r="H5460" s="6"/>
      <c r="I5460" s="6"/>
      <c r="J5460" s="9"/>
    </row>
    <row r="5461" ht="15.35" customHeight="1">
      <c r="A5461" s="5"/>
      <c r="B5461" s="6"/>
      <c r="C5461" s="6"/>
      <c r="D5461" s="6"/>
      <c r="E5461" s="6"/>
      <c r="F5461" s="6"/>
      <c r="G5461" s="6"/>
      <c r="H5461" s="6"/>
      <c r="I5461" s="6"/>
      <c r="J5461" s="9"/>
    </row>
    <row r="5462" ht="15.35" customHeight="1">
      <c r="A5462" s="5"/>
      <c r="B5462" s="6"/>
      <c r="C5462" s="6"/>
      <c r="D5462" s="6"/>
      <c r="E5462" s="6"/>
      <c r="F5462" s="6"/>
      <c r="G5462" s="6"/>
      <c r="H5462" s="6"/>
      <c r="I5462" s="6"/>
      <c r="J5462" s="9"/>
    </row>
    <row r="5463" ht="15.35" customHeight="1">
      <c r="A5463" s="5"/>
      <c r="B5463" s="6"/>
      <c r="C5463" s="6"/>
      <c r="D5463" s="6"/>
      <c r="E5463" s="6"/>
      <c r="F5463" s="6"/>
      <c r="G5463" s="6"/>
      <c r="H5463" s="6"/>
      <c r="I5463" s="6"/>
      <c r="J5463" s="9"/>
    </row>
    <row r="5464" ht="15.35" customHeight="1">
      <c r="A5464" s="5"/>
      <c r="B5464" s="6"/>
      <c r="C5464" s="6"/>
      <c r="D5464" s="6"/>
      <c r="E5464" s="6"/>
      <c r="F5464" s="6"/>
      <c r="G5464" s="6"/>
      <c r="H5464" s="6"/>
      <c r="I5464" s="6"/>
      <c r="J5464" s="9"/>
    </row>
    <row r="5465" ht="15.35" customHeight="1">
      <c r="A5465" s="5"/>
      <c r="B5465" s="6"/>
      <c r="C5465" s="6"/>
      <c r="D5465" s="6"/>
      <c r="E5465" s="6"/>
      <c r="F5465" s="6"/>
      <c r="G5465" s="6"/>
      <c r="H5465" s="6"/>
      <c r="I5465" s="6"/>
      <c r="J5465" s="9"/>
    </row>
    <row r="5466" ht="15.35" customHeight="1">
      <c r="A5466" s="5"/>
      <c r="B5466" s="6"/>
      <c r="C5466" s="6"/>
      <c r="D5466" s="6"/>
      <c r="E5466" s="6"/>
      <c r="F5466" s="6"/>
      <c r="G5466" s="6"/>
      <c r="H5466" s="6"/>
      <c r="I5466" s="6"/>
      <c r="J5466" s="9"/>
    </row>
    <row r="5467" ht="15.35" customHeight="1">
      <c r="A5467" s="5"/>
      <c r="B5467" s="6"/>
      <c r="C5467" s="6"/>
      <c r="D5467" s="6"/>
      <c r="E5467" s="6"/>
      <c r="F5467" s="6"/>
      <c r="G5467" s="6"/>
      <c r="H5467" s="6"/>
      <c r="I5467" s="6"/>
      <c r="J5467" s="9"/>
    </row>
    <row r="5468" ht="15.35" customHeight="1">
      <c r="A5468" s="5"/>
      <c r="B5468" s="6"/>
      <c r="C5468" s="6"/>
      <c r="D5468" s="6"/>
      <c r="E5468" s="6"/>
      <c r="F5468" s="6"/>
      <c r="G5468" s="6"/>
      <c r="H5468" s="6"/>
      <c r="I5468" s="6"/>
      <c r="J5468" s="9"/>
    </row>
    <row r="5469" ht="15.35" customHeight="1">
      <c r="A5469" s="5"/>
      <c r="B5469" s="6"/>
      <c r="C5469" s="6"/>
      <c r="D5469" s="6"/>
      <c r="E5469" s="6"/>
      <c r="F5469" s="6"/>
      <c r="G5469" s="6"/>
      <c r="H5469" s="6"/>
      <c r="I5469" s="6"/>
      <c r="J5469" s="9"/>
    </row>
    <row r="5470" ht="15.35" customHeight="1">
      <c r="A5470" s="5"/>
      <c r="B5470" s="6"/>
      <c r="C5470" s="6"/>
      <c r="D5470" s="6"/>
      <c r="E5470" s="6"/>
      <c r="F5470" s="6"/>
      <c r="G5470" s="6"/>
      <c r="H5470" s="6"/>
      <c r="I5470" s="6"/>
      <c r="J5470" s="9"/>
    </row>
    <row r="5471" ht="15.35" customHeight="1">
      <c r="A5471" s="5"/>
      <c r="B5471" s="6"/>
      <c r="C5471" s="6"/>
      <c r="D5471" s="6"/>
      <c r="E5471" s="6"/>
      <c r="F5471" s="6"/>
      <c r="G5471" s="6"/>
      <c r="H5471" s="6"/>
      <c r="I5471" s="6"/>
      <c r="J5471" s="9"/>
    </row>
    <row r="5472" ht="15.35" customHeight="1">
      <c r="A5472" s="5"/>
      <c r="B5472" s="6"/>
      <c r="C5472" s="6"/>
      <c r="D5472" s="6"/>
      <c r="E5472" s="6"/>
      <c r="F5472" s="6"/>
      <c r="G5472" s="6"/>
      <c r="H5472" s="6"/>
      <c r="I5472" s="6"/>
      <c r="J5472" s="9"/>
    </row>
    <row r="5473" ht="15.35" customHeight="1">
      <c r="A5473" s="5"/>
      <c r="B5473" s="6"/>
      <c r="C5473" s="6"/>
      <c r="D5473" s="6"/>
      <c r="E5473" s="6"/>
      <c r="F5473" s="6"/>
      <c r="G5473" s="6"/>
      <c r="H5473" s="6"/>
      <c r="I5473" s="6"/>
      <c r="J5473" s="9"/>
    </row>
    <row r="5474" ht="15.35" customHeight="1">
      <c r="A5474" s="5"/>
      <c r="B5474" s="6"/>
      <c r="C5474" s="6"/>
      <c r="D5474" s="6"/>
      <c r="E5474" s="6"/>
      <c r="F5474" s="6"/>
      <c r="G5474" s="6"/>
      <c r="H5474" s="6"/>
      <c r="I5474" s="6"/>
      <c r="J5474" s="9"/>
    </row>
    <row r="5475" ht="15.35" customHeight="1">
      <c r="A5475" s="5"/>
      <c r="B5475" s="6"/>
      <c r="C5475" s="6"/>
      <c r="D5475" s="6"/>
      <c r="E5475" s="6"/>
      <c r="F5475" s="6"/>
      <c r="G5475" s="6"/>
      <c r="H5475" s="6"/>
      <c r="I5475" s="6"/>
      <c r="J5475" s="9"/>
    </row>
    <row r="5476" ht="15.35" customHeight="1">
      <c r="A5476" s="5"/>
      <c r="B5476" s="6"/>
      <c r="C5476" s="6"/>
      <c r="D5476" s="6"/>
      <c r="E5476" s="6"/>
      <c r="F5476" s="6"/>
      <c r="G5476" s="6"/>
      <c r="H5476" s="6"/>
      <c r="I5476" s="6"/>
      <c r="J5476" s="9"/>
    </row>
    <row r="5477" ht="15.35" customHeight="1">
      <c r="A5477" s="5"/>
      <c r="B5477" s="6"/>
      <c r="C5477" s="6"/>
      <c r="D5477" s="6"/>
      <c r="E5477" s="6"/>
      <c r="F5477" s="6"/>
      <c r="G5477" s="6"/>
      <c r="H5477" s="6"/>
      <c r="I5477" s="6"/>
      <c r="J5477" s="9"/>
    </row>
    <row r="5478" ht="15.35" customHeight="1">
      <c r="A5478" s="5"/>
      <c r="B5478" s="6"/>
      <c r="C5478" s="6"/>
      <c r="D5478" s="6"/>
      <c r="E5478" s="6"/>
      <c r="F5478" s="6"/>
      <c r="G5478" s="6"/>
      <c r="H5478" s="6"/>
      <c r="I5478" s="6"/>
      <c r="J5478" s="9"/>
    </row>
    <row r="5479" ht="15.35" customHeight="1">
      <c r="A5479" s="5"/>
      <c r="B5479" s="6"/>
      <c r="C5479" s="6"/>
      <c r="D5479" s="6"/>
      <c r="E5479" s="6"/>
      <c r="F5479" s="6"/>
      <c r="G5479" s="6"/>
      <c r="H5479" s="6"/>
      <c r="I5479" s="6"/>
      <c r="J5479" s="9"/>
    </row>
    <row r="5480" ht="15.35" customHeight="1">
      <c r="A5480" s="5"/>
      <c r="B5480" s="6"/>
      <c r="C5480" s="6"/>
      <c r="D5480" s="6"/>
      <c r="E5480" s="6"/>
      <c r="F5480" s="6"/>
      <c r="G5480" s="6"/>
      <c r="H5480" s="6"/>
      <c r="I5480" s="6"/>
      <c r="J5480" s="9"/>
    </row>
    <row r="5481" ht="15.35" customHeight="1">
      <c r="A5481" s="5"/>
      <c r="B5481" s="6"/>
      <c r="C5481" s="6"/>
      <c r="D5481" s="6"/>
      <c r="E5481" s="6"/>
      <c r="F5481" s="6"/>
      <c r="G5481" s="6"/>
      <c r="H5481" s="6"/>
      <c r="I5481" s="6"/>
      <c r="J5481" s="9"/>
    </row>
    <row r="5482" ht="15.35" customHeight="1">
      <c r="A5482" s="5"/>
      <c r="B5482" s="6"/>
      <c r="C5482" s="6"/>
      <c r="D5482" s="6"/>
      <c r="E5482" s="6"/>
      <c r="F5482" s="6"/>
      <c r="G5482" s="6"/>
      <c r="H5482" s="6"/>
      <c r="I5482" s="6"/>
      <c r="J5482" s="9"/>
    </row>
    <row r="5483" ht="15.35" customHeight="1">
      <c r="A5483" s="5"/>
      <c r="B5483" s="6"/>
      <c r="C5483" s="6"/>
      <c r="D5483" s="6"/>
      <c r="E5483" s="6"/>
      <c r="F5483" s="6"/>
      <c r="G5483" s="6"/>
      <c r="H5483" s="6"/>
      <c r="I5483" s="6"/>
      <c r="J5483" s="9"/>
    </row>
    <row r="5484" ht="15.35" customHeight="1">
      <c r="A5484" s="5"/>
      <c r="B5484" s="6"/>
      <c r="C5484" s="6"/>
      <c r="D5484" s="6"/>
      <c r="E5484" s="6"/>
      <c r="F5484" s="6"/>
      <c r="G5484" s="6"/>
      <c r="H5484" s="6"/>
      <c r="I5484" s="6"/>
      <c r="J5484" s="9"/>
    </row>
    <row r="5485" ht="15.35" customHeight="1">
      <c r="A5485" s="5"/>
      <c r="B5485" s="6"/>
      <c r="C5485" s="6"/>
      <c r="D5485" s="6"/>
      <c r="E5485" s="6"/>
      <c r="F5485" s="6"/>
      <c r="G5485" s="6"/>
      <c r="H5485" s="6"/>
      <c r="I5485" s="6"/>
      <c r="J5485" s="9"/>
    </row>
    <row r="5486" ht="15.35" customHeight="1">
      <c r="A5486" s="5"/>
      <c r="B5486" s="6"/>
      <c r="C5486" s="6"/>
      <c r="D5486" s="6"/>
      <c r="E5486" s="6"/>
      <c r="F5486" s="6"/>
      <c r="G5486" s="6"/>
      <c r="H5486" s="6"/>
      <c r="I5486" s="6"/>
      <c r="J5486" s="9"/>
    </row>
    <row r="5487" ht="15.35" customHeight="1">
      <c r="A5487" s="5"/>
      <c r="B5487" s="6"/>
      <c r="C5487" s="6"/>
      <c r="D5487" s="6"/>
      <c r="E5487" s="6"/>
      <c r="F5487" s="6"/>
      <c r="G5487" s="6"/>
      <c r="H5487" s="6"/>
      <c r="I5487" s="6"/>
      <c r="J5487" s="9"/>
    </row>
    <row r="5488" ht="15.35" customHeight="1">
      <c r="A5488" s="5"/>
      <c r="B5488" s="6"/>
      <c r="C5488" s="6"/>
      <c r="D5488" s="6"/>
      <c r="E5488" s="6"/>
      <c r="F5488" s="6"/>
      <c r="G5488" s="6"/>
      <c r="H5488" s="6"/>
      <c r="I5488" s="6"/>
      <c r="J5488" s="9"/>
    </row>
    <row r="5489" ht="15.35" customHeight="1">
      <c r="A5489" s="5"/>
      <c r="B5489" s="6"/>
      <c r="C5489" s="6"/>
      <c r="D5489" s="6"/>
      <c r="E5489" s="6"/>
      <c r="F5489" s="6"/>
      <c r="G5489" s="6"/>
      <c r="H5489" s="6"/>
      <c r="I5489" s="6"/>
      <c r="J5489" s="9"/>
    </row>
    <row r="5490" ht="15.35" customHeight="1">
      <c r="A5490" s="5"/>
      <c r="B5490" s="6"/>
      <c r="C5490" s="6"/>
      <c r="D5490" s="6"/>
      <c r="E5490" s="6"/>
      <c r="F5490" s="6"/>
      <c r="G5490" s="6"/>
      <c r="H5490" s="6"/>
      <c r="I5490" s="6"/>
      <c r="J5490" s="9"/>
    </row>
    <row r="5491" ht="15.35" customHeight="1">
      <c r="A5491" s="5"/>
      <c r="B5491" s="6"/>
      <c r="C5491" s="6"/>
      <c r="D5491" s="6"/>
      <c r="E5491" s="6"/>
      <c r="F5491" s="6"/>
      <c r="G5491" s="6"/>
      <c r="H5491" s="6"/>
      <c r="I5491" s="6"/>
      <c r="J5491" s="9"/>
    </row>
    <row r="5492" ht="15.35" customHeight="1">
      <c r="A5492" s="5"/>
      <c r="B5492" s="6"/>
      <c r="C5492" s="6"/>
      <c r="D5492" s="6"/>
      <c r="E5492" s="6"/>
      <c r="F5492" s="6"/>
      <c r="G5492" s="6"/>
      <c r="H5492" s="6"/>
      <c r="I5492" s="6"/>
      <c r="J5492" s="9"/>
    </row>
    <row r="5493" ht="15.35" customHeight="1">
      <c r="A5493" s="5"/>
      <c r="B5493" s="6"/>
      <c r="C5493" s="6"/>
      <c r="D5493" s="6"/>
      <c r="E5493" s="6"/>
      <c r="F5493" s="6"/>
      <c r="G5493" s="6"/>
      <c r="H5493" s="6"/>
      <c r="I5493" s="6"/>
      <c r="J5493" s="9"/>
    </row>
    <row r="5494" ht="15.35" customHeight="1">
      <c r="A5494" s="5"/>
      <c r="B5494" s="6"/>
      <c r="C5494" s="6"/>
      <c r="D5494" s="6"/>
      <c r="E5494" s="6"/>
      <c r="F5494" s="6"/>
      <c r="G5494" s="6"/>
      <c r="H5494" s="6"/>
      <c r="I5494" s="6"/>
      <c r="J5494" s="9"/>
    </row>
    <row r="5495" ht="15.35" customHeight="1">
      <c r="A5495" s="5"/>
      <c r="B5495" s="6"/>
      <c r="C5495" s="6"/>
      <c r="D5495" s="6"/>
      <c r="E5495" s="6"/>
      <c r="F5495" s="6"/>
      <c r="G5495" s="6"/>
      <c r="H5495" s="6"/>
      <c r="I5495" s="6"/>
      <c r="J5495" s="9"/>
    </row>
    <row r="5496" ht="15.35" customHeight="1">
      <c r="A5496" s="5"/>
      <c r="B5496" s="6"/>
      <c r="C5496" s="6"/>
      <c r="D5496" s="6"/>
      <c r="E5496" s="6"/>
      <c r="F5496" s="6"/>
      <c r="G5496" s="6"/>
      <c r="H5496" s="6"/>
      <c r="I5496" s="6"/>
      <c r="J5496" s="9"/>
    </row>
    <row r="5497" ht="15.35" customHeight="1">
      <c r="A5497" s="5"/>
      <c r="B5497" s="6"/>
      <c r="C5497" s="6"/>
      <c r="D5497" s="6"/>
      <c r="E5497" s="6"/>
      <c r="F5497" s="6"/>
      <c r="G5497" s="6"/>
      <c r="H5497" s="6"/>
      <c r="I5497" s="6"/>
      <c r="J5497" s="9"/>
    </row>
    <row r="5498" ht="15.35" customHeight="1">
      <c r="A5498" s="5"/>
      <c r="B5498" s="6"/>
      <c r="C5498" s="6"/>
      <c r="D5498" s="6"/>
      <c r="E5498" s="6"/>
      <c r="F5498" s="6"/>
      <c r="G5498" s="6"/>
      <c r="H5498" s="6"/>
      <c r="I5498" s="6"/>
      <c r="J5498" s="9"/>
    </row>
    <row r="5499" ht="15.35" customHeight="1">
      <c r="A5499" s="5"/>
      <c r="B5499" s="6"/>
      <c r="C5499" s="6"/>
      <c r="D5499" s="6"/>
      <c r="E5499" s="6"/>
      <c r="F5499" s="6"/>
      <c r="G5499" s="6"/>
      <c r="H5499" s="6"/>
      <c r="I5499" s="6"/>
      <c r="J5499" s="9"/>
    </row>
    <row r="5500" ht="15.35" customHeight="1">
      <c r="A5500" s="5"/>
      <c r="B5500" s="6"/>
      <c r="C5500" s="6"/>
      <c r="D5500" s="6"/>
      <c r="E5500" s="6"/>
      <c r="F5500" s="6"/>
      <c r="G5500" s="6"/>
      <c r="H5500" s="6"/>
      <c r="I5500" s="6"/>
      <c r="J5500" s="9"/>
    </row>
    <row r="5501" ht="15.35" customHeight="1">
      <c r="A5501" s="5"/>
      <c r="B5501" s="6"/>
      <c r="C5501" s="6"/>
      <c r="D5501" s="6"/>
      <c r="E5501" s="6"/>
      <c r="F5501" s="6"/>
      <c r="G5501" s="6"/>
      <c r="H5501" s="6"/>
      <c r="I5501" s="6"/>
      <c r="J5501" s="9"/>
    </row>
    <row r="5502" ht="15.35" customHeight="1">
      <c r="A5502" s="5"/>
      <c r="B5502" s="6"/>
      <c r="C5502" s="6"/>
      <c r="D5502" s="6"/>
      <c r="E5502" s="6"/>
      <c r="F5502" s="6"/>
      <c r="G5502" s="6"/>
      <c r="H5502" s="6"/>
      <c r="I5502" s="6"/>
      <c r="J5502" s="9"/>
    </row>
    <row r="5503" ht="15.35" customHeight="1">
      <c r="A5503" s="5"/>
      <c r="B5503" s="6"/>
      <c r="C5503" s="6"/>
      <c r="D5503" s="6"/>
      <c r="E5503" s="6"/>
      <c r="F5503" s="6"/>
      <c r="G5503" s="6"/>
      <c r="H5503" s="6"/>
      <c r="I5503" s="6"/>
      <c r="J5503" s="9"/>
    </row>
    <row r="5504" ht="15.35" customHeight="1">
      <c r="A5504" s="5"/>
      <c r="B5504" s="6"/>
      <c r="C5504" s="6"/>
      <c r="D5504" s="6"/>
      <c r="E5504" s="6"/>
      <c r="F5504" s="6"/>
      <c r="G5504" s="6"/>
      <c r="H5504" s="6"/>
      <c r="I5504" s="6"/>
      <c r="J5504" s="9"/>
    </row>
    <row r="5505" ht="15.35" customHeight="1">
      <c r="A5505" s="5"/>
      <c r="B5505" s="6"/>
      <c r="C5505" s="6"/>
      <c r="D5505" s="6"/>
      <c r="E5505" s="6"/>
      <c r="F5505" s="6"/>
      <c r="G5505" s="6"/>
      <c r="H5505" s="6"/>
      <c r="I5505" s="6"/>
      <c r="J5505" s="9"/>
    </row>
    <row r="5506" ht="15.35" customHeight="1">
      <c r="A5506" s="5"/>
      <c r="B5506" s="6"/>
      <c r="C5506" s="6"/>
      <c r="D5506" s="6"/>
      <c r="E5506" s="6"/>
      <c r="F5506" s="6"/>
      <c r="G5506" s="6"/>
      <c r="H5506" s="6"/>
      <c r="I5506" s="6"/>
      <c r="J5506" s="9"/>
    </row>
    <row r="5507" ht="15.35" customHeight="1">
      <c r="A5507" s="5"/>
      <c r="B5507" s="6"/>
      <c r="C5507" s="6"/>
      <c r="D5507" s="6"/>
      <c r="E5507" s="6"/>
      <c r="F5507" s="6"/>
      <c r="G5507" s="6"/>
      <c r="H5507" s="6"/>
      <c r="I5507" s="6"/>
      <c r="J5507" s="9"/>
    </row>
    <row r="5508" ht="15.35" customHeight="1">
      <c r="A5508" s="5"/>
      <c r="B5508" s="6"/>
      <c r="C5508" s="6"/>
      <c r="D5508" s="6"/>
      <c r="E5508" s="6"/>
      <c r="F5508" s="6"/>
      <c r="G5508" s="6"/>
      <c r="H5508" s="6"/>
      <c r="I5508" s="6"/>
      <c r="J5508" s="9"/>
    </row>
    <row r="5509" ht="15.35" customHeight="1">
      <c r="A5509" s="5"/>
      <c r="B5509" s="6"/>
      <c r="C5509" s="6"/>
      <c r="D5509" s="6"/>
      <c r="E5509" s="6"/>
      <c r="F5509" s="6"/>
      <c r="G5509" s="6"/>
      <c r="H5509" s="6"/>
      <c r="I5509" s="6"/>
      <c r="J5509" s="9"/>
    </row>
    <row r="5510" ht="15.35" customHeight="1">
      <c r="A5510" s="5"/>
      <c r="B5510" s="6"/>
      <c r="C5510" s="6"/>
      <c r="D5510" s="6"/>
      <c r="E5510" s="6"/>
      <c r="F5510" s="6"/>
      <c r="G5510" s="6"/>
      <c r="H5510" s="6"/>
      <c r="I5510" s="6"/>
      <c r="J5510" s="9"/>
    </row>
    <row r="5511" ht="15.35" customHeight="1">
      <c r="A5511" s="5"/>
      <c r="B5511" s="6"/>
      <c r="C5511" s="6"/>
      <c r="D5511" s="6"/>
      <c r="E5511" s="6"/>
      <c r="F5511" s="6"/>
      <c r="G5511" s="6"/>
      <c r="H5511" s="6"/>
      <c r="I5511" s="6"/>
      <c r="J5511" s="9"/>
    </row>
    <row r="5512" ht="15.35" customHeight="1">
      <c r="A5512" s="5"/>
      <c r="B5512" s="6"/>
      <c r="C5512" s="6"/>
      <c r="D5512" s="6"/>
      <c r="E5512" s="6"/>
      <c r="F5512" s="6"/>
      <c r="G5512" s="6"/>
      <c r="H5512" s="6"/>
      <c r="I5512" s="6"/>
      <c r="J5512" s="9"/>
    </row>
    <row r="5513" ht="15.35" customHeight="1">
      <c r="A5513" s="5"/>
      <c r="B5513" s="6"/>
      <c r="C5513" s="6"/>
      <c r="D5513" s="6"/>
      <c r="E5513" s="6"/>
      <c r="F5513" s="6"/>
      <c r="G5513" s="6"/>
      <c r="H5513" s="6"/>
      <c r="I5513" s="6"/>
      <c r="J5513" s="9"/>
    </row>
    <row r="5514" ht="15.35" customHeight="1">
      <c r="A5514" s="5"/>
      <c r="B5514" s="6"/>
      <c r="C5514" s="6"/>
      <c r="D5514" s="6"/>
      <c r="E5514" s="6"/>
      <c r="F5514" s="6"/>
      <c r="G5514" s="6"/>
      <c r="H5514" s="6"/>
      <c r="I5514" s="6"/>
      <c r="J5514" s="9"/>
    </row>
    <row r="5515" ht="15.35" customHeight="1">
      <c r="A5515" s="5"/>
      <c r="B5515" s="6"/>
      <c r="C5515" s="6"/>
      <c r="D5515" s="6"/>
      <c r="E5515" s="6"/>
      <c r="F5515" s="6"/>
      <c r="G5515" s="6"/>
      <c r="H5515" s="6"/>
      <c r="I5515" s="6"/>
      <c r="J5515" s="9"/>
    </row>
    <row r="5516" ht="15.35" customHeight="1">
      <c r="A5516" s="5"/>
      <c r="B5516" s="6"/>
      <c r="C5516" s="6"/>
      <c r="D5516" s="6"/>
      <c r="E5516" s="6"/>
      <c r="F5516" s="6"/>
      <c r="G5516" s="6"/>
      <c r="H5516" s="6"/>
      <c r="I5516" s="6"/>
      <c r="J5516" s="9"/>
    </row>
    <row r="5517" ht="15.35" customHeight="1">
      <c r="A5517" s="5"/>
      <c r="B5517" s="6"/>
      <c r="C5517" s="6"/>
      <c r="D5517" s="6"/>
      <c r="E5517" s="6"/>
      <c r="F5517" s="6"/>
      <c r="G5517" s="6"/>
      <c r="H5517" s="6"/>
      <c r="I5517" s="6"/>
      <c r="J5517" s="9"/>
    </row>
    <row r="5518" ht="15.35" customHeight="1">
      <c r="A5518" s="5"/>
      <c r="B5518" s="6"/>
      <c r="C5518" s="6"/>
      <c r="D5518" s="6"/>
      <c r="E5518" s="6"/>
      <c r="F5518" s="6"/>
      <c r="G5518" s="6"/>
      <c r="H5518" s="6"/>
      <c r="I5518" s="6"/>
      <c r="J5518" s="9"/>
    </row>
    <row r="5519" ht="15.35" customHeight="1">
      <c r="A5519" s="5"/>
      <c r="B5519" s="6"/>
      <c r="C5519" s="6"/>
      <c r="D5519" s="6"/>
      <c r="E5519" s="6"/>
      <c r="F5519" s="6"/>
      <c r="G5519" s="6"/>
      <c r="H5519" s="6"/>
      <c r="I5519" s="6"/>
      <c r="J5519" s="9"/>
    </row>
    <row r="5520" ht="15.35" customHeight="1">
      <c r="A5520" s="5"/>
      <c r="B5520" s="6"/>
      <c r="C5520" s="6"/>
      <c r="D5520" s="6"/>
      <c r="E5520" s="6"/>
      <c r="F5520" s="6"/>
      <c r="G5520" s="6"/>
      <c r="H5520" s="6"/>
      <c r="I5520" s="6"/>
      <c r="J5520" s="9"/>
    </row>
    <row r="5521" ht="15.35" customHeight="1">
      <c r="A5521" s="5"/>
      <c r="B5521" s="6"/>
      <c r="C5521" s="6"/>
      <c r="D5521" s="6"/>
      <c r="E5521" s="6"/>
      <c r="F5521" s="6"/>
      <c r="G5521" s="6"/>
      <c r="H5521" s="6"/>
      <c r="I5521" s="6"/>
      <c r="J5521" s="9"/>
    </row>
    <row r="5522" ht="15.35" customHeight="1">
      <c r="A5522" s="5"/>
      <c r="B5522" s="6"/>
      <c r="C5522" s="6"/>
      <c r="D5522" s="6"/>
      <c r="E5522" s="6"/>
      <c r="F5522" s="6"/>
      <c r="G5522" s="6"/>
      <c r="H5522" s="6"/>
      <c r="I5522" s="6"/>
      <c r="J5522" s="9"/>
    </row>
    <row r="5523" ht="15.35" customHeight="1">
      <c r="A5523" s="5"/>
      <c r="B5523" s="6"/>
      <c r="C5523" s="6"/>
      <c r="D5523" s="6"/>
      <c r="E5523" s="6"/>
      <c r="F5523" s="6"/>
      <c r="G5523" s="6"/>
      <c r="H5523" s="6"/>
      <c r="I5523" s="6"/>
      <c r="J5523" s="9"/>
    </row>
    <row r="5524" ht="15.35" customHeight="1">
      <c r="A5524" s="5"/>
      <c r="B5524" s="6"/>
      <c r="C5524" s="6"/>
      <c r="D5524" s="6"/>
      <c r="E5524" s="6"/>
      <c r="F5524" s="6"/>
      <c r="G5524" s="6"/>
      <c r="H5524" s="6"/>
      <c r="I5524" s="6"/>
      <c r="J5524" s="9"/>
    </row>
    <row r="5525" ht="15.35" customHeight="1">
      <c r="A5525" s="5"/>
      <c r="B5525" s="6"/>
      <c r="C5525" s="6"/>
      <c r="D5525" s="6"/>
      <c r="E5525" s="6"/>
      <c r="F5525" s="6"/>
      <c r="G5525" s="6"/>
      <c r="H5525" s="6"/>
      <c r="I5525" s="6"/>
      <c r="J5525" s="9"/>
    </row>
    <row r="5526" ht="15.35" customHeight="1">
      <c r="A5526" s="5"/>
      <c r="B5526" s="6"/>
      <c r="C5526" s="6"/>
      <c r="D5526" s="6"/>
      <c r="E5526" s="6"/>
      <c r="F5526" s="6"/>
      <c r="G5526" s="6"/>
      <c r="H5526" s="6"/>
      <c r="I5526" s="6"/>
      <c r="J5526" s="9"/>
    </row>
    <row r="5527" ht="15.35" customHeight="1">
      <c r="A5527" s="5"/>
      <c r="B5527" s="6"/>
      <c r="C5527" s="6"/>
      <c r="D5527" s="6"/>
      <c r="E5527" s="6"/>
      <c r="F5527" s="6"/>
      <c r="G5527" s="6"/>
      <c r="H5527" s="6"/>
      <c r="I5527" s="6"/>
      <c r="J5527" s="9"/>
    </row>
    <row r="5528" ht="15.35" customHeight="1">
      <c r="A5528" s="5"/>
      <c r="B5528" s="6"/>
      <c r="C5528" s="6"/>
      <c r="D5528" s="6"/>
      <c r="E5528" s="6"/>
      <c r="F5528" s="6"/>
      <c r="G5528" s="6"/>
      <c r="H5528" s="6"/>
      <c r="I5528" s="6"/>
      <c r="J5528" s="9"/>
    </row>
    <row r="5529" ht="15.35" customHeight="1">
      <c r="A5529" s="5"/>
      <c r="B5529" s="6"/>
      <c r="C5529" s="6"/>
      <c r="D5529" s="6"/>
      <c r="E5529" s="6"/>
      <c r="F5529" s="6"/>
      <c r="G5529" s="6"/>
      <c r="H5529" s="6"/>
      <c r="I5529" s="6"/>
      <c r="J5529" s="9"/>
    </row>
    <row r="5530" ht="15.35" customHeight="1">
      <c r="A5530" s="5"/>
      <c r="B5530" s="6"/>
      <c r="C5530" s="6"/>
      <c r="D5530" s="6"/>
      <c r="E5530" s="6"/>
      <c r="F5530" s="6"/>
      <c r="G5530" s="6"/>
      <c r="H5530" s="6"/>
      <c r="I5530" s="6"/>
      <c r="J5530" s="9"/>
    </row>
    <row r="5531" ht="15.35" customHeight="1">
      <c r="A5531" s="5"/>
      <c r="B5531" s="6"/>
      <c r="C5531" s="6"/>
      <c r="D5531" s="6"/>
      <c r="E5531" s="6"/>
      <c r="F5531" s="6"/>
      <c r="G5531" s="6"/>
      <c r="H5531" s="6"/>
      <c r="I5531" s="6"/>
      <c r="J5531" s="9"/>
    </row>
    <row r="5532" ht="15.35" customHeight="1">
      <c r="A5532" s="5"/>
      <c r="B5532" s="6"/>
      <c r="C5532" s="6"/>
      <c r="D5532" s="6"/>
      <c r="E5532" s="6"/>
      <c r="F5532" s="6"/>
      <c r="G5532" s="6"/>
      <c r="H5532" s="6"/>
      <c r="I5532" s="6"/>
      <c r="J5532" s="9"/>
    </row>
    <row r="5533" ht="15.35" customHeight="1">
      <c r="A5533" s="5"/>
      <c r="B5533" s="6"/>
      <c r="C5533" s="6"/>
      <c r="D5533" s="6"/>
      <c r="E5533" s="6"/>
      <c r="F5533" s="6"/>
      <c r="G5533" s="6"/>
      <c r="H5533" s="6"/>
      <c r="I5533" s="6"/>
      <c r="J5533" s="9"/>
    </row>
    <row r="5534" ht="15.35" customHeight="1">
      <c r="A5534" s="5"/>
      <c r="B5534" s="6"/>
      <c r="C5534" s="6"/>
      <c r="D5534" s="6"/>
      <c r="E5534" s="6"/>
      <c r="F5534" s="6"/>
      <c r="G5534" s="6"/>
      <c r="H5534" s="6"/>
      <c r="I5534" s="6"/>
      <c r="J5534" s="9"/>
    </row>
    <row r="5535" ht="15.35" customHeight="1">
      <c r="A5535" s="5"/>
      <c r="B5535" s="6"/>
      <c r="C5535" s="6"/>
      <c r="D5535" s="6"/>
      <c r="E5535" s="6"/>
      <c r="F5535" s="6"/>
      <c r="G5535" s="6"/>
      <c r="H5535" s="6"/>
      <c r="I5535" s="6"/>
      <c r="J5535" s="9"/>
    </row>
    <row r="5536" ht="15.35" customHeight="1">
      <c r="A5536" s="5"/>
      <c r="B5536" s="6"/>
      <c r="C5536" s="6"/>
      <c r="D5536" s="6"/>
      <c r="E5536" s="6"/>
      <c r="F5536" s="6"/>
      <c r="G5536" s="6"/>
      <c r="H5536" s="6"/>
      <c r="I5536" s="6"/>
      <c r="J5536" s="9"/>
    </row>
    <row r="5537" ht="15.35" customHeight="1">
      <c r="A5537" s="5"/>
      <c r="B5537" s="6"/>
      <c r="C5537" s="6"/>
      <c r="D5537" s="6"/>
      <c r="E5537" s="6"/>
      <c r="F5537" s="6"/>
      <c r="G5537" s="6"/>
      <c r="H5537" s="6"/>
      <c r="I5537" s="6"/>
      <c r="J5537" s="9"/>
    </row>
    <row r="5538" ht="15.35" customHeight="1">
      <c r="A5538" s="5"/>
      <c r="B5538" s="6"/>
      <c r="C5538" s="6"/>
      <c r="D5538" s="6"/>
      <c r="E5538" s="6"/>
      <c r="F5538" s="6"/>
      <c r="G5538" s="6"/>
      <c r="H5538" s="6"/>
      <c r="I5538" s="6"/>
      <c r="J5538" s="9"/>
    </row>
    <row r="5539" ht="15.35" customHeight="1">
      <c r="A5539" s="5"/>
      <c r="B5539" s="6"/>
      <c r="C5539" s="6"/>
      <c r="D5539" s="6"/>
      <c r="E5539" s="6"/>
      <c r="F5539" s="6"/>
      <c r="G5539" s="6"/>
      <c r="H5539" s="6"/>
      <c r="I5539" s="6"/>
      <c r="J5539" s="9"/>
    </row>
    <row r="5540" ht="15.35" customHeight="1">
      <c r="A5540" s="5"/>
      <c r="B5540" s="6"/>
      <c r="C5540" s="6"/>
      <c r="D5540" s="6"/>
      <c r="E5540" s="6"/>
      <c r="F5540" s="6"/>
      <c r="G5540" s="6"/>
      <c r="H5540" s="6"/>
      <c r="I5540" s="6"/>
      <c r="J5540" s="9"/>
    </row>
    <row r="5541" ht="15.35" customHeight="1">
      <c r="A5541" s="5"/>
      <c r="B5541" s="6"/>
      <c r="C5541" s="6"/>
      <c r="D5541" s="6"/>
      <c r="E5541" s="6"/>
      <c r="F5541" s="6"/>
      <c r="G5541" s="6"/>
      <c r="H5541" s="6"/>
      <c r="I5541" s="6"/>
      <c r="J5541" s="9"/>
    </row>
    <row r="5542" ht="15.35" customHeight="1">
      <c r="A5542" s="5"/>
      <c r="B5542" s="6"/>
      <c r="C5542" s="6"/>
      <c r="D5542" s="6"/>
      <c r="E5542" s="6"/>
      <c r="F5542" s="6"/>
      <c r="G5542" s="6"/>
      <c r="H5542" s="6"/>
      <c r="I5542" s="6"/>
      <c r="J5542" s="9"/>
    </row>
    <row r="5543" ht="15.35" customHeight="1">
      <c r="A5543" s="5"/>
      <c r="B5543" s="6"/>
      <c r="C5543" s="6"/>
      <c r="D5543" s="6"/>
      <c r="E5543" s="6"/>
      <c r="F5543" s="6"/>
      <c r="G5543" s="6"/>
      <c r="H5543" s="6"/>
      <c r="I5543" s="6"/>
      <c r="J5543" s="9"/>
    </row>
    <row r="5544" ht="15.35" customHeight="1">
      <c r="A5544" s="5"/>
      <c r="B5544" s="6"/>
      <c r="C5544" s="6"/>
      <c r="D5544" s="6"/>
      <c r="E5544" s="6"/>
      <c r="F5544" s="6"/>
      <c r="G5544" s="6"/>
      <c r="H5544" s="6"/>
      <c r="I5544" s="6"/>
      <c r="J5544" s="9"/>
    </row>
    <row r="5545" ht="15.35" customHeight="1">
      <c r="A5545" s="5"/>
      <c r="B5545" s="6"/>
      <c r="C5545" s="6"/>
      <c r="D5545" s="6"/>
      <c r="E5545" s="6"/>
      <c r="F5545" s="6"/>
      <c r="G5545" s="6"/>
      <c r="H5545" s="6"/>
      <c r="I5545" s="6"/>
      <c r="J5545" s="9"/>
    </row>
    <row r="5546" ht="15.35" customHeight="1">
      <c r="A5546" s="5"/>
      <c r="B5546" s="6"/>
      <c r="C5546" s="6"/>
      <c r="D5546" s="6"/>
      <c r="E5546" s="6"/>
      <c r="F5546" s="6"/>
      <c r="G5546" s="6"/>
      <c r="H5546" s="6"/>
      <c r="I5546" s="6"/>
      <c r="J5546" s="9"/>
    </row>
    <row r="5547" ht="15.35" customHeight="1">
      <c r="A5547" s="5"/>
      <c r="B5547" s="6"/>
      <c r="C5547" s="6"/>
      <c r="D5547" s="6"/>
      <c r="E5547" s="6"/>
      <c r="F5547" s="6"/>
      <c r="G5547" s="6"/>
      <c r="H5547" s="6"/>
      <c r="I5547" s="6"/>
      <c r="J5547" s="9"/>
    </row>
    <row r="5548" ht="15.35" customHeight="1">
      <c r="A5548" s="5"/>
      <c r="B5548" s="6"/>
      <c r="C5548" s="6"/>
      <c r="D5548" s="6"/>
      <c r="E5548" s="6"/>
      <c r="F5548" s="6"/>
      <c r="G5548" s="6"/>
      <c r="H5548" s="6"/>
      <c r="I5548" s="6"/>
      <c r="J5548" s="9"/>
    </row>
    <row r="5549" ht="15.35" customHeight="1">
      <c r="A5549" s="5"/>
      <c r="B5549" s="6"/>
      <c r="C5549" s="6"/>
      <c r="D5549" s="6"/>
      <c r="E5549" s="6"/>
      <c r="F5549" s="6"/>
      <c r="G5549" s="6"/>
      <c r="H5549" s="6"/>
      <c r="I5549" s="6"/>
      <c r="J5549" s="9"/>
    </row>
    <row r="5550" ht="15.35" customHeight="1">
      <c r="A5550" s="5"/>
      <c r="B5550" s="6"/>
      <c r="C5550" s="6"/>
      <c r="D5550" s="6"/>
      <c r="E5550" s="6"/>
      <c r="F5550" s="6"/>
      <c r="G5550" s="6"/>
      <c r="H5550" s="6"/>
      <c r="I5550" s="6"/>
      <c r="J5550" s="9"/>
    </row>
    <row r="5551" ht="15.35" customHeight="1">
      <c r="A5551" s="5"/>
      <c r="B5551" s="6"/>
      <c r="C5551" s="6"/>
      <c r="D5551" s="6"/>
      <c r="E5551" s="6"/>
      <c r="F5551" s="6"/>
      <c r="G5551" s="6"/>
      <c r="H5551" s="6"/>
      <c r="I5551" s="6"/>
      <c r="J5551" s="9"/>
    </row>
    <row r="5552" ht="15.35" customHeight="1">
      <c r="A5552" s="5"/>
      <c r="B5552" s="6"/>
      <c r="C5552" s="6"/>
      <c r="D5552" s="6"/>
      <c r="E5552" s="6"/>
      <c r="F5552" s="6"/>
      <c r="G5552" s="6"/>
      <c r="H5552" s="6"/>
      <c r="I5552" s="6"/>
      <c r="J5552" s="9"/>
    </row>
    <row r="5553" ht="15.35" customHeight="1">
      <c r="A5553" s="5"/>
      <c r="B5553" s="6"/>
      <c r="C5553" s="6"/>
      <c r="D5553" s="6"/>
      <c r="E5553" s="6"/>
      <c r="F5553" s="6"/>
      <c r="G5553" s="6"/>
      <c r="H5553" s="6"/>
      <c r="I5553" s="6"/>
      <c r="J5553" s="9"/>
    </row>
    <row r="5554" ht="15.35" customHeight="1">
      <c r="A5554" s="5"/>
      <c r="B5554" s="6"/>
      <c r="C5554" s="6"/>
      <c r="D5554" s="6"/>
      <c r="E5554" s="6"/>
      <c r="F5554" s="6"/>
      <c r="G5554" s="6"/>
      <c r="H5554" s="6"/>
      <c r="I5554" s="6"/>
      <c r="J5554" s="9"/>
    </row>
    <row r="5555" ht="15.35" customHeight="1">
      <c r="A5555" s="5"/>
      <c r="B5555" s="6"/>
      <c r="C5555" s="6"/>
      <c r="D5555" s="6"/>
      <c r="E5555" s="6"/>
      <c r="F5555" s="6"/>
      <c r="G5555" s="6"/>
      <c r="H5555" s="6"/>
      <c r="I5555" s="6"/>
      <c r="J5555" s="9"/>
    </row>
    <row r="5556" ht="15.35" customHeight="1">
      <c r="A5556" s="5"/>
      <c r="B5556" s="6"/>
      <c r="C5556" s="6"/>
      <c r="D5556" s="6"/>
      <c r="E5556" s="6"/>
      <c r="F5556" s="6"/>
      <c r="G5556" s="6"/>
      <c r="H5556" s="6"/>
      <c r="I5556" s="6"/>
      <c r="J5556" s="9"/>
    </row>
    <row r="5557" ht="15.35" customHeight="1">
      <c r="A5557" s="5"/>
      <c r="B5557" s="6"/>
      <c r="C5557" s="6"/>
      <c r="D5557" s="6"/>
      <c r="E5557" s="6"/>
      <c r="F5557" s="6"/>
      <c r="G5557" s="6"/>
      <c r="H5557" s="6"/>
      <c r="I5557" s="6"/>
      <c r="J5557" s="9"/>
    </row>
    <row r="5558" ht="15.35" customHeight="1">
      <c r="A5558" s="5"/>
      <c r="B5558" s="6"/>
      <c r="C5558" s="6"/>
      <c r="D5558" s="6"/>
      <c r="E5558" s="6"/>
      <c r="F5558" s="6"/>
      <c r="G5558" s="6"/>
      <c r="H5558" s="6"/>
      <c r="I5558" s="6"/>
      <c r="J5558" s="9"/>
    </row>
    <row r="5559" ht="15.35" customHeight="1">
      <c r="A5559" s="5"/>
      <c r="B5559" s="6"/>
      <c r="C5559" s="6"/>
      <c r="D5559" s="6"/>
      <c r="E5559" s="6"/>
      <c r="F5559" s="6"/>
      <c r="G5559" s="6"/>
      <c r="H5559" s="6"/>
      <c r="I5559" s="6"/>
      <c r="J5559" s="9"/>
    </row>
    <row r="5560" ht="15.35" customHeight="1">
      <c r="A5560" s="5"/>
      <c r="B5560" s="6"/>
      <c r="C5560" s="6"/>
      <c r="D5560" s="6"/>
      <c r="E5560" s="6"/>
      <c r="F5560" s="6"/>
      <c r="G5560" s="6"/>
      <c r="H5560" s="6"/>
      <c r="I5560" s="6"/>
      <c r="J5560" s="9"/>
    </row>
    <row r="5561" ht="15.35" customHeight="1">
      <c r="A5561" s="5"/>
      <c r="B5561" s="6"/>
      <c r="C5561" s="6"/>
      <c r="D5561" s="6"/>
      <c r="E5561" s="6"/>
      <c r="F5561" s="6"/>
      <c r="G5561" s="6"/>
      <c r="H5561" s="6"/>
      <c r="I5561" s="6"/>
      <c r="J5561" s="9"/>
    </row>
    <row r="5562" ht="15.35" customHeight="1">
      <c r="A5562" s="5"/>
      <c r="B5562" s="6"/>
      <c r="C5562" s="6"/>
      <c r="D5562" s="6"/>
      <c r="E5562" s="6"/>
      <c r="F5562" s="6"/>
      <c r="G5562" s="6"/>
      <c r="H5562" s="6"/>
      <c r="I5562" s="6"/>
      <c r="J5562" s="9"/>
    </row>
    <row r="5563" ht="15.35" customHeight="1">
      <c r="A5563" s="5"/>
      <c r="B5563" s="6"/>
      <c r="C5563" s="6"/>
      <c r="D5563" s="6"/>
      <c r="E5563" s="6"/>
      <c r="F5563" s="6"/>
      <c r="G5563" s="6"/>
      <c r="H5563" s="6"/>
      <c r="I5563" s="6"/>
      <c r="J5563" s="9"/>
    </row>
    <row r="5564" ht="15.35" customHeight="1">
      <c r="A5564" s="5"/>
      <c r="B5564" s="6"/>
      <c r="C5564" s="6"/>
      <c r="D5564" s="6"/>
      <c r="E5564" s="6"/>
      <c r="F5564" s="6"/>
      <c r="G5564" s="6"/>
      <c r="H5564" s="6"/>
      <c r="I5564" s="6"/>
      <c r="J5564" s="9"/>
    </row>
    <row r="5565" ht="15.35" customHeight="1">
      <c r="A5565" s="5"/>
      <c r="B5565" s="6"/>
      <c r="C5565" s="6"/>
      <c r="D5565" s="6"/>
      <c r="E5565" s="6"/>
      <c r="F5565" s="6"/>
      <c r="G5565" s="6"/>
      <c r="H5565" s="6"/>
      <c r="I5565" s="6"/>
      <c r="J5565" s="9"/>
    </row>
    <row r="5566" ht="15.35" customHeight="1">
      <c r="A5566" s="5"/>
      <c r="B5566" s="6"/>
      <c r="C5566" s="6"/>
      <c r="D5566" s="6"/>
      <c r="E5566" s="6"/>
      <c r="F5566" s="6"/>
      <c r="G5566" s="6"/>
      <c r="H5566" s="6"/>
      <c r="I5566" s="6"/>
      <c r="J5566" s="9"/>
    </row>
    <row r="5567" ht="15.35" customHeight="1">
      <c r="A5567" s="5"/>
      <c r="B5567" s="6"/>
      <c r="C5567" s="6"/>
      <c r="D5567" s="6"/>
      <c r="E5567" s="6"/>
      <c r="F5567" s="6"/>
      <c r="G5567" s="6"/>
      <c r="H5567" s="6"/>
      <c r="I5567" s="6"/>
      <c r="J5567" s="9"/>
    </row>
    <row r="5568" ht="15.35" customHeight="1">
      <c r="A5568" s="5"/>
      <c r="B5568" s="6"/>
      <c r="C5568" s="6"/>
      <c r="D5568" s="6"/>
      <c r="E5568" s="6"/>
      <c r="F5568" s="6"/>
      <c r="G5568" s="6"/>
      <c r="H5568" s="6"/>
      <c r="I5568" s="6"/>
      <c r="J5568" s="9"/>
    </row>
    <row r="5569" ht="15.35" customHeight="1">
      <c r="A5569" s="5"/>
      <c r="B5569" s="6"/>
      <c r="C5569" s="6"/>
      <c r="D5569" s="6"/>
      <c r="E5569" s="6"/>
      <c r="F5569" s="6"/>
      <c r="G5569" s="6"/>
      <c r="H5569" s="6"/>
      <c r="I5569" s="6"/>
      <c r="J5569" s="9"/>
    </row>
    <row r="5570" ht="15.35" customHeight="1">
      <c r="A5570" s="5"/>
      <c r="B5570" s="6"/>
      <c r="C5570" s="6"/>
      <c r="D5570" s="6"/>
      <c r="E5570" s="6"/>
      <c r="F5570" s="6"/>
      <c r="G5570" s="6"/>
      <c r="H5570" s="6"/>
      <c r="I5570" s="6"/>
      <c r="J5570" s="9"/>
    </row>
    <row r="5571" ht="15.35" customHeight="1">
      <c r="A5571" s="5"/>
      <c r="B5571" s="6"/>
      <c r="C5571" s="6"/>
      <c r="D5571" s="6"/>
      <c r="E5571" s="6"/>
      <c r="F5571" s="6"/>
      <c r="G5571" s="6"/>
      <c r="H5571" s="6"/>
      <c r="I5571" s="6"/>
      <c r="J5571" s="9"/>
    </row>
    <row r="5572" ht="15.35" customHeight="1">
      <c r="A5572" s="5"/>
      <c r="B5572" s="6"/>
      <c r="C5572" s="6"/>
      <c r="D5572" s="6"/>
      <c r="E5572" s="6"/>
      <c r="F5572" s="6"/>
      <c r="G5572" s="6"/>
      <c r="H5572" s="6"/>
      <c r="I5572" s="6"/>
      <c r="J5572" s="9"/>
    </row>
    <row r="5573" ht="15.35" customHeight="1">
      <c r="A5573" s="5"/>
      <c r="B5573" s="6"/>
      <c r="C5573" s="6"/>
      <c r="D5573" s="6"/>
      <c r="E5573" s="6"/>
      <c r="F5573" s="6"/>
      <c r="G5573" s="6"/>
      <c r="H5573" s="6"/>
      <c r="I5573" s="6"/>
      <c r="J5573" s="9"/>
    </row>
    <row r="5574" ht="15.35" customHeight="1">
      <c r="A5574" s="5"/>
      <c r="B5574" s="6"/>
      <c r="C5574" s="6"/>
      <c r="D5574" s="6"/>
      <c r="E5574" s="6"/>
      <c r="F5574" s="6"/>
      <c r="G5574" s="6"/>
      <c r="H5574" s="6"/>
      <c r="I5574" s="6"/>
      <c r="J5574" s="9"/>
    </row>
    <row r="5575" ht="15.35" customHeight="1">
      <c r="A5575" s="5"/>
      <c r="B5575" s="6"/>
      <c r="C5575" s="6"/>
      <c r="D5575" s="6"/>
      <c r="E5575" s="6"/>
      <c r="F5575" s="6"/>
      <c r="G5575" s="6"/>
      <c r="H5575" s="6"/>
      <c r="I5575" s="6"/>
      <c r="J5575" s="9"/>
    </row>
    <row r="5576" ht="15.35" customHeight="1">
      <c r="A5576" s="5"/>
      <c r="B5576" s="6"/>
      <c r="C5576" s="6"/>
      <c r="D5576" s="6"/>
      <c r="E5576" s="6"/>
      <c r="F5576" s="6"/>
      <c r="G5576" s="6"/>
      <c r="H5576" s="6"/>
      <c r="I5576" s="6"/>
      <c r="J5576" s="9"/>
    </row>
    <row r="5577" ht="15.35" customHeight="1">
      <c r="A5577" s="5"/>
      <c r="B5577" s="6"/>
      <c r="C5577" s="6"/>
      <c r="D5577" s="6"/>
      <c r="E5577" s="6"/>
      <c r="F5577" s="6"/>
      <c r="G5577" s="6"/>
      <c r="H5577" s="6"/>
      <c r="I5577" s="6"/>
      <c r="J5577" s="9"/>
    </row>
    <row r="5578" ht="15.35" customHeight="1">
      <c r="A5578" s="5"/>
      <c r="B5578" s="6"/>
      <c r="C5578" s="6"/>
      <c r="D5578" s="6"/>
      <c r="E5578" s="6"/>
      <c r="F5578" s="6"/>
      <c r="G5578" s="6"/>
      <c r="H5578" s="6"/>
      <c r="I5578" s="6"/>
      <c r="J5578" s="9"/>
    </row>
    <row r="5579" ht="15.35" customHeight="1">
      <c r="A5579" s="5"/>
      <c r="B5579" s="6"/>
      <c r="C5579" s="6"/>
      <c r="D5579" s="6"/>
      <c r="E5579" s="6"/>
      <c r="F5579" s="6"/>
      <c r="G5579" s="6"/>
      <c r="H5579" s="6"/>
      <c r="I5579" s="6"/>
      <c r="J5579" s="9"/>
    </row>
    <row r="5580" ht="15.35" customHeight="1">
      <c r="A5580" s="5"/>
      <c r="B5580" s="6"/>
      <c r="C5580" s="6"/>
      <c r="D5580" s="6"/>
      <c r="E5580" s="6"/>
      <c r="F5580" s="6"/>
      <c r="G5580" s="6"/>
      <c r="H5580" s="6"/>
      <c r="I5580" s="6"/>
      <c r="J5580" s="9"/>
    </row>
    <row r="5581" ht="15.35" customHeight="1">
      <c r="A5581" s="5"/>
      <c r="B5581" s="6"/>
      <c r="C5581" s="6"/>
      <c r="D5581" s="6"/>
      <c r="E5581" s="6"/>
      <c r="F5581" s="6"/>
      <c r="G5581" s="6"/>
      <c r="H5581" s="6"/>
      <c r="I5581" s="6"/>
      <c r="J5581" s="9"/>
    </row>
    <row r="5582" ht="15.35" customHeight="1">
      <c r="A5582" s="5"/>
      <c r="B5582" s="6"/>
      <c r="C5582" s="6"/>
      <c r="D5582" s="6"/>
      <c r="E5582" s="6"/>
      <c r="F5582" s="6"/>
      <c r="G5582" s="6"/>
      <c r="H5582" s="6"/>
      <c r="I5582" s="6"/>
      <c r="J5582" s="9"/>
    </row>
    <row r="5583" ht="15.35" customHeight="1">
      <c r="A5583" s="5"/>
      <c r="B5583" s="6"/>
      <c r="C5583" s="6"/>
      <c r="D5583" s="6"/>
      <c r="E5583" s="6"/>
      <c r="F5583" s="6"/>
      <c r="G5583" s="6"/>
      <c r="H5583" s="6"/>
      <c r="I5583" s="6"/>
      <c r="J5583" s="9"/>
    </row>
    <row r="5584" ht="15.35" customHeight="1">
      <c r="A5584" s="5"/>
      <c r="B5584" s="6"/>
      <c r="C5584" s="6"/>
      <c r="D5584" s="6"/>
      <c r="E5584" s="6"/>
      <c r="F5584" s="6"/>
      <c r="G5584" s="6"/>
      <c r="H5584" s="6"/>
      <c r="I5584" s="6"/>
      <c r="J5584" s="9"/>
    </row>
    <row r="5585" ht="15.35" customHeight="1">
      <c r="A5585" s="5"/>
      <c r="B5585" s="6"/>
      <c r="C5585" s="6"/>
      <c r="D5585" s="6"/>
      <c r="E5585" s="6"/>
      <c r="F5585" s="6"/>
      <c r="G5585" s="6"/>
      <c r="H5585" s="6"/>
      <c r="I5585" s="6"/>
      <c r="J5585" s="9"/>
    </row>
    <row r="5586" ht="15.35" customHeight="1">
      <c r="A5586" s="5"/>
      <c r="B5586" s="6"/>
      <c r="C5586" s="6"/>
      <c r="D5586" s="6"/>
      <c r="E5586" s="6"/>
      <c r="F5586" s="6"/>
      <c r="G5586" s="6"/>
      <c r="H5586" s="6"/>
      <c r="I5586" s="6"/>
      <c r="J5586" s="9"/>
    </row>
    <row r="5587" ht="15.35" customHeight="1">
      <c r="A5587" s="5"/>
      <c r="B5587" s="6"/>
      <c r="C5587" s="6"/>
      <c r="D5587" s="6"/>
      <c r="E5587" s="6"/>
      <c r="F5587" s="6"/>
      <c r="G5587" s="6"/>
      <c r="H5587" s="6"/>
      <c r="I5587" s="6"/>
      <c r="J5587" s="9"/>
    </row>
    <row r="5588" ht="15.35" customHeight="1">
      <c r="A5588" s="5"/>
      <c r="B5588" s="6"/>
      <c r="C5588" s="6"/>
      <c r="D5588" s="6"/>
      <c r="E5588" s="6"/>
      <c r="F5588" s="6"/>
      <c r="G5588" s="6"/>
      <c r="H5588" s="6"/>
      <c r="I5588" s="6"/>
      <c r="J5588" s="9"/>
    </row>
    <row r="5589" ht="15.35" customHeight="1">
      <c r="A5589" s="5"/>
      <c r="B5589" s="6"/>
      <c r="C5589" s="6"/>
      <c r="D5589" s="6"/>
      <c r="E5589" s="6"/>
      <c r="F5589" s="6"/>
      <c r="G5589" s="6"/>
      <c r="H5589" s="6"/>
      <c r="I5589" s="6"/>
      <c r="J5589" s="9"/>
    </row>
    <row r="5590" ht="15.35" customHeight="1">
      <c r="A5590" s="5"/>
      <c r="B5590" s="6"/>
      <c r="C5590" s="6"/>
      <c r="D5590" s="6"/>
      <c r="E5590" s="6"/>
      <c r="F5590" s="6"/>
      <c r="G5590" s="6"/>
      <c r="H5590" s="6"/>
      <c r="I5590" s="6"/>
      <c r="J5590" s="9"/>
    </row>
    <row r="5591" ht="15.35" customHeight="1">
      <c r="A5591" s="5"/>
      <c r="B5591" s="6"/>
      <c r="C5591" s="6"/>
      <c r="D5591" s="6"/>
      <c r="E5591" s="6"/>
      <c r="F5591" s="6"/>
      <c r="G5591" s="6"/>
      <c r="H5591" s="6"/>
      <c r="I5591" s="6"/>
      <c r="J5591" s="9"/>
    </row>
    <row r="5592" ht="15.35" customHeight="1">
      <c r="A5592" s="5"/>
      <c r="B5592" s="6"/>
      <c r="C5592" s="6"/>
      <c r="D5592" s="6"/>
      <c r="E5592" s="6"/>
      <c r="F5592" s="6"/>
      <c r="G5592" s="6"/>
      <c r="H5592" s="6"/>
      <c r="I5592" s="6"/>
      <c r="J5592" s="9"/>
    </row>
    <row r="5593" ht="15.35" customHeight="1">
      <c r="A5593" s="5"/>
      <c r="B5593" s="6"/>
      <c r="C5593" s="6"/>
      <c r="D5593" s="6"/>
      <c r="E5593" s="6"/>
      <c r="F5593" s="6"/>
      <c r="G5593" s="6"/>
      <c r="H5593" s="6"/>
      <c r="I5593" s="6"/>
      <c r="J5593" s="9"/>
    </row>
    <row r="5594" ht="15.35" customHeight="1">
      <c r="A5594" s="5"/>
      <c r="B5594" s="6"/>
      <c r="C5594" s="6"/>
      <c r="D5594" s="6"/>
      <c r="E5594" s="6"/>
      <c r="F5594" s="6"/>
      <c r="G5594" s="6"/>
      <c r="H5594" s="6"/>
      <c r="I5594" s="6"/>
      <c r="J5594" s="9"/>
    </row>
    <row r="5595" ht="15.35" customHeight="1">
      <c r="A5595" s="5"/>
      <c r="B5595" s="6"/>
      <c r="C5595" s="6"/>
      <c r="D5595" s="6"/>
      <c r="E5595" s="6"/>
      <c r="F5595" s="6"/>
      <c r="G5595" s="6"/>
      <c r="H5595" s="6"/>
      <c r="I5595" s="6"/>
      <c r="J5595" s="9"/>
    </row>
    <row r="5596" ht="15.35" customHeight="1">
      <c r="A5596" s="5"/>
      <c r="B5596" s="6"/>
      <c r="C5596" s="6"/>
      <c r="D5596" s="6"/>
      <c r="E5596" s="6"/>
      <c r="F5596" s="6"/>
      <c r="G5596" s="6"/>
      <c r="H5596" s="6"/>
      <c r="I5596" s="6"/>
      <c r="J5596" s="9"/>
    </row>
    <row r="5597" ht="15.35" customHeight="1">
      <c r="A5597" s="5"/>
      <c r="B5597" s="6"/>
      <c r="C5597" s="6"/>
      <c r="D5597" s="6"/>
      <c r="E5597" s="6"/>
      <c r="F5597" s="6"/>
      <c r="G5597" s="6"/>
      <c r="H5597" s="6"/>
      <c r="I5597" s="6"/>
      <c r="J5597" s="9"/>
    </row>
    <row r="5598" ht="15.35" customHeight="1">
      <c r="A5598" s="5"/>
      <c r="B5598" s="6"/>
      <c r="C5598" s="6"/>
      <c r="D5598" s="6"/>
      <c r="E5598" s="6"/>
      <c r="F5598" s="6"/>
      <c r="G5598" s="6"/>
      <c r="H5598" s="6"/>
      <c r="I5598" s="6"/>
      <c r="J5598" s="9"/>
    </row>
    <row r="5599" ht="15.35" customHeight="1">
      <c r="A5599" s="5"/>
      <c r="B5599" s="6"/>
      <c r="C5599" s="6"/>
      <c r="D5599" s="6"/>
      <c r="E5599" s="6"/>
      <c r="F5599" s="6"/>
      <c r="G5599" s="6"/>
      <c r="H5599" s="6"/>
      <c r="I5599" s="6"/>
      <c r="J5599" s="9"/>
    </row>
    <row r="5600" ht="15.35" customHeight="1">
      <c r="A5600" s="5"/>
      <c r="B5600" s="6"/>
      <c r="C5600" s="6"/>
      <c r="D5600" s="6"/>
      <c r="E5600" s="6"/>
      <c r="F5600" s="6"/>
      <c r="G5600" s="6"/>
      <c r="H5600" s="6"/>
      <c r="I5600" s="6"/>
      <c r="J5600" s="9"/>
    </row>
    <row r="5601" ht="15.35" customHeight="1">
      <c r="A5601" s="5"/>
      <c r="B5601" s="6"/>
      <c r="C5601" s="6"/>
      <c r="D5601" s="6"/>
      <c r="E5601" s="6"/>
      <c r="F5601" s="6"/>
      <c r="G5601" s="6"/>
      <c r="H5601" s="6"/>
      <c r="I5601" s="6"/>
      <c r="J5601" s="9"/>
    </row>
    <row r="5602" ht="15.35" customHeight="1">
      <c r="A5602" s="5"/>
      <c r="B5602" s="6"/>
      <c r="C5602" s="6"/>
      <c r="D5602" s="6"/>
      <c r="E5602" s="6"/>
      <c r="F5602" s="6"/>
      <c r="G5602" s="6"/>
      <c r="H5602" s="6"/>
      <c r="I5602" s="6"/>
      <c r="J5602" s="9"/>
    </row>
    <row r="5603" ht="15.35" customHeight="1">
      <c r="A5603" s="5"/>
      <c r="B5603" s="6"/>
      <c r="C5603" s="6"/>
      <c r="D5603" s="6"/>
      <c r="E5603" s="6"/>
      <c r="F5603" s="6"/>
      <c r="G5603" s="6"/>
      <c r="H5603" s="6"/>
      <c r="I5603" s="6"/>
      <c r="J5603" s="9"/>
    </row>
    <row r="5604" ht="15.35" customHeight="1">
      <c r="A5604" s="5"/>
      <c r="B5604" s="6"/>
      <c r="C5604" s="6"/>
      <c r="D5604" s="6"/>
      <c r="E5604" s="6"/>
      <c r="F5604" s="6"/>
      <c r="G5604" s="6"/>
      <c r="H5604" s="6"/>
      <c r="I5604" s="6"/>
      <c r="J5604" s="9"/>
    </row>
    <row r="5605" ht="15.35" customHeight="1">
      <c r="A5605" s="5"/>
      <c r="B5605" s="6"/>
      <c r="C5605" s="6"/>
      <c r="D5605" s="6"/>
      <c r="E5605" s="6"/>
      <c r="F5605" s="6"/>
      <c r="G5605" s="6"/>
      <c r="H5605" s="6"/>
      <c r="I5605" s="6"/>
      <c r="J5605" s="9"/>
    </row>
    <row r="5606" ht="15.35" customHeight="1">
      <c r="A5606" s="5"/>
      <c r="B5606" s="6"/>
      <c r="C5606" s="6"/>
      <c r="D5606" s="6"/>
      <c r="E5606" s="6"/>
      <c r="F5606" s="6"/>
      <c r="G5606" s="6"/>
      <c r="H5606" s="6"/>
      <c r="I5606" s="6"/>
      <c r="J5606" s="9"/>
    </row>
    <row r="5607" ht="15.35" customHeight="1">
      <c r="A5607" s="5"/>
      <c r="B5607" s="6"/>
      <c r="C5607" s="6"/>
      <c r="D5607" s="6"/>
      <c r="E5607" s="6"/>
      <c r="F5607" s="6"/>
      <c r="G5607" s="6"/>
      <c r="H5607" s="6"/>
      <c r="I5607" s="6"/>
      <c r="J5607" s="9"/>
    </row>
    <row r="5608" ht="15.35" customHeight="1">
      <c r="A5608" s="5"/>
      <c r="B5608" s="6"/>
      <c r="C5608" s="6"/>
      <c r="D5608" s="6"/>
      <c r="E5608" s="6"/>
      <c r="F5608" s="6"/>
      <c r="G5608" s="6"/>
      <c r="H5608" s="6"/>
      <c r="I5608" s="6"/>
      <c r="J5608" s="9"/>
    </row>
    <row r="5609" ht="15.35" customHeight="1">
      <c r="A5609" s="5"/>
      <c r="B5609" s="6"/>
      <c r="C5609" s="6"/>
      <c r="D5609" s="6"/>
      <c r="E5609" s="6"/>
      <c r="F5609" s="6"/>
      <c r="G5609" s="6"/>
      <c r="H5609" s="6"/>
      <c r="I5609" s="6"/>
      <c r="J5609" s="9"/>
    </row>
    <row r="5610" ht="15.35" customHeight="1">
      <c r="A5610" s="5"/>
      <c r="B5610" s="6"/>
      <c r="C5610" s="6"/>
      <c r="D5610" s="6"/>
      <c r="E5610" s="6"/>
      <c r="F5610" s="6"/>
      <c r="G5610" s="6"/>
      <c r="H5610" s="6"/>
      <c r="I5610" s="6"/>
      <c r="J5610" s="9"/>
    </row>
    <row r="5611" ht="15.35" customHeight="1">
      <c r="A5611" s="5"/>
      <c r="B5611" s="6"/>
      <c r="C5611" s="6"/>
      <c r="D5611" s="6"/>
      <c r="E5611" s="6"/>
      <c r="F5611" s="6"/>
      <c r="G5611" s="6"/>
      <c r="H5611" s="6"/>
      <c r="I5611" s="6"/>
      <c r="J5611" s="9"/>
    </row>
    <row r="5612" ht="15.35" customHeight="1">
      <c r="A5612" s="5"/>
      <c r="B5612" s="6"/>
      <c r="C5612" s="6"/>
      <c r="D5612" s="6"/>
      <c r="E5612" s="6"/>
      <c r="F5612" s="6"/>
      <c r="G5612" s="6"/>
      <c r="H5612" s="6"/>
      <c r="I5612" s="6"/>
      <c r="J5612" s="9"/>
    </row>
    <row r="5613" ht="15.35" customHeight="1">
      <c r="A5613" s="5"/>
      <c r="B5613" s="6"/>
      <c r="C5613" s="6"/>
      <c r="D5613" s="6"/>
      <c r="E5613" s="6"/>
      <c r="F5613" s="6"/>
      <c r="G5613" s="6"/>
      <c r="H5613" s="6"/>
      <c r="I5613" s="6"/>
      <c r="J5613" s="9"/>
    </row>
    <row r="5614" ht="15.35" customHeight="1">
      <c r="A5614" s="5"/>
      <c r="B5614" s="6"/>
      <c r="C5614" s="6"/>
      <c r="D5614" s="6"/>
      <c r="E5614" s="6"/>
      <c r="F5614" s="6"/>
      <c r="G5614" s="6"/>
      <c r="H5614" s="6"/>
      <c r="I5614" s="6"/>
      <c r="J5614" s="9"/>
    </row>
    <row r="5615" ht="15.35" customHeight="1">
      <c r="A5615" s="5"/>
      <c r="B5615" s="6"/>
      <c r="C5615" s="6"/>
      <c r="D5615" s="6"/>
      <c r="E5615" s="6"/>
      <c r="F5615" s="6"/>
      <c r="G5615" s="6"/>
      <c r="H5615" s="6"/>
      <c r="I5615" s="6"/>
      <c r="J5615" s="9"/>
    </row>
    <row r="5616" ht="15.35" customHeight="1">
      <c r="A5616" s="5"/>
      <c r="B5616" s="6"/>
      <c r="C5616" s="6"/>
      <c r="D5616" s="6"/>
      <c r="E5616" s="6"/>
      <c r="F5616" s="6"/>
      <c r="G5616" s="6"/>
      <c r="H5616" s="6"/>
      <c r="I5616" s="6"/>
      <c r="J5616" s="9"/>
    </row>
    <row r="5617" ht="15.35" customHeight="1">
      <c r="A5617" s="5"/>
      <c r="B5617" s="6"/>
      <c r="C5617" s="6"/>
      <c r="D5617" s="6"/>
      <c r="E5617" s="6"/>
      <c r="F5617" s="6"/>
      <c r="G5617" s="6"/>
      <c r="H5617" s="6"/>
      <c r="I5617" s="6"/>
      <c r="J5617" s="9"/>
    </row>
    <row r="5618" ht="15.35" customHeight="1">
      <c r="A5618" s="5"/>
      <c r="B5618" s="6"/>
      <c r="C5618" s="6"/>
      <c r="D5618" s="6"/>
      <c r="E5618" s="6"/>
      <c r="F5618" s="6"/>
      <c r="G5618" s="6"/>
      <c r="H5618" s="6"/>
      <c r="I5618" s="6"/>
      <c r="J5618" s="9"/>
    </row>
    <row r="5619" ht="15.35" customHeight="1">
      <c r="A5619" s="5"/>
      <c r="B5619" s="6"/>
      <c r="C5619" s="6"/>
      <c r="D5619" s="6"/>
      <c r="E5619" s="6"/>
      <c r="F5619" s="6"/>
      <c r="G5619" s="6"/>
      <c r="H5619" s="6"/>
      <c r="I5619" s="6"/>
      <c r="J5619" s="9"/>
    </row>
    <row r="5620" ht="15.35" customHeight="1">
      <c r="A5620" s="5"/>
      <c r="B5620" s="6"/>
      <c r="C5620" s="6"/>
      <c r="D5620" s="6"/>
      <c r="E5620" s="6"/>
      <c r="F5620" s="6"/>
      <c r="G5620" s="6"/>
      <c r="H5620" s="6"/>
      <c r="I5620" s="6"/>
      <c r="J5620" s="9"/>
    </row>
    <row r="5621" ht="15.35" customHeight="1">
      <c r="A5621" s="5"/>
      <c r="B5621" s="6"/>
      <c r="C5621" s="6"/>
      <c r="D5621" s="6"/>
      <c r="E5621" s="6"/>
      <c r="F5621" s="6"/>
      <c r="G5621" s="6"/>
      <c r="H5621" s="6"/>
      <c r="I5621" s="6"/>
      <c r="J5621" s="9"/>
    </row>
    <row r="5622" ht="15.35" customHeight="1">
      <c r="A5622" s="5"/>
      <c r="B5622" s="6"/>
      <c r="C5622" s="6"/>
      <c r="D5622" s="6"/>
      <c r="E5622" s="6"/>
      <c r="F5622" s="6"/>
      <c r="G5622" s="6"/>
      <c r="H5622" s="6"/>
      <c r="I5622" s="6"/>
      <c r="J5622" s="9"/>
    </row>
    <row r="5623" ht="15.35" customHeight="1">
      <c r="A5623" s="5"/>
      <c r="B5623" s="6"/>
      <c r="C5623" s="6"/>
      <c r="D5623" s="6"/>
      <c r="E5623" s="6"/>
      <c r="F5623" s="6"/>
      <c r="G5623" s="6"/>
      <c r="H5623" s="6"/>
      <c r="I5623" s="6"/>
      <c r="J5623" s="9"/>
    </row>
    <row r="5624" ht="15.35" customHeight="1">
      <c r="A5624" s="5"/>
      <c r="B5624" s="6"/>
      <c r="C5624" s="6"/>
      <c r="D5624" s="6"/>
      <c r="E5624" s="6"/>
      <c r="F5624" s="6"/>
      <c r="G5624" s="6"/>
      <c r="H5624" s="6"/>
      <c r="I5624" s="6"/>
      <c r="J5624" s="9"/>
    </row>
    <row r="5625" ht="15.35" customHeight="1">
      <c r="A5625" s="5"/>
      <c r="B5625" s="6"/>
      <c r="C5625" s="6"/>
      <c r="D5625" s="6"/>
      <c r="E5625" s="6"/>
      <c r="F5625" s="6"/>
      <c r="G5625" s="6"/>
      <c r="H5625" s="6"/>
      <c r="I5625" s="6"/>
      <c r="J5625" s="9"/>
    </row>
    <row r="5626" ht="15.35" customHeight="1">
      <c r="A5626" s="5"/>
      <c r="B5626" s="6"/>
      <c r="C5626" s="6"/>
      <c r="D5626" s="6"/>
      <c r="E5626" s="6"/>
      <c r="F5626" s="6"/>
      <c r="G5626" s="6"/>
      <c r="H5626" s="6"/>
      <c r="I5626" s="6"/>
      <c r="J5626" s="9"/>
    </row>
    <row r="5627" ht="15.35" customHeight="1">
      <c r="A5627" s="5"/>
      <c r="B5627" s="6"/>
      <c r="C5627" s="6"/>
      <c r="D5627" s="6"/>
      <c r="E5627" s="6"/>
      <c r="F5627" s="6"/>
      <c r="G5627" s="6"/>
      <c r="H5627" s="6"/>
      <c r="I5627" s="6"/>
      <c r="J5627" s="9"/>
    </row>
    <row r="5628" ht="15.35" customHeight="1">
      <c r="A5628" s="5"/>
      <c r="B5628" s="6"/>
      <c r="C5628" s="6"/>
      <c r="D5628" s="6"/>
      <c r="E5628" s="6"/>
      <c r="F5628" s="6"/>
      <c r="G5628" s="6"/>
      <c r="H5628" s="6"/>
      <c r="I5628" s="6"/>
      <c r="J5628" s="9"/>
    </row>
    <row r="5629" ht="15.35" customHeight="1">
      <c r="A5629" s="5"/>
      <c r="B5629" s="6"/>
      <c r="C5629" s="6"/>
      <c r="D5629" s="6"/>
      <c r="E5629" s="6"/>
      <c r="F5629" s="6"/>
      <c r="G5629" s="6"/>
      <c r="H5629" s="6"/>
      <c r="I5629" s="6"/>
      <c r="J5629" s="9"/>
    </row>
    <row r="5630" ht="15.35" customHeight="1">
      <c r="A5630" s="5"/>
      <c r="B5630" s="6"/>
      <c r="C5630" s="6"/>
      <c r="D5630" s="6"/>
      <c r="E5630" s="6"/>
      <c r="F5630" s="6"/>
      <c r="G5630" s="6"/>
      <c r="H5630" s="6"/>
      <c r="I5630" s="6"/>
      <c r="J5630" s="9"/>
    </row>
    <row r="5631" ht="15.35" customHeight="1">
      <c r="A5631" s="5"/>
      <c r="B5631" s="6"/>
      <c r="C5631" s="6"/>
      <c r="D5631" s="6"/>
      <c r="E5631" s="6"/>
      <c r="F5631" s="6"/>
      <c r="G5631" s="6"/>
      <c r="H5631" s="6"/>
      <c r="I5631" s="6"/>
      <c r="J5631" s="9"/>
    </row>
    <row r="5632" ht="15.35" customHeight="1">
      <c r="A5632" s="5"/>
      <c r="B5632" s="6"/>
      <c r="C5632" s="6"/>
      <c r="D5632" s="6"/>
      <c r="E5632" s="6"/>
      <c r="F5632" s="6"/>
      <c r="G5632" s="6"/>
      <c r="H5632" s="6"/>
      <c r="I5632" s="6"/>
      <c r="J5632" s="9"/>
    </row>
    <row r="5633" ht="15.35" customHeight="1">
      <c r="A5633" s="5"/>
      <c r="B5633" s="6"/>
      <c r="C5633" s="6"/>
      <c r="D5633" s="6"/>
      <c r="E5633" s="6"/>
      <c r="F5633" s="6"/>
      <c r="G5633" s="6"/>
      <c r="H5633" s="6"/>
      <c r="I5633" s="6"/>
      <c r="J5633" s="9"/>
    </row>
    <row r="5634" ht="15.35" customHeight="1">
      <c r="A5634" s="5"/>
      <c r="B5634" s="6"/>
      <c r="C5634" s="6"/>
      <c r="D5634" s="6"/>
      <c r="E5634" s="6"/>
      <c r="F5634" s="6"/>
      <c r="G5634" s="6"/>
      <c r="H5634" s="6"/>
      <c r="I5634" s="6"/>
      <c r="J5634" s="9"/>
    </row>
    <row r="5635" ht="15.35" customHeight="1">
      <c r="A5635" s="5"/>
      <c r="B5635" s="6"/>
      <c r="C5635" s="6"/>
      <c r="D5635" s="6"/>
      <c r="E5635" s="6"/>
      <c r="F5635" s="6"/>
      <c r="G5635" s="6"/>
      <c r="H5635" s="6"/>
      <c r="I5635" s="6"/>
      <c r="J5635" s="9"/>
    </row>
    <row r="5636" ht="15.35" customHeight="1">
      <c r="A5636" s="5"/>
      <c r="B5636" s="6"/>
      <c r="C5636" s="6"/>
      <c r="D5636" s="6"/>
      <c r="E5636" s="6"/>
      <c r="F5636" s="6"/>
      <c r="G5636" s="6"/>
      <c r="H5636" s="6"/>
      <c r="I5636" s="6"/>
      <c r="J5636" s="9"/>
    </row>
    <row r="5637" ht="15.35" customHeight="1">
      <c r="A5637" s="5"/>
      <c r="B5637" s="6"/>
      <c r="C5637" s="6"/>
      <c r="D5637" s="6"/>
      <c r="E5637" s="6"/>
      <c r="F5637" s="6"/>
      <c r="G5637" s="6"/>
      <c r="H5637" s="6"/>
      <c r="I5637" s="6"/>
      <c r="J5637" s="9"/>
    </row>
    <row r="5638" ht="15.35" customHeight="1">
      <c r="A5638" s="5"/>
      <c r="B5638" s="6"/>
      <c r="C5638" s="6"/>
      <c r="D5638" s="6"/>
      <c r="E5638" s="6"/>
      <c r="F5638" s="6"/>
      <c r="G5638" s="6"/>
      <c r="H5638" s="6"/>
      <c r="I5638" s="6"/>
      <c r="J5638" s="9"/>
    </row>
    <row r="5639" ht="15.35" customHeight="1">
      <c r="A5639" s="5"/>
      <c r="B5639" s="6"/>
      <c r="C5639" s="6"/>
      <c r="D5639" s="6"/>
      <c r="E5639" s="6"/>
      <c r="F5639" s="6"/>
      <c r="G5639" s="6"/>
      <c r="H5639" s="6"/>
      <c r="I5639" s="6"/>
      <c r="J5639" s="9"/>
    </row>
    <row r="5640" ht="15.35" customHeight="1">
      <c r="A5640" s="5"/>
      <c r="B5640" s="6"/>
      <c r="C5640" s="6"/>
      <c r="D5640" s="6"/>
      <c r="E5640" s="6"/>
      <c r="F5640" s="6"/>
      <c r="G5640" s="6"/>
      <c r="H5640" s="6"/>
      <c r="I5640" s="6"/>
      <c r="J5640" s="9"/>
    </row>
    <row r="5641" ht="15.35" customHeight="1">
      <c r="A5641" s="5"/>
      <c r="B5641" s="6"/>
      <c r="C5641" s="6"/>
      <c r="D5641" s="6"/>
      <c r="E5641" s="6"/>
      <c r="F5641" s="6"/>
      <c r="G5641" s="6"/>
      <c r="H5641" s="6"/>
      <c r="I5641" s="6"/>
      <c r="J5641" s="9"/>
    </row>
    <row r="5642" ht="15.35" customHeight="1">
      <c r="A5642" s="5"/>
      <c r="B5642" s="6"/>
      <c r="C5642" s="6"/>
      <c r="D5642" s="6"/>
      <c r="E5642" s="6"/>
      <c r="F5642" s="6"/>
      <c r="G5642" s="6"/>
      <c r="H5642" s="6"/>
      <c r="I5642" s="6"/>
      <c r="J5642" s="9"/>
    </row>
    <row r="5643" ht="15.35" customHeight="1">
      <c r="A5643" s="5"/>
      <c r="B5643" s="6"/>
      <c r="C5643" s="6"/>
      <c r="D5643" s="6"/>
      <c r="E5643" s="6"/>
      <c r="F5643" s="6"/>
      <c r="G5643" s="6"/>
      <c r="H5643" s="6"/>
      <c r="I5643" s="6"/>
      <c r="J5643" s="9"/>
    </row>
    <row r="5644" ht="15.35" customHeight="1">
      <c r="A5644" s="5"/>
      <c r="B5644" s="6"/>
      <c r="C5644" s="6"/>
      <c r="D5644" s="6"/>
      <c r="E5644" s="6"/>
      <c r="F5644" s="6"/>
      <c r="G5644" s="6"/>
      <c r="H5644" s="6"/>
      <c r="I5644" s="6"/>
      <c r="J5644" s="9"/>
    </row>
    <row r="5645" ht="15.35" customHeight="1">
      <c r="A5645" s="5"/>
      <c r="B5645" s="6"/>
      <c r="C5645" s="6"/>
      <c r="D5645" s="6"/>
      <c r="E5645" s="6"/>
      <c r="F5645" s="6"/>
      <c r="G5645" s="6"/>
      <c r="H5645" s="6"/>
      <c r="I5645" s="6"/>
      <c r="J5645" s="9"/>
    </row>
    <row r="5646" ht="15.35" customHeight="1">
      <c r="A5646" s="5"/>
      <c r="B5646" s="6"/>
      <c r="C5646" s="6"/>
      <c r="D5646" s="6"/>
      <c r="E5646" s="6"/>
      <c r="F5646" s="6"/>
      <c r="G5646" s="6"/>
      <c r="H5646" s="6"/>
      <c r="I5646" s="6"/>
      <c r="J5646" s="9"/>
    </row>
    <row r="5647" ht="15.35" customHeight="1">
      <c r="A5647" s="5"/>
      <c r="B5647" s="6"/>
      <c r="C5647" s="6"/>
      <c r="D5647" s="6"/>
      <c r="E5647" s="6"/>
      <c r="F5647" s="6"/>
      <c r="G5647" s="6"/>
      <c r="H5647" s="6"/>
      <c r="I5647" s="6"/>
      <c r="J5647" s="9"/>
    </row>
    <row r="5648" ht="15.35" customHeight="1">
      <c r="A5648" s="5"/>
      <c r="B5648" s="6"/>
      <c r="C5648" s="6"/>
      <c r="D5648" s="6"/>
      <c r="E5648" s="6"/>
      <c r="F5648" s="6"/>
      <c r="G5648" s="6"/>
      <c r="H5648" s="6"/>
      <c r="I5648" s="6"/>
      <c r="J5648" s="9"/>
    </row>
    <row r="5649" ht="15.35" customHeight="1">
      <c r="A5649" s="5"/>
      <c r="B5649" s="6"/>
      <c r="C5649" s="6"/>
      <c r="D5649" s="6"/>
      <c r="E5649" s="6"/>
      <c r="F5649" s="6"/>
      <c r="G5649" s="6"/>
      <c r="H5649" s="6"/>
      <c r="I5649" s="6"/>
      <c r="J5649" s="9"/>
    </row>
    <row r="5650" ht="15.35" customHeight="1">
      <c r="A5650" s="5"/>
      <c r="B5650" s="6"/>
      <c r="C5650" s="6"/>
      <c r="D5650" s="6"/>
      <c r="E5650" s="6"/>
      <c r="F5650" s="6"/>
      <c r="G5650" s="6"/>
      <c r="H5650" s="6"/>
      <c r="I5650" s="6"/>
      <c r="J5650" s="9"/>
    </row>
    <row r="5651" ht="15.35" customHeight="1">
      <c r="A5651" s="5"/>
      <c r="B5651" s="6"/>
      <c r="C5651" s="6"/>
      <c r="D5651" s="6"/>
      <c r="E5651" s="6"/>
      <c r="F5651" s="6"/>
      <c r="G5651" s="6"/>
      <c r="H5651" s="6"/>
      <c r="I5651" s="6"/>
      <c r="J5651" s="9"/>
    </row>
    <row r="5652" ht="15.35" customHeight="1">
      <c r="A5652" s="5"/>
      <c r="B5652" s="6"/>
      <c r="C5652" s="6"/>
      <c r="D5652" s="6"/>
      <c r="E5652" s="6"/>
      <c r="F5652" s="6"/>
      <c r="G5652" s="6"/>
      <c r="H5652" s="6"/>
      <c r="I5652" s="6"/>
      <c r="J5652" s="9"/>
    </row>
    <row r="5653" ht="15.35" customHeight="1">
      <c r="A5653" s="5"/>
      <c r="B5653" s="6"/>
      <c r="C5653" s="6"/>
      <c r="D5653" s="6"/>
      <c r="E5653" s="6"/>
      <c r="F5653" s="6"/>
      <c r="G5653" s="6"/>
      <c r="H5653" s="6"/>
      <c r="I5653" s="6"/>
      <c r="J5653" s="9"/>
    </row>
    <row r="5654" ht="15.35" customHeight="1">
      <c r="A5654" s="5"/>
      <c r="B5654" s="6"/>
      <c r="C5654" s="6"/>
      <c r="D5654" s="6"/>
      <c r="E5654" s="6"/>
      <c r="F5654" s="6"/>
      <c r="G5654" s="6"/>
      <c r="H5654" s="6"/>
      <c r="I5654" s="6"/>
      <c r="J5654" s="9"/>
    </row>
    <row r="5655" ht="15.35" customHeight="1">
      <c r="A5655" s="5"/>
      <c r="B5655" s="6"/>
      <c r="C5655" s="6"/>
      <c r="D5655" s="6"/>
      <c r="E5655" s="6"/>
      <c r="F5655" s="6"/>
      <c r="G5655" s="6"/>
      <c r="H5655" s="6"/>
      <c r="I5655" s="6"/>
      <c r="J5655" s="9"/>
    </row>
    <row r="5656" ht="15.35" customHeight="1">
      <c r="A5656" s="5"/>
      <c r="B5656" s="6"/>
      <c r="C5656" s="6"/>
      <c r="D5656" s="6"/>
      <c r="E5656" s="6"/>
      <c r="F5656" s="6"/>
      <c r="G5656" s="6"/>
      <c r="H5656" s="6"/>
      <c r="I5656" s="6"/>
      <c r="J5656" s="9"/>
    </row>
    <row r="5657" ht="15.35" customHeight="1">
      <c r="A5657" s="5"/>
      <c r="B5657" s="6"/>
      <c r="C5657" s="6"/>
      <c r="D5657" s="6"/>
      <c r="E5657" s="6"/>
      <c r="F5657" s="6"/>
      <c r="G5657" s="6"/>
      <c r="H5657" s="6"/>
      <c r="I5657" s="6"/>
      <c r="J5657" s="9"/>
    </row>
    <row r="5658" ht="15.35" customHeight="1">
      <c r="A5658" s="5"/>
      <c r="B5658" s="6"/>
      <c r="C5658" s="6"/>
      <c r="D5658" s="6"/>
      <c r="E5658" s="6"/>
      <c r="F5658" s="6"/>
      <c r="G5658" s="6"/>
      <c r="H5658" s="6"/>
      <c r="I5658" s="6"/>
      <c r="J5658" s="9"/>
    </row>
    <row r="5659" ht="15.35" customHeight="1">
      <c r="A5659" s="5"/>
      <c r="B5659" s="6"/>
      <c r="C5659" s="6"/>
      <c r="D5659" s="6"/>
      <c r="E5659" s="6"/>
      <c r="F5659" s="6"/>
      <c r="G5659" s="6"/>
      <c r="H5659" s="6"/>
      <c r="I5659" s="6"/>
      <c r="J5659" s="9"/>
    </row>
    <row r="5660" ht="15.35" customHeight="1">
      <c r="A5660" s="5"/>
      <c r="B5660" s="6"/>
      <c r="C5660" s="6"/>
      <c r="D5660" s="6"/>
      <c r="E5660" s="6"/>
      <c r="F5660" s="6"/>
      <c r="G5660" s="6"/>
      <c r="H5660" s="6"/>
      <c r="I5660" s="6"/>
      <c r="J5660" s="9"/>
    </row>
    <row r="5661" ht="15.35" customHeight="1">
      <c r="A5661" s="5"/>
      <c r="B5661" s="6"/>
      <c r="C5661" s="6"/>
      <c r="D5661" s="6"/>
      <c r="E5661" s="6"/>
      <c r="F5661" s="6"/>
      <c r="G5661" s="6"/>
      <c r="H5661" s="6"/>
      <c r="I5661" s="6"/>
      <c r="J5661" s="9"/>
    </row>
    <row r="5662" ht="15.35" customHeight="1">
      <c r="A5662" s="5"/>
      <c r="B5662" s="6"/>
      <c r="C5662" s="6"/>
      <c r="D5662" s="6"/>
      <c r="E5662" s="6"/>
      <c r="F5662" s="6"/>
      <c r="G5662" s="6"/>
      <c r="H5662" s="6"/>
      <c r="I5662" s="6"/>
      <c r="J5662" s="9"/>
    </row>
    <row r="5663" ht="15.35" customHeight="1">
      <c r="A5663" s="5"/>
      <c r="B5663" s="6"/>
      <c r="C5663" s="6"/>
      <c r="D5663" s="6"/>
      <c r="E5663" s="6"/>
      <c r="F5663" s="6"/>
      <c r="G5663" s="6"/>
      <c r="H5663" s="6"/>
      <c r="I5663" s="6"/>
      <c r="J5663" s="9"/>
    </row>
    <row r="5664" ht="15.35" customHeight="1">
      <c r="A5664" s="5"/>
      <c r="B5664" s="6"/>
      <c r="C5664" s="6"/>
      <c r="D5664" s="6"/>
      <c r="E5664" s="6"/>
      <c r="F5664" s="6"/>
      <c r="G5664" s="6"/>
      <c r="H5664" s="6"/>
      <c r="I5664" s="6"/>
      <c r="J5664" s="9"/>
    </row>
    <row r="5665" ht="15.35" customHeight="1">
      <c r="A5665" s="5"/>
      <c r="B5665" s="6"/>
      <c r="C5665" s="6"/>
      <c r="D5665" s="6"/>
      <c r="E5665" s="6"/>
      <c r="F5665" s="6"/>
      <c r="G5665" s="6"/>
      <c r="H5665" s="6"/>
      <c r="I5665" s="6"/>
      <c r="J5665" s="9"/>
    </row>
    <row r="5666" ht="15.35" customHeight="1">
      <c r="A5666" s="5"/>
      <c r="B5666" s="6"/>
      <c r="C5666" s="6"/>
      <c r="D5666" s="6"/>
      <c r="E5666" s="6"/>
      <c r="F5666" s="6"/>
      <c r="G5666" s="6"/>
      <c r="H5666" s="6"/>
      <c r="I5666" s="6"/>
      <c r="J5666" s="9"/>
    </row>
    <row r="5667" ht="15.35" customHeight="1">
      <c r="A5667" s="5"/>
      <c r="B5667" s="6"/>
      <c r="C5667" s="6"/>
      <c r="D5667" s="6"/>
      <c r="E5667" s="6"/>
      <c r="F5667" s="6"/>
      <c r="G5667" s="6"/>
      <c r="H5667" s="6"/>
      <c r="I5667" s="6"/>
      <c r="J5667" s="9"/>
    </row>
    <row r="5668" ht="15.35" customHeight="1">
      <c r="A5668" s="5"/>
      <c r="B5668" s="6"/>
      <c r="C5668" s="6"/>
      <c r="D5668" s="6"/>
      <c r="E5668" s="6"/>
      <c r="F5668" s="6"/>
      <c r="G5668" s="6"/>
      <c r="H5668" s="6"/>
      <c r="I5668" s="6"/>
      <c r="J5668" s="9"/>
    </row>
    <row r="5669" ht="15.35" customHeight="1">
      <c r="A5669" s="5"/>
      <c r="B5669" s="6"/>
      <c r="C5669" s="6"/>
      <c r="D5669" s="6"/>
      <c r="E5669" s="6"/>
      <c r="F5669" s="6"/>
      <c r="G5669" s="6"/>
      <c r="H5669" s="6"/>
      <c r="I5669" s="6"/>
      <c r="J5669" s="9"/>
    </row>
    <row r="5670" ht="15.35" customHeight="1">
      <c r="A5670" s="5"/>
      <c r="B5670" s="6"/>
      <c r="C5670" s="6"/>
      <c r="D5670" s="6"/>
      <c r="E5670" s="6"/>
      <c r="F5670" s="6"/>
      <c r="G5670" s="6"/>
      <c r="H5670" s="6"/>
      <c r="I5670" s="6"/>
      <c r="J5670" s="9"/>
    </row>
    <row r="5671" ht="15.35" customHeight="1">
      <c r="A5671" s="5"/>
      <c r="B5671" s="6"/>
      <c r="C5671" s="6"/>
      <c r="D5671" s="6"/>
      <c r="E5671" s="6"/>
      <c r="F5671" s="6"/>
      <c r="G5671" s="6"/>
      <c r="H5671" s="6"/>
      <c r="I5671" s="6"/>
      <c r="J5671" s="9"/>
    </row>
    <row r="5672" ht="15.35" customHeight="1">
      <c r="A5672" s="5"/>
      <c r="B5672" s="6"/>
      <c r="C5672" s="6"/>
      <c r="D5672" s="6"/>
      <c r="E5672" s="6"/>
      <c r="F5672" s="6"/>
      <c r="G5672" s="6"/>
      <c r="H5672" s="6"/>
      <c r="I5672" s="6"/>
      <c r="J5672" s="9"/>
    </row>
    <row r="5673" ht="15.35" customHeight="1">
      <c r="A5673" s="5"/>
      <c r="B5673" s="6"/>
      <c r="C5673" s="6"/>
      <c r="D5673" s="6"/>
      <c r="E5673" s="6"/>
      <c r="F5673" s="6"/>
      <c r="G5673" s="6"/>
      <c r="H5673" s="6"/>
      <c r="I5673" s="6"/>
      <c r="J5673" s="9"/>
    </row>
    <row r="5674" ht="15.35" customHeight="1">
      <c r="A5674" s="5"/>
      <c r="B5674" s="6"/>
      <c r="C5674" s="6"/>
      <c r="D5674" s="6"/>
      <c r="E5674" s="6"/>
      <c r="F5674" s="6"/>
      <c r="G5674" s="6"/>
      <c r="H5674" s="6"/>
      <c r="I5674" s="6"/>
      <c r="J5674" s="9"/>
    </row>
    <row r="5675" ht="15.35" customHeight="1">
      <c r="A5675" s="5"/>
      <c r="B5675" s="6"/>
      <c r="C5675" s="6"/>
      <c r="D5675" s="6"/>
      <c r="E5675" s="6"/>
      <c r="F5675" s="6"/>
      <c r="G5675" s="6"/>
      <c r="H5675" s="6"/>
      <c r="I5675" s="6"/>
      <c r="J5675" s="9"/>
    </row>
    <row r="5676" ht="15.35" customHeight="1">
      <c r="A5676" s="5"/>
      <c r="B5676" s="6"/>
      <c r="C5676" s="6"/>
      <c r="D5676" s="6"/>
      <c r="E5676" s="6"/>
      <c r="F5676" s="6"/>
      <c r="G5676" s="6"/>
      <c r="H5676" s="6"/>
      <c r="I5676" s="6"/>
      <c r="J5676" s="9"/>
    </row>
    <row r="5677" ht="15.35" customHeight="1">
      <c r="A5677" s="5"/>
      <c r="B5677" s="6"/>
      <c r="C5677" s="6"/>
      <c r="D5677" s="6"/>
      <c r="E5677" s="6"/>
      <c r="F5677" s="6"/>
      <c r="G5677" s="6"/>
      <c r="H5677" s="6"/>
      <c r="I5677" s="6"/>
      <c r="J5677" s="9"/>
    </row>
    <row r="5678" ht="15.35" customHeight="1">
      <c r="A5678" s="5"/>
      <c r="B5678" s="6"/>
      <c r="C5678" s="6"/>
      <c r="D5678" s="6"/>
      <c r="E5678" s="6"/>
      <c r="F5678" s="6"/>
      <c r="G5678" s="6"/>
      <c r="H5678" s="6"/>
      <c r="I5678" s="6"/>
      <c r="J5678" s="9"/>
    </row>
    <row r="5679" ht="15.35" customHeight="1">
      <c r="A5679" s="5"/>
      <c r="B5679" s="6"/>
      <c r="C5679" s="6"/>
      <c r="D5679" s="6"/>
      <c r="E5679" s="6"/>
      <c r="F5679" s="6"/>
      <c r="G5679" s="6"/>
      <c r="H5679" s="6"/>
      <c r="I5679" s="6"/>
      <c r="J5679" s="9"/>
    </row>
    <row r="5680" ht="15.35" customHeight="1">
      <c r="A5680" s="5"/>
      <c r="B5680" s="6"/>
      <c r="C5680" s="6"/>
      <c r="D5680" s="6"/>
      <c r="E5680" s="6"/>
      <c r="F5680" s="6"/>
      <c r="G5680" s="6"/>
      <c r="H5680" s="6"/>
      <c r="I5680" s="6"/>
      <c r="J5680" s="9"/>
    </row>
    <row r="5681" ht="15.35" customHeight="1">
      <c r="A5681" s="5"/>
      <c r="B5681" s="6"/>
      <c r="C5681" s="6"/>
      <c r="D5681" s="6"/>
      <c r="E5681" s="6"/>
      <c r="F5681" s="6"/>
      <c r="G5681" s="6"/>
      <c r="H5681" s="6"/>
      <c r="I5681" s="6"/>
      <c r="J5681" s="9"/>
    </row>
    <row r="5682" ht="15.35" customHeight="1">
      <c r="A5682" s="5"/>
      <c r="B5682" s="6"/>
      <c r="C5682" s="6"/>
      <c r="D5682" s="6"/>
      <c r="E5682" s="6"/>
      <c r="F5682" s="6"/>
      <c r="G5682" s="6"/>
      <c r="H5682" s="6"/>
      <c r="I5682" s="6"/>
      <c r="J5682" s="9"/>
    </row>
    <row r="5683" ht="15.35" customHeight="1">
      <c r="A5683" s="5"/>
      <c r="B5683" s="6"/>
      <c r="C5683" s="6"/>
      <c r="D5683" s="6"/>
      <c r="E5683" s="6"/>
      <c r="F5683" s="6"/>
      <c r="G5683" s="6"/>
      <c r="H5683" s="6"/>
      <c r="I5683" s="6"/>
      <c r="J5683" s="9"/>
    </row>
    <row r="5684" ht="15.35" customHeight="1">
      <c r="A5684" s="5"/>
      <c r="B5684" s="6"/>
      <c r="C5684" s="6"/>
      <c r="D5684" s="6"/>
      <c r="E5684" s="6"/>
      <c r="F5684" s="6"/>
      <c r="G5684" s="6"/>
      <c r="H5684" s="6"/>
      <c r="I5684" s="6"/>
      <c r="J5684" s="9"/>
    </row>
    <row r="5685" ht="15.35" customHeight="1">
      <c r="A5685" s="5"/>
      <c r="B5685" s="6"/>
      <c r="C5685" s="6"/>
      <c r="D5685" s="6"/>
      <c r="E5685" s="6"/>
      <c r="F5685" s="6"/>
      <c r="G5685" s="6"/>
      <c r="H5685" s="6"/>
      <c r="I5685" s="6"/>
      <c r="J5685" s="9"/>
    </row>
    <row r="5686" ht="15.35" customHeight="1">
      <c r="A5686" s="5"/>
      <c r="B5686" s="6"/>
      <c r="C5686" s="6"/>
      <c r="D5686" s="6"/>
      <c r="E5686" s="6"/>
      <c r="F5686" s="6"/>
      <c r="G5686" s="6"/>
      <c r="H5686" s="6"/>
      <c r="I5686" s="6"/>
      <c r="J5686" s="9"/>
    </row>
    <row r="5687" ht="15.35" customHeight="1">
      <c r="A5687" s="5"/>
      <c r="B5687" s="6"/>
      <c r="C5687" s="6"/>
      <c r="D5687" s="6"/>
      <c r="E5687" s="6"/>
      <c r="F5687" s="6"/>
      <c r="G5687" s="6"/>
      <c r="H5687" s="6"/>
      <c r="I5687" s="6"/>
      <c r="J5687" s="9"/>
    </row>
    <row r="5688" ht="15.35" customHeight="1">
      <c r="A5688" s="5"/>
      <c r="B5688" s="6"/>
      <c r="C5688" s="6"/>
      <c r="D5688" s="6"/>
      <c r="E5688" s="6"/>
      <c r="F5688" s="6"/>
      <c r="G5688" s="6"/>
      <c r="H5688" s="6"/>
      <c r="I5688" s="6"/>
      <c r="J5688" s="9"/>
    </row>
    <row r="5689" ht="15.35" customHeight="1">
      <c r="A5689" s="5"/>
      <c r="B5689" s="6"/>
      <c r="C5689" s="6"/>
      <c r="D5689" s="6"/>
      <c r="E5689" s="6"/>
      <c r="F5689" s="6"/>
      <c r="G5689" s="6"/>
      <c r="H5689" s="6"/>
      <c r="I5689" s="6"/>
      <c r="J5689" s="9"/>
    </row>
    <row r="5690" ht="15.35" customHeight="1">
      <c r="A5690" s="5"/>
      <c r="B5690" s="6"/>
      <c r="C5690" s="6"/>
      <c r="D5690" s="6"/>
      <c r="E5690" s="6"/>
      <c r="F5690" s="6"/>
      <c r="G5690" s="6"/>
      <c r="H5690" s="6"/>
      <c r="I5690" s="6"/>
      <c r="J5690" s="9"/>
    </row>
    <row r="5691" ht="15.35" customHeight="1">
      <c r="A5691" s="5"/>
      <c r="B5691" s="6"/>
      <c r="C5691" s="6"/>
      <c r="D5691" s="6"/>
      <c r="E5691" s="6"/>
      <c r="F5691" s="6"/>
      <c r="G5691" s="6"/>
      <c r="H5691" s="6"/>
      <c r="I5691" s="6"/>
      <c r="J5691" s="9"/>
    </row>
    <row r="5692" ht="15.35" customHeight="1">
      <c r="A5692" s="5"/>
      <c r="B5692" s="6"/>
      <c r="C5692" s="6"/>
      <c r="D5692" s="6"/>
      <c r="E5692" s="6"/>
      <c r="F5692" s="6"/>
      <c r="G5692" s="6"/>
      <c r="H5692" s="6"/>
      <c r="I5692" s="6"/>
      <c r="J5692" s="9"/>
    </row>
    <row r="5693" ht="15.35" customHeight="1">
      <c r="A5693" s="5"/>
      <c r="B5693" s="6"/>
      <c r="C5693" s="6"/>
      <c r="D5693" s="6"/>
      <c r="E5693" s="6"/>
      <c r="F5693" s="6"/>
      <c r="G5693" s="6"/>
      <c r="H5693" s="6"/>
      <c r="I5693" s="6"/>
      <c r="J5693" s="9"/>
    </row>
    <row r="5694" ht="15.35" customHeight="1">
      <c r="A5694" s="5"/>
      <c r="B5694" s="6"/>
      <c r="C5694" s="6"/>
      <c r="D5694" s="6"/>
      <c r="E5694" s="6"/>
      <c r="F5694" s="6"/>
      <c r="G5694" s="6"/>
      <c r="H5694" s="6"/>
      <c r="I5694" s="6"/>
      <c r="J5694" s="9"/>
    </row>
    <row r="5695" ht="15.35" customHeight="1">
      <c r="A5695" s="5"/>
      <c r="B5695" s="6"/>
      <c r="C5695" s="6"/>
      <c r="D5695" s="6"/>
      <c r="E5695" s="6"/>
      <c r="F5695" s="6"/>
      <c r="G5695" s="6"/>
      <c r="H5695" s="6"/>
      <c r="I5695" s="6"/>
      <c r="J5695" s="9"/>
    </row>
    <row r="5696" ht="15.35" customHeight="1">
      <c r="A5696" s="5"/>
      <c r="B5696" s="6"/>
      <c r="C5696" s="6"/>
      <c r="D5696" s="6"/>
      <c r="E5696" s="6"/>
      <c r="F5696" s="6"/>
      <c r="G5696" s="6"/>
      <c r="H5696" s="6"/>
      <c r="I5696" s="6"/>
      <c r="J5696" s="9"/>
    </row>
    <row r="5697" ht="15.35" customHeight="1">
      <c r="A5697" s="5"/>
      <c r="B5697" s="6"/>
      <c r="C5697" s="6"/>
      <c r="D5697" s="6"/>
      <c r="E5697" s="6"/>
      <c r="F5697" s="6"/>
      <c r="G5697" s="6"/>
      <c r="H5697" s="6"/>
      <c r="I5697" s="6"/>
      <c r="J5697" s="9"/>
    </row>
    <row r="5698" ht="15.35" customHeight="1">
      <c r="A5698" s="5"/>
      <c r="B5698" s="6"/>
      <c r="C5698" s="6"/>
      <c r="D5698" s="6"/>
      <c r="E5698" s="6"/>
      <c r="F5698" s="6"/>
      <c r="G5698" s="6"/>
      <c r="H5698" s="6"/>
      <c r="I5698" s="6"/>
      <c r="J5698" s="9"/>
    </row>
    <row r="5699" ht="15.35" customHeight="1">
      <c r="A5699" s="5"/>
      <c r="B5699" s="6"/>
      <c r="C5699" s="6"/>
      <c r="D5699" s="6"/>
      <c r="E5699" s="6"/>
      <c r="F5699" s="6"/>
      <c r="G5699" s="6"/>
      <c r="H5699" s="6"/>
      <c r="I5699" s="6"/>
      <c r="J5699" s="9"/>
    </row>
    <row r="5700" ht="15.35" customHeight="1">
      <c r="A5700" s="5"/>
      <c r="B5700" s="6"/>
      <c r="C5700" s="6"/>
      <c r="D5700" s="6"/>
      <c r="E5700" s="6"/>
      <c r="F5700" s="6"/>
      <c r="G5700" s="6"/>
      <c r="H5700" s="6"/>
      <c r="I5700" s="6"/>
      <c r="J5700" s="9"/>
    </row>
    <row r="5701" ht="15.35" customHeight="1">
      <c r="A5701" s="5"/>
      <c r="B5701" s="6"/>
      <c r="C5701" s="6"/>
      <c r="D5701" s="6"/>
      <c r="E5701" s="6"/>
      <c r="F5701" s="6"/>
      <c r="G5701" s="6"/>
      <c r="H5701" s="6"/>
      <c r="I5701" s="6"/>
      <c r="J5701" s="9"/>
    </row>
    <row r="5702" ht="15.35" customHeight="1">
      <c r="A5702" s="5"/>
      <c r="B5702" s="6"/>
      <c r="C5702" s="6"/>
      <c r="D5702" s="6"/>
      <c r="E5702" s="6"/>
      <c r="F5702" s="6"/>
      <c r="G5702" s="6"/>
      <c r="H5702" s="6"/>
      <c r="I5702" s="6"/>
      <c r="J5702" s="9"/>
    </row>
    <row r="5703" ht="15.35" customHeight="1">
      <c r="A5703" s="5"/>
      <c r="B5703" s="6"/>
      <c r="C5703" s="6"/>
      <c r="D5703" s="6"/>
      <c r="E5703" s="6"/>
      <c r="F5703" s="6"/>
      <c r="G5703" s="6"/>
      <c r="H5703" s="6"/>
      <c r="I5703" s="6"/>
      <c r="J5703" s="9"/>
    </row>
    <row r="5704" ht="15.35" customHeight="1">
      <c r="A5704" s="5"/>
      <c r="B5704" s="6"/>
      <c r="C5704" s="6"/>
      <c r="D5704" s="6"/>
      <c r="E5704" s="6"/>
      <c r="F5704" s="6"/>
      <c r="G5704" s="6"/>
      <c r="H5704" s="6"/>
      <c r="I5704" s="6"/>
      <c r="J5704" s="9"/>
    </row>
    <row r="5705" ht="15.35" customHeight="1">
      <c r="A5705" s="5"/>
      <c r="B5705" s="6"/>
      <c r="C5705" s="6"/>
      <c r="D5705" s="6"/>
      <c r="E5705" s="6"/>
      <c r="F5705" s="6"/>
      <c r="G5705" s="6"/>
      <c r="H5705" s="6"/>
      <c r="I5705" s="6"/>
      <c r="J5705" s="9"/>
    </row>
    <row r="5706" ht="15.35" customHeight="1">
      <c r="A5706" s="5"/>
      <c r="B5706" s="6"/>
      <c r="C5706" s="6"/>
      <c r="D5706" s="6"/>
      <c r="E5706" s="6"/>
      <c r="F5706" s="6"/>
      <c r="G5706" s="6"/>
      <c r="H5706" s="6"/>
      <c r="I5706" s="6"/>
      <c r="J5706" s="9"/>
    </row>
    <row r="5707" ht="15.35" customHeight="1">
      <c r="A5707" s="5"/>
      <c r="B5707" s="6"/>
      <c r="C5707" s="6"/>
      <c r="D5707" s="6"/>
      <c r="E5707" s="6"/>
      <c r="F5707" s="6"/>
      <c r="G5707" s="6"/>
      <c r="H5707" s="6"/>
      <c r="I5707" s="6"/>
      <c r="J5707" s="9"/>
    </row>
    <row r="5708" ht="15.35" customHeight="1">
      <c r="A5708" s="5"/>
      <c r="B5708" s="6"/>
      <c r="C5708" s="6"/>
      <c r="D5708" s="6"/>
      <c r="E5708" s="6"/>
      <c r="F5708" s="6"/>
      <c r="G5708" s="6"/>
      <c r="H5708" s="6"/>
      <c r="I5708" s="6"/>
      <c r="J5708" s="9"/>
    </row>
    <row r="5709" ht="15.35" customHeight="1">
      <c r="A5709" s="5"/>
      <c r="B5709" s="6"/>
      <c r="C5709" s="6"/>
      <c r="D5709" s="6"/>
      <c r="E5709" s="6"/>
      <c r="F5709" s="6"/>
      <c r="G5709" s="6"/>
      <c r="H5709" s="6"/>
      <c r="I5709" s="6"/>
      <c r="J5709" s="9"/>
    </row>
    <row r="5710" ht="15.35" customHeight="1">
      <c r="A5710" s="5"/>
      <c r="B5710" s="6"/>
      <c r="C5710" s="6"/>
      <c r="D5710" s="6"/>
      <c r="E5710" s="6"/>
      <c r="F5710" s="6"/>
      <c r="G5710" s="6"/>
      <c r="H5710" s="6"/>
      <c r="I5710" s="6"/>
      <c r="J5710" s="9"/>
    </row>
    <row r="5711" ht="15.35" customHeight="1">
      <c r="A5711" s="5"/>
      <c r="B5711" s="6"/>
      <c r="C5711" s="6"/>
      <c r="D5711" s="6"/>
      <c r="E5711" s="6"/>
      <c r="F5711" s="6"/>
      <c r="G5711" s="6"/>
      <c r="H5711" s="6"/>
      <c r="I5711" s="6"/>
      <c r="J5711" s="9"/>
    </row>
    <row r="5712" ht="15.35" customHeight="1">
      <c r="A5712" s="5"/>
      <c r="B5712" s="6"/>
      <c r="C5712" s="6"/>
      <c r="D5712" s="6"/>
      <c r="E5712" s="6"/>
      <c r="F5712" s="6"/>
      <c r="G5712" s="6"/>
      <c r="H5712" s="6"/>
      <c r="I5712" s="6"/>
      <c r="J5712" s="9"/>
    </row>
    <row r="5713" ht="15.35" customHeight="1">
      <c r="A5713" s="5"/>
      <c r="B5713" s="6"/>
      <c r="C5713" s="6"/>
      <c r="D5713" s="6"/>
      <c r="E5713" s="6"/>
      <c r="F5713" s="6"/>
      <c r="G5713" s="6"/>
      <c r="H5713" s="6"/>
      <c r="I5713" s="6"/>
      <c r="J5713" s="9"/>
    </row>
    <row r="5714" ht="15.35" customHeight="1">
      <c r="A5714" s="5"/>
      <c r="B5714" s="6"/>
      <c r="C5714" s="6"/>
      <c r="D5714" s="6"/>
      <c r="E5714" s="6"/>
      <c r="F5714" s="6"/>
      <c r="G5714" s="6"/>
      <c r="H5714" s="6"/>
      <c r="I5714" s="6"/>
      <c r="J5714" s="9"/>
    </row>
    <row r="5715" ht="15.35" customHeight="1">
      <c r="A5715" s="5"/>
      <c r="B5715" s="6"/>
      <c r="C5715" s="6"/>
      <c r="D5715" s="6"/>
      <c r="E5715" s="6"/>
      <c r="F5715" s="6"/>
      <c r="G5715" s="6"/>
      <c r="H5715" s="6"/>
      <c r="I5715" s="6"/>
      <c r="J5715" s="9"/>
    </row>
    <row r="5716" ht="15.35" customHeight="1">
      <c r="A5716" s="5"/>
      <c r="B5716" s="6"/>
      <c r="C5716" s="6"/>
      <c r="D5716" s="6"/>
      <c r="E5716" s="6"/>
      <c r="F5716" s="6"/>
      <c r="G5716" s="6"/>
      <c r="H5716" s="6"/>
      <c r="I5716" s="6"/>
      <c r="J5716" s="9"/>
    </row>
    <row r="5717" ht="15.35" customHeight="1">
      <c r="A5717" s="5"/>
      <c r="B5717" s="6"/>
      <c r="C5717" s="6"/>
      <c r="D5717" s="6"/>
      <c r="E5717" s="6"/>
      <c r="F5717" s="6"/>
      <c r="G5717" s="6"/>
      <c r="H5717" s="6"/>
      <c r="I5717" s="6"/>
      <c r="J5717" s="9"/>
    </row>
    <row r="5718" ht="15.35" customHeight="1">
      <c r="A5718" s="5"/>
      <c r="B5718" s="6"/>
      <c r="C5718" s="6"/>
      <c r="D5718" s="6"/>
      <c r="E5718" s="6"/>
      <c r="F5718" s="6"/>
      <c r="G5718" s="6"/>
      <c r="H5718" s="6"/>
      <c r="I5718" s="6"/>
      <c r="J5718" s="9"/>
    </row>
    <row r="5719" ht="15.35" customHeight="1">
      <c r="A5719" s="5"/>
      <c r="B5719" s="6"/>
      <c r="C5719" s="6"/>
      <c r="D5719" s="6"/>
      <c r="E5719" s="6"/>
      <c r="F5719" s="6"/>
      <c r="G5719" s="6"/>
      <c r="H5719" s="6"/>
      <c r="I5719" s="6"/>
      <c r="J5719" s="9"/>
    </row>
    <row r="5720" ht="15.35" customHeight="1">
      <c r="A5720" s="5"/>
      <c r="B5720" s="6"/>
      <c r="C5720" s="6"/>
      <c r="D5720" s="6"/>
      <c r="E5720" s="6"/>
      <c r="F5720" s="6"/>
      <c r="G5720" s="6"/>
      <c r="H5720" s="6"/>
      <c r="I5720" s="6"/>
      <c r="J5720" s="9"/>
    </row>
    <row r="5721" ht="15.35" customHeight="1">
      <c r="A5721" s="5"/>
      <c r="B5721" s="6"/>
      <c r="C5721" s="6"/>
      <c r="D5721" s="6"/>
      <c r="E5721" s="6"/>
      <c r="F5721" s="6"/>
      <c r="G5721" s="6"/>
      <c r="H5721" s="6"/>
      <c r="I5721" s="6"/>
      <c r="J5721" s="9"/>
    </row>
    <row r="5722" ht="15.35" customHeight="1">
      <c r="A5722" s="5"/>
      <c r="B5722" s="6"/>
      <c r="C5722" s="6"/>
      <c r="D5722" s="6"/>
      <c r="E5722" s="6"/>
      <c r="F5722" s="6"/>
      <c r="G5722" s="6"/>
      <c r="H5722" s="6"/>
      <c r="I5722" s="6"/>
      <c r="J5722" s="9"/>
    </row>
    <row r="5723" ht="15.35" customHeight="1">
      <c r="A5723" s="5"/>
      <c r="B5723" s="6"/>
      <c r="C5723" s="6"/>
      <c r="D5723" s="6"/>
      <c r="E5723" s="6"/>
      <c r="F5723" s="6"/>
      <c r="G5723" s="6"/>
      <c r="H5723" s="6"/>
      <c r="I5723" s="6"/>
      <c r="J5723" s="9"/>
    </row>
    <row r="5724" ht="15.35" customHeight="1">
      <c r="A5724" s="5"/>
      <c r="B5724" s="6"/>
      <c r="C5724" s="6"/>
      <c r="D5724" s="6"/>
      <c r="E5724" s="6"/>
      <c r="F5724" s="6"/>
      <c r="G5724" s="6"/>
      <c r="H5724" s="6"/>
      <c r="I5724" s="6"/>
      <c r="J5724" s="9"/>
    </row>
    <row r="5725" ht="15.35" customHeight="1">
      <c r="A5725" s="5"/>
      <c r="B5725" s="6"/>
      <c r="C5725" s="6"/>
      <c r="D5725" s="6"/>
      <c r="E5725" s="6"/>
      <c r="F5725" s="6"/>
      <c r="G5725" s="6"/>
      <c r="H5725" s="6"/>
      <c r="I5725" s="6"/>
      <c r="J5725" s="9"/>
    </row>
    <row r="5726" ht="15.35" customHeight="1">
      <c r="A5726" s="5"/>
      <c r="B5726" s="6"/>
      <c r="C5726" s="6"/>
      <c r="D5726" s="6"/>
      <c r="E5726" s="6"/>
      <c r="F5726" s="6"/>
      <c r="G5726" s="6"/>
      <c r="H5726" s="6"/>
      <c r="I5726" s="6"/>
      <c r="J5726" s="9"/>
    </row>
    <row r="5727" ht="15.35" customHeight="1">
      <c r="A5727" s="5"/>
      <c r="B5727" s="6"/>
      <c r="C5727" s="6"/>
      <c r="D5727" s="6"/>
      <c r="E5727" s="6"/>
      <c r="F5727" s="6"/>
      <c r="G5727" s="6"/>
      <c r="H5727" s="6"/>
      <c r="I5727" s="6"/>
      <c r="J5727" s="9"/>
    </row>
    <row r="5728" ht="15.35" customHeight="1">
      <c r="A5728" s="5"/>
      <c r="B5728" s="6"/>
      <c r="C5728" s="6"/>
      <c r="D5728" s="6"/>
      <c r="E5728" s="6"/>
      <c r="F5728" s="6"/>
      <c r="G5728" s="6"/>
      <c r="H5728" s="6"/>
      <c r="I5728" s="6"/>
      <c r="J5728" s="9"/>
    </row>
    <row r="5729" ht="15.35" customHeight="1">
      <c r="A5729" s="5"/>
      <c r="B5729" s="6"/>
      <c r="C5729" s="6"/>
      <c r="D5729" s="6"/>
      <c r="E5729" s="6"/>
      <c r="F5729" s="6"/>
      <c r="G5729" s="6"/>
      <c r="H5729" s="6"/>
      <c r="I5729" s="6"/>
      <c r="J5729" s="9"/>
    </row>
    <row r="5730" ht="15.35" customHeight="1">
      <c r="A5730" s="5"/>
      <c r="B5730" s="6"/>
      <c r="C5730" s="6"/>
      <c r="D5730" s="6"/>
      <c r="E5730" s="6"/>
      <c r="F5730" s="6"/>
      <c r="G5730" s="6"/>
      <c r="H5730" s="6"/>
      <c r="I5730" s="6"/>
      <c r="J5730" s="9"/>
    </row>
    <row r="5731" ht="15.35" customHeight="1">
      <c r="A5731" s="5"/>
      <c r="B5731" s="6"/>
      <c r="C5731" s="6"/>
      <c r="D5731" s="6"/>
      <c r="E5731" s="6"/>
      <c r="F5731" s="6"/>
      <c r="G5731" s="6"/>
      <c r="H5731" s="6"/>
      <c r="I5731" s="6"/>
      <c r="J5731" s="9"/>
    </row>
    <row r="5732" ht="15.35" customHeight="1">
      <c r="A5732" s="5"/>
      <c r="B5732" s="6"/>
      <c r="C5732" s="6"/>
      <c r="D5732" s="6"/>
      <c r="E5732" s="6"/>
      <c r="F5732" s="6"/>
      <c r="G5732" s="6"/>
      <c r="H5732" s="6"/>
      <c r="I5732" s="6"/>
      <c r="J5732" s="9"/>
    </row>
    <row r="5733" ht="15.35" customHeight="1">
      <c r="A5733" s="5"/>
      <c r="B5733" s="6"/>
      <c r="C5733" s="6"/>
      <c r="D5733" s="6"/>
      <c r="E5733" s="6"/>
      <c r="F5733" s="6"/>
      <c r="G5733" s="6"/>
      <c r="H5733" s="6"/>
      <c r="I5733" s="6"/>
      <c r="J5733" s="9"/>
    </row>
    <row r="5734" ht="15.35" customHeight="1">
      <c r="A5734" s="5"/>
      <c r="B5734" s="6"/>
      <c r="C5734" s="6"/>
      <c r="D5734" s="6"/>
      <c r="E5734" s="6"/>
      <c r="F5734" s="6"/>
      <c r="G5734" s="6"/>
      <c r="H5734" s="6"/>
      <c r="I5734" s="6"/>
      <c r="J5734" s="9"/>
    </row>
    <row r="5735" ht="15.35" customHeight="1">
      <c r="A5735" s="5"/>
      <c r="B5735" s="6"/>
      <c r="C5735" s="6"/>
      <c r="D5735" s="6"/>
      <c r="E5735" s="6"/>
      <c r="F5735" s="6"/>
      <c r="G5735" s="6"/>
      <c r="H5735" s="6"/>
      <c r="I5735" s="6"/>
      <c r="J5735" s="9"/>
    </row>
    <row r="5736" ht="15.35" customHeight="1">
      <c r="A5736" s="5"/>
      <c r="B5736" s="6"/>
      <c r="C5736" s="6"/>
      <c r="D5736" s="6"/>
      <c r="E5736" s="6"/>
      <c r="F5736" s="6"/>
      <c r="G5736" s="6"/>
      <c r="H5736" s="6"/>
      <c r="I5736" s="6"/>
      <c r="J5736" s="9"/>
    </row>
    <row r="5737" ht="15.35" customHeight="1">
      <c r="A5737" s="5"/>
      <c r="B5737" s="6"/>
      <c r="C5737" s="6"/>
      <c r="D5737" s="6"/>
      <c r="E5737" s="6"/>
      <c r="F5737" s="6"/>
      <c r="G5737" s="6"/>
      <c r="H5737" s="6"/>
      <c r="I5737" s="6"/>
      <c r="J5737" s="9"/>
    </row>
    <row r="5738" ht="15.35" customHeight="1">
      <c r="A5738" s="5"/>
      <c r="B5738" s="6"/>
      <c r="C5738" s="6"/>
      <c r="D5738" s="6"/>
      <c r="E5738" s="6"/>
      <c r="F5738" s="6"/>
      <c r="G5738" s="6"/>
      <c r="H5738" s="6"/>
      <c r="I5738" s="6"/>
      <c r="J5738" s="9"/>
    </row>
    <row r="5739" ht="15.35" customHeight="1">
      <c r="A5739" s="5"/>
      <c r="B5739" s="6"/>
      <c r="C5739" s="6"/>
      <c r="D5739" s="6"/>
      <c r="E5739" s="6"/>
      <c r="F5739" s="6"/>
      <c r="G5739" s="6"/>
      <c r="H5739" s="6"/>
      <c r="I5739" s="6"/>
      <c r="J5739" s="9"/>
    </row>
    <row r="5740" ht="15.35" customHeight="1">
      <c r="A5740" s="5"/>
      <c r="B5740" s="6"/>
      <c r="C5740" s="6"/>
      <c r="D5740" s="6"/>
      <c r="E5740" s="6"/>
      <c r="F5740" s="6"/>
      <c r="G5740" s="6"/>
      <c r="H5740" s="6"/>
      <c r="I5740" s="6"/>
      <c r="J5740" s="9"/>
    </row>
    <row r="5741" ht="15.35" customHeight="1">
      <c r="A5741" s="5"/>
      <c r="B5741" s="6"/>
      <c r="C5741" s="6"/>
      <c r="D5741" s="6"/>
      <c r="E5741" s="6"/>
      <c r="F5741" s="6"/>
      <c r="G5741" s="6"/>
      <c r="H5741" s="6"/>
      <c r="I5741" s="6"/>
      <c r="J5741" s="9"/>
    </row>
    <row r="5742" ht="15.35" customHeight="1">
      <c r="A5742" s="5"/>
      <c r="B5742" s="6"/>
      <c r="C5742" s="6"/>
      <c r="D5742" s="6"/>
      <c r="E5742" s="6"/>
      <c r="F5742" s="6"/>
      <c r="G5742" s="6"/>
      <c r="H5742" s="6"/>
      <c r="I5742" s="6"/>
      <c r="J5742" s="9"/>
    </row>
    <row r="5743" ht="15.35" customHeight="1">
      <c r="A5743" s="5"/>
      <c r="B5743" s="6"/>
      <c r="C5743" s="6"/>
      <c r="D5743" s="6"/>
      <c r="E5743" s="6"/>
      <c r="F5743" s="6"/>
      <c r="G5743" s="6"/>
      <c r="H5743" s="6"/>
      <c r="I5743" s="6"/>
      <c r="J5743" s="9"/>
    </row>
    <row r="5744" ht="15.35" customHeight="1">
      <c r="A5744" s="5"/>
      <c r="B5744" s="6"/>
      <c r="C5744" s="6"/>
      <c r="D5744" s="6"/>
      <c r="E5744" s="6"/>
      <c r="F5744" s="6"/>
      <c r="G5744" s="6"/>
      <c r="H5744" s="6"/>
      <c r="I5744" s="6"/>
      <c r="J5744" s="9"/>
    </row>
    <row r="5745" ht="15.35" customHeight="1">
      <c r="A5745" s="5"/>
      <c r="B5745" s="6"/>
      <c r="C5745" s="6"/>
      <c r="D5745" s="6"/>
      <c r="E5745" s="6"/>
      <c r="F5745" s="6"/>
      <c r="G5745" s="6"/>
      <c r="H5745" s="6"/>
      <c r="I5745" s="6"/>
      <c r="J5745" s="9"/>
    </row>
    <row r="5746" ht="15.35" customHeight="1">
      <c r="A5746" s="5"/>
      <c r="B5746" s="6"/>
      <c r="C5746" s="6"/>
      <c r="D5746" s="6"/>
      <c r="E5746" s="6"/>
      <c r="F5746" s="6"/>
      <c r="G5746" s="6"/>
      <c r="H5746" s="6"/>
      <c r="I5746" s="6"/>
      <c r="J5746" s="9"/>
    </row>
    <row r="5747" ht="15.35" customHeight="1">
      <c r="A5747" s="5"/>
      <c r="B5747" s="6"/>
      <c r="C5747" s="6"/>
      <c r="D5747" s="6"/>
      <c r="E5747" s="6"/>
      <c r="F5747" s="6"/>
      <c r="G5747" s="6"/>
      <c r="H5747" s="6"/>
      <c r="I5747" s="6"/>
      <c r="J5747" s="9"/>
    </row>
    <row r="5748" ht="15.35" customHeight="1">
      <c r="A5748" s="5"/>
      <c r="B5748" s="6"/>
      <c r="C5748" s="6"/>
      <c r="D5748" s="6"/>
      <c r="E5748" s="6"/>
      <c r="F5748" s="6"/>
      <c r="G5748" s="6"/>
      <c r="H5748" s="6"/>
      <c r="I5748" s="6"/>
      <c r="J5748" s="9"/>
    </row>
    <row r="5749" ht="15.35" customHeight="1">
      <c r="A5749" s="5"/>
      <c r="B5749" s="6"/>
      <c r="C5749" s="6"/>
      <c r="D5749" s="6"/>
      <c r="E5749" s="6"/>
      <c r="F5749" s="6"/>
      <c r="G5749" s="6"/>
      <c r="H5749" s="6"/>
      <c r="I5749" s="6"/>
      <c r="J5749" s="9"/>
    </row>
    <row r="5750" ht="15.35" customHeight="1">
      <c r="A5750" s="5"/>
      <c r="B5750" s="6"/>
      <c r="C5750" s="6"/>
      <c r="D5750" s="6"/>
      <c r="E5750" s="6"/>
      <c r="F5750" s="6"/>
      <c r="G5750" s="6"/>
      <c r="H5750" s="6"/>
      <c r="I5750" s="6"/>
      <c r="J5750" s="9"/>
    </row>
    <row r="5751" ht="15.35" customHeight="1">
      <c r="A5751" s="5"/>
      <c r="B5751" s="6"/>
      <c r="C5751" s="6"/>
      <c r="D5751" s="6"/>
      <c r="E5751" s="6"/>
      <c r="F5751" s="6"/>
      <c r="G5751" s="6"/>
      <c r="H5751" s="6"/>
      <c r="I5751" s="6"/>
      <c r="J5751" s="9"/>
    </row>
    <row r="5752" ht="15.35" customHeight="1">
      <c r="A5752" s="5"/>
      <c r="B5752" s="6"/>
      <c r="C5752" s="6"/>
      <c r="D5752" s="6"/>
      <c r="E5752" s="6"/>
      <c r="F5752" s="6"/>
      <c r="G5752" s="6"/>
      <c r="H5752" s="6"/>
      <c r="I5752" s="6"/>
      <c r="J5752" s="9"/>
    </row>
    <row r="5753" ht="15.35" customHeight="1">
      <c r="A5753" s="5"/>
      <c r="B5753" s="6"/>
      <c r="C5753" s="6"/>
      <c r="D5753" s="6"/>
      <c r="E5753" s="6"/>
      <c r="F5753" s="6"/>
      <c r="G5753" s="6"/>
      <c r="H5753" s="6"/>
      <c r="I5753" s="6"/>
      <c r="J5753" s="9"/>
    </row>
    <row r="5754" ht="15.35" customHeight="1">
      <c r="A5754" s="5"/>
      <c r="B5754" s="6"/>
      <c r="C5754" s="6"/>
      <c r="D5754" s="6"/>
      <c r="E5754" s="6"/>
      <c r="F5754" s="6"/>
      <c r="G5754" s="6"/>
      <c r="H5754" s="6"/>
      <c r="I5754" s="6"/>
      <c r="J5754" s="9"/>
    </row>
    <row r="5755" ht="15.35" customHeight="1">
      <c r="A5755" s="5"/>
      <c r="B5755" s="6"/>
      <c r="C5755" s="6"/>
      <c r="D5755" s="6"/>
      <c r="E5755" s="6"/>
      <c r="F5755" s="6"/>
      <c r="G5755" s="6"/>
      <c r="H5755" s="6"/>
      <c r="I5755" s="6"/>
      <c r="J5755" s="9"/>
    </row>
    <row r="5756" ht="15.35" customHeight="1">
      <c r="A5756" s="5"/>
      <c r="B5756" s="6"/>
      <c r="C5756" s="6"/>
      <c r="D5756" s="6"/>
      <c r="E5756" s="6"/>
      <c r="F5756" s="6"/>
      <c r="G5756" s="6"/>
      <c r="H5756" s="6"/>
      <c r="I5756" s="6"/>
      <c r="J5756" s="9"/>
    </row>
    <row r="5757" ht="15.35" customHeight="1">
      <c r="A5757" s="5"/>
      <c r="B5757" s="6"/>
      <c r="C5757" s="6"/>
      <c r="D5757" s="6"/>
      <c r="E5757" s="6"/>
      <c r="F5757" s="6"/>
      <c r="G5757" s="6"/>
      <c r="H5757" s="6"/>
      <c r="I5757" s="6"/>
      <c r="J5757" s="9"/>
    </row>
    <row r="5758" ht="15.35" customHeight="1">
      <c r="A5758" s="5"/>
      <c r="B5758" s="6"/>
      <c r="C5758" s="6"/>
      <c r="D5758" s="6"/>
      <c r="E5758" s="6"/>
      <c r="F5758" s="6"/>
      <c r="G5758" s="6"/>
      <c r="H5758" s="6"/>
      <c r="I5758" s="6"/>
      <c r="J5758" s="9"/>
    </row>
    <row r="5759" ht="15.35" customHeight="1">
      <c r="A5759" s="5"/>
      <c r="B5759" s="6"/>
      <c r="C5759" s="6"/>
      <c r="D5759" s="6"/>
      <c r="E5759" s="6"/>
      <c r="F5759" s="6"/>
      <c r="G5759" s="6"/>
      <c r="H5759" s="6"/>
      <c r="I5759" s="6"/>
      <c r="J5759" s="9"/>
    </row>
    <row r="5760" ht="15.35" customHeight="1">
      <c r="A5760" s="5"/>
      <c r="B5760" s="6"/>
      <c r="C5760" s="6"/>
      <c r="D5760" s="6"/>
      <c r="E5760" s="6"/>
      <c r="F5760" s="6"/>
      <c r="G5760" s="6"/>
      <c r="H5760" s="6"/>
      <c r="I5760" s="6"/>
      <c r="J5760" s="9"/>
    </row>
    <row r="5761" ht="15.35" customHeight="1">
      <c r="A5761" s="5"/>
      <c r="B5761" s="6"/>
      <c r="C5761" s="6"/>
      <c r="D5761" s="6"/>
      <c r="E5761" s="6"/>
      <c r="F5761" s="6"/>
      <c r="G5761" s="6"/>
      <c r="H5761" s="6"/>
      <c r="I5761" s="6"/>
      <c r="J5761" s="9"/>
    </row>
    <row r="5762" ht="15.35" customHeight="1">
      <c r="A5762" s="5"/>
      <c r="B5762" s="6"/>
      <c r="C5762" s="6"/>
      <c r="D5762" s="6"/>
      <c r="E5762" s="6"/>
      <c r="F5762" s="6"/>
      <c r="G5762" s="6"/>
      <c r="H5762" s="6"/>
      <c r="I5762" s="6"/>
      <c r="J5762" s="9"/>
    </row>
    <row r="5763" ht="15.35" customHeight="1">
      <c r="A5763" s="5"/>
      <c r="B5763" s="6"/>
      <c r="C5763" s="6"/>
      <c r="D5763" s="6"/>
      <c r="E5763" s="6"/>
      <c r="F5763" s="6"/>
      <c r="G5763" s="6"/>
      <c r="H5763" s="6"/>
      <c r="I5763" s="6"/>
      <c r="J5763" s="9"/>
    </row>
    <row r="5764" ht="15.35" customHeight="1">
      <c r="A5764" s="5"/>
      <c r="B5764" s="6"/>
      <c r="C5764" s="6"/>
      <c r="D5764" s="6"/>
      <c r="E5764" s="6"/>
      <c r="F5764" s="6"/>
      <c r="G5764" s="6"/>
      <c r="H5764" s="6"/>
      <c r="I5764" s="6"/>
      <c r="J5764" s="9"/>
    </row>
    <row r="5765" ht="15.35" customHeight="1">
      <c r="A5765" s="5"/>
      <c r="B5765" s="6"/>
      <c r="C5765" s="6"/>
      <c r="D5765" s="6"/>
      <c r="E5765" s="6"/>
      <c r="F5765" s="6"/>
      <c r="G5765" s="6"/>
      <c r="H5765" s="6"/>
      <c r="I5765" s="6"/>
      <c r="J5765" s="9"/>
    </row>
    <row r="5766" ht="15.35" customHeight="1">
      <c r="A5766" s="5"/>
      <c r="B5766" s="6"/>
      <c r="C5766" s="6"/>
      <c r="D5766" s="6"/>
      <c r="E5766" s="6"/>
      <c r="F5766" s="6"/>
      <c r="G5766" s="6"/>
      <c r="H5766" s="6"/>
      <c r="I5766" s="6"/>
      <c r="J5766" s="9"/>
    </row>
    <row r="5767" ht="15.35" customHeight="1">
      <c r="A5767" s="5"/>
      <c r="B5767" s="6"/>
      <c r="C5767" s="6"/>
      <c r="D5767" s="6"/>
      <c r="E5767" s="6"/>
      <c r="F5767" s="6"/>
      <c r="G5767" s="6"/>
      <c r="H5767" s="6"/>
      <c r="I5767" s="6"/>
      <c r="J5767" s="9"/>
    </row>
    <row r="5768" ht="15.35" customHeight="1">
      <c r="A5768" s="5"/>
      <c r="B5768" s="6"/>
      <c r="C5768" s="6"/>
      <c r="D5768" s="6"/>
      <c r="E5768" s="6"/>
      <c r="F5768" s="6"/>
      <c r="G5768" s="6"/>
      <c r="H5768" s="6"/>
      <c r="I5768" s="6"/>
      <c r="J5768" s="9"/>
    </row>
    <row r="5769" ht="15.35" customHeight="1">
      <c r="A5769" s="5"/>
      <c r="B5769" s="6"/>
      <c r="C5769" s="6"/>
      <c r="D5769" s="6"/>
      <c r="E5769" s="6"/>
      <c r="F5769" s="6"/>
      <c r="G5769" s="6"/>
      <c r="H5769" s="6"/>
      <c r="I5769" s="6"/>
      <c r="J5769" s="9"/>
    </row>
    <row r="5770" ht="15.35" customHeight="1">
      <c r="A5770" s="5"/>
      <c r="B5770" s="6"/>
      <c r="C5770" s="6"/>
      <c r="D5770" s="6"/>
      <c r="E5770" s="6"/>
      <c r="F5770" s="6"/>
      <c r="G5770" s="6"/>
      <c r="H5770" s="6"/>
      <c r="I5770" s="6"/>
      <c r="J5770" s="9"/>
    </row>
    <row r="5771" ht="15.35" customHeight="1">
      <c r="A5771" s="5"/>
      <c r="B5771" s="6"/>
      <c r="C5771" s="6"/>
      <c r="D5771" s="6"/>
      <c r="E5771" s="6"/>
      <c r="F5771" s="6"/>
      <c r="G5771" s="6"/>
      <c r="H5771" s="6"/>
      <c r="I5771" s="6"/>
      <c r="J5771" s="9"/>
    </row>
    <row r="5772" ht="15.35" customHeight="1">
      <c r="A5772" s="5"/>
      <c r="B5772" s="6"/>
      <c r="C5772" s="6"/>
      <c r="D5772" s="6"/>
      <c r="E5772" s="6"/>
      <c r="F5772" s="6"/>
      <c r="G5772" s="6"/>
      <c r="H5772" s="6"/>
      <c r="I5772" s="6"/>
      <c r="J5772" s="9"/>
    </row>
    <row r="5773" ht="15.35" customHeight="1">
      <c r="A5773" s="5"/>
      <c r="B5773" s="6"/>
      <c r="C5773" s="6"/>
      <c r="D5773" s="6"/>
      <c r="E5773" s="6"/>
      <c r="F5773" s="6"/>
      <c r="G5773" s="6"/>
      <c r="H5773" s="6"/>
      <c r="I5773" s="6"/>
      <c r="J5773" s="9"/>
    </row>
    <row r="5774" ht="15.35" customHeight="1">
      <c r="A5774" s="5"/>
      <c r="B5774" s="6"/>
      <c r="C5774" s="6"/>
      <c r="D5774" s="6"/>
      <c r="E5774" s="6"/>
      <c r="F5774" s="6"/>
      <c r="G5774" s="6"/>
      <c r="H5774" s="6"/>
      <c r="I5774" s="6"/>
      <c r="J5774" s="9"/>
    </row>
    <row r="5775" ht="15.35" customHeight="1">
      <c r="A5775" s="5"/>
      <c r="B5775" s="6"/>
      <c r="C5775" s="6"/>
      <c r="D5775" s="6"/>
      <c r="E5775" s="6"/>
      <c r="F5775" s="6"/>
      <c r="G5775" s="6"/>
      <c r="H5775" s="6"/>
      <c r="I5775" s="6"/>
      <c r="J5775" s="9"/>
    </row>
    <row r="5776" ht="15.35" customHeight="1">
      <c r="A5776" s="5"/>
      <c r="B5776" s="6"/>
      <c r="C5776" s="6"/>
      <c r="D5776" s="6"/>
      <c r="E5776" s="6"/>
      <c r="F5776" s="6"/>
      <c r="G5776" s="6"/>
      <c r="H5776" s="6"/>
      <c r="I5776" s="6"/>
      <c r="J5776" s="9"/>
    </row>
    <row r="5777" ht="15.35" customHeight="1">
      <c r="A5777" s="5"/>
      <c r="B5777" s="6"/>
      <c r="C5777" s="6"/>
      <c r="D5777" s="6"/>
      <c r="E5777" s="6"/>
      <c r="F5777" s="6"/>
      <c r="G5777" s="6"/>
      <c r="H5777" s="6"/>
      <c r="I5777" s="6"/>
      <c r="J5777" s="9"/>
    </row>
    <row r="5778" ht="15.35" customHeight="1">
      <c r="A5778" s="5"/>
      <c r="B5778" s="6"/>
      <c r="C5778" s="6"/>
      <c r="D5778" s="6"/>
      <c r="E5778" s="6"/>
      <c r="F5778" s="6"/>
      <c r="G5778" s="6"/>
      <c r="H5778" s="6"/>
      <c r="I5778" s="6"/>
      <c r="J5778" s="9"/>
    </row>
    <row r="5779" ht="15.35" customHeight="1">
      <c r="A5779" s="5"/>
      <c r="B5779" s="6"/>
      <c r="C5779" s="6"/>
      <c r="D5779" s="6"/>
      <c r="E5779" s="6"/>
      <c r="F5779" s="6"/>
      <c r="G5779" s="6"/>
      <c r="H5779" s="6"/>
      <c r="I5779" s="6"/>
      <c r="J5779" s="9"/>
    </row>
    <row r="5780" ht="15.35" customHeight="1">
      <c r="A5780" s="5"/>
      <c r="B5780" s="6"/>
      <c r="C5780" s="6"/>
      <c r="D5780" s="6"/>
      <c r="E5780" s="6"/>
      <c r="F5780" s="6"/>
      <c r="G5780" s="6"/>
      <c r="H5780" s="6"/>
      <c r="I5780" s="6"/>
      <c r="J5780" s="9"/>
    </row>
    <row r="5781" ht="15.35" customHeight="1">
      <c r="A5781" s="5"/>
      <c r="B5781" s="6"/>
      <c r="C5781" s="6"/>
      <c r="D5781" s="6"/>
      <c r="E5781" s="6"/>
      <c r="F5781" s="6"/>
      <c r="G5781" s="6"/>
      <c r="H5781" s="6"/>
      <c r="I5781" s="6"/>
      <c r="J5781" s="9"/>
    </row>
    <row r="5782" ht="15.35" customHeight="1">
      <c r="A5782" s="5"/>
      <c r="B5782" s="6"/>
      <c r="C5782" s="6"/>
      <c r="D5782" s="6"/>
      <c r="E5782" s="6"/>
      <c r="F5782" s="6"/>
      <c r="G5782" s="6"/>
      <c r="H5782" s="6"/>
      <c r="I5782" s="6"/>
      <c r="J5782" s="9"/>
    </row>
    <row r="5783" ht="15.35" customHeight="1">
      <c r="A5783" s="5"/>
      <c r="B5783" s="6"/>
      <c r="C5783" s="6"/>
      <c r="D5783" s="6"/>
      <c r="E5783" s="6"/>
      <c r="F5783" s="6"/>
      <c r="G5783" s="6"/>
      <c r="H5783" s="6"/>
      <c r="I5783" s="6"/>
      <c r="J5783" s="9"/>
    </row>
    <row r="5784" ht="15.35" customHeight="1">
      <c r="A5784" s="5"/>
      <c r="B5784" s="6"/>
      <c r="C5784" s="6"/>
      <c r="D5784" s="6"/>
      <c r="E5784" s="6"/>
      <c r="F5784" s="6"/>
      <c r="G5784" s="6"/>
      <c r="H5784" s="6"/>
      <c r="I5784" s="6"/>
      <c r="J5784" s="9"/>
    </row>
    <row r="5785" ht="15.35" customHeight="1">
      <c r="A5785" s="5"/>
      <c r="B5785" s="6"/>
      <c r="C5785" s="6"/>
      <c r="D5785" s="6"/>
      <c r="E5785" s="6"/>
      <c r="F5785" s="6"/>
      <c r="G5785" s="6"/>
      <c r="H5785" s="6"/>
      <c r="I5785" s="6"/>
      <c r="J5785" s="9"/>
    </row>
    <row r="5786" ht="15.35" customHeight="1">
      <c r="A5786" s="5"/>
      <c r="B5786" s="6"/>
      <c r="C5786" s="6"/>
      <c r="D5786" s="6"/>
      <c r="E5786" s="6"/>
      <c r="F5786" s="6"/>
      <c r="G5786" s="6"/>
      <c r="H5786" s="6"/>
      <c r="I5786" s="6"/>
      <c r="J5786" s="9"/>
    </row>
    <row r="5787" ht="15.35" customHeight="1">
      <c r="A5787" s="5"/>
      <c r="B5787" s="6"/>
      <c r="C5787" s="6"/>
      <c r="D5787" s="6"/>
      <c r="E5787" s="6"/>
      <c r="F5787" s="6"/>
      <c r="G5787" s="6"/>
      <c r="H5787" s="6"/>
      <c r="I5787" s="6"/>
      <c r="J5787" s="9"/>
    </row>
    <row r="5788" ht="15.35" customHeight="1">
      <c r="A5788" s="5"/>
      <c r="B5788" s="6"/>
      <c r="C5788" s="6"/>
      <c r="D5788" s="6"/>
      <c r="E5788" s="6"/>
      <c r="F5788" s="6"/>
      <c r="G5788" s="6"/>
      <c r="H5788" s="6"/>
      <c r="I5788" s="6"/>
      <c r="J5788" s="9"/>
    </row>
    <row r="5789" ht="15.35" customHeight="1">
      <c r="A5789" s="5"/>
      <c r="B5789" s="6"/>
      <c r="C5789" s="6"/>
      <c r="D5789" s="6"/>
      <c r="E5789" s="6"/>
      <c r="F5789" s="6"/>
      <c r="G5789" s="6"/>
      <c r="H5789" s="6"/>
      <c r="I5789" s="6"/>
      <c r="J5789" s="9"/>
    </row>
    <row r="5790" ht="15.35" customHeight="1">
      <c r="A5790" s="5"/>
      <c r="B5790" s="6"/>
      <c r="C5790" s="6"/>
      <c r="D5790" s="6"/>
      <c r="E5790" s="6"/>
      <c r="F5790" s="6"/>
      <c r="G5790" s="6"/>
      <c r="H5790" s="6"/>
      <c r="I5790" s="6"/>
      <c r="J5790" s="9"/>
    </row>
    <row r="5791" ht="15.35" customHeight="1">
      <c r="A5791" s="5"/>
      <c r="B5791" s="6"/>
      <c r="C5791" s="6"/>
      <c r="D5791" s="6"/>
      <c r="E5791" s="6"/>
      <c r="F5791" s="6"/>
      <c r="G5791" s="6"/>
      <c r="H5791" s="6"/>
      <c r="I5791" s="6"/>
      <c r="J5791" s="9"/>
    </row>
    <row r="5792" ht="15.35" customHeight="1">
      <c r="A5792" s="5"/>
      <c r="B5792" s="6"/>
      <c r="C5792" s="6"/>
      <c r="D5792" s="6"/>
      <c r="E5792" s="6"/>
      <c r="F5792" s="6"/>
      <c r="G5792" s="6"/>
      <c r="H5792" s="6"/>
      <c r="I5792" s="6"/>
      <c r="J5792" s="9"/>
    </row>
    <row r="5793" ht="15.35" customHeight="1">
      <c r="A5793" s="5"/>
      <c r="B5793" s="6"/>
      <c r="C5793" s="6"/>
      <c r="D5793" s="6"/>
      <c r="E5793" s="6"/>
      <c r="F5793" s="6"/>
      <c r="G5793" s="6"/>
      <c r="H5793" s="6"/>
      <c r="I5793" s="6"/>
      <c r="J5793" s="9"/>
    </row>
    <row r="5794" ht="15.35" customHeight="1">
      <c r="A5794" s="5"/>
      <c r="B5794" s="6"/>
      <c r="C5794" s="6"/>
      <c r="D5794" s="6"/>
      <c r="E5794" s="6"/>
      <c r="F5794" s="6"/>
      <c r="G5794" s="6"/>
      <c r="H5794" s="6"/>
      <c r="I5794" s="6"/>
      <c r="J5794" s="9"/>
    </row>
    <row r="5795" ht="15.35" customHeight="1">
      <c r="A5795" s="5"/>
      <c r="B5795" s="6"/>
      <c r="C5795" s="6"/>
      <c r="D5795" s="6"/>
      <c r="E5795" s="6"/>
      <c r="F5795" s="6"/>
      <c r="G5795" s="6"/>
      <c r="H5795" s="6"/>
      <c r="I5795" s="6"/>
      <c r="J5795" s="9"/>
    </row>
    <row r="5796" ht="15.35" customHeight="1">
      <c r="A5796" s="5"/>
      <c r="B5796" s="6"/>
      <c r="C5796" s="6"/>
      <c r="D5796" s="6"/>
      <c r="E5796" s="6"/>
      <c r="F5796" s="6"/>
      <c r="G5796" s="6"/>
      <c r="H5796" s="6"/>
      <c r="I5796" s="6"/>
      <c r="J5796" s="9"/>
    </row>
    <row r="5797" ht="15.35" customHeight="1">
      <c r="A5797" s="5"/>
      <c r="B5797" s="6"/>
      <c r="C5797" s="6"/>
      <c r="D5797" s="6"/>
      <c r="E5797" s="6"/>
      <c r="F5797" s="6"/>
      <c r="G5797" s="6"/>
      <c r="H5797" s="6"/>
      <c r="I5797" s="6"/>
      <c r="J5797" s="9"/>
    </row>
    <row r="5798" ht="15.35" customHeight="1">
      <c r="A5798" s="5"/>
      <c r="B5798" s="6"/>
      <c r="C5798" s="6"/>
      <c r="D5798" s="6"/>
      <c r="E5798" s="6"/>
      <c r="F5798" s="6"/>
      <c r="G5798" s="6"/>
      <c r="H5798" s="6"/>
      <c r="I5798" s="6"/>
      <c r="J5798" s="9"/>
    </row>
    <row r="5799" ht="15.35" customHeight="1">
      <c r="A5799" s="5"/>
      <c r="B5799" s="6"/>
      <c r="C5799" s="6"/>
      <c r="D5799" s="6"/>
      <c r="E5799" s="6"/>
      <c r="F5799" s="6"/>
      <c r="G5799" s="6"/>
      <c r="H5799" s="6"/>
      <c r="I5799" s="6"/>
      <c r="J5799" s="9"/>
    </row>
    <row r="5800" ht="15.35" customHeight="1">
      <c r="A5800" s="5"/>
      <c r="B5800" s="6"/>
      <c r="C5800" s="6"/>
      <c r="D5800" s="6"/>
      <c r="E5800" s="6"/>
      <c r="F5800" s="6"/>
      <c r="G5800" s="6"/>
      <c r="H5800" s="6"/>
      <c r="I5800" s="6"/>
      <c r="J5800" s="9"/>
    </row>
    <row r="5801" ht="15.35" customHeight="1">
      <c r="A5801" s="5"/>
      <c r="B5801" s="6"/>
      <c r="C5801" s="6"/>
      <c r="D5801" s="6"/>
      <c r="E5801" s="6"/>
      <c r="F5801" s="6"/>
      <c r="G5801" s="6"/>
      <c r="H5801" s="6"/>
      <c r="I5801" s="6"/>
      <c r="J5801" s="9"/>
    </row>
    <row r="5802" ht="15.35" customHeight="1">
      <c r="A5802" s="5"/>
      <c r="B5802" s="6"/>
      <c r="C5802" s="6"/>
      <c r="D5802" s="6"/>
      <c r="E5802" s="6"/>
      <c r="F5802" s="6"/>
      <c r="G5802" s="6"/>
      <c r="H5802" s="6"/>
      <c r="I5802" s="6"/>
      <c r="J5802" s="9"/>
    </row>
    <row r="5803" ht="15.35" customHeight="1">
      <c r="A5803" s="5"/>
      <c r="B5803" s="6"/>
      <c r="C5803" s="6"/>
      <c r="D5803" s="6"/>
      <c r="E5803" s="6"/>
      <c r="F5803" s="6"/>
      <c r="G5803" s="6"/>
      <c r="H5803" s="6"/>
      <c r="I5803" s="6"/>
      <c r="J5803" s="9"/>
    </row>
    <row r="5804" ht="15.35" customHeight="1">
      <c r="A5804" s="5"/>
      <c r="B5804" s="6"/>
      <c r="C5804" s="6"/>
      <c r="D5804" s="6"/>
      <c r="E5804" s="6"/>
      <c r="F5804" s="6"/>
      <c r="G5804" s="6"/>
      <c r="H5804" s="6"/>
      <c r="I5804" s="6"/>
      <c r="J5804" s="9"/>
    </row>
    <row r="5805" ht="15.35" customHeight="1">
      <c r="A5805" s="5"/>
      <c r="B5805" s="6"/>
      <c r="C5805" s="6"/>
      <c r="D5805" s="6"/>
      <c r="E5805" s="6"/>
      <c r="F5805" s="6"/>
      <c r="G5805" s="6"/>
      <c r="H5805" s="6"/>
      <c r="I5805" s="6"/>
      <c r="J5805" s="9"/>
    </row>
    <row r="5806" ht="15.35" customHeight="1">
      <c r="A5806" s="5"/>
      <c r="B5806" s="6"/>
      <c r="C5806" s="6"/>
      <c r="D5806" s="6"/>
      <c r="E5806" s="6"/>
      <c r="F5806" s="6"/>
      <c r="G5806" s="6"/>
      <c r="H5806" s="6"/>
      <c r="I5806" s="6"/>
      <c r="J5806" s="9"/>
    </row>
    <row r="5807" ht="15.35" customHeight="1">
      <c r="A5807" s="5"/>
      <c r="B5807" s="6"/>
      <c r="C5807" s="6"/>
      <c r="D5807" s="6"/>
      <c r="E5807" s="6"/>
      <c r="F5807" s="6"/>
      <c r="G5807" s="6"/>
      <c r="H5807" s="6"/>
      <c r="I5807" s="6"/>
      <c r="J5807" s="9"/>
    </row>
    <row r="5808" ht="15.35" customHeight="1">
      <c r="A5808" s="5"/>
      <c r="B5808" s="6"/>
      <c r="C5808" s="6"/>
      <c r="D5808" s="6"/>
      <c r="E5808" s="6"/>
      <c r="F5808" s="6"/>
      <c r="G5808" s="6"/>
      <c r="H5808" s="6"/>
      <c r="I5808" s="6"/>
      <c r="J5808" s="9"/>
    </row>
    <row r="5809" ht="15.35" customHeight="1">
      <c r="A5809" s="5"/>
      <c r="B5809" s="6"/>
      <c r="C5809" s="6"/>
      <c r="D5809" s="6"/>
      <c r="E5809" s="6"/>
      <c r="F5809" s="6"/>
      <c r="G5809" s="6"/>
      <c r="H5809" s="6"/>
      <c r="I5809" s="6"/>
      <c r="J5809" s="9"/>
    </row>
    <row r="5810" ht="15.35" customHeight="1">
      <c r="A5810" s="5"/>
      <c r="B5810" s="6"/>
      <c r="C5810" s="6"/>
      <c r="D5810" s="6"/>
      <c r="E5810" s="6"/>
      <c r="F5810" s="6"/>
      <c r="G5810" s="6"/>
      <c r="H5810" s="6"/>
      <c r="I5810" s="6"/>
      <c r="J5810" s="9"/>
    </row>
    <row r="5811" ht="15.35" customHeight="1">
      <c r="A5811" s="5"/>
      <c r="B5811" s="6"/>
      <c r="C5811" s="6"/>
      <c r="D5811" s="6"/>
      <c r="E5811" s="6"/>
      <c r="F5811" s="6"/>
      <c r="G5811" s="6"/>
      <c r="H5811" s="6"/>
      <c r="I5811" s="6"/>
      <c r="J5811" s="9"/>
    </row>
    <row r="5812" ht="15.35" customHeight="1">
      <c r="A5812" s="5"/>
      <c r="B5812" s="6"/>
      <c r="C5812" s="6"/>
      <c r="D5812" s="6"/>
      <c r="E5812" s="6"/>
      <c r="F5812" s="6"/>
      <c r="G5812" s="6"/>
      <c r="H5812" s="6"/>
      <c r="I5812" s="6"/>
      <c r="J5812" s="9"/>
    </row>
    <row r="5813" ht="15.35" customHeight="1">
      <c r="A5813" s="5"/>
      <c r="B5813" s="6"/>
      <c r="C5813" s="6"/>
      <c r="D5813" s="6"/>
      <c r="E5813" s="6"/>
      <c r="F5813" s="6"/>
      <c r="G5813" s="6"/>
      <c r="H5813" s="6"/>
      <c r="I5813" s="6"/>
      <c r="J5813" s="9"/>
    </row>
    <row r="5814" ht="15.35" customHeight="1">
      <c r="A5814" s="5"/>
      <c r="B5814" s="6"/>
      <c r="C5814" s="6"/>
      <c r="D5814" s="6"/>
      <c r="E5814" s="6"/>
      <c r="F5814" s="6"/>
      <c r="G5814" s="6"/>
      <c r="H5814" s="6"/>
      <c r="I5814" s="6"/>
      <c r="J5814" s="9"/>
    </row>
    <row r="5815" ht="15.35" customHeight="1">
      <c r="A5815" s="5"/>
      <c r="B5815" s="6"/>
      <c r="C5815" s="6"/>
      <c r="D5815" s="6"/>
      <c r="E5815" s="6"/>
      <c r="F5815" s="6"/>
      <c r="G5815" s="6"/>
      <c r="H5815" s="6"/>
      <c r="I5815" s="6"/>
      <c r="J5815" s="9"/>
    </row>
    <row r="5816" ht="15.35" customHeight="1">
      <c r="A5816" s="5"/>
      <c r="B5816" s="6"/>
      <c r="C5816" s="6"/>
      <c r="D5816" s="6"/>
      <c r="E5816" s="6"/>
      <c r="F5816" s="6"/>
      <c r="G5816" s="6"/>
      <c r="H5816" s="6"/>
      <c r="I5816" s="6"/>
      <c r="J5816" s="9"/>
    </row>
    <row r="5817" ht="15.35" customHeight="1">
      <c r="A5817" s="5"/>
      <c r="B5817" s="6"/>
      <c r="C5817" s="6"/>
      <c r="D5817" s="6"/>
      <c r="E5817" s="6"/>
      <c r="F5817" s="6"/>
      <c r="G5817" s="6"/>
      <c r="H5817" s="6"/>
      <c r="I5817" s="6"/>
      <c r="J5817" s="9"/>
    </row>
    <row r="5818" ht="15.35" customHeight="1">
      <c r="A5818" s="5"/>
      <c r="B5818" s="6"/>
      <c r="C5818" s="6"/>
      <c r="D5818" s="6"/>
      <c r="E5818" s="6"/>
      <c r="F5818" s="6"/>
      <c r="G5818" s="6"/>
      <c r="H5818" s="6"/>
      <c r="I5818" s="6"/>
      <c r="J5818" s="9"/>
    </row>
    <row r="5819" ht="15.35" customHeight="1">
      <c r="A5819" s="5"/>
      <c r="B5819" s="6"/>
      <c r="C5819" s="6"/>
      <c r="D5819" s="6"/>
      <c r="E5819" s="6"/>
      <c r="F5819" s="6"/>
      <c r="G5819" s="6"/>
      <c r="H5819" s="6"/>
      <c r="I5819" s="6"/>
      <c r="J5819" s="9"/>
    </row>
    <row r="5820" ht="15.35" customHeight="1">
      <c r="A5820" s="5"/>
      <c r="B5820" s="6"/>
      <c r="C5820" s="6"/>
      <c r="D5820" s="6"/>
      <c r="E5820" s="6"/>
      <c r="F5820" s="6"/>
      <c r="G5820" s="6"/>
      <c r="H5820" s="6"/>
      <c r="I5820" s="6"/>
      <c r="J5820" s="9"/>
    </row>
    <row r="5821" ht="15.35" customHeight="1">
      <c r="A5821" s="5"/>
      <c r="B5821" s="6"/>
      <c r="C5821" s="6"/>
      <c r="D5821" s="6"/>
      <c r="E5821" s="6"/>
      <c r="F5821" s="6"/>
      <c r="G5821" s="6"/>
      <c r="H5821" s="6"/>
      <c r="I5821" s="6"/>
      <c r="J5821" s="9"/>
    </row>
    <row r="5822" ht="15.35" customHeight="1">
      <c r="A5822" s="5"/>
      <c r="B5822" s="6"/>
      <c r="C5822" s="6"/>
      <c r="D5822" s="6"/>
      <c r="E5822" s="6"/>
      <c r="F5822" s="6"/>
      <c r="G5822" s="6"/>
      <c r="H5822" s="6"/>
      <c r="I5822" s="6"/>
      <c r="J5822" s="9"/>
    </row>
    <row r="5823" ht="15.35" customHeight="1">
      <c r="A5823" s="5"/>
      <c r="B5823" s="6"/>
      <c r="C5823" s="6"/>
      <c r="D5823" s="6"/>
      <c r="E5823" s="6"/>
      <c r="F5823" s="6"/>
      <c r="G5823" s="6"/>
      <c r="H5823" s="6"/>
      <c r="I5823" s="6"/>
      <c r="J5823" s="9"/>
    </row>
    <row r="5824" ht="15.35" customHeight="1">
      <c r="A5824" s="5"/>
      <c r="B5824" s="6"/>
      <c r="C5824" s="6"/>
      <c r="D5824" s="6"/>
      <c r="E5824" s="6"/>
      <c r="F5824" s="6"/>
      <c r="G5824" s="6"/>
      <c r="H5824" s="6"/>
      <c r="I5824" s="6"/>
      <c r="J5824" s="9"/>
    </row>
    <row r="5825" ht="15.35" customHeight="1">
      <c r="A5825" s="5"/>
      <c r="B5825" s="6"/>
      <c r="C5825" s="6"/>
      <c r="D5825" s="6"/>
      <c r="E5825" s="6"/>
      <c r="F5825" s="6"/>
      <c r="G5825" s="6"/>
      <c r="H5825" s="6"/>
      <c r="I5825" s="6"/>
      <c r="J5825" s="9"/>
    </row>
    <row r="5826" ht="15.35" customHeight="1">
      <c r="A5826" s="5"/>
      <c r="B5826" s="6"/>
      <c r="C5826" s="6"/>
      <c r="D5826" s="6"/>
      <c r="E5826" s="6"/>
      <c r="F5826" s="6"/>
      <c r="G5826" s="6"/>
      <c r="H5826" s="6"/>
      <c r="I5826" s="6"/>
      <c r="J5826" s="9"/>
    </row>
    <row r="5827" ht="15.35" customHeight="1">
      <c r="A5827" s="5"/>
      <c r="B5827" s="6"/>
      <c r="C5827" s="6"/>
      <c r="D5827" s="6"/>
      <c r="E5827" s="6"/>
      <c r="F5827" s="6"/>
      <c r="G5827" s="6"/>
      <c r="H5827" s="6"/>
      <c r="I5827" s="6"/>
      <c r="J5827" s="9"/>
    </row>
    <row r="5828" ht="15.35" customHeight="1">
      <c r="A5828" s="5"/>
      <c r="B5828" s="6"/>
      <c r="C5828" s="6"/>
      <c r="D5828" s="6"/>
      <c r="E5828" s="6"/>
      <c r="F5828" s="6"/>
      <c r="G5828" s="6"/>
      <c r="H5828" s="6"/>
      <c r="I5828" s="6"/>
      <c r="J5828" s="9"/>
    </row>
    <row r="5829" ht="15.35" customHeight="1">
      <c r="A5829" s="5"/>
      <c r="B5829" s="6"/>
      <c r="C5829" s="6"/>
      <c r="D5829" s="6"/>
      <c r="E5829" s="6"/>
      <c r="F5829" s="6"/>
      <c r="G5829" s="6"/>
      <c r="H5829" s="6"/>
      <c r="I5829" s="6"/>
      <c r="J5829" s="9"/>
    </row>
    <row r="5830" ht="15.35" customHeight="1">
      <c r="A5830" s="5"/>
      <c r="B5830" s="6"/>
      <c r="C5830" s="6"/>
      <c r="D5830" s="6"/>
      <c r="E5830" s="6"/>
      <c r="F5830" s="6"/>
      <c r="G5830" s="6"/>
      <c r="H5830" s="6"/>
      <c r="I5830" s="6"/>
      <c r="J5830" s="9"/>
    </row>
    <row r="5831" ht="15.35" customHeight="1">
      <c r="A5831" s="5"/>
      <c r="B5831" s="6"/>
      <c r="C5831" s="6"/>
      <c r="D5831" s="6"/>
      <c r="E5831" s="6"/>
      <c r="F5831" s="6"/>
      <c r="G5831" s="6"/>
      <c r="H5831" s="6"/>
      <c r="I5831" s="6"/>
      <c r="J5831" s="9"/>
    </row>
    <row r="5832" ht="15.35" customHeight="1">
      <c r="A5832" s="5"/>
      <c r="B5832" s="6"/>
      <c r="C5832" s="6"/>
      <c r="D5832" s="6"/>
      <c r="E5832" s="6"/>
      <c r="F5832" s="6"/>
      <c r="G5832" s="6"/>
      <c r="H5832" s="6"/>
      <c r="I5832" s="6"/>
      <c r="J5832" s="9"/>
    </row>
    <row r="5833" ht="15.35" customHeight="1">
      <c r="A5833" s="5"/>
      <c r="B5833" s="6"/>
      <c r="C5833" s="6"/>
      <c r="D5833" s="6"/>
      <c r="E5833" s="6"/>
      <c r="F5833" s="6"/>
      <c r="G5833" s="6"/>
      <c r="H5833" s="6"/>
      <c r="I5833" s="6"/>
      <c r="J5833" s="9"/>
    </row>
    <row r="5834" ht="15.35" customHeight="1">
      <c r="A5834" s="5"/>
      <c r="B5834" s="6"/>
      <c r="C5834" s="6"/>
      <c r="D5834" s="6"/>
      <c r="E5834" s="6"/>
      <c r="F5834" s="6"/>
      <c r="G5834" s="6"/>
      <c r="H5834" s="6"/>
      <c r="I5834" s="6"/>
      <c r="J5834" s="9"/>
    </row>
    <row r="5835" ht="15.35" customHeight="1">
      <c r="A5835" s="5"/>
      <c r="B5835" s="6"/>
      <c r="C5835" s="6"/>
      <c r="D5835" s="6"/>
      <c r="E5835" s="6"/>
      <c r="F5835" s="6"/>
      <c r="G5835" s="6"/>
      <c r="H5835" s="6"/>
      <c r="I5835" s="6"/>
      <c r="J5835" s="9"/>
    </row>
    <row r="5836" ht="15.35" customHeight="1">
      <c r="A5836" s="5"/>
      <c r="B5836" s="6"/>
      <c r="C5836" s="6"/>
      <c r="D5836" s="6"/>
      <c r="E5836" s="6"/>
      <c r="F5836" s="6"/>
      <c r="G5836" s="6"/>
      <c r="H5836" s="6"/>
      <c r="I5836" s="6"/>
      <c r="J5836" s="9"/>
    </row>
    <row r="5837" ht="15.35" customHeight="1">
      <c r="A5837" s="5"/>
      <c r="B5837" s="6"/>
      <c r="C5837" s="6"/>
      <c r="D5837" s="6"/>
      <c r="E5837" s="6"/>
      <c r="F5837" s="6"/>
      <c r="G5837" s="6"/>
      <c r="H5837" s="6"/>
      <c r="I5837" s="6"/>
      <c r="J5837" s="9"/>
    </row>
    <row r="5838" ht="15.35" customHeight="1">
      <c r="A5838" s="5"/>
      <c r="B5838" s="6"/>
      <c r="C5838" s="6"/>
      <c r="D5838" s="6"/>
      <c r="E5838" s="6"/>
      <c r="F5838" s="6"/>
      <c r="G5838" s="6"/>
      <c r="H5838" s="6"/>
      <c r="I5838" s="6"/>
      <c r="J5838" s="9"/>
    </row>
    <row r="5839" ht="15.35" customHeight="1">
      <c r="A5839" s="5"/>
      <c r="B5839" s="6"/>
      <c r="C5839" s="6"/>
      <c r="D5839" s="6"/>
      <c r="E5839" s="6"/>
      <c r="F5839" s="6"/>
      <c r="G5839" s="6"/>
      <c r="H5839" s="6"/>
      <c r="I5839" s="6"/>
      <c r="J5839" s="9"/>
    </row>
    <row r="5840" ht="15.35" customHeight="1">
      <c r="A5840" s="5"/>
      <c r="B5840" s="6"/>
      <c r="C5840" s="6"/>
      <c r="D5840" s="6"/>
      <c r="E5840" s="6"/>
      <c r="F5840" s="6"/>
      <c r="G5840" s="6"/>
      <c r="H5840" s="6"/>
      <c r="I5840" s="6"/>
      <c r="J5840" s="9"/>
    </row>
    <row r="5841" ht="15.35" customHeight="1">
      <c r="A5841" s="5"/>
      <c r="B5841" s="6"/>
      <c r="C5841" s="6"/>
      <c r="D5841" s="6"/>
      <c r="E5841" s="6"/>
      <c r="F5841" s="6"/>
      <c r="G5841" s="6"/>
      <c r="H5841" s="6"/>
      <c r="I5841" s="6"/>
      <c r="J5841" s="9"/>
    </row>
    <row r="5842" ht="15.35" customHeight="1">
      <c r="A5842" s="5"/>
      <c r="B5842" s="6"/>
      <c r="C5842" s="6"/>
      <c r="D5842" s="6"/>
      <c r="E5842" s="6"/>
      <c r="F5842" s="6"/>
      <c r="G5842" s="6"/>
      <c r="H5842" s="6"/>
      <c r="I5842" s="6"/>
      <c r="J5842" s="9"/>
    </row>
    <row r="5843" ht="15.35" customHeight="1">
      <c r="A5843" s="5"/>
      <c r="B5843" s="6"/>
      <c r="C5843" s="6"/>
      <c r="D5843" s="6"/>
      <c r="E5843" s="6"/>
      <c r="F5843" s="6"/>
      <c r="G5843" s="6"/>
      <c r="H5843" s="6"/>
      <c r="I5843" s="6"/>
      <c r="J5843" s="9"/>
    </row>
    <row r="5844" ht="15.35" customHeight="1">
      <c r="A5844" s="5"/>
      <c r="B5844" s="6"/>
      <c r="C5844" s="6"/>
      <c r="D5844" s="6"/>
      <c r="E5844" s="6"/>
      <c r="F5844" s="6"/>
      <c r="G5844" s="6"/>
      <c r="H5844" s="6"/>
      <c r="I5844" s="6"/>
      <c r="J5844" s="9"/>
    </row>
    <row r="5845" ht="15.35" customHeight="1">
      <c r="A5845" s="5"/>
      <c r="B5845" s="6"/>
      <c r="C5845" s="6"/>
      <c r="D5845" s="6"/>
      <c r="E5845" s="6"/>
      <c r="F5845" s="6"/>
      <c r="G5845" s="6"/>
      <c r="H5845" s="6"/>
      <c r="I5845" s="6"/>
      <c r="J5845" s="9"/>
    </row>
    <row r="5846" ht="15.35" customHeight="1">
      <c r="A5846" s="5"/>
      <c r="B5846" s="6"/>
      <c r="C5846" s="6"/>
      <c r="D5846" s="6"/>
      <c r="E5846" s="6"/>
      <c r="F5846" s="6"/>
      <c r="G5846" s="6"/>
      <c r="H5846" s="6"/>
      <c r="I5846" s="6"/>
      <c r="J5846" s="9"/>
    </row>
    <row r="5847" ht="15.35" customHeight="1">
      <c r="A5847" s="5"/>
      <c r="B5847" s="6"/>
      <c r="C5847" s="6"/>
      <c r="D5847" s="6"/>
      <c r="E5847" s="6"/>
      <c r="F5847" s="6"/>
      <c r="G5847" s="6"/>
      <c r="H5847" s="6"/>
      <c r="I5847" s="6"/>
      <c r="J5847" s="9"/>
    </row>
    <row r="5848" ht="15.35" customHeight="1">
      <c r="A5848" s="5"/>
      <c r="B5848" s="6"/>
      <c r="C5848" s="6"/>
      <c r="D5848" s="6"/>
      <c r="E5848" s="6"/>
      <c r="F5848" s="6"/>
      <c r="G5848" s="6"/>
      <c r="H5848" s="6"/>
      <c r="I5848" s="6"/>
      <c r="J5848" s="9"/>
    </row>
    <row r="5849" ht="15.35" customHeight="1">
      <c r="A5849" s="5"/>
      <c r="B5849" s="6"/>
      <c r="C5849" s="6"/>
      <c r="D5849" s="6"/>
      <c r="E5849" s="6"/>
      <c r="F5849" s="6"/>
      <c r="G5849" s="6"/>
      <c r="H5849" s="6"/>
      <c r="I5849" s="6"/>
      <c r="J5849" s="9"/>
    </row>
    <row r="5850" ht="15.35" customHeight="1">
      <c r="A5850" s="5"/>
      <c r="B5850" s="6"/>
      <c r="C5850" s="6"/>
      <c r="D5850" s="6"/>
      <c r="E5850" s="6"/>
      <c r="F5850" s="6"/>
      <c r="G5850" s="6"/>
      <c r="H5850" s="6"/>
      <c r="I5850" s="6"/>
      <c r="J5850" s="9"/>
    </row>
    <row r="5851" ht="15.35" customHeight="1">
      <c r="A5851" s="5"/>
      <c r="B5851" s="6"/>
      <c r="C5851" s="6"/>
      <c r="D5851" s="6"/>
      <c r="E5851" s="6"/>
      <c r="F5851" s="6"/>
      <c r="G5851" s="6"/>
      <c r="H5851" s="6"/>
      <c r="I5851" s="6"/>
      <c r="J5851" s="9"/>
    </row>
    <row r="5852" ht="15.35" customHeight="1">
      <c r="A5852" s="5"/>
      <c r="B5852" s="6"/>
      <c r="C5852" s="6"/>
      <c r="D5852" s="6"/>
      <c r="E5852" s="6"/>
      <c r="F5852" s="6"/>
      <c r="G5852" s="6"/>
      <c r="H5852" s="6"/>
      <c r="I5852" s="6"/>
      <c r="J5852" s="9"/>
    </row>
    <row r="5853" ht="15.35" customHeight="1">
      <c r="A5853" s="5"/>
      <c r="B5853" s="6"/>
      <c r="C5853" s="6"/>
      <c r="D5853" s="6"/>
      <c r="E5853" s="6"/>
      <c r="F5853" s="6"/>
      <c r="G5853" s="6"/>
      <c r="H5853" s="6"/>
      <c r="I5853" s="6"/>
      <c r="J5853" s="9"/>
    </row>
    <row r="5854" ht="15.35" customHeight="1">
      <c r="A5854" s="5"/>
      <c r="B5854" s="6"/>
      <c r="C5854" s="6"/>
      <c r="D5854" s="6"/>
      <c r="E5854" s="6"/>
      <c r="F5854" s="6"/>
      <c r="G5854" s="6"/>
      <c r="H5854" s="6"/>
      <c r="I5854" s="6"/>
      <c r="J5854" s="9"/>
    </row>
    <row r="5855" ht="15.35" customHeight="1">
      <c r="A5855" s="5"/>
      <c r="B5855" s="6"/>
      <c r="C5855" s="6"/>
      <c r="D5855" s="6"/>
      <c r="E5855" s="6"/>
      <c r="F5855" s="6"/>
      <c r="G5855" s="6"/>
      <c r="H5855" s="6"/>
      <c r="I5855" s="6"/>
      <c r="J5855" s="9"/>
    </row>
    <row r="5856" ht="15.35" customHeight="1">
      <c r="A5856" s="5"/>
      <c r="B5856" s="6"/>
      <c r="C5856" s="6"/>
      <c r="D5856" s="6"/>
      <c r="E5856" s="6"/>
      <c r="F5856" s="6"/>
      <c r="G5856" s="6"/>
      <c r="H5856" s="6"/>
      <c r="I5856" s="6"/>
      <c r="J5856" s="9"/>
    </row>
    <row r="5857" ht="15.35" customHeight="1">
      <c r="A5857" s="5"/>
      <c r="B5857" s="6"/>
      <c r="C5857" s="6"/>
      <c r="D5857" s="6"/>
      <c r="E5857" s="6"/>
      <c r="F5857" s="6"/>
      <c r="G5857" s="6"/>
      <c r="H5857" s="6"/>
      <c r="I5857" s="6"/>
      <c r="J5857" s="9"/>
    </row>
    <row r="5858" ht="15.35" customHeight="1">
      <c r="A5858" s="5"/>
      <c r="B5858" s="6"/>
      <c r="C5858" s="6"/>
      <c r="D5858" s="6"/>
      <c r="E5858" s="6"/>
      <c r="F5858" s="6"/>
      <c r="G5858" s="6"/>
      <c r="H5858" s="6"/>
      <c r="I5858" s="6"/>
      <c r="J5858" s="9"/>
    </row>
    <row r="5859" ht="15.35" customHeight="1">
      <c r="A5859" s="5"/>
      <c r="B5859" s="6"/>
      <c r="C5859" s="6"/>
      <c r="D5859" s="6"/>
      <c r="E5859" s="6"/>
      <c r="F5859" s="6"/>
      <c r="G5859" s="6"/>
      <c r="H5859" s="6"/>
      <c r="I5859" s="6"/>
      <c r="J5859" s="9"/>
    </row>
    <row r="5860" ht="15.35" customHeight="1">
      <c r="A5860" s="5"/>
      <c r="B5860" s="6"/>
      <c r="C5860" s="6"/>
      <c r="D5860" s="6"/>
      <c r="E5860" s="6"/>
      <c r="F5860" s="6"/>
      <c r="G5860" s="6"/>
      <c r="H5860" s="6"/>
      <c r="I5860" s="6"/>
      <c r="J5860" s="9"/>
    </row>
    <row r="5861" ht="15.35" customHeight="1">
      <c r="A5861" s="5"/>
      <c r="B5861" s="6"/>
      <c r="C5861" s="6"/>
      <c r="D5861" s="6"/>
      <c r="E5861" s="6"/>
      <c r="F5861" s="6"/>
      <c r="G5861" s="6"/>
      <c r="H5861" s="6"/>
      <c r="I5861" s="6"/>
      <c r="J5861" s="9"/>
    </row>
    <row r="5862" ht="15.35" customHeight="1">
      <c r="A5862" s="5"/>
      <c r="B5862" s="6"/>
      <c r="C5862" s="6"/>
      <c r="D5862" s="6"/>
      <c r="E5862" s="6"/>
      <c r="F5862" s="6"/>
      <c r="G5862" s="6"/>
      <c r="H5862" s="6"/>
      <c r="I5862" s="6"/>
      <c r="J5862" s="9"/>
    </row>
    <row r="5863" ht="15.35" customHeight="1">
      <c r="A5863" s="5"/>
      <c r="B5863" s="6"/>
      <c r="C5863" s="6"/>
      <c r="D5863" s="6"/>
      <c r="E5863" s="6"/>
      <c r="F5863" s="6"/>
      <c r="G5863" s="6"/>
      <c r="H5863" s="6"/>
      <c r="I5863" s="6"/>
      <c r="J5863" s="9"/>
    </row>
    <row r="5864" ht="15.35" customHeight="1">
      <c r="A5864" s="5"/>
      <c r="B5864" s="6"/>
      <c r="C5864" s="6"/>
      <c r="D5864" s="6"/>
      <c r="E5864" s="6"/>
      <c r="F5864" s="6"/>
      <c r="G5864" s="6"/>
      <c r="H5864" s="6"/>
      <c r="I5864" s="6"/>
      <c r="J5864" s="9"/>
    </row>
    <row r="5865" ht="15.35" customHeight="1">
      <c r="A5865" s="5"/>
      <c r="B5865" s="6"/>
      <c r="C5865" s="6"/>
      <c r="D5865" s="6"/>
      <c r="E5865" s="6"/>
      <c r="F5865" s="6"/>
      <c r="G5865" s="6"/>
      <c r="H5865" s="6"/>
      <c r="I5865" s="6"/>
      <c r="J5865" s="9"/>
    </row>
    <row r="5866" ht="15.35" customHeight="1">
      <c r="A5866" s="5"/>
      <c r="B5866" s="6"/>
      <c r="C5866" s="6"/>
      <c r="D5866" s="6"/>
      <c r="E5866" s="6"/>
      <c r="F5866" s="6"/>
      <c r="G5866" s="6"/>
      <c r="H5866" s="6"/>
      <c r="I5866" s="6"/>
      <c r="J5866" s="9"/>
    </row>
    <row r="5867" ht="15.35" customHeight="1">
      <c r="A5867" s="5"/>
      <c r="B5867" s="6"/>
      <c r="C5867" s="6"/>
      <c r="D5867" s="6"/>
      <c r="E5867" s="6"/>
      <c r="F5867" s="6"/>
      <c r="G5867" s="6"/>
      <c r="H5867" s="6"/>
      <c r="I5867" s="6"/>
      <c r="J5867" s="9"/>
    </row>
    <row r="5868" ht="15.35" customHeight="1">
      <c r="A5868" s="5"/>
      <c r="B5868" s="6"/>
      <c r="C5868" s="6"/>
      <c r="D5868" s="6"/>
      <c r="E5868" s="6"/>
      <c r="F5868" s="6"/>
      <c r="G5868" s="6"/>
      <c r="H5868" s="6"/>
      <c r="I5868" s="6"/>
      <c r="J5868" s="9"/>
    </row>
    <row r="5869" ht="15.35" customHeight="1">
      <c r="A5869" s="5"/>
      <c r="B5869" s="6"/>
      <c r="C5869" s="6"/>
      <c r="D5869" s="6"/>
      <c r="E5869" s="6"/>
      <c r="F5869" s="6"/>
      <c r="G5869" s="6"/>
      <c r="H5869" s="6"/>
      <c r="I5869" s="6"/>
      <c r="J5869" s="9"/>
    </row>
    <row r="5870" ht="15.35" customHeight="1">
      <c r="A5870" s="5"/>
      <c r="B5870" s="6"/>
      <c r="C5870" s="6"/>
      <c r="D5870" s="6"/>
      <c r="E5870" s="6"/>
      <c r="F5870" s="6"/>
      <c r="G5870" s="6"/>
      <c r="H5870" s="6"/>
      <c r="I5870" s="6"/>
      <c r="J5870" s="9"/>
    </row>
    <row r="5871" ht="15.35" customHeight="1">
      <c r="A5871" s="5"/>
      <c r="B5871" s="6"/>
      <c r="C5871" s="6"/>
      <c r="D5871" s="6"/>
      <c r="E5871" s="6"/>
      <c r="F5871" s="6"/>
      <c r="G5871" s="6"/>
      <c r="H5871" s="6"/>
      <c r="I5871" s="6"/>
      <c r="J5871" s="9"/>
    </row>
    <row r="5872" ht="15.35" customHeight="1">
      <c r="A5872" s="5"/>
      <c r="B5872" s="6"/>
      <c r="C5872" s="6"/>
      <c r="D5872" s="6"/>
      <c r="E5872" s="6"/>
      <c r="F5872" s="6"/>
      <c r="G5872" s="6"/>
      <c r="H5872" s="6"/>
      <c r="I5872" s="6"/>
      <c r="J5872" s="9"/>
    </row>
    <row r="5873" ht="15.35" customHeight="1">
      <c r="A5873" s="5"/>
      <c r="B5873" s="6"/>
      <c r="C5873" s="6"/>
      <c r="D5873" s="6"/>
      <c r="E5873" s="6"/>
      <c r="F5873" s="6"/>
      <c r="G5873" s="6"/>
      <c r="H5873" s="6"/>
      <c r="I5873" s="6"/>
      <c r="J5873" s="9"/>
    </row>
    <row r="5874" ht="15.35" customHeight="1">
      <c r="A5874" s="5"/>
      <c r="B5874" s="6"/>
      <c r="C5874" s="6"/>
      <c r="D5874" s="6"/>
      <c r="E5874" s="6"/>
      <c r="F5874" s="6"/>
      <c r="G5874" s="6"/>
      <c r="H5874" s="6"/>
      <c r="I5874" s="6"/>
      <c r="J5874" s="9"/>
    </row>
    <row r="5875" ht="15.35" customHeight="1">
      <c r="A5875" s="5"/>
      <c r="B5875" s="6"/>
      <c r="C5875" s="6"/>
      <c r="D5875" s="6"/>
      <c r="E5875" s="6"/>
      <c r="F5875" s="6"/>
      <c r="G5875" s="6"/>
      <c r="H5875" s="6"/>
      <c r="I5875" s="6"/>
      <c r="J5875" s="9"/>
    </row>
    <row r="5876" ht="15.35" customHeight="1">
      <c r="A5876" s="5"/>
      <c r="B5876" s="6"/>
      <c r="C5876" s="6"/>
      <c r="D5876" s="6"/>
      <c r="E5876" s="6"/>
      <c r="F5876" s="6"/>
      <c r="G5876" s="6"/>
      <c r="H5876" s="6"/>
      <c r="I5876" s="6"/>
      <c r="J5876" s="9"/>
    </row>
    <row r="5877" ht="15.35" customHeight="1">
      <c r="A5877" s="5"/>
      <c r="B5877" s="6"/>
      <c r="C5877" s="6"/>
      <c r="D5877" s="6"/>
      <c r="E5877" s="6"/>
      <c r="F5877" s="6"/>
      <c r="G5877" s="6"/>
      <c r="H5877" s="6"/>
      <c r="I5877" s="6"/>
      <c r="J5877" s="9"/>
    </row>
    <row r="5878" ht="15.35" customHeight="1">
      <c r="A5878" s="5"/>
      <c r="B5878" s="6"/>
      <c r="C5878" s="6"/>
      <c r="D5878" s="6"/>
      <c r="E5878" s="6"/>
      <c r="F5878" s="6"/>
      <c r="G5878" s="6"/>
      <c r="H5878" s="6"/>
      <c r="I5878" s="6"/>
      <c r="J5878" s="9"/>
    </row>
    <row r="5879" ht="15.35" customHeight="1">
      <c r="A5879" s="5"/>
      <c r="B5879" s="6"/>
      <c r="C5879" s="6"/>
      <c r="D5879" s="6"/>
      <c r="E5879" s="6"/>
      <c r="F5879" s="6"/>
      <c r="G5879" s="6"/>
      <c r="H5879" s="6"/>
      <c r="I5879" s="6"/>
      <c r="J5879" s="9"/>
    </row>
    <row r="5880" ht="15.35" customHeight="1">
      <c r="A5880" s="5"/>
      <c r="B5880" s="6"/>
      <c r="C5880" s="6"/>
      <c r="D5880" s="6"/>
      <c r="E5880" s="6"/>
      <c r="F5880" s="6"/>
      <c r="G5880" s="6"/>
      <c r="H5880" s="6"/>
      <c r="I5880" s="6"/>
      <c r="J5880" s="9"/>
    </row>
    <row r="5881" ht="15.35" customHeight="1">
      <c r="A5881" s="5"/>
      <c r="B5881" s="6"/>
      <c r="C5881" s="6"/>
      <c r="D5881" s="6"/>
      <c r="E5881" s="6"/>
      <c r="F5881" s="6"/>
      <c r="G5881" s="6"/>
      <c r="H5881" s="6"/>
      <c r="I5881" s="6"/>
      <c r="J5881" s="9"/>
    </row>
    <row r="5882" ht="15.35" customHeight="1">
      <c r="A5882" s="5"/>
      <c r="B5882" s="6"/>
      <c r="C5882" s="6"/>
      <c r="D5882" s="6"/>
      <c r="E5882" s="6"/>
      <c r="F5882" s="6"/>
      <c r="G5882" s="6"/>
      <c r="H5882" s="6"/>
      <c r="I5882" s="6"/>
      <c r="J5882" s="9"/>
    </row>
    <row r="5883" ht="15.35" customHeight="1">
      <c r="A5883" s="5"/>
      <c r="B5883" s="6"/>
      <c r="C5883" s="6"/>
      <c r="D5883" s="6"/>
      <c r="E5883" s="6"/>
      <c r="F5883" s="6"/>
      <c r="G5883" s="6"/>
      <c r="H5883" s="6"/>
      <c r="I5883" s="6"/>
      <c r="J5883" s="9"/>
    </row>
    <row r="5884" ht="15.35" customHeight="1">
      <c r="A5884" s="5"/>
      <c r="B5884" s="6"/>
      <c r="C5884" s="6"/>
      <c r="D5884" s="6"/>
      <c r="E5884" s="6"/>
      <c r="F5884" s="6"/>
      <c r="G5884" s="6"/>
      <c r="H5884" s="6"/>
      <c r="I5884" s="6"/>
      <c r="J5884" s="9"/>
    </row>
    <row r="5885" ht="15.35" customHeight="1">
      <c r="A5885" s="5"/>
      <c r="B5885" s="6"/>
      <c r="C5885" s="6"/>
      <c r="D5885" s="6"/>
      <c r="E5885" s="6"/>
      <c r="F5885" s="6"/>
      <c r="G5885" s="6"/>
      <c r="H5885" s="6"/>
      <c r="I5885" s="6"/>
      <c r="J5885" s="9"/>
    </row>
    <row r="5886" ht="15.35" customHeight="1">
      <c r="A5886" s="5"/>
      <c r="B5886" s="6"/>
      <c r="C5886" s="6"/>
      <c r="D5886" s="6"/>
      <c r="E5886" s="6"/>
      <c r="F5886" s="6"/>
      <c r="G5886" s="6"/>
      <c r="H5886" s="6"/>
      <c r="I5886" s="6"/>
      <c r="J5886" s="9"/>
    </row>
    <row r="5887" ht="15.35" customHeight="1">
      <c r="A5887" s="5"/>
      <c r="B5887" s="6"/>
      <c r="C5887" s="6"/>
      <c r="D5887" s="6"/>
      <c r="E5887" s="6"/>
      <c r="F5887" s="6"/>
      <c r="G5887" s="6"/>
      <c r="H5887" s="6"/>
      <c r="I5887" s="6"/>
      <c r="J5887" s="9"/>
    </row>
    <row r="5888" ht="15.35" customHeight="1">
      <c r="A5888" s="5"/>
      <c r="B5888" s="6"/>
      <c r="C5888" s="6"/>
      <c r="D5888" s="6"/>
      <c r="E5888" s="6"/>
      <c r="F5888" s="6"/>
      <c r="G5888" s="6"/>
      <c r="H5888" s="6"/>
      <c r="I5888" s="6"/>
      <c r="J5888" s="9"/>
    </row>
    <row r="5889" ht="15.35" customHeight="1">
      <c r="A5889" s="5"/>
      <c r="B5889" s="6"/>
      <c r="C5889" s="6"/>
      <c r="D5889" s="6"/>
      <c r="E5889" s="6"/>
      <c r="F5889" s="6"/>
      <c r="G5889" s="6"/>
      <c r="H5889" s="6"/>
      <c r="I5889" s="6"/>
      <c r="J5889" s="9"/>
    </row>
    <row r="5890" ht="15.35" customHeight="1">
      <c r="A5890" s="5"/>
      <c r="B5890" s="6"/>
      <c r="C5890" s="6"/>
      <c r="D5890" s="6"/>
      <c r="E5890" s="6"/>
      <c r="F5890" s="6"/>
      <c r="G5890" s="6"/>
      <c r="H5890" s="6"/>
      <c r="I5890" s="6"/>
      <c r="J5890" s="9"/>
    </row>
    <row r="5891" ht="15.35" customHeight="1">
      <c r="A5891" s="5"/>
      <c r="B5891" s="6"/>
      <c r="C5891" s="6"/>
      <c r="D5891" s="6"/>
      <c r="E5891" s="6"/>
      <c r="F5891" s="6"/>
      <c r="G5891" s="6"/>
      <c r="H5891" s="6"/>
      <c r="I5891" s="6"/>
      <c r="J5891" s="9"/>
    </row>
    <row r="5892" ht="15.35" customHeight="1">
      <c r="A5892" s="5"/>
      <c r="B5892" s="6"/>
      <c r="C5892" s="6"/>
      <c r="D5892" s="6"/>
      <c r="E5892" s="6"/>
      <c r="F5892" s="6"/>
      <c r="G5892" s="6"/>
      <c r="H5892" s="6"/>
      <c r="I5892" s="6"/>
      <c r="J5892" s="9"/>
    </row>
    <row r="5893" ht="15.35" customHeight="1">
      <c r="A5893" s="5"/>
      <c r="B5893" s="6"/>
      <c r="C5893" s="6"/>
      <c r="D5893" s="6"/>
      <c r="E5893" s="6"/>
      <c r="F5893" s="6"/>
      <c r="G5893" s="6"/>
      <c r="H5893" s="6"/>
      <c r="I5893" s="6"/>
      <c r="J5893" s="9"/>
    </row>
    <row r="5894" ht="15.35" customHeight="1">
      <c r="A5894" s="5"/>
      <c r="B5894" s="6"/>
      <c r="C5894" s="6"/>
      <c r="D5894" s="6"/>
      <c r="E5894" s="6"/>
      <c r="F5894" s="6"/>
      <c r="G5894" s="6"/>
      <c r="H5894" s="6"/>
      <c r="I5894" s="6"/>
      <c r="J5894" s="9"/>
    </row>
    <row r="5895" ht="15.35" customHeight="1">
      <c r="A5895" s="5"/>
      <c r="B5895" s="6"/>
      <c r="C5895" s="6"/>
      <c r="D5895" s="6"/>
      <c r="E5895" s="6"/>
      <c r="F5895" s="6"/>
      <c r="G5895" s="6"/>
      <c r="H5895" s="6"/>
      <c r="I5895" s="6"/>
      <c r="J5895" s="9"/>
    </row>
    <row r="5896" ht="15.35" customHeight="1">
      <c r="A5896" s="5"/>
      <c r="B5896" s="6"/>
      <c r="C5896" s="6"/>
      <c r="D5896" s="6"/>
      <c r="E5896" s="6"/>
      <c r="F5896" s="6"/>
      <c r="G5896" s="6"/>
      <c r="H5896" s="6"/>
      <c r="I5896" s="6"/>
      <c r="J5896" s="9"/>
    </row>
    <row r="5897" ht="15.35" customHeight="1">
      <c r="A5897" s="5"/>
      <c r="B5897" s="6"/>
      <c r="C5897" s="6"/>
      <c r="D5897" s="6"/>
      <c r="E5897" s="6"/>
      <c r="F5897" s="6"/>
      <c r="G5897" s="6"/>
      <c r="H5897" s="6"/>
      <c r="I5897" s="6"/>
      <c r="J5897" s="9"/>
    </row>
    <row r="5898" ht="15.35" customHeight="1">
      <c r="A5898" s="5"/>
      <c r="B5898" s="6"/>
      <c r="C5898" s="6"/>
      <c r="D5898" s="6"/>
      <c r="E5898" s="6"/>
      <c r="F5898" s="6"/>
      <c r="G5898" s="6"/>
      <c r="H5898" s="6"/>
      <c r="I5898" s="6"/>
      <c r="J5898" s="9"/>
    </row>
    <row r="5899" ht="15.35" customHeight="1">
      <c r="A5899" s="5"/>
      <c r="B5899" s="6"/>
      <c r="C5899" s="6"/>
      <c r="D5899" s="6"/>
      <c r="E5899" s="6"/>
      <c r="F5899" s="6"/>
      <c r="G5899" s="6"/>
      <c r="H5899" s="6"/>
      <c r="I5899" s="6"/>
      <c r="J5899" s="9"/>
    </row>
    <row r="5900" ht="15.35" customHeight="1">
      <c r="A5900" s="5"/>
      <c r="B5900" s="6"/>
      <c r="C5900" s="6"/>
      <c r="D5900" s="6"/>
      <c r="E5900" s="6"/>
      <c r="F5900" s="6"/>
      <c r="G5900" s="6"/>
      <c r="H5900" s="6"/>
      <c r="I5900" s="6"/>
      <c r="J5900" s="9"/>
    </row>
    <row r="5901" ht="15.35" customHeight="1">
      <c r="A5901" s="5"/>
      <c r="B5901" s="6"/>
      <c r="C5901" s="6"/>
      <c r="D5901" s="6"/>
      <c r="E5901" s="6"/>
      <c r="F5901" s="6"/>
      <c r="G5901" s="6"/>
      <c r="H5901" s="6"/>
      <c r="I5901" s="6"/>
      <c r="J5901" s="9"/>
    </row>
    <row r="5902" ht="15.35" customHeight="1">
      <c r="A5902" s="5"/>
      <c r="B5902" s="6"/>
      <c r="C5902" s="6"/>
      <c r="D5902" s="6"/>
      <c r="E5902" s="6"/>
      <c r="F5902" s="6"/>
      <c r="G5902" s="6"/>
      <c r="H5902" s="6"/>
      <c r="I5902" s="6"/>
      <c r="J5902" s="9"/>
    </row>
    <row r="5903" ht="15.35" customHeight="1">
      <c r="A5903" s="5"/>
      <c r="B5903" s="6"/>
      <c r="C5903" s="6"/>
      <c r="D5903" s="6"/>
      <c r="E5903" s="6"/>
      <c r="F5903" s="6"/>
      <c r="G5903" s="6"/>
      <c r="H5903" s="6"/>
      <c r="I5903" s="6"/>
      <c r="J5903" s="9"/>
    </row>
    <row r="5904" ht="15.35" customHeight="1">
      <c r="A5904" s="5"/>
      <c r="B5904" s="6"/>
      <c r="C5904" s="6"/>
      <c r="D5904" s="6"/>
      <c r="E5904" s="6"/>
      <c r="F5904" s="6"/>
      <c r="G5904" s="6"/>
      <c r="H5904" s="6"/>
      <c r="I5904" s="6"/>
      <c r="J5904" s="9"/>
    </row>
    <row r="5905" ht="15.35" customHeight="1">
      <c r="A5905" s="5"/>
      <c r="B5905" s="6"/>
      <c r="C5905" s="6"/>
      <c r="D5905" s="6"/>
      <c r="E5905" s="6"/>
      <c r="F5905" s="6"/>
      <c r="G5905" s="6"/>
      <c r="H5905" s="6"/>
      <c r="I5905" s="6"/>
      <c r="J5905" s="9"/>
    </row>
    <row r="5906" ht="15.35" customHeight="1">
      <c r="A5906" s="5"/>
      <c r="B5906" s="6"/>
      <c r="C5906" s="6"/>
      <c r="D5906" s="6"/>
      <c r="E5906" s="6"/>
      <c r="F5906" s="6"/>
      <c r="G5906" s="6"/>
      <c r="H5906" s="6"/>
      <c r="I5906" s="6"/>
      <c r="J5906" s="9"/>
    </row>
    <row r="5907" ht="15.35" customHeight="1">
      <c r="A5907" s="5"/>
      <c r="B5907" s="6"/>
      <c r="C5907" s="6"/>
      <c r="D5907" s="6"/>
      <c r="E5907" s="6"/>
      <c r="F5907" s="6"/>
      <c r="G5907" s="6"/>
      <c r="H5907" s="6"/>
      <c r="I5907" s="6"/>
      <c r="J5907" s="9"/>
    </row>
    <row r="5908" ht="15.35" customHeight="1">
      <c r="A5908" s="5"/>
      <c r="B5908" s="6"/>
      <c r="C5908" s="6"/>
      <c r="D5908" s="6"/>
      <c r="E5908" s="6"/>
      <c r="F5908" s="6"/>
      <c r="G5908" s="6"/>
      <c r="H5908" s="6"/>
      <c r="I5908" s="6"/>
      <c r="J5908" s="9"/>
    </row>
    <row r="5909" ht="15.35" customHeight="1">
      <c r="A5909" s="5"/>
      <c r="B5909" s="6"/>
      <c r="C5909" s="6"/>
      <c r="D5909" s="6"/>
      <c r="E5909" s="6"/>
      <c r="F5909" s="6"/>
      <c r="G5909" s="6"/>
      <c r="H5909" s="6"/>
      <c r="I5909" s="6"/>
      <c r="J5909" s="9"/>
    </row>
    <row r="5910" ht="15.35" customHeight="1">
      <c r="A5910" s="5"/>
      <c r="B5910" s="6"/>
      <c r="C5910" s="6"/>
      <c r="D5910" s="6"/>
      <c r="E5910" s="6"/>
      <c r="F5910" s="6"/>
      <c r="G5910" s="6"/>
      <c r="H5910" s="6"/>
      <c r="I5910" s="6"/>
      <c r="J5910" s="9"/>
    </row>
    <row r="5911" ht="15.35" customHeight="1">
      <c r="A5911" s="5"/>
      <c r="B5911" s="6"/>
      <c r="C5911" s="6"/>
      <c r="D5911" s="6"/>
      <c r="E5911" s="6"/>
      <c r="F5911" s="6"/>
      <c r="G5911" s="6"/>
      <c r="H5911" s="6"/>
      <c r="I5911" s="6"/>
      <c r="J5911" s="9"/>
    </row>
    <row r="5912" ht="15.35" customHeight="1">
      <c r="A5912" s="5"/>
      <c r="B5912" s="6"/>
      <c r="C5912" s="6"/>
      <c r="D5912" s="6"/>
      <c r="E5912" s="6"/>
      <c r="F5912" s="6"/>
      <c r="G5912" s="6"/>
      <c r="H5912" s="6"/>
      <c r="I5912" s="6"/>
      <c r="J5912" s="9"/>
    </row>
    <row r="5913" ht="15.35" customHeight="1">
      <c r="A5913" s="5"/>
      <c r="B5913" s="6"/>
      <c r="C5913" s="6"/>
      <c r="D5913" s="6"/>
      <c r="E5913" s="6"/>
      <c r="F5913" s="6"/>
      <c r="G5913" s="6"/>
      <c r="H5913" s="6"/>
      <c r="I5913" s="6"/>
      <c r="J5913" s="9"/>
    </row>
    <row r="5914" ht="15.35" customHeight="1">
      <c r="A5914" s="5"/>
      <c r="B5914" s="6"/>
      <c r="C5914" s="6"/>
      <c r="D5914" s="6"/>
      <c r="E5914" s="6"/>
      <c r="F5914" s="6"/>
      <c r="G5914" s="6"/>
      <c r="H5914" s="6"/>
      <c r="I5914" s="6"/>
      <c r="J5914" s="9"/>
    </row>
    <row r="5915" ht="15.35" customHeight="1">
      <c r="A5915" s="5"/>
      <c r="B5915" s="6"/>
      <c r="C5915" s="6"/>
      <c r="D5915" s="6"/>
      <c r="E5915" s="6"/>
      <c r="F5915" s="6"/>
      <c r="G5915" s="6"/>
      <c r="H5915" s="6"/>
      <c r="I5915" s="6"/>
      <c r="J5915" s="9"/>
    </row>
    <row r="5916" ht="15.35" customHeight="1">
      <c r="A5916" s="5"/>
      <c r="B5916" s="6"/>
      <c r="C5916" s="6"/>
      <c r="D5916" s="6"/>
      <c r="E5916" s="6"/>
      <c r="F5916" s="6"/>
      <c r="G5916" s="6"/>
      <c r="H5916" s="6"/>
      <c r="I5916" s="6"/>
      <c r="J5916" s="9"/>
    </row>
    <row r="5917" ht="15.35" customHeight="1">
      <c r="A5917" s="5"/>
      <c r="B5917" s="6"/>
      <c r="C5917" s="6"/>
      <c r="D5917" s="6"/>
      <c r="E5917" s="6"/>
      <c r="F5917" s="6"/>
      <c r="G5917" s="6"/>
      <c r="H5917" s="6"/>
      <c r="I5917" s="6"/>
      <c r="J5917" s="9"/>
    </row>
    <row r="5918" ht="15.35" customHeight="1">
      <c r="A5918" s="5"/>
      <c r="B5918" s="6"/>
      <c r="C5918" s="6"/>
      <c r="D5918" s="6"/>
      <c r="E5918" s="6"/>
      <c r="F5918" s="6"/>
      <c r="G5918" s="6"/>
      <c r="H5918" s="6"/>
      <c r="I5918" s="6"/>
      <c r="J5918" s="9"/>
    </row>
    <row r="5919" ht="15.35" customHeight="1">
      <c r="A5919" s="5"/>
      <c r="B5919" s="6"/>
      <c r="C5919" s="6"/>
      <c r="D5919" s="6"/>
      <c r="E5919" s="6"/>
      <c r="F5919" s="6"/>
      <c r="G5919" s="6"/>
      <c r="H5919" s="6"/>
      <c r="I5919" s="6"/>
      <c r="J5919" s="9"/>
    </row>
    <row r="5920" ht="15.35" customHeight="1">
      <c r="A5920" s="5"/>
      <c r="B5920" s="6"/>
      <c r="C5920" s="6"/>
      <c r="D5920" s="6"/>
      <c r="E5920" s="6"/>
      <c r="F5920" s="6"/>
      <c r="G5920" s="6"/>
      <c r="H5920" s="6"/>
      <c r="I5920" s="6"/>
      <c r="J5920" s="9"/>
    </row>
    <row r="5921" ht="15.35" customHeight="1">
      <c r="A5921" s="5"/>
      <c r="B5921" s="6"/>
      <c r="C5921" s="6"/>
      <c r="D5921" s="6"/>
      <c r="E5921" s="6"/>
      <c r="F5921" s="6"/>
      <c r="G5921" s="6"/>
      <c r="H5921" s="6"/>
      <c r="I5921" s="6"/>
      <c r="J5921" s="9"/>
    </row>
    <row r="5922" ht="15.35" customHeight="1">
      <c r="A5922" s="5"/>
      <c r="B5922" s="6"/>
      <c r="C5922" s="6"/>
      <c r="D5922" s="6"/>
      <c r="E5922" s="6"/>
      <c r="F5922" s="6"/>
      <c r="G5922" s="6"/>
      <c r="H5922" s="6"/>
      <c r="I5922" s="6"/>
      <c r="J5922" s="9"/>
    </row>
    <row r="5923" ht="15.35" customHeight="1">
      <c r="A5923" s="5"/>
      <c r="B5923" s="6"/>
      <c r="C5923" s="6"/>
      <c r="D5923" s="6"/>
      <c r="E5923" s="6"/>
      <c r="F5923" s="6"/>
      <c r="G5923" s="6"/>
      <c r="H5923" s="6"/>
      <c r="I5923" s="6"/>
      <c r="J5923" s="9"/>
    </row>
    <row r="5924" ht="15.35" customHeight="1">
      <c r="A5924" s="5"/>
      <c r="B5924" s="6"/>
      <c r="C5924" s="6"/>
      <c r="D5924" s="6"/>
      <c r="E5924" s="6"/>
      <c r="F5924" s="6"/>
      <c r="G5924" s="6"/>
      <c r="H5924" s="6"/>
      <c r="I5924" s="6"/>
      <c r="J5924" s="9"/>
    </row>
    <row r="5925" ht="15.35" customHeight="1">
      <c r="A5925" s="5"/>
      <c r="B5925" s="6"/>
      <c r="C5925" s="6"/>
      <c r="D5925" s="6"/>
      <c r="E5925" s="6"/>
      <c r="F5925" s="6"/>
      <c r="G5925" s="6"/>
      <c r="H5925" s="6"/>
      <c r="I5925" s="6"/>
      <c r="J5925" s="9"/>
    </row>
    <row r="5926" ht="15.35" customHeight="1">
      <c r="A5926" s="5"/>
      <c r="B5926" s="6"/>
      <c r="C5926" s="6"/>
      <c r="D5926" s="6"/>
      <c r="E5926" s="6"/>
      <c r="F5926" s="6"/>
      <c r="G5926" s="6"/>
      <c r="H5926" s="6"/>
      <c r="I5926" s="6"/>
      <c r="J5926" s="9"/>
    </row>
    <row r="5927" ht="15.35" customHeight="1">
      <c r="A5927" s="5"/>
      <c r="B5927" s="6"/>
      <c r="C5927" s="6"/>
      <c r="D5927" s="6"/>
      <c r="E5927" s="6"/>
      <c r="F5927" s="6"/>
      <c r="G5927" s="6"/>
      <c r="H5927" s="6"/>
      <c r="I5927" s="6"/>
      <c r="J5927" s="9"/>
    </row>
    <row r="5928" ht="15.35" customHeight="1">
      <c r="A5928" s="5"/>
      <c r="B5928" s="6"/>
      <c r="C5928" s="6"/>
      <c r="D5928" s="6"/>
      <c r="E5928" s="6"/>
      <c r="F5928" s="6"/>
      <c r="G5928" s="6"/>
      <c r="H5928" s="6"/>
      <c r="I5928" s="6"/>
      <c r="J5928" s="9"/>
    </row>
    <row r="5929" ht="15.35" customHeight="1">
      <c r="A5929" s="5"/>
      <c r="B5929" s="6"/>
      <c r="C5929" s="6"/>
      <c r="D5929" s="6"/>
      <c r="E5929" s="6"/>
      <c r="F5929" s="6"/>
      <c r="G5929" s="6"/>
      <c r="H5929" s="6"/>
      <c r="I5929" s="6"/>
      <c r="J5929" s="9"/>
    </row>
    <row r="5930" ht="15.35" customHeight="1">
      <c r="A5930" s="5"/>
      <c r="B5930" s="6"/>
      <c r="C5930" s="6"/>
      <c r="D5930" s="6"/>
      <c r="E5930" s="6"/>
      <c r="F5930" s="6"/>
      <c r="G5930" s="6"/>
      <c r="H5930" s="6"/>
      <c r="I5930" s="6"/>
      <c r="J5930" s="9"/>
    </row>
    <row r="5931" ht="15.35" customHeight="1">
      <c r="A5931" s="5"/>
      <c r="B5931" s="6"/>
      <c r="C5931" s="6"/>
      <c r="D5931" s="6"/>
      <c r="E5931" s="6"/>
      <c r="F5931" s="6"/>
      <c r="G5931" s="6"/>
      <c r="H5931" s="6"/>
      <c r="I5931" s="6"/>
      <c r="J5931" s="9"/>
    </row>
    <row r="5932" ht="15.35" customHeight="1">
      <c r="A5932" s="5"/>
      <c r="B5932" s="6"/>
      <c r="C5932" s="6"/>
      <c r="D5932" s="6"/>
      <c r="E5932" s="6"/>
      <c r="F5932" s="6"/>
      <c r="G5932" s="6"/>
      <c r="H5932" s="6"/>
      <c r="I5932" s="6"/>
      <c r="J5932" s="9"/>
    </row>
    <row r="5933" ht="15.35" customHeight="1">
      <c r="A5933" s="5"/>
      <c r="B5933" s="6"/>
      <c r="C5933" s="6"/>
      <c r="D5933" s="6"/>
      <c r="E5933" s="6"/>
      <c r="F5933" s="6"/>
      <c r="G5933" s="6"/>
      <c r="H5933" s="6"/>
      <c r="I5933" s="6"/>
      <c r="J5933" s="9"/>
    </row>
    <row r="5934" ht="15.35" customHeight="1">
      <c r="A5934" s="5"/>
      <c r="B5934" s="6"/>
      <c r="C5934" s="6"/>
      <c r="D5934" s="6"/>
      <c r="E5934" s="6"/>
      <c r="F5934" s="6"/>
      <c r="G5934" s="6"/>
      <c r="H5934" s="6"/>
      <c r="I5934" s="6"/>
      <c r="J5934" s="9"/>
    </row>
    <row r="5935" ht="15.35" customHeight="1">
      <c r="A5935" s="5"/>
      <c r="B5935" s="6"/>
      <c r="C5935" s="6"/>
      <c r="D5935" s="6"/>
      <c r="E5935" s="6"/>
      <c r="F5935" s="6"/>
      <c r="G5935" s="6"/>
      <c r="H5935" s="6"/>
      <c r="I5935" s="6"/>
      <c r="J5935" s="9"/>
    </row>
    <row r="5936" ht="15.35" customHeight="1">
      <c r="A5936" s="5"/>
      <c r="B5936" s="6"/>
      <c r="C5936" s="6"/>
      <c r="D5936" s="6"/>
      <c r="E5936" s="6"/>
      <c r="F5936" s="6"/>
      <c r="G5936" s="6"/>
      <c r="H5936" s="6"/>
      <c r="I5936" s="6"/>
      <c r="J5936" s="9"/>
    </row>
    <row r="5937" ht="15.35" customHeight="1">
      <c r="A5937" s="5"/>
      <c r="B5937" s="6"/>
      <c r="C5937" s="6"/>
      <c r="D5937" s="6"/>
      <c r="E5937" s="6"/>
      <c r="F5937" s="6"/>
      <c r="G5937" s="6"/>
      <c r="H5937" s="6"/>
      <c r="I5937" s="6"/>
      <c r="J5937" s="9"/>
    </row>
    <row r="5938" ht="15.35" customHeight="1">
      <c r="A5938" s="5"/>
      <c r="B5938" s="6"/>
      <c r="C5938" s="6"/>
      <c r="D5938" s="6"/>
      <c r="E5938" s="6"/>
      <c r="F5938" s="6"/>
      <c r="G5938" s="6"/>
      <c r="H5938" s="6"/>
      <c r="I5938" s="6"/>
      <c r="J5938" s="9"/>
    </row>
    <row r="5939" ht="15.35" customHeight="1">
      <c r="A5939" s="5"/>
      <c r="B5939" s="6"/>
      <c r="C5939" s="6"/>
      <c r="D5939" s="6"/>
      <c r="E5939" s="6"/>
      <c r="F5939" s="6"/>
      <c r="G5939" s="6"/>
      <c r="H5939" s="6"/>
      <c r="I5939" s="6"/>
      <c r="J5939" s="9"/>
    </row>
    <row r="5940" ht="15.35" customHeight="1">
      <c r="A5940" s="5"/>
      <c r="B5940" s="6"/>
      <c r="C5940" s="6"/>
      <c r="D5940" s="6"/>
      <c r="E5940" s="6"/>
      <c r="F5940" s="6"/>
      <c r="G5940" s="6"/>
      <c r="H5940" s="6"/>
      <c r="I5940" s="6"/>
      <c r="J5940" s="9"/>
    </row>
    <row r="5941" ht="15.35" customHeight="1">
      <c r="A5941" s="5"/>
      <c r="B5941" s="6"/>
      <c r="C5941" s="6"/>
      <c r="D5941" s="6"/>
      <c r="E5941" s="6"/>
      <c r="F5941" s="6"/>
      <c r="G5941" s="6"/>
      <c r="H5941" s="6"/>
      <c r="I5941" s="6"/>
      <c r="J5941" s="9"/>
    </row>
    <row r="5942" ht="15.35" customHeight="1">
      <c r="A5942" s="5"/>
      <c r="B5942" s="6"/>
      <c r="C5942" s="6"/>
      <c r="D5942" s="6"/>
      <c r="E5942" s="6"/>
      <c r="F5942" s="6"/>
      <c r="G5942" s="6"/>
      <c r="H5942" s="6"/>
      <c r="I5942" s="6"/>
      <c r="J5942" s="9"/>
    </row>
    <row r="5943" ht="15.35" customHeight="1">
      <c r="A5943" s="5"/>
      <c r="B5943" s="6"/>
      <c r="C5943" s="6"/>
      <c r="D5943" s="6"/>
      <c r="E5943" s="6"/>
      <c r="F5943" s="6"/>
      <c r="G5943" s="6"/>
      <c r="H5943" s="6"/>
      <c r="I5943" s="6"/>
      <c r="J5943" s="9"/>
    </row>
    <row r="5944" ht="15.35" customHeight="1">
      <c r="A5944" s="5"/>
      <c r="B5944" s="6"/>
      <c r="C5944" s="6"/>
      <c r="D5944" s="6"/>
      <c r="E5944" s="6"/>
      <c r="F5944" s="6"/>
      <c r="G5944" s="6"/>
      <c r="H5944" s="6"/>
      <c r="I5944" s="6"/>
      <c r="J5944" s="9"/>
    </row>
    <row r="5945" ht="15.35" customHeight="1">
      <c r="A5945" s="5"/>
      <c r="B5945" s="6"/>
      <c r="C5945" s="6"/>
      <c r="D5945" s="6"/>
      <c r="E5945" s="6"/>
      <c r="F5945" s="6"/>
      <c r="G5945" s="6"/>
      <c r="H5945" s="6"/>
      <c r="I5945" s="6"/>
      <c r="J5945" s="9"/>
    </row>
    <row r="5946" ht="15.35" customHeight="1">
      <c r="A5946" s="5"/>
      <c r="B5946" s="6"/>
      <c r="C5946" s="6"/>
      <c r="D5946" s="6"/>
      <c r="E5946" s="6"/>
      <c r="F5946" s="6"/>
      <c r="G5946" s="6"/>
      <c r="H5946" s="6"/>
      <c r="I5946" s="6"/>
      <c r="J5946" s="9"/>
    </row>
    <row r="5947" ht="15.35" customHeight="1">
      <c r="A5947" s="5"/>
      <c r="B5947" s="6"/>
      <c r="C5947" s="6"/>
      <c r="D5947" s="6"/>
      <c r="E5947" s="6"/>
      <c r="F5947" s="6"/>
      <c r="G5947" s="6"/>
      <c r="H5947" s="6"/>
      <c r="I5947" s="6"/>
      <c r="J5947" s="9"/>
    </row>
    <row r="5948" ht="15.35" customHeight="1">
      <c r="A5948" s="5"/>
      <c r="B5948" s="6"/>
      <c r="C5948" s="6"/>
      <c r="D5948" s="6"/>
      <c r="E5948" s="6"/>
      <c r="F5948" s="6"/>
      <c r="G5948" s="6"/>
      <c r="H5948" s="6"/>
      <c r="I5948" s="6"/>
      <c r="J5948" s="9"/>
    </row>
    <row r="5949" ht="15.35" customHeight="1">
      <c r="A5949" s="5"/>
      <c r="B5949" s="6"/>
      <c r="C5949" s="6"/>
      <c r="D5949" s="6"/>
      <c r="E5949" s="6"/>
      <c r="F5949" s="6"/>
      <c r="G5949" s="6"/>
      <c r="H5949" s="6"/>
      <c r="I5949" s="6"/>
      <c r="J5949" s="9"/>
    </row>
    <row r="5950" ht="15.35" customHeight="1">
      <c r="A5950" s="5"/>
      <c r="B5950" s="6"/>
      <c r="C5950" s="6"/>
      <c r="D5950" s="6"/>
      <c r="E5950" s="6"/>
      <c r="F5950" s="6"/>
      <c r="G5950" s="6"/>
      <c r="H5950" s="6"/>
      <c r="I5950" s="6"/>
      <c r="J5950" s="9"/>
    </row>
    <row r="5951" ht="15.35" customHeight="1">
      <c r="A5951" s="5"/>
      <c r="B5951" s="6"/>
      <c r="C5951" s="6"/>
      <c r="D5951" s="6"/>
      <c r="E5951" s="6"/>
      <c r="F5951" s="6"/>
      <c r="G5951" s="6"/>
      <c r="H5951" s="6"/>
      <c r="I5951" s="6"/>
      <c r="J5951" s="9"/>
    </row>
    <row r="5952" ht="15.35" customHeight="1">
      <c r="A5952" s="5"/>
      <c r="B5952" s="6"/>
      <c r="C5952" s="6"/>
      <c r="D5952" s="6"/>
      <c r="E5952" s="6"/>
      <c r="F5952" s="6"/>
      <c r="G5952" s="6"/>
      <c r="H5952" s="6"/>
      <c r="I5952" s="6"/>
      <c r="J5952" s="9"/>
    </row>
    <row r="5953" ht="15.35" customHeight="1">
      <c r="A5953" s="5"/>
      <c r="B5953" s="6"/>
      <c r="C5953" s="6"/>
      <c r="D5953" s="6"/>
      <c r="E5953" s="6"/>
      <c r="F5953" s="6"/>
      <c r="G5953" s="6"/>
      <c r="H5953" s="6"/>
      <c r="I5953" s="6"/>
      <c r="J5953" s="9"/>
    </row>
    <row r="5954" ht="15.35" customHeight="1">
      <c r="A5954" s="5"/>
      <c r="B5954" s="6"/>
      <c r="C5954" s="6"/>
      <c r="D5954" s="6"/>
      <c r="E5954" s="6"/>
      <c r="F5954" s="6"/>
      <c r="G5954" s="6"/>
      <c r="H5954" s="6"/>
      <c r="I5954" s="6"/>
      <c r="J5954" s="9"/>
    </row>
    <row r="5955" ht="15.35" customHeight="1">
      <c r="A5955" s="5"/>
      <c r="B5955" s="6"/>
      <c r="C5955" s="6"/>
      <c r="D5955" s="6"/>
      <c r="E5955" s="6"/>
      <c r="F5955" s="6"/>
      <c r="G5955" s="6"/>
      <c r="H5955" s="6"/>
      <c r="I5955" s="6"/>
      <c r="J5955" s="9"/>
    </row>
    <row r="5956" ht="15.35" customHeight="1">
      <c r="A5956" s="5"/>
      <c r="B5956" s="6"/>
      <c r="C5956" s="6"/>
      <c r="D5956" s="6"/>
      <c r="E5956" s="6"/>
      <c r="F5956" s="6"/>
      <c r="G5956" s="6"/>
      <c r="H5956" s="6"/>
      <c r="I5956" s="6"/>
      <c r="J5956" s="9"/>
    </row>
    <row r="5957" ht="15.35" customHeight="1">
      <c r="A5957" s="5"/>
      <c r="B5957" s="6"/>
      <c r="C5957" s="6"/>
      <c r="D5957" s="6"/>
      <c r="E5957" s="6"/>
      <c r="F5957" s="6"/>
      <c r="G5957" s="6"/>
      <c r="H5957" s="6"/>
      <c r="I5957" s="6"/>
      <c r="J5957" s="9"/>
    </row>
    <row r="5958" ht="15.35" customHeight="1">
      <c r="A5958" s="5"/>
      <c r="B5958" s="6"/>
      <c r="C5958" s="6"/>
      <c r="D5958" s="6"/>
      <c r="E5958" s="6"/>
      <c r="F5958" s="6"/>
      <c r="G5958" s="6"/>
      <c r="H5958" s="6"/>
      <c r="I5958" s="6"/>
      <c r="J5958" s="9"/>
    </row>
    <row r="5959" ht="15.35" customHeight="1">
      <c r="A5959" s="5"/>
      <c r="B5959" s="6"/>
      <c r="C5959" s="6"/>
      <c r="D5959" s="6"/>
      <c r="E5959" s="6"/>
      <c r="F5959" s="6"/>
      <c r="G5959" s="6"/>
      <c r="H5959" s="6"/>
      <c r="I5959" s="6"/>
      <c r="J5959" s="9"/>
    </row>
    <row r="5960" ht="15.35" customHeight="1">
      <c r="A5960" s="5"/>
      <c r="B5960" s="6"/>
      <c r="C5960" s="6"/>
      <c r="D5960" s="6"/>
      <c r="E5960" s="6"/>
      <c r="F5960" s="6"/>
      <c r="G5960" s="6"/>
      <c r="H5960" s="6"/>
      <c r="I5960" s="6"/>
      <c r="J5960" s="9"/>
    </row>
    <row r="5961" ht="15.35" customHeight="1">
      <c r="A5961" s="5"/>
      <c r="B5961" s="6"/>
      <c r="C5961" s="6"/>
      <c r="D5961" s="6"/>
      <c r="E5961" s="6"/>
      <c r="F5961" s="6"/>
      <c r="G5961" s="6"/>
      <c r="H5961" s="6"/>
      <c r="I5961" s="6"/>
      <c r="J5961" s="9"/>
    </row>
    <row r="5962" ht="15.35" customHeight="1">
      <c r="A5962" s="5"/>
      <c r="B5962" s="6"/>
      <c r="C5962" s="6"/>
      <c r="D5962" s="6"/>
      <c r="E5962" s="6"/>
      <c r="F5962" s="6"/>
      <c r="G5962" s="6"/>
      <c r="H5962" s="6"/>
      <c r="I5962" s="6"/>
      <c r="J5962" s="9"/>
    </row>
    <row r="5963" ht="15.35" customHeight="1">
      <c r="A5963" s="5"/>
      <c r="B5963" s="6"/>
      <c r="C5963" s="6"/>
      <c r="D5963" s="6"/>
      <c r="E5963" s="6"/>
      <c r="F5963" s="6"/>
      <c r="G5963" s="6"/>
      <c r="H5963" s="6"/>
      <c r="I5963" s="6"/>
      <c r="J5963" s="9"/>
    </row>
    <row r="5964" ht="15.35" customHeight="1">
      <c r="A5964" s="5"/>
      <c r="B5964" s="6"/>
      <c r="C5964" s="6"/>
      <c r="D5964" s="6"/>
      <c r="E5964" s="6"/>
      <c r="F5964" s="6"/>
      <c r="G5964" s="6"/>
      <c r="H5964" s="6"/>
      <c r="I5964" s="6"/>
      <c r="J5964" s="9"/>
    </row>
    <row r="5965" ht="15.35" customHeight="1">
      <c r="A5965" s="5"/>
      <c r="B5965" s="6"/>
      <c r="C5965" s="6"/>
      <c r="D5965" s="6"/>
      <c r="E5965" s="6"/>
      <c r="F5965" s="6"/>
      <c r="G5965" s="6"/>
      <c r="H5965" s="6"/>
      <c r="I5965" s="6"/>
      <c r="J5965" s="9"/>
    </row>
    <row r="5966" ht="15.35" customHeight="1">
      <c r="A5966" s="5"/>
      <c r="B5966" s="6"/>
      <c r="C5966" s="6"/>
      <c r="D5966" s="6"/>
      <c r="E5966" s="6"/>
      <c r="F5966" s="6"/>
      <c r="G5966" s="6"/>
      <c r="H5966" s="6"/>
      <c r="I5966" s="6"/>
      <c r="J5966" s="9"/>
    </row>
    <row r="5967" ht="15.35" customHeight="1">
      <c r="A5967" s="5"/>
      <c r="B5967" s="6"/>
      <c r="C5967" s="6"/>
      <c r="D5967" s="6"/>
      <c r="E5967" s="6"/>
      <c r="F5967" s="6"/>
      <c r="G5967" s="6"/>
      <c r="H5967" s="6"/>
      <c r="I5967" s="6"/>
      <c r="J5967" s="9"/>
    </row>
    <row r="5968" ht="15.35" customHeight="1">
      <c r="A5968" s="5"/>
      <c r="B5968" s="6"/>
      <c r="C5968" s="6"/>
      <c r="D5968" s="6"/>
      <c r="E5968" s="6"/>
      <c r="F5968" s="6"/>
      <c r="G5968" s="6"/>
      <c r="H5968" s="6"/>
      <c r="I5968" s="6"/>
      <c r="J5968" s="9"/>
    </row>
    <row r="5969" ht="15.35" customHeight="1">
      <c r="A5969" s="5"/>
      <c r="B5969" s="6"/>
      <c r="C5969" s="6"/>
      <c r="D5969" s="6"/>
      <c r="E5969" s="6"/>
      <c r="F5969" s="6"/>
      <c r="G5969" s="6"/>
      <c r="H5969" s="6"/>
      <c r="I5969" s="6"/>
      <c r="J5969" s="9"/>
    </row>
    <row r="5970" ht="15.35" customHeight="1">
      <c r="A5970" s="5"/>
      <c r="B5970" s="6"/>
      <c r="C5970" s="6"/>
      <c r="D5970" s="6"/>
      <c r="E5970" s="6"/>
      <c r="F5970" s="6"/>
      <c r="G5970" s="6"/>
      <c r="H5970" s="6"/>
      <c r="I5970" s="6"/>
      <c r="J5970" s="9"/>
    </row>
    <row r="5971" ht="15.35" customHeight="1">
      <c r="A5971" s="5"/>
      <c r="B5971" s="6"/>
      <c r="C5971" s="6"/>
      <c r="D5971" s="6"/>
      <c r="E5971" s="6"/>
      <c r="F5971" s="6"/>
      <c r="G5971" s="6"/>
      <c r="H5971" s="6"/>
      <c r="I5971" s="6"/>
      <c r="J5971" s="9"/>
    </row>
    <row r="5972" ht="15.35" customHeight="1">
      <c r="A5972" s="5"/>
      <c r="B5972" s="6"/>
      <c r="C5972" s="6"/>
      <c r="D5972" s="6"/>
      <c r="E5972" s="6"/>
      <c r="F5972" s="6"/>
      <c r="G5972" s="6"/>
      <c r="H5972" s="6"/>
      <c r="I5972" s="6"/>
      <c r="J5972" s="9"/>
    </row>
    <row r="5973" ht="15.35" customHeight="1">
      <c r="A5973" s="5"/>
      <c r="B5973" s="6"/>
      <c r="C5973" s="6"/>
      <c r="D5973" s="6"/>
      <c r="E5973" s="6"/>
      <c r="F5973" s="6"/>
      <c r="G5973" s="6"/>
      <c r="H5973" s="6"/>
      <c r="I5973" s="6"/>
      <c r="J5973" s="9"/>
    </row>
    <row r="5974" ht="15.35" customHeight="1">
      <c r="A5974" s="5"/>
      <c r="B5974" s="6"/>
      <c r="C5974" s="6"/>
      <c r="D5974" s="6"/>
      <c r="E5974" s="6"/>
      <c r="F5974" s="6"/>
      <c r="G5974" s="6"/>
      <c r="H5974" s="6"/>
      <c r="I5974" s="6"/>
      <c r="J5974" s="9"/>
    </row>
    <row r="5975" ht="15.35" customHeight="1">
      <c r="A5975" s="5"/>
      <c r="B5975" s="6"/>
      <c r="C5975" s="6"/>
      <c r="D5975" s="6"/>
      <c r="E5975" s="6"/>
      <c r="F5975" s="6"/>
      <c r="G5975" s="6"/>
      <c r="H5975" s="6"/>
      <c r="I5975" s="6"/>
      <c r="J5975" s="9"/>
    </row>
    <row r="5976" ht="15.35" customHeight="1">
      <c r="A5976" s="5"/>
      <c r="B5976" s="6"/>
      <c r="C5976" s="6"/>
      <c r="D5976" s="6"/>
      <c r="E5976" s="6"/>
      <c r="F5976" s="6"/>
      <c r="G5976" s="6"/>
      <c r="H5976" s="6"/>
      <c r="I5976" s="6"/>
      <c r="J5976" s="9"/>
    </row>
    <row r="5977" ht="15.35" customHeight="1">
      <c r="A5977" s="5"/>
      <c r="B5977" s="6"/>
      <c r="C5977" s="6"/>
      <c r="D5977" s="6"/>
      <c r="E5977" s="6"/>
      <c r="F5977" s="6"/>
      <c r="G5977" s="6"/>
      <c r="H5977" s="6"/>
      <c r="I5977" s="6"/>
      <c r="J5977" s="9"/>
    </row>
    <row r="5978" ht="15.35" customHeight="1">
      <c r="A5978" s="5"/>
      <c r="B5978" s="6"/>
      <c r="C5978" s="6"/>
      <c r="D5978" s="6"/>
      <c r="E5978" s="6"/>
      <c r="F5978" s="6"/>
      <c r="G5978" s="6"/>
      <c r="H5978" s="6"/>
      <c r="I5978" s="6"/>
      <c r="J5978" s="9"/>
    </row>
    <row r="5979" ht="15.35" customHeight="1">
      <c r="A5979" s="5"/>
      <c r="B5979" s="6"/>
      <c r="C5979" s="6"/>
      <c r="D5979" s="6"/>
      <c r="E5979" s="6"/>
      <c r="F5979" s="6"/>
      <c r="G5979" s="6"/>
      <c r="H5979" s="6"/>
      <c r="I5979" s="6"/>
      <c r="J5979" s="9"/>
    </row>
    <row r="5980" ht="15.35" customHeight="1">
      <c r="A5980" s="5"/>
      <c r="B5980" s="6"/>
      <c r="C5980" s="6"/>
      <c r="D5980" s="6"/>
      <c r="E5980" s="6"/>
      <c r="F5980" s="6"/>
      <c r="G5980" s="6"/>
      <c r="H5980" s="6"/>
      <c r="I5980" s="6"/>
      <c r="J5980" s="9"/>
    </row>
    <row r="5981" ht="15.35" customHeight="1">
      <c r="A5981" s="5"/>
      <c r="B5981" s="6"/>
      <c r="C5981" s="6"/>
      <c r="D5981" s="6"/>
      <c r="E5981" s="6"/>
      <c r="F5981" s="6"/>
      <c r="G5981" s="6"/>
      <c r="H5981" s="6"/>
      <c r="I5981" s="6"/>
      <c r="J5981" s="9"/>
    </row>
    <row r="5982" ht="15.35" customHeight="1">
      <c r="A5982" s="5"/>
      <c r="B5982" s="6"/>
      <c r="C5982" s="6"/>
      <c r="D5982" s="6"/>
      <c r="E5982" s="6"/>
      <c r="F5982" s="6"/>
      <c r="G5982" s="6"/>
      <c r="H5982" s="6"/>
      <c r="I5982" s="6"/>
      <c r="J5982" s="9"/>
    </row>
    <row r="5983" ht="15.35" customHeight="1">
      <c r="A5983" s="5"/>
      <c r="B5983" s="6"/>
      <c r="C5983" s="6"/>
      <c r="D5983" s="6"/>
      <c r="E5983" s="6"/>
      <c r="F5983" s="6"/>
      <c r="G5983" s="6"/>
      <c r="H5983" s="6"/>
      <c r="I5983" s="6"/>
      <c r="J5983" s="9"/>
    </row>
    <row r="5984" ht="15.35" customHeight="1">
      <c r="A5984" s="5"/>
      <c r="B5984" s="6"/>
      <c r="C5984" s="6"/>
      <c r="D5984" s="6"/>
      <c r="E5984" s="6"/>
      <c r="F5984" s="6"/>
      <c r="G5984" s="6"/>
      <c r="H5984" s="6"/>
      <c r="I5984" s="6"/>
      <c r="J5984" s="9"/>
    </row>
    <row r="5985" ht="15.35" customHeight="1">
      <c r="A5985" s="5"/>
      <c r="B5985" s="6"/>
      <c r="C5985" s="6"/>
      <c r="D5985" s="6"/>
      <c r="E5985" s="6"/>
      <c r="F5985" s="6"/>
      <c r="G5985" s="6"/>
      <c r="H5985" s="6"/>
      <c r="I5985" s="6"/>
      <c r="J5985" s="9"/>
    </row>
    <row r="5986" ht="15.35" customHeight="1">
      <c r="A5986" s="5"/>
      <c r="B5986" s="6"/>
      <c r="C5986" s="6"/>
      <c r="D5986" s="6"/>
      <c r="E5986" s="6"/>
      <c r="F5986" s="6"/>
      <c r="G5986" s="6"/>
      <c r="H5986" s="6"/>
      <c r="I5986" s="6"/>
      <c r="J5986" s="9"/>
    </row>
    <row r="5987" ht="15.35" customHeight="1">
      <c r="A5987" s="5"/>
      <c r="B5987" s="6"/>
      <c r="C5987" s="6"/>
      <c r="D5987" s="6"/>
      <c r="E5987" s="6"/>
      <c r="F5987" s="6"/>
      <c r="G5987" s="6"/>
      <c r="H5987" s="6"/>
      <c r="I5987" s="6"/>
      <c r="J5987" s="9"/>
    </row>
    <row r="5988" ht="15.35" customHeight="1">
      <c r="A5988" s="5"/>
      <c r="B5988" s="6"/>
      <c r="C5988" s="6"/>
      <c r="D5988" s="6"/>
      <c r="E5988" s="6"/>
      <c r="F5988" s="6"/>
      <c r="G5988" s="6"/>
      <c r="H5988" s="6"/>
      <c r="I5988" s="6"/>
      <c r="J5988" s="9"/>
    </row>
    <row r="5989" ht="15.35" customHeight="1">
      <c r="A5989" s="5"/>
      <c r="B5989" s="6"/>
      <c r="C5989" s="6"/>
      <c r="D5989" s="6"/>
      <c r="E5989" s="6"/>
      <c r="F5989" s="6"/>
      <c r="G5989" s="6"/>
      <c r="H5989" s="6"/>
      <c r="I5989" s="6"/>
      <c r="J5989" s="9"/>
    </row>
    <row r="5990" ht="15.35" customHeight="1">
      <c r="A5990" s="5"/>
      <c r="B5990" s="6"/>
      <c r="C5990" s="6"/>
      <c r="D5990" s="6"/>
      <c r="E5990" s="6"/>
      <c r="F5990" s="6"/>
      <c r="G5990" s="6"/>
      <c r="H5990" s="6"/>
      <c r="I5990" s="6"/>
      <c r="J5990" s="9"/>
    </row>
    <row r="5991" ht="15.35" customHeight="1">
      <c r="A5991" s="5"/>
      <c r="B5991" s="6"/>
      <c r="C5991" s="6"/>
      <c r="D5991" s="6"/>
      <c r="E5991" s="6"/>
      <c r="F5991" s="6"/>
      <c r="G5991" s="6"/>
      <c r="H5991" s="6"/>
      <c r="I5991" s="6"/>
      <c r="J5991" s="9"/>
    </row>
    <row r="5992" ht="15.35" customHeight="1">
      <c r="A5992" s="5"/>
      <c r="B5992" s="6"/>
      <c r="C5992" s="6"/>
      <c r="D5992" s="6"/>
      <c r="E5992" s="6"/>
      <c r="F5992" s="6"/>
      <c r="G5992" s="6"/>
      <c r="H5992" s="6"/>
      <c r="I5992" s="6"/>
      <c r="J5992" s="9"/>
    </row>
    <row r="5993" ht="15.35" customHeight="1">
      <c r="A5993" s="5"/>
      <c r="B5993" s="6"/>
      <c r="C5993" s="6"/>
      <c r="D5993" s="6"/>
      <c r="E5993" s="6"/>
      <c r="F5993" s="6"/>
      <c r="G5993" s="6"/>
      <c r="H5993" s="6"/>
      <c r="I5993" s="6"/>
      <c r="J5993" s="9"/>
    </row>
    <row r="5994" ht="15.35" customHeight="1">
      <c r="A5994" s="5"/>
      <c r="B5994" s="6"/>
      <c r="C5994" s="6"/>
      <c r="D5994" s="6"/>
      <c r="E5994" s="6"/>
      <c r="F5994" s="6"/>
      <c r="G5994" s="6"/>
      <c r="H5994" s="6"/>
      <c r="I5994" s="6"/>
      <c r="J5994" s="9"/>
    </row>
    <row r="5995" ht="15.35" customHeight="1">
      <c r="A5995" s="5"/>
      <c r="B5995" s="6"/>
      <c r="C5995" s="6"/>
      <c r="D5995" s="6"/>
      <c r="E5995" s="6"/>
      <c r="F5995" s="6"/>
      <c r="G5995" s="6"/>
      <c r="H5995" s="6"/>
      <c r="I5995" s="6"/>
      <c r="J5995" s="9"/>
    </row>
    <row r="5996" ht="15.35" customHeight="1">
      <c r="A5996" s="5"/>
      <c r="B5996" s="6"/>
      <c r="C5996" s="6"/>
      <c r="D5996" s="6"/>
      <c r="E5996" s="6"/>
      <c r="F5996" s="6"/>
      <c r="G5996" s="6"/>
      <c r="H5996" s="6"/>
      <c r="I5996" s="6"/>
      <c r="J5996" s="9"/>
    </row>
    <row r="5997" ht="15.35" customHeight="1">
      <c r="A5997" s="5"/>
      <c r="B5997" s="6"/>
      <c r="C5997" s="6"/>
      <c r="D5997" s="6"/>
      <c r="E5997" s="6"/>
      <c r="F5997" s="6"/>
      <c r="G5997" s="6"/>
      <c r="H5997" s="6"/>
      <c r="I5997" s="6"/>
      <c r="J5997" s="9"/>
    </row>
    <row r="5998" ht="15.35" customHeight="1">
      <c r="A5998" s="5"/>
      <c r="B5998" s="6"/>
      <c r="C5998" s="6"/>
      <c r="D5998" s="6"/>
      <c r="E5998" s="6"/>
      <c r="F5998" s="6"/>
      <c r="G5998" s="6"/>
      <c r="H5998" s="6"/>
      <c r="I5998" s="6"/>
      <c r="J5998" s="9"/>
    </row>
    <row r="5999" ht="15.35" customHeight="1">
      <c r="A5999" s="5"/>
      <c r="B5999" s="6"/>
      <c r="C5999" s="6"/>
      <c r="D5999" s="6"/>
      <c r="E5999" s="6"/>
      <c r="F5999" s="6"/>
      <c r="G5999" s="6"/>
      <c r="H5999" s="6"/>
      <c r="I5999" s="6"/>
      <c r="J5999" s="9"/>
    </row>
    <row r="6000" ht="15.35" customHeight="1">
      <c r="A6000" s="5"/>
      <c r="B6000" s="6"/>
      <c r="C6000" s="6"/>
      <c r="D6000" s="6"/>
      <c r="E6000" s="6"/>
      <c r="F6000" s="6"/>
      <c r="G6000" s="6"/>
      <c r="H6000" s="6"/>
      <c r="I6000" s="6"/>
      <c r="J6000" s="9"/>
    </row>
    <row r="6001" ht="15.35" customHeight="1">
      <c r="A6001" s="5"/>
      <c r="B6001" s="6"/>
      <c r="C6001" s="6"/>
      <c r="D6001" s="6"/>
      <c r="E6001" s="6"/>
      <c r="F6001" s="6"/>
      <c r="G6001" s="6"/>
      <c r="H6001" s="6"/>
      <c r="I6001" s="6"/>
      <c r="J6001" s="9"/>
    </row>
    <row r="6002" ht="15.35" customHeight="1">
      <c r="A6002" s="5"/>
      <c r="B6002" s="6"/>
      <c r="C6002" s="6"/>
      <c r="D6002" s="6"/>
      <c r="E6002" s="6"/>
      <c r="F6002" s="6"/>
      <c r="G6002" s="6"/>
      <c r="H6002" s="6"/>
      <c r="I6002" s="6"/>
      <c r="J6002" s="9"/>
    </row>
    <row r="6003" ht="15.35" customHeight="1">
      <c r="A6003" s="5"/>
      <c r="B6003" s="6"/>
      <c r="C6003" s="6"/>
      <c r="D6003" s="6"/>
      <c r="E6003" s="6"/>
      <c r="F6003" s="6"/>
      <c r="G6003" s="6"/>
      <c r="H6003" s="6"/>
      <c r="I6003" s="6"/>
      <c r="J6003" s="9"/>
    </row>
    <row r="6004" ht="15.35" customHeight="1">
      <c r="A6004" s="5"/>
      <c r="B6004" s="6"/>
      <c r="C6004" s="6"/>
      <c r="D6004" s="6"/>
      <c r="E6004" s="6"/>
      <c r="F6004" s="6"/>
      <c r="G6004" s="6"/>
      <c r="H6004" s="6"/>
      <c r="I6004" s="6"/>
      <c r="J6004" s="9"/>
    </row>
    <row r="6005" ht="15.35" customHeight="1">
      <c r="A6005" s="5"/>
      <c r="B6005" s="6"/>
      <c r="C6005" s="6"/>
      <c r="D6005" s="6"/>
      <c r="E6005" s="6"/>
      <c r="F6005" s="6"/>
      <c r="G6005" s="6"/>
      <c r="H6005" s="6"/>
      <c r="I6005" s="6"/>
      <c r="J6005" s="9"/>
    </row>
    <row r="6006" ht="15.35" customHeight="1">
      <c r="A6006" s="5"/>
      <c r="B6006" s="6"/>
      <c r="C6006" s="6"/>
      <c r="D6006" s="6"/>
      <c r="E6006" s="6"/>
      <c r="F6006" s="6"/>
      <c r="G6006" s="6"/>
      <c r="H6006" s="6"/>
      <c r="I6006" s="6"/>
      <c r="J6006" s="9"/>
    </row>
    <row r="6007" ht="15.35" customHeight="1">
      <c r="A6007" s="5"/>
      <c r="B6007" s="6"/>
      <c r="C6007" s="6"/>
      <c r="D6007" s="6"/>
      <c r="E6007" s="6"/>
      <c r="F6007" s="6"/>
      <c r="G6007" s="6"/>
      <c r="H6007" s="6"/>
      <c r="I6007" s="6"/>
      <c r="J6007" s="9"/>
    </row>
    <row r="6008" ht="15.35" customHeight="1">
      <c r="A6008" s="5"/>
      <c r="B6008" s="6"/>
      <c r="C6008" s="6"/>
      <c r="D6008" s="6"/>
      <c r="E6008" s="6"/>
      <c r="F6008" s="6"/>
      <c r="G6008" s="6"/>
      <c r="H6008" s="6"/>
      <c r="I6008" s="6"/>
      <c r="J6008" s="9"/>
    </row>
    <row r="6009" ht="15.35" customHeight="1">
      <c r="A6009" s="5"/>
      <c r="B6009" s="6"/>
      <c r="C6009" s="6"/>
      <c r="D6009" s="6"/>
      <c r="E6009" s="6"/>
      <c r="F6009" s="6"/>
      <c r="G6009" s="6"/>
      <c r="H6009" s="6"/>
      <c r="I6009" s="6"/>
      <c r="J6009" s="9"/>
    </row>
    <row r="6010" ht="15.35" customHeight="1">
      <c r="A6010" s="5"/>
      <c r="B6010" s="6"/>
      <c r="C6010" s="6"/>
      <c r="D6010" s="6"/>
      <c r="E6010" s="6"/>
      <c r="F6010" s="6"/>
      <c r="G6010" s="6"/>
      <c r="H6010" s="6"/>
      <c r="I6010" s="6"/>
      <c r="J6010" s="9"/>
    </row>
    <row r="6011" ht="15.35" customHeight="1">
      <c r="A6011" s="5"/>
      <c r="B6011" s="6"/>
      <c r="C6011" s="6"/>
      <c r="D6011" s="6"/>
      <c r="E6011" s="6"/>
      <c r="F6011" s="6"/>
      <c r="G6011" s="6"/>
      <c r="H6011" s="6"/>
      <c r="I6011" s="6"/>
      <c r="J6011" s="9"/>
    </row>
    <row r="6012" ht="15.35" customHeight="1">
      <c r="A6012" s="5"/>
      <c r="B6012" s="6"/>
      <c r="C6012" s="6"/>
      <c r="D6012" s="6"/>
      <c r="E6012" s="6"/>
      <c r="F6012" s="6"/>
      <c r="G6012" s="6"/>
      <c r="H6012" s="6"/>
      <c r="I6012" s="6"/>
      <c r="J6012" s="9"/>
    </row>
    <row r="6013" ht="15.35" customHeight="1">
      <c r="A6013" s="5"/>
      <c r="B6013" s="6"/>
      <c r="C6013" s="6"/>
      <c r="D6013" s="6"/>
      <c r="E6013" s="6"/>
      <c r="F6013" s="6"/>
      <c r="G6013" s="6"/>
      <c r="H6013" s="6"/>
      <c r="I6013" s="6"/>
      <c r="J6013" s="9"/>
    </row>
    <row r="6014" ht="15.35" customHeight="1">
      <c r="A6014" s="5"/>
      <c r="B6014" s="6"/>
      <c r="C6014" s="6"/>
      <c r="D6014" s="6"/>
      <c r="E6014" s="6"/>
      <c r="F6014" s="6"/>
      <c r="G6014" s="6"/>
      <c r="H6014" s="6"/>
      <c r="I6014" s="6"/>
      <c r="J6014" s="9"/>
    </row>
    <row r="6015" ht="15.35" customHeight="1">
      <c r="A6015" s="5"/>
      <c r="B6015" s="6"/>
      <c r="C6015" s="6"/>
      <c r="D6015" s="6"/>
      <c r="E6015" s="6"/>
      <c r="F6015" s="6"/>
      <c r="G6015" s="6"/>
      <c r="H6015" s="6"/>
      <c r="I6015" s="6"/>
      <c r="J6015" s="9"/>
    </row>
    <row r="6016" ht="15.35" customHeight="1">
      <c r="A6016" s="5"/>
      <c r="B6016" s="6"/>
      <c r="C6016" s="6"/>
      <c r="D6016" s="6"/>
      <c r="E6016" s="6"/>
      <c r="F6016" s="6"/>
      <c r="G6016" s="6"/>
      <c r="H6016" s="6"/>
      <c r="I6016" s="6"/>
      <c r="J6016" s="9"/>
    </row>
    <row r="6017" ht="15.35" customHeight="1">
      <c r="A6017" s="5"/>
      <c r="B6017" s="6"/>
      <c r="C6017" s="6"/>
      <c r="D6017" s="6"/>
      <c r="E6017" s="6"/>
      <c r="F6017" s="6"/>
      <c r="G6017" s="6"/>
      <c r="H6017" s="6"/>
      <c r="I6017" s="6"/>
      <c r="J6017" s="9"/>
    </row>
    <row r="6018" ht="15.35" customHeight="1">
      <c r="A6018" s="5"/>
      <c r="B6018" s="6"/>
      <c r="C6018" s="6"/>
      <c r="D6018" s="6"/>
      <c r="E6018" s="6"/>
      <c r="F6018" s="6"/>
      <c r="G6018" s="6"/>
      <c r="H6018" s="6"/>
      <c r="I6018" s="6"/>
      <c r="J6018" s="9"/>
    </row>
    <row r="6019" ht="15.35" customHeight="1">
      <c r="A6019" s="5"/>
      <c r="B6019" s="6"/>
      <c r="C6019" s="6"/>
      <c r="D6019" s="6"/>
      <c r="E6019" s="6"/>
      <c r="F6019" s="6"/>
      <c r="G6019" s="6"/>
      <c r="H6019" s="6"/>
      <c r="I6019" s="6"/>
      <c r="J6019" s="9"/>
    </row>
    <row r="6020" ht="15.35" customHeight="1">
      <c r="A6020" s="5"/>
      <c r="B6020" s="6"/>
      <c r="C6020" s="6"/>
      <c r="D6020" s="6"/>
      <c r="E6020" s="6"/>
      <c r="F6020" s="6"/>
      <c r="G6020" s="6"/>
      <c r="H6020" s="6"/>
      <c r="I6020" s="6"/>
      <c r="J6020" s="9"/>
    </row>
    <row r="6021" ht="15.35" customHeight="1">
      <c r="A6021" s="5"/>
      <c r="B6021" s="6"/>
      <c r="C6021" s="6"/>
      <c r="D6021" s="6"/>
      <c r="E6021" s="6"/>
      <c r="F6021" s="6"/>
      <c r="G6021" s="6"/>
      <c r="H6021" s="6"/>
      <c r="I6021" s="6"/>
      <c r="J6021" s="9"/>
    </row>
    <row r="6022" ht="15.35" customHeight="1">
      <c r="A6022" s="5"/>
      <c r="B6022" s="6"/>
      <c r="C6022" s="6"/>
      <c r="D6022" s="6"/>
      <c r="E6022" s="6"/>
      <c r="F6022" s="6"/>
      <c r="G6022" s="6"/>
      <c r="H6022" s="6"/>
      <c r="I6022" s="6"/>
      <c r="J6022" s="9"/>
    </row>
    <row r="6023" ht="15.35" customHeight="1">
      <c r="A6023" s="5"/>
      <c r="B6023" s="6"/>
      <c r="C6023" s="6"/>
      <c r="D6023" s="6"/>
      <c r="E6023" s="6"/>
      <c r="F6023" s="6"/>
      <c r="G6023" s="6"/>
      <c r="H6023" s="6"/>
      <c r="I6023" s="6"/>
      <c r="J6023" s="9"/>
    </row>
    <row r="6024" ht="15.35" customHeight="1">
      <c r="A6024" s="5"/>
      <c r="B6024" s="6"/>
      <c r="C6024" s="6"/>
      <c r="D6024" s="6"/>
      <c r="E6024" s="6"/>
      <c r="F6024" s="6"/>
      <c r="G6024" s="6"/>
      <c r="H6024" s="6"/>
      <c r="I6024" s="6"/>
      <c r="J6024" s="9"/>
    </row>
    <row r="6025" ht="15.35" customHeight="1">
      <c r="A6025" s="5"/>
      <c r="B6025" s="6"/>
      <c r="C6025" s="6"/>
      <c r="D6025" s="6"/>
      <c r="E6025" s="6"/>
      <c r="F6025" s="6"/>
      <c r="G6025" s="6"/>
      <c r="H6025" s="6"/>
      <c r="I6025" s="6"/>
      <c r="J6025" s="9"/>
    </row>
    <row r="6026" ht="15.35" customHeight="1">
      <c r="A6026" s="5"/>
      <c r="B6026" s="6"/>
      <c r="C6026" s="6"/>
      <c r="D6026" s="6"/>
      <c r="E6026" s="6"/>
      <c r="F6026" s="6"/>
      <c r="G6026" s="6"/>
      <c r="H6026" s="6"/>
      <c r="I6026" s="6"/>
      <c r="J6026" s="9"/>
    </row>
    <row r="6027" ht="15.35" customHeight="1">
      <c r="A6027" s="5"/>
      <c r="B6027" s="6"/>
      <c r="C6027" s="6"/>
      <c r="D6027" s="6"/>
      <c r="E6027" s="6"/>
      <c r="F6027" s="6"/>
      <c r="G6027" s="6"/>
      <c r="H6027" s="6"/>
      <c r="I6027" s="6"/>
      <c r="J6027" s="9"/>
    </row>
    <row r="6028" ht="15.35" customHeight="1">
      <c r="A6028" s="5"/>
      <c r="B6028" s="6"/>
      <c r="C6028" s="6"/>
      <c r="D6028" s="6"/>
      <c r="E6028" s="6"/>
      <c r="F6028" s="6"/>
      <c r="G6028" s="6"/>
      <c r="H6028" s="6"/>
      <c r="I6028" s="6"/>
      <c r="J6028" s="9"/>
    </row>
    <row r="6029" ht="15.35" customHeight="1">
      <c r="A6029" s="5"/>
      <c r="B6029" s="6"/>
      <c r="C6029" s="6"/>
      <c r="D6029" s="6"/>
      <c r="E6029" s="6"/>
      <c r="F6029" s="6"/>
      <c r="G6029" s="6"/>
      <c r="H6029" s="6"/>
      <c r="I6029" s="6"/>
      <c r="J6029" s="9"/>
    </row>
    <row r="6030" ht="15.35" customHeight="1">
      <c r="A6030" s="5"/>
      <c r="B6030" s="6"/>
      <c r="C6030" s="6"/>
      <c r="D6030" s="6"/>
      <c r="E6030" s="6"/>
      <c r="F6030" s="6"/>
      <c r="G6030" s="6"/>
      <c r="H6030" s="6"/>
      <c r="I6030" s="6"/>
      <c r="J6030" s="9"/>
    </row>
    <row r="6031" ht="15.35" customHeight="1">
      <c r="A6031" s="5"/>
      <c r="B6031" s="6"/>
      <c r="C6031" s="6"/>
      <c r="D6031" s="6"/>
      <c r="E6031" s="6"/>
      <c r="F6031" s="6"/>
      <c r="G6031" s="6"/>
      <c r="H6031" s="6"/>
      <c r="I6031" s="6"/>
      <c r="J6031" s="9"/>
    </row>
    <row r="6032" ht="15.35" customHeight="1">
      <c r="A6032" s="5"/>
      <c r="B6032" s="6"/>
      <c r="C6032" s="6"/>
      <c r="D6032" s="6"/>
      <c r="E6032" s="6"/>
      <c r="F6032" s="6"/>
      <c r="G6032" s="6"/>
      <c r="H6032" s="6"/>
      <c r="I6032" s="6"/>
      <c r="J6032" s="9"/>
    </row>
    <row r="6033" ht="15.35" customHeight="1">
      <c r="A6033" s="5"/>
      <c r="B6033" s="6"/>
      <c r="C6033" s="6"/>
      <c r="D6033" s="6"/>
      <c r="E6033" s="6"/>
      <c r="F6033" s="6"/>
      <c r="G6033" s="6"/>
      <c r="H6033" s="6"/>
      <c r="I6033" s="6"/>
      <c r="J6033" s="9"/>
    </row>
    <row r="6034" ht="15.35" customHeight="1">
      <c r="A6034" s="5"/>
      <c r="B6034" s="6"/>
      <c r="C6034" s="6"/>
      <c r="D6034" s="6"/>
      <c r="E6034" s="6"/>
      <c r="F6034" s="6"/>
      <c r="G6034" s="6"/>
      <c r="H6034" s="6"/>
      <c r="I6034" s="6"/>
      <c r="J6034" s="9"/>
    </row>
    <row r="6035" ht="15.35" customHeight="1">
      <c r="A6035" s="5"/>
      <c r="B6035" s="6"/>
      <c r="C6035" s="6"/>
      <c r="D6035" s="6"/>
      <c r="E6035" s="6"/>
      <c r="F6035" s="6"/>
      <c r="G6035" s="6"/>
      <c r="H6035" s="6"/>
      <c r="I6035" s="6"/>
      <c r="J6035" s="9"/>
    </row>
    <row r="6036" ht="15.35" customHeight="1">
      <c r="A6036" s="5"/>
      <c r="B6036" s="6"/>
      <c r="C6036" s="6"/>
      <c r="D6036" s="6"/>
      <c r="E6036" s="6"/>
      <c r="F6036" s="6"/>
      <c r="G6036" s="6"/>
      <c r="H6036" s="6"/>
      <c r="I6036" s="6"/>
      <c r="J6036" s="9"/>
    </row>
    <row r="6037" ht="15.35" customHeight="1">
      <c r="A6037" s="5"/>
      <c r="B6037" s="6"/>
      <c r="C6037" s="6"/>
      <c r="D6037" s="6"/>
      <c r="E6037" s="6"/>
      <c r="F6037" s="6"/>
      <c r="G6037" s="6"/>
      <c r="H6037" s="6"/>
      <c r="I6037" s="6"/>
      <c r="J6037" s="9"/>
    </row>
    <row r="6038" ht="15.35" customHeight="1">
      <c r="A6038" s="5"/>
      <c r="B6038" s="6"/>
      <c r="C6038" s="6"/>
      <c r="D6038" s="6"/>
      <c r="E6038" s="6"/>
      <c r="F6038" s="6"/>
      <c r="G6038" s="6"/>
      <c r="H6038" s="6"/>
      <c r="I6038" s="6"/>
      <c r="J6038" s="9"/>
    </row>
    <row r="6039" ht="15.35" customHeight="1">
      <c r="A6039" s="5"/>
      <c r="B6039" s="6"/>
      <c r="C6039" s="6"/>
      <c r="D6039" s="6"/>
      <c r="E6039" s="6"/>
      <c r="F6039" s="6"/>
      <c r="G6039" s="6"/>
      <c r="H6039" s="6"/>
      <c r="I6039" s="6"/>
      <c r="J6039" s="9"/>
    </row>
    <row r="6040" ht="15.35" customHeight="1">
      <c r="A6040" s="5"/>
      <c r="B6040" s="6"/>
      <c r="C6040" s="6"/>
      <c r="D6040" s="6"/>
      <c r="E6040" s="6"/>
      <c r="F6040" s="6"/>
      <c r="G6040" s="6"/>
      <c r="H6040" s="6"/>
      <c r="I6040" s="6"/>
      <c r="J6040" s="9"/>
    </row>
    <row r="6041" ht="15.35" customHeight="1">
      <c r="A6041" s="5"/>
      <c r="B6041" s="6"/>
      <c r="C6041" s="6"/>
      <c r="D6041" s="6"/>
      <c r="E6041" s="6"/>
      <c r="F6041" s="6"/>
      <c r="G6041" s="6"/>
      <c r="H6041" s="6"/>
      <c r="I6041" s="6"/>
      <c r="J6041" s="9"/>
    </row>
    <row r="6042" ht="15.35" customHeight="1">
      <c r="A6042" s="5"/>
      <c r="B6042" s="6"/>
      <c r="C6042" s="6"/>
      <c r="D6042" s="6"/>
      <c r="E6042" s="6"/>
      <c r="F6042" s="6"/>
      <c r="G6042" s="6"/>
      <c r="H6042" s="6"/>
      <c r="I6042" s="6"/>
      <c r="J6042" s="9"/>
    </row>
    <row r="6043" ht="15.35" customHeight="1">
      <c r="A6043" s="5"/>
      <c r="B6043" s="6"/>
      <c r="C6043" s="6"/>
      <c r="D6043" s="6"/>
      <c r="E6043" s="6"/>
      <c r="F6043" s="6"/>
      <c r="G6043" s="6"/>
      <c r="H6043" s="6"/>
      <c r="I6043" s="6"/>
      <c r="J6043" s="9"/>
    </row>
    <row r="6044" ht="15.35" customHeight="1">
      <c r="A6044" s="5"/>
      <c r="B6044" s="6"/>
      <c r="C6044" s="6"/>
      <c r="D6044" s="6"/>
      <c r="E6044" s="6"/>
      <c r="F6044" s="6"/>
      <c r="G6044" s="6"/>
      <c r="H6044" s="6"/>
      <c r="I6044" s="6"/>
      <c r="J6044" s="9"/>
    </row>
    <row r="6045" ht="15.35" customHeight="1">
      <c r="A6045" s="5"/>
      <c r="B6045" s="6"/>
      <c r="C6045" s="6"/>
      <c r="D6045" s="6"/>
      <c r="E6045" s="6"/>
      <c r="F6045" s="6"/>
      <c r="G6045" s="6"/>
      <c r="H6045" s="6"/>
      <c r="I6045" s="6"/>
      <c r="J6045" s="9"/>
    </row>
    <row r="6046" ht="15.35" customHeight="1">
      <c r="A6046" s="5"/>
      <c r="B6046" s="6"/>
      <c r="C6046" s="6"/>
      <c r="D6046" s="6"/>
      <c r="E6046" s="6"/>
      <c r="F6046" s="6"/>
      <c r="G6046" s="6"/>
      <c r="H6046" s="6"/>
      <c r="I6046" s="6"/>
      <c r="J6046" s="9"/>
    </row>
    <row r="6047" ht="15.35" customHeight="1">
      <c r="A6047" s="5"/>
      <c r="B6047" s="6"/>
      <c r="C6047" s="6"/>
      <c r="D6047" s="6"/>
      <c r="E6047" s="6"/>
      <c r="F6047" s="6"/>
      <c r="G6047" s="6"/>
      <c r="H6047" s="6"/>
      <c r="I6047" s="6"/>
      <c r="J6047" s="9"/>
    </row>
    <row r="6048" ht="15.35" customHeight="1">
      <c r="A6048" s="5"/>
      <c r="B6048" s="6"/>
      <c r="C6048" s="6"/>
      <c r="D6048" s="6"/>
      <c r="E6048" s="6"/>
      <c r="F6048" s="6"/>
      <c r="G6048" s="6"/>
      <c r="H6048" s="6"/>
      <c r="I6048" s="6"/>
      <c r="J6048" s="9"/>
    </row>
    <row r="6049" ht="15.35" customHeight="1">
      <c r="A6049" s="5"/>
      <c r="B6049" s="6"/>
      <c r="C6049" s="6"/>
      <c r="D6049" s="6"/>
      <c r="E6049" s="6"/>
      <c r="F6049" s="6"/>
      <c r="G6049" s="6"/>
      <c r="H6049" s="6"/>
      <c r="I6049" s="6"/>
      <c r="J6049" s="9"/>
    </row>
    <row r="6050" ht="15.35" customHeight="1">
      <c r="A6050" s="5"/>
      <c r="B6050" s="6"/>
      <c r="C6050" s="6"/>
      <c r="D6050" s="6"/>
      <c r="E6050" s="6"/>
      <c r="F6050" s="6"/>
      <c r="G6050" s="6"/>
      <c r="H6050" s="6"/>
      <c r="I6050" s="6"/>
      <c r="J6050" s="9"/>
    </row>
    <row r="6051" ht="15.35" customHeight="1">
      <c r="A6051" s="5"/>
      <c r="B6051" s="6"/>
      <c r="C6051" s="6"/>
      <c r="D6051" s="6"/>
      <c r="E6051" s="6"/>
      <c r="F6051" s="6"/>
      <c r="G6051" s="6"/>
      <c r="H6051" s="6"/>
      <c r="I6051" s="6"/>
      <c r="J6051" s="9"/>
    </row>
    <row r="6052" ht="15.35" customHeight="1">
      <c r="A6052" s="5"/>
      <c r="B6052" s="6"/>
      <c r="C6052" s="6"/>
      <c r="D6052" s="6"/>
      <c r="E6052" s="6"/>
      <c r="F6052" s="6"/>
      <c r="G6052" s="6"/>
      <c r="H6052" s="6"/>
      <c r="I6052" s="6"/>
      <c r="J6052" s="9"/>
    </row>
    <row r="6053" ht="15.35" customHeight="1">
      <c r="A6053" s="5"/>
      <c r="B6053" s="6"/>
      <c r="C6053" s="6"/>
      <c r="D6053" s="6"/>
      <c r="E6053" s="6"/>
      <c r="F6053" s="6"/>
      <c r="G6053" s="6"/>
      <c r="H6053" s="6"/>
      <c r="I6053" s="6"/>
      <c r="J6053" s="9"/>
    </row>
    <row r="6054" ht="15.35" customHeight="1">
      <c r="A6054" s="5"/>
      <c r="B6054" s="6"/>
      <c r="C6054" s="6"/>
      <c r="D6054" s="6"/>
      <c r="E6054" s="6"/>
      <c r="F6054" s="6"/>
      <c r="G6054" s="6"/>
      <c r="H6054" s="6"/>
      <c r="I6054" s="6"/>
      <c r="J6054" s="9"/>
    </row>
    <row r="6055" ht="15.35" customHeight="1">
      <c r="A6055" s="5"/>
      <c r="B6055" s="6"/>
      <c r="C6055" s="6"/>
      <c r="D6055" s="6"/>
      <c r="E6055" s="6"/>
      <c r="F6055" s="6"/>
      <c r="G6055" s="6"/>
      <c r="H6055" s="6"/>
      <c r="I6055" s="6"/>
      <c r="J6055" s="9"/>
    </row>
    <row r="6056" ht="15.35" customHeight="1">
      <c r="A6056" s="5"/>
      <c r="B6056" s="6"/>
      <c r="C6056" s="6"/>
      <c r="D6056" s="6"/>
      <c r="E6056" s="6"/>
      <c r="F6056" s="6"/>
      <c r="G6056" s="6"/>
      <c r="H6056" s="6"/>
      <c r="I6056" s="6"/>
      <c r="J6056" s="9"/>
    </row>
    <row r="6057" ht="15.35" customHeight="1">
      <c r="A6057" s="5"/>
      <c r="B6057" s="6"/>
      <c r="C6057" s="6"/>
      <c r="D6057" s="6"/>
      <c r="E6057" s="6"/>
      <c r="F6057" s="6"/>
      <c r="G6057" s="6"/>
      <c r="H6057" s="6"/>
      <c r="I6057" s="6"/>
      <c r="J6057" s="9"/>
    </row>
    <row r="6058" ht="15.35" customHeight="1">
      <c r="A6058" s="5"/>
      <c r="B6058" s="6"/>
      <c r="C6058" s="6"/>
      <c r="D6058" s="6"/>
      <c r="E6058" s="6"/>
      <c r="F6058" s="6"/>
      <c r="G6058" s="6"/>
      <c r="H6058" s="6"/>
      <c r="I6058" s="6"/>
      <c r="J6058" s="9"/>
    </row>
    <row r="6059" ht="15.35" customHeight="1">
      <c r="A6059" s="5"/>
      <c r="B6059" s="6"/>
      <c r="C6059" s="6"/>
      <c r="D6059" s="6"/>
      <c r="E6059" s="6"/>
      <c r="F6059" s="6"/>
      <c r="G6059" s="6"/>
      <c r="H6059" s="6"/>
      <c r="I6059" s="6"/>
      <c r="J6059" s="9"/>
    </row>
    <row r="6060" ht="15.35" customHeight="1">
      <c r="A6060" s="5"/>
      <c r="B6060" s="6"/>
      <c r="C6060" s="6"/>
      <c r="D6060" s="6"/>
      <c r="E6060" s="6"/>
      <c r="F6060" s="6"/>
      <c r="G6060" s="6"/>
      <c r="H6060" s="6"/>
      <c r="I6060" s="6"/>
      <c r="J6060" s="9"/>
    </row>
    <row r="6061" ht="15.35" customHeight="1">
      <c r="A6061" s="5"/>
      <c r="B6061" s="6"/>
      <c r="C6061" s="6"/>
      <c r="D6061" s="6"/>
      <c r="E6061" s="6"/>
      <c r="F6061" s="6"/>
      <c r="G6061" s="6"/>
      <c r="H6061" s="6"/>
      <c r="I6061" s="6"/>
      <c r="J6061" s="9"/>
    </row>
    <row r="6062" ht="15.35" customHeight="1">
      <c r="A6062" s="5"/>
      <c r="B6062" s="6"/>
      <c r="C6062" s="6"/>
      <c r="D6062" s="6"/>
      <c r="E6062" s="6"/>
      <c r="F6062" s="6"/>
      <c r="G6062" s="6"/>
      <c r="H6062" s="6"/>
      <c r="I6062" s="6"/>
      <c r="J6062" s="9"/>
    </row>
    <row r="6063" ht="15.35" customHeight="1">
      <c r="A6063" s="98"/>
      <c r="B6063" s="101"/>
      <c r="C6063" s="101"/>
      <c r="D6063" s="101"/>
      <c r="E6063" s="101"/>
      <c r="F6063" s="101"/>
      <c r="G6063" s="101"/>
      <c r="H6063" s="101"/>
      <c r="I6063" s="101"/>
      <c r="J6063" s="104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K663"/>
  <sheetViews>
    <sheetView workbookViewId="0" showGridLines="0" defaultGridColor="1"/>
  </sheetViews>
  <sheetFormatPr defaultColWidth="11" defaultRowHeight="15.6" customHeight="1" outlineLevelRow="0" outlineLevelCol="0"/>
  <cols>
    <col min="1" max="9" width="11" style="596" customWidth="1"/>
    <col min="10" max="11" width="11.8516" style="596" customWidth="1"/>
    <col min="12" max="16384" width="11" style="596" customWidth="1"/>
  </cols>
  <sheetData>
    <row r="1" ht="15.3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4"/>
    </row>
    <row r="2" ht="16.2" customHeight="1">
      <c r="A2" s="597"/>
      <c r="B2" s="598"/>
      <c r="C2" s="598"/>
      <c r="D2" s="598"/>
      <c r="E2" t="s" s="599">
        <v>5579</v>
      </c>
      <c r="F2" t="s" s="599">
        <v>5580</v>
      </c>
      <c r="G2" t="s" s="599">
        <v>5581</v>
      </c>
      <c r="H2" t="s" s="599">
        <v>5582</v>
      </c>
      <c r="I2" t="s" s="599">
        <v>5583</v>
      </c>
      <c r="J2" t="s" s="599">
        <v>5584</v>
      </c>
      <c r="K2" t="s" s="600">
        <v>5585</v>
      </c>
    </row>
    <row r="3" ht="34.05" customHeight="1">
      <c r="A3" t="s" s="601">
        <v>5586</v>
      </c>
      <c r="B3" s="602">
        <f>SUM(B4:B663)</f>
        <v>0</v>
      </c>
      <c r="C3" s="602">
        <f>SUM(C4:C663)</f>
        <v>0</v>
      </c>
      <c r="D3" s="602">
        <f>SUM(D4:D663)</f>
        <v>0</v>
      </c>
      <c r="E3" s="602">
        <f>SUM(E4:E663)/1000</f>
        <v>0</v>
      </c>
      <c r="F3" s="602">
        <f>SUM(F4:F663)/1000</f>
        <v>0</v>
      </c>
      <c r="G3" s="602">
        <f>SUM(G4:G663)/1000</f>
        <v>0</v>
      </c>
      <c r="H3" s="602">
        <f>SUM(H4:H663)/1000</f>
        <v>0</v>
      </c>
      <c r="I3" s="602">
        <f>SUM(I4:I663)/1000</f>
        <v>0</v>
      </c>
      <c r="J3" s="602">
        <f>SUM(J4:J663)</f>
        <v>0</v>
      </c>
      <c r="K3" s="603">
        <f>SUM(K4:K663)</f>
        <v>0</v>
      </c>
    </row>
    <row r="4" ht="15.85" customHeight="1">
      <c r="A4" t="s" s="604">
        <f>'PRODUCTION LIST VOLUMES'!A6</f>
        <v>464</v>
      </c>
      <c r="B4" s="605"/>
      <c r="C4" s="605"/>
      <c r="D4" s="605"/>
      <c r="E4" s="605"/>
      <c r="F4" s="605"/>
      <c r="G4" s="605"/>
      <c r="H4" s="605">
        <f>F4/10</f>
        <v>0</v>
      </c>
      <c r="I4" s="605">
        <f>(3/100)*F4</f>
        <v>0</v>
      </c>
      <c r="J4" s="605"/>
      <c r="K4" s="605"/>
    </row>
    <row r="5" ht="15.35" customHeight="1">
      <c r="A5" t="s" s="606">
        <f>'PRODUCTION LIST VOLUMES'!A8</f>
        <v>466</v>
      </c>
      <c r="B5" s="605"/>
      <c r="C5" s="605"/>
      <c r="D5" s="605"/>
      <c r="E5" s="605"/>
      <c r="F5" s="605"/>
      <c r="G5" s="605"/>
      <c r="H5" s="605">
        <f>F5/10</f>
        <v>0</v>
      </c>
      <c r="I5" s="605">
        <f>(3/100)*F5</f>
        <v>0</v>
      </c>
      <c r="J5" s="605"/>
      <c r="K5" s="605"/>
    </row>
    <row r="6" ht="15.35" customHeight="1">
      <c r="A6" t="s" s="606">
        <f>'PRODUCTION LIST VOLUMES'!A10</f>
        <v>468</v>
      </c>
      <c r="B6" s="605"/>
      <c r="C6" s="605"/>
      <c r="D6" s="605"/>
      <c r="E6" s="605"/>
      <c r="F6" s="605"/>
      <c r="G6" s="605"/>
      <c r="H6" s="605">
        <f>F6/10</f>
        <v>0</v>
      </c>
      <c r="I6" s="605">
        <f>(3/100)*F6</f>
        <v>0</v>
      </c>
      <c r="J6" s="605"/>
      <c r="K6" s="605"/>
    </row>
    <row r="7" ht="15.35" customHeight="1">
      <c r="A7" t="s" s="606">
        <f>'PRODUCTION LIST VOLUMES'!A12</f>
        <v>470</v>
      </c>
      <c r="B7" s="605"/>
      <c r="C7" s="605"/>
      <c r="D7" s="605"/>
      <c r="E7" s="605"/>
      <c r="F7" s="605"/>
      <c r="G7" s="605"/>
      <c r="H7" s="605">
        <f>F7/10</f>
        <v>0</v>
      </c>
      <c r="I7" s="605">
        <f>(3/100)*F7</f>
        <v>0</v>
      </c>
      <c r="J7" s="605"/>
      <c r="K7" s="605"/>
    </row>
    <row r="8" ht="15.35" customHeight="1">
      <c r="A8" t="s" s="606">
        <f>'PRODUCTION LIST VOLUMES'!A14</f>
        <v>472</v>
      </c>
      <c r="B8" s="605"/>
      <c r="C8" s="605"/>
      <c r="D8" s="605"/>
      <c r="E8" s="605"/>
      <c r="F8" s="605"/>
      <c r="G8" s="605"/>
      <c r="H8" s="605">
        <f>F8/10</f>
        <v>0</v>
      </c>
      <c r="I8" s="605">
        <f>(3/100)*F8</f>
        <v>0</v>
      </c>
      <c r="J8" s="605"/>
      <c r="K8" s="605"/>
    </row>
    <row r="9" ht="15.35" customHeight="1">
      <c r="A9" s="607">
        <f>'PRODUCTION LIST VOLUMES'!A16</f>
        <v>0</v>
      </c>
      <c r="B9" s="605"/>
      <c r="C9" s="605"/>
      <c r="D9" s="605"/>
      <c r="E9" s="605"/>
      <c r="F9" s="605"/>
      <c r="G9" s="605"/>
      <c r="H9" s="605">
        <f>F9/10</f>
        <v>0</v>
      </c>
      <c r="I9" s="605">
        <f>(3/100)*F9</f>
        <v>0</v>
      </c>
      <c r="J9" s="605"/>
      <c r="K9" s="605"/>
    </row>
    <row r="10" ht="15.35" customHeight="1">
      <c r="A10" t="s" s="606">
        <f>'PRODUCTION LIST VOLUMES'!A18</f>
        <v>475</v>
      </c>
      <c r="B10" s="605"/>
      <c r="C10" s="605"/>
      <c r="D10" s="605"/>
      <c r="E10" s="605"/>
      <c r="F10" s="605"/>
      <c r="G10" s="605"/>
      <c r="H10" s="605">
        <f>F10/10</f>
        <v>0</v>
      </c>
      <c r="I10" s="605">
        <f>(3/100)*F10</f>
        <v>0</v>
      </c>
      <c r="J10" s="605"/>
      <c r="K10" s="605"/>
    </row>
    <row r="11" ht="15.35" customHeight="1">
      <c r="A11" t="s" s="606">
        <f>'PRODUCTION LIST VOLUMES'!A20</f>
        <v>477</v>
      </c>
      <c r="B11" s="605"/>
      <c r="C11" s="605"/>
      <c r="D11" s="605"/>
      <c r="E11" s="605"/>
      <c r="F11" s="605"/>
      <c r="G11" s="605"/>
      <c r="H11" s="605">
        <f>F11/10</f>
        <v>0</v>
      </c>
      <c r="I11" s="605">
        <f>(3/100)*F11</f>
        <v>0</v>
      </c>
      <c r="J11" s="605"/>
      <c r="K11" s="605"/>
    </row>
    <row r="12" ht="15.35" customHeight="1">
      <c r="A12" t="s" s="606">
        <f>'PRODUCTION LIST VOLUMES'!A22</f>
        <v>479</v>
      </c>
      <c r="B12" s="605"/>
      <c r="C12" s="605"/>
      <c r="D12" s="605"/>
      <c r="E12" s="605"/>
      <c r="F12" s="605"/>
      <c r="G12" s="605"/>
      <c r="H12" s="605">
        <f>F12/10</f>
        <v>0</v>
      </c>
      <c r="I12" s="605">
        <f>(3/100)*F12</f>
        <v>0</v>
      </c>
      <c r="J12" s="605"/>
      <c r="K12" s="605"/>
    </row>
    <row r="13" ht="15.35" customHeight="1">
      <c r="A13" t="s" s="606">
        <f>'PRODUCTION LIST VOLUMES'!A26</f>
        <v>482</v>
      </c>
      <c r="B13" s="605"/>
      <c r="C13" s="605"/>
      <c r="D13" s="605"/>
      <c r="E13" s="605"/>
      <c r="F13" s="605"/>
      <c r="G13" s="605"/>
      <c r="H13" s="605">
        <f>F13/10</f>
        <v>0</v>
      </c>
      <c r="I13" s="605">
        <f>(3/100)*F13</f>
        <v>0</v>
      </c>
      <c r="J13" s="605"/>
      <c r="K13" s="605"/>
    </row>
    <row r="14" ht="15.35" customHeight="1">
      <c r="A14" t="s" s="606">
        <f>'PRODUCTION LIST VOLUMES'!A27</f>
        <v>483</v>
      </c>
      <c r="B14" s="605"/>
      <c r="C14" s="605"/>
      <c r="D14" s="605"/>
      <c r="E14" s="605"/>
      <c r="F14" s="605"/>
      <c r="G14" s="605"/>
      <c r="H14" s="605">
        <f>F14/10</f>
        <v>0</v>
      </c>
      <c r="I14" s="605">
        <f>(3/100)*F14</f>
        <v>0</v>
      </c>
      <c r="J14" s="605"/>
      <c r="K14" s="605"/>
    </row>
    <row r="15" ht="15.35" customHeight="1">
      <c r="A15" t="s" s="606">
        <f>'PRODUCTION LIST VOLUMES'!A28</f>
        <v>484</v>
      </c>
      <c r="B15" s="605"/>
      <c r="C15" s="605"/>
      <c r="D15" s="605"/>
      <c r="E15" s="605"/>
      <c r="F15" s="605"/>
      <c r="G15" s="605"/>
      <c r="H15" s="605">
        <f>F15/10</f>
        <v>0</v>
      </c>
      <c r="I15" s="605">
        <f>(3/100)*F15</f>
        <v>0</v>
      </c>
      <c r="J15" s="605"/>
      <c r="K15" s="605"/>
    </row>
    <row r="16" ht="15.35" customHeight="1">
      <c r="A16" t="s" s="606">
        <f>'PRODUCTION LIST VOLUMES'!A29</f>
        <v>485</v>
      </c>
      <c r="B16" s="605"/>
      <c r="C16" s="605"/>
      <c r="D16" s="605"/>
      <c r="E16" s="605"/>
      <c r="F16" s="605"/>
      <c r="G16" s="605"/>
      <c r="H16" s="605">
        <f>F16/10</f>
        <v>0</v>
      </c>
      <c r="I16" s="605">
        <f>(3/100)*F16</f>
        <v>0</v>
      </c>
      <c r="J16" s="605"/>
      <c r="K16" s="605"/>
    </row>
    <row r="17" ht="15.35" customHeight="1">
      <c r="A17" t="s" s="606">
        <f>'PRODUCTION LIST VOLUMES'!A30</f>
        <v>486</v>
      </c>
      <c r="B17" s="605"/>
      <c r="C17" s="605"/>
      <c r="D17" s="605"/>
      <c r="E17" s="605"/>
      <c r="F17" s="605"/>
      <c r="G17" s="605"/>
      <c r="H17" s="605">
        <f>F17/10</f>
        <v>0</v>
      </c>
      <c r="I17" s="605">
        <f>(3/100)*F17</f>
        <v>0</v>
      </c>
      <c r="J17" s="605"/>
      <c r="K17" s="605"/>
    </row>
    <row r="18" ht="15.35" customHeight="1">
      <c r="A18" t="s" s="606">
        <f>'PRODUCTION LIST VOLUMES'!A31</f>
        <v>487</v>
      </c>
      <c r="B18" s="605"/>
      <c r="C18" s="605"/>
      <c r="D18" s="605"/>
      <c r="E18" s="605"/>
      <c r="F18" s="605"/>
      <c r="G18" s="605"/>
      <c r="H18" s="605">
        <f>F18/10</f>
        <v>0</v>
      </c>
      <c r="I18" s="605">
        <f>(3/100)*F18</f>
        <v>0</v>
      </c>
      <c r="J18" s="605"/>
      <c r="K18" s="605"/>
    </row>
    <row r="19" ht="15.35" customHeight="1">
      <c r="A19" t="s" s="606">
        <f>'PRODUCTION LIST VOLUMES'!A32</f>
        <v>488</v>
      </c>
      <c r="B19" s="605"/>
      <c r="C19" s="605"/>
      <c r="D19" s="605"/>
      <c r="E19" s="605"/>
      <c r="F19" s="605"/>
      <c r="G19" s="605"/>
      <c r="H19" s="605">
        <f>F19/10</f>
        <v>0</v>
      </c>
      <c r="I19" s="605">
        <f>(3/100)*F19</f>
        <v>0</v>
      </c>
      <c r="J19" s="605"/>
      <c r="K19" s="605"/>
    </row>
    <row r="20" ht="15.35" customHeight="1">
      <c r="A20" t="s" s="606">
        <f>'PRODUCTION LIST VOLUMES'!A33</f>
        <v>489</v>
      </c>
      <c r="B20" s="605"/>
      <c r="C20" s="605"/>
      <c r="D20" s="605"/>
      <c r="E20" s="605"/>
      <c r="F20" s="605"/>
      <c r="G20" s="605"/>
      <c r="H20" s="605">
        <f>F20/10</f>
        <v>0</v>
      </c>
      <c r="I20" s="605">
        <f>(3/100)*F20</f>
        <v>0</v>
      </c>
      <c r="J20" s="605"/>
      <c r="K20" s="605"/>
    </row>
    <row r="21" ht="15.35" customHeight="1">
      <c r="A21" t="s" s="606">
        <f>'PRODUCTION LIST VOLUMES'!A35</f>
        <v>491</v>
      </c>
      <c r="B21" s="605"/>
      <c r="C21" s="605"/>
      <c r="D21" s="605"/>
      <c r="E21" s="605"/>
      <c r="F21" s="605"/>
      <c r="G21" s="605"/>
      <c r="H21" s="605">
        <f>F21/10</f>
        <v>0</v>
      </c>
      <c r="I21" s="605">
        <f>(3/100)*F21</f>
        <v>0</v>
      </c>
      <c r="J21" s="605"/>
      <c r="K21" s="605"/>
    </row>
    <row r="22" ht="15.35" customHeight="1">
      <c r="A22" t="s" s="606">
        <f>'PRODUCTION LIST VOLUMES'!A36</f>
        <v>492</v>
      </c>
      <c r="B22" s="605"/>
      <c r="C22" s="605"/>
      <c r="D22" s="605"/>
      <c r="E22" s="605"/>
      <c r="F22" s="605"/>
      <c r="G22" s="605"/>
      <c r="H22" s="605">
        <f>F22/10</f>
        <v>0</v>
      </c>
      <c r="I22" s="605">
        <f>(3/100)*F22</f>
        <v>0</v>
      </c>
      <c r="J22" s="605"/>
      <c r="K22" s="605"/>
    </row>
    <row r="23" ht="15.35" customHeight="1">
      <c r="A23" t="s" s="606">
        <f>'PRODUCTION LIST VOLUMES'!A37</f>
        <v>493</v>
      </c>
      <c r="B23" s="605"/>
      <c r="C23" s="605"/>
      <c r="D23" s="605"/>
      <c r="E23" s="605"/>
      <c r="F23" s="605"/>
      <c r="G23" s="605"/>
      <c r="H23" s="605">
        <f>F23/10</f>
        <v>0</v>
      </c>
      <c r="I23" s="605">
        <f>(3/100)*F23</f>
        <v>0</v>
      </c>
      <c r="J23" s="605"/>
      <c r="K23" s="605"/>
    </row>
    <row r="24" ht="15.35" customHeight="1">
      <c r="A24" t="s" s="606">
        <f>'PRODUCTION LIST VOLUMES'!A38</f>
        <v>494</v>
      </c>
      <c r="B24" s="605"/>
      <c r="C24" s="605"/>
      <c r="D24" s="605"/>
      <c r="E24" s="605"/>
      <c r="F24" s="605"/>
      <c r="G24" s="605"/>
      <c r="H24" s="605">
        <f>F24/10</f>
        <v>0</v>
      </c>
      <c r="I24" s="605">
        <f>(3/100)*F24</f>
        <v>0</v>
      </c>
      <c r="J24" s="605"/>
      <c r="K24" s="605"/>
    </row>
    <row r="25" ht="15.35" customHeight="1">
      <c r="A25" t="s" s="606">
        <f>'PRODUCTION LIST VOLUMES'!A39</f>
        <v>495</v>
      </c>
      <c r="B25" s="605"/>
      <c r="C25" s="605"/>
      <c r="D25" s="605"/>
      <c r="E25" s="605"/>
      <c r="F25" s="605"/>
      <c r="G25" s="605"/>
      <c r="H25" s="605">
        <f>F25/10</f>
        <v>0</v>
      </c>
      <c r="I25" s="605">
        <f>(3/100)*F25</f>
        <v>0</v>
      </c>
      <c r="J25" s="605"/>
      <c r="K25" s="605"/>
    </row>
    <row r="26" ht="15.35" customHeight="1">
      <c r="A26" t="s" s="606">
        <f>'PRODUCTION LIST VOLUMES'!A40</f>
        <v>496</v>
      </c>
      <c r="B26" s="605"/>
      <c r="C26" s="605"/>
      <c r="D26" s="605"/>
      <c r="E26" s="605"/>
      <c r="F26" s="605"/>
      <c r="G26" s="605"/>
      <c r="H26" s="605">
        <f>F26/10</f>
        <v>0</v>
      </c>
      <c r="I26" s="605">
        <f>(3/100)*F26</f>
        <v>0</v>
      </c>
      <c r="J26" s="605"/>
      <c r="K26" s="605"/>
    </row>
    <row r="27" ht="15.35" customHeight="1">
      <c r="A27" t="s" s="606">
        <f>'PRODUCTION LIST VOLUMES'!A41</f>
        <v>497</v>
      </c>
      <c r="B27" s="605"/>
      <c r="C27" s="605"/>
      <c r="D27" s="605"/>
      <c r="E27" s="605"/>
      <c r="F27" s="605"/>
      <c r="G27" s="605"/>
      <c r="H27" s="605">
        <f>F27/10</f>
        <v>0</v>
      </c>
      <c r="I27" s="605">
        <f>(3/100)*F27</f>
        <v>0</v>
      </c>
      <c r="J27" s="605"/>
      <c r="K27" s="605"/>
    </row>
    <row r="28" ht="15.35" customHeight="1">
      <c r="A28" t="s" s="606">
        <f>'PRODUCTION LIST VOLUMES'!A42</f>
        <v>498</v>
      </c>
      <c r="B28" s="605"/>
      <c r="C28" s="605"/>
      <c r="D28" s="605"/>
      <c r="E28" s="605"/>
      <c r="F28" s="605"/>
      <c r="G28" s="605"/>
      <c r="H28" s="605">
        <f>F28/10</f>
        <v>0</v>
      </c>
      <c r="I28" s="605">
        <f>(3/100)*F28</f>
        <v>0</v>
      </c>
      <c r="J28" s="605"/>
      <c r="K28" s="605"/>
    </row>
    <row r="29" ht="15.35" customHeight="1">
      <c r="A29" s="607">
        <f>'PRODUCTION LIST VOLUMES'!A43</f>
        <v>0</v>
      </c>
      <c r="B29" s="605"/>
      <c r="C29" s="605"/>
      <c r="D29" s="605"/>
      <c r="E29" s="605"/>
      <c r="F29" s="605"/>
      <c r="G29" s="605"/>
      <c r="H29" s="605">
        <f>F29/10</f>
        <v>0</v>
      </c>
      <c r="I29" s="605">
        <f>(3/100)*F29</f>
        <v>0</v>
      </c>
      <c r="J29" s="605"/>
      <c r="K29" s="605"/>
    </row>
    <row r="30" ht="15.35" customHeight="1">
      <c r="A30" t="s" s="606">
        <f>'PRODUCTION LIST VOLUMES'!A44</f>
        <v>499</v>
      </c>
      <c r="B30" s="605"/>
      <c r="C30" s="605"/>
      <c r="D30" s="605"/>
      <c r="E30" s="605"/>
      <c r="F30" s="605"/>
      <c r="G30" s="605"/>
      <c r="H30" s="605">
        <f>F30/10</f>
        <v>0</v>
      </c>
      <c r="I30" s="605">
        <f>(3/100)*F30</f>
        <v>0</v>
      </c>
      <c r="J30" s="605"/>
      <c r="K30" s="605"/>
    </row>
    <row r="31" ht="15.35" customHeight="1">
      <c r="A31" t="s" s="606">
        <f>'PRODUCTION LIST VOLUMES'!A45</f>
        <v>500</v>
      </c>
      <c r="B31" s="605"/>
      <c r="C31" s="605"/>
      <c r="D31" s="605"/>
      <c r="E31" s="605"/>
      <c r="F31" s="605"/>
      <c r="G31" s="605"/>
      <c r="H31" s="605">
        <f>F31/10</f>
        <v>0</v>
      </c>
      <c r="I31" s="605">
        <f>(3/100)*F31</f>
        <v>0</v>
      </c>
      <c r="J31" s="605"/>
      <c r="K31" s="605"/>
    </row>
    <row r="32" ht="15.35" customHeight="1">
      <c r="A32" t="s" s="606">
        <f>'PRODUCTION LIST VOLUMES'!A46</f>
        <v>501</v>
      </c>
      <c r="B32" s="605"/>
      <c r="C32" s="605"/>
      <c r="D32" s="605"/>
      <c r="E32" s="605"/>
      <c r="F32" s="605"/>
      <c r="G32" s="605"/>
      <c r="H32" s="605">
        <f>F32/10</f>
        <v>0</v>
      </c>
      <c r="I32" s="605">
        <f>(3/100)*F32</f>
        <v>0</v>
      </c>
      <c r="J32" s="605"/>
      <c r="K32" s="605"/>
    </row>
    <row r="33" ht="15.35" customHeight="1">
      <c r="A33" t="s" s="606">
        <f>'PRODUCTION LIST VOLUMES'!A47</f>
        <v>502</v>
      </c>
      <c r="B33" s="605"/>
      <c r="C33" s="605"/>
      <c r="D33" s="605"/>
      <c r="E33" s="605"/>
      <c r="F33" s="605"/>
      <c r="G33" s="605"/>
      <c r="H33" s="605">
        <f>F33/10</f>
        <v>0</v>
      </c>
      <c r="I33" s="605">
        <f>(3/100)*F33</f>
        <v>0</v>
      </c>
      <c r="J33" s="605"/>
      <c r="K33" s="605"/>
    </row>
    <row r="34" ht="15.35" customHeight="1">
      <c r="A34" t="s" s="606">
        <f>'PRODUCTION LIST VOLUMES'!A48</f>
        <v>503</v>
      </c>
      <c r="B34" s="605"/>
      <c r="C34" s="605"/>
      <c r="D34" s="605"/>
      <c r="E34" s="605"/>
      <c r="F34" s="605"/>
      <c r="G34" s="605"/>
      <c r="H34" s="605">
        <f>F34/10</f>
        <v>0</v>
      </c>
      <c r="I34" s="605">
        <f>(3/100)*F34</f>
        <v>0</v>
      </c>
      <c r="J34" s="605"/>
      <c r="K34" s="605"/>
    </row>
    <row r="35" ht="15.35" customHeight="1">
      <c r="A35" t="s" s="606">
        <f>'PRODUCTION LIST VOLUMES'!A49</f>
        <v>504</v>
      </c>
      <c r="B35" s="605"/>
      <c r="C35" s="605"/>
      <c r="D35" s="605"/>
      <c r="E35" s="605"/>
      <c r="F35" s="605"/>
      <c r="G35" s="605"/>
      <c r="H35" s="605">
        <f>F35/10</f>
        <v>0</v>
      </c>
      <c r="I35" s="605">
        <f>(3/100)*F35</f>
        <v>0</v>
      </c>
      <c r="J35" s="605"/>
      <c r="K35" s="605"/>
    </row>
    <row r="36" ht="15.35" customHeight="1">
      <c r="A36" t="s" s="606">
        <f>'PRODUCTION LIST VOLUMES'!A50</f>
        <v>505</v>
      </c>
      <c r="B36" s="605"/>
      <c r="C36" s="605"/>
      <c r="D36" s="605"/>
      <c r="E36" s="605"/>
      <c r="F36" s="605"/>
      <c r="G36" s="605"/>
      <c r="H36" s="605">
        <f>F36/10</f>
        <v>0</v>
      </c>
      <c r="I36" s="605">
        <f>(3/100)*F36</f>
        <v>0</v>
      </c>
      <c r="J36" s="605"/>
      <c r="K36" s="605"/>
    </row>
    <row r="37" ht="15.35" customHeight="1">
      <c r="A37" t="s" s="606">
        <f>'PRODUCTION LIST VOLUMES'!A51</f>
        <v>506</v>
      </c>
      <c r="B37" s="605"/>
      <c r="C37" s="605"/>
      <c r="D37" s="605"/>
      <c r="E37" s="605"/>
      <c r="F37" s="605"/>
      <c r="G37" s="605"/>
      <c r="H37" s="605">
        <f>F37/10</f>
        <v>0</v>
      </c>
      <c r="I37" s="605">
        <f>(3/100)*F37</f>
        <v>0</v>
      </c>
      <c r="J37" s="605"/>
      <c r="K37" s="605"/>
    </row>
    <row r="38" ht="15.35" customHeight="1">
      <c r="A38" t="s" s="606">
        <f>'PRODUCTION LIST VOLUMES'!A53</f>
        <v>507</v>
      </c>
      <c r="B38" s="605"/>
      <c r="C38" s="605"/>
      <c r="D38" s="605"/>
      <c r="E38" s="605"/>
      <c r="F38" s="605"/>
      <c r="G38" s="605"/>
      <c r="H38" s="605">
        <f>F38/10</f>
        <v>0</v>
      </c>
      <c r="I38" s="605">
        <f>(3/100)*F38</f>
        <v>0</v>
      </c>
      <c r="J38" s="605"/>
      <c r="K38" s="605"/>
    </row>
    <row r="39" ht="15.35" customHeight="1">
      <c r="A39" t="s" s="606">
        <f>'PRODUCTION LIST VOLUMES'!A54</f>
        <v>508</v>
      </c>
      <c r="B39" s="605"/>
      <c r="C39" s="605"/>
      <c r="D39" s="605"/>
      <c r="E39" s="605"/>
      <c r="F39" s="605"/>
      <c r="G39" s="605"/>
      <c r="H39" s="605">
        <f>F39/10</f>
        <v>0</v>
      </c>
      <c r="I39" s="605">
        <f>(3/100)*F39</f>
        <v>0</v>
      </c>
      <c r="J39" s="605"/>
      <c r="K39" s="605"/>
    </row>
    <row r="40" ht="15.35" customHeight="1">
      <c r="A40" t="s" s="606">
        <f>'PRODUCTION LIST VOLUMES'!A55</f>
        <v>509</v>
      </c>
      <c r="B40" s="605"/>
      <c r="C40" s="605"/>
      <c r="D40" s="605"/>
      <c r="E40" s="605"/>
      <c r="F40" s="605"/>
      <c r="G40" s="605"/>
      <c r="H40" s="605">
        <f>F40/10</f>
        <v>0</v>
      </c>
      <c r="I40" s="605">
        <f>(3/100)*F40</f>
        <v>0</v>
      </c>
      <c r="J40" s="605"/>
      <c r="K40" s="605"/>
    </row>
    <row r="41" ht="15.35" customHeight="1">
      <c r="A41" t="s" s="606">
        <f>'PRODUCTION LIST VOLUMES'!A56</f>
        <v>510</v>
      </c>
      <c r="B41" s="605"/>
      <c r="C41" s="605"/>
      <c r="D41" s="605"/>
      <c r="E41" s="605"/>
      <c r="F41" s="605"/>
      <c r="G41" s="605"/>
      <c r="H41" s="605">
        <f>F41/10</f>
        <v>0</v>
      </c>
      <c r="I41" s="605">
        <f>(3/100)*F41</f>
        <v>0</v>
      </c>
      <c r="J41" s="605"/>
      <c r="K41" s="605"/>
    </row>
    <row r="42" ht="15.35" customHeight="1">
      <c r="A42" t="s" s="606">
        <f>'PRODUCTION LIST VOLUMES'!A57</f>
        <v>511</v>
      </c>
      <c r="B42" s="605"/>
      <c r="C42" s="605"/>
      <c r="D42" s="605"/>
      <c r="E42" s="605"/>
      <c r="F42" s="605"/>
      <c r="G42" s="605"/>
      <c r="H42" s="605">
        <f>F42/10</f>
        <v>0</v>
      </c>
      <c r="I42" s="605">
        <f>(3/100)*F42</f>
        <v>0</v>
      </c>
      <c r="J42" s="605"/>
      <c r="K42" s="605"/>
    </row>
    <row r="43" ht="15.35" customHeight="1">
      <c r="A43" t="s" s="606">
        <f>'PRODUCTION LIST VOLUMES'!A58</f>
        <v>512</v>
      </c>
      <c r="B43" s="605"/>
      <c r="C43" s="605"/>
      <c r="D43" s="605"/>
      <c r="E43" s="605"/>
      <c r="F43" s="605"/>
      <c r="G43" s="605"/>
      <c r="H43" s="605">
        <f>F43/10</f>
        <v>0</v>
      </c>
      <c r="I43" s="605">
        <f>(3/100)*F43</f>
        <v>0</v>
      </c>
      <c r="J43" s="605"/>
      <c r="K43" s="605"/>
    </row>
    <row r="44" ht="15.35" customHeight="1">
      <c r="A44" t="s" s="606">
        <f>'PRODUCTION LIST VOLUMES'!A59</f>
        <v>513</v>
      </c>
      <c r="B44" s="605"/>
      <c r="C44" s="605"/>
      <c r="D44" s="605"/>
      <c r="E44" s="605"/>
      <c r="F44" s="605"/>
      <c r="G44" s="605"/>
      <c r="H44" s="605">
        <f>F44/10</f>
        <v>0</v>
      </c>
      <c r="I44" s="605">
        <f>(3/100)*F44</f>
        <v>0</v>
      </c>
      <c r="J44" s="605"/>
      <c r="K44" s="605"/>
    </row>
    <row r="45" ht="15.35" customHeight="1">
      <c r="A45" t="s" s="606">
        <f>'PRODUCTION LIST VOLUMES'!A60</f>
        <v>514</v>
      </c>
      <c r="B45" s="605"/>
      <c r="C45" s="605"/>
      <c r="D45" s="605"/>
      <c r="E45" s="605"/>
      <c r="F45" s="605"/>
      <c r="G45" s="605"/>
      <c r="H45" s="605">
        <f>F45/10</f>
        <v>0</v>
      </c>
      <c r="I45" s="605">
        <f>(3/100)*F45</f>
        <v>0</v>
      </c>
      <c r="J45" s="605"/>
      <c r="K45" s="605"/>
    </row>
    <row r="46" ht="15.35" customHeight="1">
      <c r="A46" s="608"/>
      <c r="B46" s="605"/>
      <c r="C46" s="605"/>
      <c r="D46" s="605"/>
      <c r="E46" s="605"/>
      <c r="F46" s="605"/>
      <c r="G46" s="605"/>
      <c r="H46" s="605">
        <f>F46/10</f>
        <v>0</v>
      </c>
      <c r="I46" s="605">
        <f>(3/100)*F46</f>
        <v>0</v>
      </c>
      <c r="J46" s="605"/>
      <c r="K46" s="605"/>
    </row>
    <row r="47" ht="15.35" customHeight="1">
      <c r="A47" s="608"/>
      <c r="B47" s="605"/>
      <c r="C47" s="605"/>
      <c r="D47" s="605"/>
      <c r="E47" s="605"/>
      <c r="F47" s="605"/>
      <c r="G47" s="605"/>
      <c r="H47" s="605">
        <f>F47/10</f>
        <v>0</v>
      </c>
      <c r="I47" s="605">
        <f>(3/100)*F47</f>
        <v>0</v>
      </c>
      <c r="J47" s="605"/>
      <c r="K47" s="605"/>
    </row>
    <row r="48" ht="15.35" customHeight="1">
      <c r="A48" s="608"/>
      <c r="B48" s="605"/>
      <c r="C48" s="605"/>
      <c r="D48" s="605"/>
      <c r="E48" s="605"/>
      <c r="F48" s="605"/>
      <c r="G48" s="605"/>
      <c r="H48" s="605">
        <f>F48/10</f>
        <v>0</v>
      </c>
      <c r="I48" s="605">
        <f>(3/100)*F48</f>
        <v>0</v>
      </c>
      <c r="J48" s="605"/>
      <c r="K48" s="605"/>
    </row>
    <row r="49" ht="15.35" customHeight="1">
      <c r="A49" s="608"/>
      <c r="B49" s="605"/>
      <c r="C49" s="605"/>
      <c r="D49" s="605"/>
      <c r="E49" s="605"/>
      <c r="F49" s="605"/>
      <c r="G49" s="605"/>
      <c r="H49" s="605">
        <f>F49/10</f>
        <v>0</v>
      </c>
      <c r="I49" s="605">
        <f>(3/100)*F49</f>
        <v>0</v>
      </c>
      <c r="J49" s="605"/>
      <c r="K49" s="605"/>
    </row>
    <row r="50" ht="15.35" customHeight="1">
      <c r="A50" s="608"/>
      <c r="B50" s="605"/>
      <c r="C50" s="605"/>
      <c r="D50" s="605"/>
      <c r="E50" s="605"/>
      <c r="F50" s="605"/>
      <c r="G50" s="605"/>
      <c r="H50" s="605">
        <f>F50/10</f>
        <v>0</v>
      </c>
      <c r="I50" s="605">
        <f>(3/100)*F50</f>
        <v>0</v>
      </c>
      <c r="J50" s="605"/>
      <c r="K50" s="605"/>
    </row>
    <row r="51" ht="15.35" customHeight="1">
      <c r="A51" s="608"/>
      <c r="B51" s="605"/>
      <c r="C51" s="605"/>
      <c r="D51" s="605"/>
      <c r="E51" s="605"/>
      <c r="F51" s="605"/>
      <c r="G51" s="605"/>
      <c r="H51" s="605">
        <f>F51/10</f>
        <v>0</v>
      </c>
      <c r="I51" s="605">
        <f>(3/100)*F51</f>
        <v>0</v>
      </c>
      <c r="J51" s="605"/>
      <c r="K51" s="605"/>
    </row>
    <row r="52" ht="15.35" customHeight="1">
      <c r="A52" s="608"/>
      <c r="B52" s="605"/>
      <c r="C52" s="605"/>
      <c r="D52" s="605"/>
      <c r="E52" s="605"/>
      <c r="F52" s="605"/>
      <c r="G52" s="605"/>
      <c r="H52" s="605">
        <f>F52/10</f>
        <v>0</v>
      </c>
      <c r="I52" s="605">
        <f>(3/100)*F52</f>
        <v>0</v>
      </c>
      <c r="J52" s="605"/>
      <c r="K52" s="605"/>
    </row>
    <row r="53" ht="15.35" customHeight="1">
      <c r="A53" t="s" s="606">
        <f>'PRODUCTION LIST VOLUMES'!A62</f>
        <v>516</v>
      </c>
      <c r="B53" s="605"/>
      <c r="C53" s="605"/>
      <c r="D53" s="605"/>
      <c r="E53" s="605"/>
      <c r="F53" s="605"/>
      <c r="G53" s="605"/>
      <c r="H53" s="605">
        <f>F53/10</f>
        <v>0</v>
      </c>
      <c r="I53" s="605">
        <f>(3/100)*F53</f>
        <v>0</v>
      </c>
      <c r="J53" s="605"/>
      <c r="K53" s="605"/>
    </row>
    <row r="54" ht="15.35" customHeight="1">
      <c r="A54" t="s" s="606">
        <f>'PRODUCTION LIST VOLUMES'!A63</f>
        <v>517</v>
      </c>
      <c r="B54" s="605"/>
      <c r="C54" s="605"/>
      <c r="D54" s="605"/>
      <c r="E54" s="605"/>
      <c r="F54" s="605"/>
      <c r="G54" s="605"/>
      <c r="H54" s="605">
        <f>F54/10</f>
        <v>0</v>
      </c>
      <c r="I54" s="605">
        <f>(3/100)*F54</f>
        <v>0</v>
      </c>
      <c r="J54" s="605"/>
      <c r="K54" s="605"/>
    </row>
    <row r="55" ht="15.35" customHeight="1">
      <c r="A55" t="s" s="606">
        <f>'PRODUCTION LIST VOLUMES'!A64</f>
        <v>518</v>
      </c>
      <c r="B55" s="605"/>
      <c r="C55" s="605"/>
      <c r="D55" s="605"/>
      <c r="E55" s="605"/>
      <c r="F55" s="605"/>
      <c r="G55" s="605"/>
      <c r="H55" s="605">
        <f>F55/10</f>
        <v>0</v>
      </c>
      <c r="I55" s="605">
        <f>(3/100)*F55</f>
        <v>0</v>
      </c>
      <c r="J55" s="605"/>
      <c r="K55" s="605"/>
    </row>
    <row r="56" ht="15.35" customHeight="1">
      <c r="A56" t="s" s="606">
        <f>'PRODUCTION LIST VOLUMES'!A65</f>
        <v>519</v>
      </c>
      <c r="B56" s="605"/>
      <c r="C56" s="605"/>
      <c r="D56" s="605"/>
      <c r="E56" s="605"/>
      <c r="F56" s="605"/>
      <c r="G56" s="605"/>
      <c r="H56" s="605">
        <f>F56/10</f>
        <v>0</v>
      </c>
      <c r="I56" s="605">
        <f>(3/100)*F56</f>
        <v>0</v>
      </c>
      <c r="J56" s="605"/>
      <c r="K56" s="605"/>
    </row>
    <row r="57" ht="15.35" customHeight="1">
      <c r="A57" t="s" s="606">
        <f>'PRODUCTION LIST VOLUMES'!A66</f>
        <v>520</v>
      </c>
      <c r="B57" s="605"/>
      <c r="C57" s="605"/>
      <c r="D57" s="605"/>
      <c r="E57" s="605"/>
      <c r="F57" s="605"/>
      <c r="G57" s="605"/>
      <c r="H57" s="605">
        <f>F57/10</f>
        <v>0</v>
      </c>
      <c r="I57" s="605">
        <f>(3/100)*F57</f>
        <v>0</v>
      </c>
      <c r="J57" s="605"/>
      <c r="K57" s="605"/>
    </row>
    <row r="58" ht="15.35" customHeight="1">
      <c r="A58" t="s" s="606">
        <f>'PRODUCTION LIST VOLUMES'!A67</f>
        <v>521</v>
      </c>
      <c r="B58" s="605"/>
      <c r="C58" s="605"/>
      <c r="D58" s="605"/>
      <c r="E58" s="605"/>
      <c r="F58" s="605"/>
      <c r="G58" s="605"/>
      <c r="H58" s="605">
        <f>F58/10</f>
        <v>0</v>
      </c>
      <c r="I58" s="605">
        <f>(3/100)*F58</f>
        <v>0</v>
      </c>
      <c r="J58" s="605"/>
      <c r="K58" s="605"/>
    </row>
    <row r="59" ht="15.35" customHeight="1">
      <c r="A59" s="607">
        <f>'PRODUCTION LIST VOLUMES'!A68</f>
        <v>0</v>
      </c>
      <c r="B59" s="605"/>
      <c r="C59" s="605"/>
      <c r="D59" s="605"/>
      <c r="E59" s="605"/>
      <c r="F59" s="605"/>
      <c r="G59" s="605"/>
      <c r="H59" s="605">
        <f>F59/10</f>
        <v>0</v>
      </c>
      <c r="I59" s="605">
        <f>(3/100)*F59</f>
        <v>0</v>
      </c>
      <c r="J59" s="605"/>
      <c r="K59" s="605"/>
    </row>
    <row r="60" ht="15.35" customHeight="1">
      <c r="A60" t="s" s="606">
        <f>'PRODUCTION LIST VOLUMES'!A69</f>
        <v>522</v>
      </c>
      <c r="B60" s="605"/>
      <c r="C60" s="605"/>
      <c r="D60" s="605"/>
      <c r="E60" s="605"/>
      <c r="F60" s="605"/>
      <c r="G60" s="605"/>
      <c r="H60" s="605">
        <f>F60/10</f>
        <v>0</v>
      </c>
      <c r="I60" s="605">
        <f>(3/100)*F60</f>
        <v>0</v>
      </c>
      <c r="J60" s="605"/>
      <c r="K60" s="605"/>
    </row>
    <row r="61" ht="15.35" customHeight="1">
      <c r="A61" t="s" s="606">
        <f>'PRODUCTION LIST VOLUMES'!A70</f>
        <v>523</v>
      </c>
      <c r="B61" s="605"/>
      <c r="C61" s="605"/>
      <c r="D61" s="605"/>
      <c r="E61" s="605"/>
      <c r="F61" s="605"/>
      <c r="G61" s="605"/>
      <c r="H61" s="605">
        <f>F61/10</f>
        <v>0</v>
      </c>
      <c r="I61" s="605">
        <f>(3/100)*F61</f>
        <v>0</v>
      </c>
      <c r="J61" s="605"/>
      <c r="K61" s="605"/>
    </row>
    <row r="62" ht="15.35" customHeight="1">
      <c r="A62" t="s" s="606">
        <f>'PRODUCTION LIST VOLUMES'!A71</f>
        <v>524</v>
      </c>
      <c r="B62" s="605"/>
      <c r="C62" s="605"/>
      <c r="D62" s="605"/>
      <c r="E62" s="605"/>
      <c r="F62" s="605"/>
      <c r="G62" s="605"/>
      <c r="H62" s="605">
        <f>F62/10</f>
        <v>0</v>
      </c>
      <c r="I62" s="605">
        <f>(3/100)*F62</f>
        <v>0</v>
      </c>
      <c r="J62" s="605"/>
      <c r="K62" s="605"/>
    </row>
    <row r="63" ht="15.35" customHeight="1">
      <c r="A63" t="s" s="606">
        <f>'PRODUCTION LIST VOLUMES'!A78</f>
        <v>531</v>
      </c>
      <c r="B63" s="605"/>
      <c r="C63" s="605"/>
      <c r="D63" s="605"/>
      <c r="E63" s="605"/>
      <c r="F63" s="605"/>
      <c r="G63" s="605"/>
      <c r="H63" s="605">
        <f>F63/10</f>
        <v>0</v>
      </c>
      <c r="I63" s="605">
        <f>(3/100)*F63</f>
        <v>0</v>
      </c>
      <c r="J63" s="605"/>
      <c r="K63" s="605"/>
    </row>
    <row r="64" ht="15.35" customHeight="1">
      <c r="A64" t="s" s="606">
        <f>'PRODUCTION LIST VOLUMES'!A79</f>
        <v>532</v>
      </c>
      <c r="B64" s="605"/>
      <c r="C64" s="605"/>
      <c r="D64" s="605"/>
      <c r="E64" s="605"/>
      <c r="F64" s="605"/>
      <c r="G64" s="605"/>
      <c r="H64" s="605">
        <f>F64/10</f>
        <v>0</v>
      </c>
      <c r="I64" s="605">
        <f>(3/100)*F64</f>
        <v>0</v>
      </c>
      <c r="J64" s="605"/>
      <c r="K64" s="605"/>
    </row>
    <row r="65" ht="15.35" customHeight="1">
      <c r="A65" t="s" s="606">
        <f>'PRODUCTION LIST VOLUMES'!A80</f>
        <v>533</v>
      </c>
      <c r="B65" s="605"/>
      <c r="C65" s="605"/>
      <c r="D65" s="605"/>
      <c r="E65" s="605"/>
      <c r="F65" s="605"/>
      <c r="G65" s="605"/>
      <c r="H65" s="605">
        <f>F65/10</f>
        <v>0</v>
      </c>
      <c r="I65" s="605">
        <f>(3/100)*F65</f>
        <v>0</v>
      </c>
      <c r="J65" s="605"/>
      <c r="K65" s="605"/>
    </row>
    <row r="66" ht="15.35" customHeight="1">
      <c r="A66" t="s" s="606">
        <f>'PRODUCTION LIST VOLUMES'!A81</f>
        <v>534</v>
      </c>
      <c r="B66" s="605"/>
      <c r="C66" s="605"/>
      <c r="D66" s="605"/>
      <c r="E66" s="605"/>
      <c r="F66" s="605"/>
      <c r="G66" s="605"/>
      <c r="H66" s="605">
        <f>F66/10</f>
        <v>0</v>
      </c>
      <c r="I66" s="605">
        <f>(3/100)*F66</f>
        <v>0</v>
      </c>
      <c r="J66" s="605"/>
      <c r="K66" s="605"/>
    </row>
    <row r="67" ht="15.35" customHeight="1">
      <c r="A67" s="608"/>
      <c r="B67" s="605"/>
      <c r="C67" s="605"/>
      <c r="D67" s="605"/>
      <c r="E67" s="605"/>
      <c r="F67" s="605"/>
      <c r="G67" s="605"/>
      <c r="H67" s="605">
        <f>F67/10</f>
        <v>0</v>
      </c>
      <c r="I67" s="605">
        <f>(3/100)*F67</f>
        <v>0</v>
      </c>
      <c r="J67" s="605"/>
      <c r="K67" s="605"/>
    </row>
    <row r="68" ht="15.35" customHeight="1">
      <c r="A68" s="608"/>
      <c r="B68" s="605"/>
      <c r="C68" s="605"/>
      <c r="D68" s="605"/>
      <c r="E68" s="605"/>
      <c r="F68" s="605"/>
      <c r="G68" s="605"/>
      <c r="H68" s="605">
        <f>F68/10</f>
        <v>0</v>
      </c>
      <c r="I68" s="605">
        <f>(3/100)*F68</f>
        <v>0</v>
      </c>
      <c r="J68" s="605"/>
      <c r="K68" s="605"/>
    </row>
    <row r="69" ht="15.35" customHeight="1">
      <c r="A69" s="608"/>
      <c r="B69" s="605"/>
      <c r="C69" s="605"/>
      <c r="D69" s="605"/>
      <c r="E69" s="605"/>
      <c r="F69" s="605"/>
      <c r="G69" s="605"/>
      <c r="H69" s="605">
        <f>F69/10</f>
        <v>0</v>
      </c>
      <c r="I69" s="605">
        <f>(3/100)*F69</f>
        <v>0</v>
      </c>
      <c r="J69" s="605"/>
      <c r="K69" s="605"/>
    </row>
    <row r="70" ht="15.35" customHeight="1">
      <c r="A70" s="607">
        <f>'PRODUCTION LIST VOLUMES'!A85</f>
        <v>0</v>
      </c>
      <c r="B70" s="605"/>
      <c r="C70" s="605"/>
      <c r="D70" s="605"/>
      <c r="E70" s="605"/>
      <c r="F70" s="605"/>
      <c r="G70" s="605"/>
      <c r="H70" s="605">
        <f>F70/10</f>
        <v>0</v>
      </c>
      <c r="I70" s="605">
        <f>(3/100)*F70</f>
        <v>0</v>
      </c>
      <c r="J70" s="605"/>
      <c r="K70" s="605"/>
    </row>
    <row r="71" ht="15.35" customHeight="1">
      <c r="A71" t="s" s="606">
        <f>'PRODUCTION LIST VOLUMES'!A86</f>
        <v>538</v>
      </c>
      <c r="B71" s="605"/>
      <c r="C71" s="605"/>
      <c r="D71" s="605"/>
      <c r="E71" s="605"/>
      <c r="F71" s="605"/>
      <c r="G71" s="605"/>
      <c r="H71" s="605">
        <f>F71/10</f>
        <v>0</v>
      </c>
      <c r="I71" s="605">
        <f>(3/100)*F71</f>
        <v>0</v>
      </c>
      <c r="J71" s="605"/>
      <c r="K71" s="605"/>
    </row>
    <row r="72" ht="15.35" customHeight="1">
      <c r="A72" t="s" s="606">
        <f>'PRODUCTION LIST VOLUMES'!A87</f>
        <v>539</v>
      </c>
      <c r="B72" s="605"/>
      <c r="C72" s="605"/>
      <c r="D72" s="605"/>
      <c r="E72" s="605"/>
      <c r="F72" s="605"/>
      <c r="G72" s="605"/>
      <c r="H72" s="605">
        <f>F72/10</f>
        <v>0</v>
      </c>
      <c r="I72" s="605">
        <f>(3/100)*F72</f>
        <v>0</v>
      </c>
      <c r="J72" s="605"/>
      <c r="K72" s="605"/>
    </row>
    <row r="73" ht="15.35" customHeight="1">
      <c r="A73" t="s" s="606">
        <f>'PRODUCTION LIST VOLUMES'!A88</f>
        <v>540</v>
      </c>
      <c r="B73" s="605"/>
      <c r="C73" s="605"/>
      <c r="D73" s="605"/>
      <c r="E73" s="605"/>
      <c r="F73" s="605"/>
      <c r="G73" s="605"/>
      <c r="H73" s="605">
        <f>F73/10</f>
        <v>0</v>
      </c>
      <c r="I73" s="605">
        <f>(3/100)*F73</f>
        <v>0</v>
      </c>
      <c r="J73" s="605"/>
      <c r="K73" s="605"/>
    </row>
    <row r="74" ht="15.35" customHeight="1">
      <c r="A74" t="s" s="606">
        <f>'PRODUCTION LIST VOLUMES'!A89</f>
        <v>541</v>
      </c>
      <c r="B74" s="605"/>
      <c r="C74" s="605"/>
      <c r="D74" s="605"/>
      <c r="E74" s="605"/>
      <c r="F74" s="605"/>
      <c r="G74" s="605"/>
      <c r="H74" s="605">
        <f>F74/10</f>
        <v>0</v>
      </c>
      <c r="I74" s="605">
        <f>(3/100)*F74</f>
        <v>0</v>
      </c>
      <c r="J74" s="605"/>
      <c r="K74" s="605"/>
    </row>
    <row r="75" ht="15.35" customHeight="1">
      <c r="A75" t="s" s="606">
        <f>'PRODUCTION LIST VOLUMES'!A95</f>
        <v>547</v>
      </c>
      <c r="B75" s="605"/>
      <c r="C75" s="605"/>
      <c r="D75" s="605"/>
      <c r="E75" s="605"/>
      <c r="F75" s="605"/>
      <c r="G75" s="605"/>
      <c r="H75" s="605">
        <f>F75/10</f>
        <v>0</v>
      </c>
      <c r="I75" s="605">
        <f>(3/100)*F75</f>
        <v>0</v>
      </c>
      <c r="J75" s="605"/>
      <c r="K75" s="605"/>
    </row>
    <row r="76" ht="15.35" customHeight="1">
      <c r="A76" t="s" s="606">
        <f>'PRODUCTION LIST VOLUMES'!A96</f>
        <v>548</v>
      </c>
      <c r="B76" s="605"/>
      <c r="C76" s="605"/>
      <c r="D76" s="605"/>
      <c r="E76" s="605"/>
      <c r="F76" s="605"/>
      <c r="G76" s="605"/>
      <c r="H76" s="605">
        <f>F76/10</f>
        <v>0</v>
      </c>
      <c r="I76" s="605">
        <f>(3/100)*F76</f>
        <v>0</v>
      </c>
      <c r="J76" s="605"/>
      <c r="K76" s="605"/>
    </row>
    <row r="77" ht="15.35" customHeight="1">
      <c r="A77" t="s" s="606">
        <f>'PRODUCTION LIST VOLUMES'!A97</f>
        <v>549</v>
      </c>
      <c r="B77" s="605"/>
      <c r="C77" s="605"/>
      <c r="D77" s="605"/>
      <c r="E77" s="605"/>
      <c r="F77" s="605"/>
      <c r="G77" s="605"/>
      <c r="H77" s="605">
        <f>F77/10</f>
        <v>0</v>
      </c>
      <c r="I77" s="605">
        <f>(3/100)*F77</f>
        <v>0</v>
      </c>
      <c r="J77" s="605"/>
      <c r="K77" s="605"/>
    </row>
    <row r="78" ht="15.35" customHeight="1">
      <c r="A78" t="s" s="606">
        <f>'PRODUCTION LIST VOLUMES'!A98</f>
        <v>550</v>
      </c>
      <c r="B78" s="605"/>
      <c r="C78" s="605"/>
      <c r="D78" s="605"/>
      <c r="E78" s="605"/>
      <c r="F78" s="605"/>
      <c r="G78" s="605"/>
      <c r="H78" s="605">
        <f>F78/10</f>
        <v>0</v>
      </c>
      <c r="I78" s="605">
        <f>(3/100)*F78</f>
        <v>0</v>
      </c>
      <c r="J78" s="605"/>
      <c r="K78" s="605"/>
    </row>
    <row r="79" ht="15.35" customHeight="1">
      <c r="A79" t="s" s="606">
        <f>'PRODUCTION LIST VOLUMES'!A99</f>
        <v>551</v>
      </c>
      <c r="B79" s="605"/>
      <c r="C79" s="605"/>
      <c r="D79" s="605"/>
      <c r="E79" s="605"/>
      <c r="F79" s="605"/>
      <c r="G79" s="605"/>
      <c r="H79" s="605">
        <f>F79/10</f>
        <v>0</v>
      </c>
      <c r="I79" s="605">
        <f>(3/100)*F79</f>
        <v>0</v>
      </c>
      <c r="J79" s="605"/>
      <c r="K79" s="605"/>
    </row>
    <row r="80" ht="15.35" customHeight="1">
      <c r="A80" t="s" s="606">
        <f>'PRODUCTION LIST VOLUMES'!A100</f>
        <v>552</v>
      </c>
      <c r="B80" s="605"/>
      <c r="C80" s="605"/>
      <c r="D80" s="605"/>
      <c r="E80" s="605"/>
      <c r="F80" s="605"/>
      <c r="G80" s="605"/>
      <c r="H80" s="605">
        <f>F80/10</f>
        <v>0</v>
      </c>
      <c r="I80" s="605">
        <f>(3/100)*F80</f>
        <v>0</v>
      </c>
      <c r="J80" s="605"/>
      <c r="K80" s="605"/>
    </row>
    <row r="81" ht="15.35" customHeight="1">
      <c r="A81" t="s" s="606">
        <f>'PRODUCTION LIST VOLUMES'!A101</f>
        <v>553</v>
      </c>
      <c r="B81" s="605"/>
      <c r="C81" s="605"/>
      <c r="D81" s="605"/>
      <c r="E81" s="605"/>
      <c r="F81" s="605"/>
      <c r="G81" s="605"/>
      <c r="H81" s="605">
        <f>F81/10</f>
        <v>0</v>
      </c>
      <c r="I81" s="605">
        <f>(3/100)*F81</f>
        <v>0</v>
      </c>
      <c r="J81" s="605"/>
      <c r="K81" s="605"/>
    </row>
    <row r="82" ht="15.35" customHeight="1">
      <c r="A82" t="s" s="606">
        <f>'PRODUCTION LIST VOLUMES'!A102</f>
        <v>554</v>
      </c>
      <c r="B82" s="605"/>
      <c r="C82" s="605"/>
      <c r="D82" s="605"/>
      <c r="E82" s="605"/>
      <c r="F82" s="605"/>
      <c r="G82" s="605"/>
      <c r="H82" s="605">
        <f>F82/10</f>
        <v>0</v>
      </c>
      <c r="I82" s="605">
        <f>(3/100)*F82</f>
        <v>0</v>
      </c>
      <c r="J82" s="605"/>
      <c r="K82" s="605"/>
    </row>
    <row r="83" ht="15.35" customHeight="1">
      <c r="A83" t="s" s="606">
        <f>'PRODUCTION LIST VOLUMES'!A103</f>
        <v>555</v>
      </c>
      <c r="B83" s="605"/>
      <c r="C83" s="605"/>
      <c r="D83" s="605"/>
      <c r="E83" s="605"/>
      <c r="F83" s="605"/>
      <c r="G83" s="605"/>
      <c r="H83" s="605">
        <f>F83/10</f>
        <v>0</v>
      </c>
      <c r="I83" s="605">
        <f>(3/100)*F83</f>
        <v>0</v>
      </c>
      <c r="J83" s="605"/>
      <c r="K83" s="605"/>
    </row>
    <row r="84" ht="15.35" customHeight="1">
      <c r="A84" s="607">
        <f>'PRODUCTION LIST VOLUMES'!A104</f>
        <v>0</v>
      </c>
      <c r="B84" s="605"/>
      <c r="C84" s="605"/>
      <c r="D84" s="605"/>
      <c r="E84" s="605"/>
      <c r="F84" s="605"/>
      <c r="G84" s="605"/>
      <c r="H84" s="605">
        <f>F84/10</f>
        <v>0</v>
      </c>
      <c r="I84" s="605">
        <f>(3/100)*F84</f>
        <v>0</v>
      </c>
      <c r="J84" s="605"/>
      <c r="K84" s="605"/>
    </row>
    <row r="85" ht="15.35" customHeight="1">
      <c r="A85" t="s" s="606">
        <f>'PRODUCTION LIST VOLUMES'!A105</f>
        <v>556</v>
      </c>
      <c r="B85" s="605"/>
      <c r="C85" s="605"/>
      <c r="D85" s="605"/>
      <c r="E85" s="605"/>
      <c r="F85" s="605"/>
      <c r="G85" s="605"/>
      <c r="H85" s="605">
        <f>F85/10</f>
        <v>0</v>
      </c>
      <c r="I85" s="605">
        <f>(3/100)*F85</f>
        <v>0</v>
      </c>
      <c r="J85" s="605"/>
      <c r="K85" s="605"/>
    </row>
    <row r="86" ht="15.35" customHeight="1">
      <c r="A86" t="s" s="606">
        <f>'PRODUCTION LIST VOLUMES'!A106</f>
        <v>557</v>
      </c>
      <c r="B86" s="605"/>
      <c r="C86" s="605"/>
      <c r="D86" s="605"/>
      <c r="E86" s="605"/>
      <c r="F86" s="605"/>
      <c r="G86" s="605"/>
      <c r="H86" s="605">
        <f>F86/10</f>
        <v>0</v>
      </c>
      <c r="I86" s="605">
        <f>(3/100)*F86</f>
        <v>0</v>
      </c>
      <c r="J86" s="605"/>
      <c r="K86" s="605"/>
    </row>
    <row r="87" ht="15.35" customHeight="1">
      <c r="A87" t="s" s="606">
        <f>'PRODUCTION LIST VOLUMES'!A107</f>
        <v>558</v>
      </c>
      <c r="B87" s="605"/>
      <c r="C87" s="605"/>
      <c r="D87" s="605"/>
      <c r="E87" s="605"/>
      <c r="F87" s="605"/>
      <c r="G87" s="605"/>
      <c r="H87" s="605">
        <f>F87/10</f>
        <v>0</v>
      </c>
      <c r="I87" s="605">
        <f>(3/100)*F87</f>
        <v>0</v>
      </c>
      <c r="J87" s="605"/>
      <c r="K87" s="605"/>
    </row>
    <row r="88" ht="15.35" customHeight="1">
      <c r="A88" t="s" s="606">
        <f>'PRODUCTION LIST VOLUMES'!A108</f>
        <v>559</v>
      </c>
      <c r="B88" s="605"/>
      <c r="C88" s="605"/>
      <c r="D88" s="605"/>
      <c r="E88" s="605"/>
      <c r="F88" s="605"/>
      <c r="G88" s="605"/>
      <c r="H88" s="605">
        <f>F88/10</f>
        <v>0</v>
      </c>
      <c r="I88" s="605">
        <f>(3/100)*F88</f>
        <v>0</v>
      </c>
      <c r="J88" s="605"/>
      <c r="K88" s="605"/>
    </row>
    <row r="89" ht="15.35" customHeight="1">
      <c r="A89" t="s" s="606">
        <f>'PRODUCTION LIST VOLUMES'!A109</f>
        <v>560</v>
      </c>
      <c r="B89" s="605"/>
      <c r="C89" s="605"/>
      <c r="D89" s="605"/>
      <c r="E89" s="605"/>
      <c r="F89" s="605"/>
      <c r="G89" s="605"/>
      <c r="H89" s="605">
        <f>F89/10</f>
        <v>0</v>
      </c>
      <c r="I89" s="605">
        <f>(3/100)*F89</f>
        <v>0</v>
      </c>
      <c r="J89" s="605"/>
      <c r="K89" s="605"/>
    </row>
    <row r="90" ht="15.35" customHeight="1">
      <c r="A90" t="s" s="606">
        <f>'PRODUCTION LIST VOLUMES'!A110</f>
        <v>561</v>
      </c>
      <c r="B90" s="605"/>
      <c r="C90" s="605"/>
      <c r="D90" s="605"/>
      <c r="E90" s="605"/>
      <c r="F90" s="605"/>
      <c r="G90" s="605"/>
      <c r="H90" s="605">
        <f>F90/10</f>
        <v>0</v>
      </c>
      <c r="I90" s="605">
        <f>(3/100)*F90</f>
        <v>0</v>
      </c>
      <c r="J90" s="605"/>
      <c r="K90" s="605"/>
    </row>
    <row r="91" ht="15.35" customHeight="1">
      <c r="A91" t="s" s="606">
        <f>'PRODUCTION LIST VOLUMES'!A111</f>
        <v>562</v>
      </c>
      <c r="B91" s="605"/>
      <c r="C91" s="605"/>
      <c r="D91" s="605"/>
      <c r="E91" s="605"/>
      <c r="F91" s="605"/>
      <c r="G91" s="605"/>
      <c r="H91" s="605">
        <f>F91/10</f>
        <v>0</v>
      </c>
      <c r="I91" s="605">
        <f>(3/100)*F91</f>
        <v>0</v>
      </c>
      <c r="J91" s="605"/>
      <c r="K91" s="605"/>
    </row>
    <row r="92" ht="15.35" customHeight="1">
      <c r="A92" t="s" s="606">
        <f>'PRODUCTION LIST VOLUMES'!A112</f>
        <v>563</v>
      </c>
      <c r="B92" s="605"/>
      <c r="C92" s="605"/>
      <c r="D92" s="605"/>
      <c r="E92" s="605"/>
      <c r="F92" s="605"/>
      <c r="G92" s="605"/>
      <c r="H92" s="605">
        <f>F92/10</f>
        <v>0</v>
      </c>
      <c r="I92" s="605">
        <f>(3/100)*F92</f>
        <v>0</v>
      </c>
      <c r="J92" s="605"/>
      <c r="K92" s="605"/>
    </row>
    <row r="93" ht="15.35" customHeight="1">
      <c r="A93" t="s" s="606">
        <f>'PRODUCTION LIST VOLUMES'!A114</f>
        <v>565</v>
      </c>
      <c r="B93" s="605"/>
      <c r="C93" s="605"/>
      <c r="D93" s="605"/>
      <c r="E93" s="605"/>
      <c r="F93" s="605"/>
      <c r="G93" s="605"/>
      <c r="H93" s="605">
        <f>F93/10</f>
        <v>0</v>
      </c>
      <c r="I93" s="605">
        <f>(3/100)*F93</f>
        <v>0</v>
      </c>
      <c r="J93" s="605"/>
      <c r="K93" s="605"/>
    </row>
    <row r="94" ht="15.35" customHeight="1">
      <c r="A94" t="s" s="606">
        <f>'PRODUCTION LIST VOLUMES'!A115</f>
        <v>566</v>
      </c>
      <c r="B94" s="605"/>
      <c r="C94" s="605"/>
      <c r="D94" s="605"/>
      <c r="E94" s="605"/>
      <c r="F94" s="605"/>
      <c r="G94" s="605"/>
      <c r="H94" s="605">
        <f>F94/10</f>
        <v>0</v>
      </c>
      <c r="I94" s="605">
        <f>(3/100)*F94</f>
        <v>0</v>
      </c>
      <c r="J94" s="605"/>
      <c r="K94" s="605"/>
    </row>
    <row r="95" ht="15.35" customHeight="1">
      <c r="A95" t="s" s="606">
        <f>'PRODUCTION LIST VOLUMES'!A116</f>
        <v>567</v>
      </c>
      <c r="B95" s="605"/>
      <c r="C95" s="605"/>
      <c r="D95" s="605"/>
      <c r="E95" s="605"/>
      <c r="F95" s="605"/>
      <c r="G95" s="605"/>
      <c r="H95" s="605">
        <f>F95/10</f>
        <v>0</v>
      </c>
      <c r="I95" s="605">
        <f>(3/100)*F95</f>
        <v>0</v>
      </c>
      <c r="J95" s="605"/>
      <c r="K95" s="605"/>
    </row>
    <row r="96" ht="15.35" customHeight="1">
      <c r="A96" s="608"/>
      <c r="B96" s="605"/>
      <c r="C96" s="605"/>
      <c r="D96" s="605"/>
      <c r="E96" s="605"/>
      <c r="F96" s="605"/>
      <c r="G96" s="605"/>
      <c r="H96" s="605">
        <f>F96/10</f>
        <v>0</v>
      </c>
      <c r="I96" s="605">
        <f>(3/100)*F96</f>
        <v>0</v>
      </c>
      <c r="J96" s="605"/>
      <c r="K96" s="605"/>
    </row>
    <row r="97" ht="15.35" customHeight="1">
      <c r="A97" s="607">
        <f>'PRODUCTION LIST VOLUMES'!A118</f>
        <v>0</v>
      </c>
      <c r="B97" s="605"/>
      <c r="C97" s="605"/>
      <c r="D97" s="605"/>
      <c r="E97" s="605"/>
      <c r="F97" s="605"/>
      <c r="G97" s="605"/>
      <c r="H97" s="605">
        <f>F97/10</f>
        <v>0</v>
      </c>
      <c r="I97" s="605">
        <f>(3/100)*F97</f>
        <v>0</v>
      </c>
      <c r="J97" s="605"/>
      <c r="K97" s="605"/>
    </row>
    <row r="98" ht="15.35" customHeight="1">
      <c r="A98" t="s" s="606">
        <f>'PRODUCTION LIST VOLUMES'!A119</f>
        <v>569</v>
      </c>
      <c r="B98" s="605"/>
      <c r="C98" s="605"/>
      <c r="D98" s="605"/>
      <c r="E98" s="605"/>
      <c r="F98" s="605"/>
      <c r="G98" s="605"/>
      <c r="H98" s="605">
        <f>F98/10</f>
        <v>0</v>
      </c>
      <c r="I98" s="605">
        <f>(3/100)*F98</f>
        <v>0</v>
      </c>
      <c r="J98" s="605"/>
      <c r="K98" s="605"/>
    </row>
    <row r="99" ht="15.35" customHeight="1">
      <c r="A99" t="s" s="606">
        <f>'PRODUCTION LIST VOLUMES'!A120</f>
        <v>570</v>
      </c>
      <c r="B99" s="605"/>
      <c r="C99" s="605"/>
      <c r="D99" s="605"/>
      <c r="E99" s="605"/>
      <c r="F99" s="605"/>
      <c r="G99" s="605"/>
      <c r="H99" s="605">
        <f>F99/10</f>
        <v>0</v>
      </c>
      <c r="I99" s="605">
        <f>(3/100)*F99</f>
        <v>0</v>
      </c>
      <c r="J99" s="605"/>
      <c r="K99" s="605"/>
    </row>
    <row r="100" ht="15.35" customHeight="1">
      <c r="A100" t="s" s="606">
        <f>'PRODUCTION LIST VOLUMES'!A121</f>
        <v>571</v>
      </c>
      <c r="B100" s="605"/>
      <c r="C100" s="605"/>
      <c r="D100" s="605"/>
      <c r="E100" s="605"/>
      <c r="F100" s="605"/>
      <c r="G100" s="605"/>
      <c r="H100" s="605">
        <f>F100/10</f>
        <v>0</v>
      </c>
      <c r="I100" s="605">
        <f>(3/100)*F100</f>
        <v>0</v>
      </c>
      <c r="J100" s="605"/>
      <c r="K100" s="605"/>
    </row>
    <row r="101" ht="15.35" customHeight="1">
      <c r="A101" t="s" s="606">
        <f>'PRODUCTION LIST VOLUMES'!A122</f>
        <v>572</v>
      </c>
      <c r="B101" s="605"/>
      <c r="C101" s="605"/>
      <c r="D101" s="605"/>
      <c r="E101" s="605"/>
      <c r="F101" s="605"/>
      <c r="G101" s="605"/>
      <c r="H101" s="605">
        <f>F101/10</f>
        <v>0</v>
      </c>
      <c r="I101" s="605">
        <f>(3/100)*F101</f>
        <v>0</v>
      </c>
      <c r="J101" s="605"/>
      <c r="K101" s="605"/>
    </row>
    <row r="102" ht="15.35" customHeight="1">
      <c r="A102" t="s" s="606">
        <f>'PRODUCTION LIST VOLUMES'!A123</f>
        <v>573</v>
      </c>
      <c r="B102" s="605"/>
      <c r="C102" s="605"/>
      <c r="D102" s="605"/>
      <c r="E102" s="605"/>
      <c r="F102" s="605"/>
      <c r="G102" s="605"/>
      <c r="H102" s="605">
        <f>F102/10</f>
        <v>0</v>
      </c>
      <c r="I102" s="605">
        <f>(3/100)*F102</f>
        <v>0</v>
      </c>
      <c r="J102" s="605"/>
      <c r="K102" s="605"/>
    </row>
    <row r="103" ht="15.35" customHeight="1">
      <c r="A103" t="s" s="606">
        <f>'PRODUCTION LIST VOLUMES'!A124</f>
        <v>574</v>
      </c>
      <c r="B103" s="605"/>
      <c r="C103" s="605"/>
      <c r="D103" s="605"/>
      <c r="E103" s="605"/>
      <c r="F103" s="605"/>
      <c r="G103" s="605"/>
      <c r="H103" s="605">
        <f>F103/10</f>
        <v>0</v>
      </c>
      <c r="I103" s="605">
        <f>(3/100)*F103</f>
        <v>0</v>
      </c>
      <c r="J103" s="605"/>
      <c r="K103" s="605"/>
    </row>
    <row r="104" ht="15.35" customHeight="1">
      <c r="A104" t="s" s="606">
        <f>'PRODUCTION LIST VOLUMES'!A125</f>
        <v>575</v>
      </c>
      <c r="B104" s="605"/>
      <c r="C104" s="605"/>
      <c r="D104" s="605"/>
      <c r="E104" s="605"/>
      <c r="F104" s="605"/>
      <c r="G104" s="605"/>
      <c r="H104" s="605">
        <f>F104/10</f>
        <v>0</v>
      </c>
      <c r="I104" s="605">
        <f>(3/100)*F104</f>
        <v>0</v>
      </c>
      <c r="J104" s="605"/>
      <c r="K104" s="605"/>
    </row>
    <row r="105" ht="15.35" customHeight="1">
      <c r="A105" t="s" s="606">
        <f>'PRODUCTION LIST VOLUMES'!A127</f>
        <v>577</v>
      </c>
      <c r="B105" s="605"/>
      <c r="C105" s="605"/>
      <c r="D105" s="605"/>
      <c r="E105" s="605"/>
      <c r="F105" s="605"/>
      <c r="G105" s="605"/>
      <c r="H105" s="605">
        <f>F105/10</f>
        <v>0</v>
      </c>
      <c r="I105" s="605">
        <f>(3/100)*F105</f>
        <v>0</v>
      </c>
      <c r="J105" s="605"/>
      <c r="K105" s="605"/>
    </row>
    <row r="106" ht="15.35" customHeight="1">
      <c r="A106" t="s" s="606">
        <f>'PRODUCTION LIST VOLUMES'!A128</f>
        <v>578</v>
      </c>
      <c r="B106" s="605"/>
      <c r="C106" s="605"/>
      <c r="D106" s="605"/>
      <c r="E106" s="605"/>
      <c r="F106" s="605"/>
      <c r="G106" s="605"/>
      <c r="H106" s="605">
        <f>F106/10</f>
        <v>0</v>
      </c>
      <c r="I106" s="605">
        <f>(3/100)*F106</f>
        <v>0</v>
      </c>
      <c r="J106" s="605"/>
      <c r="K106" s="605"/>
    </row>
    <row r="107" ht="15.35" customHeight="1">
      <c r="A107" t="s" s="606">
        <f>'PRODUCTION LIST VOLUMES'!A129</f>
        <v>579</v>
      </c>
      <c r="B107" s="605"/>
      <c r="C107" s="605"/>
      <c r="D107" s="605"/>
      <c r="E107" s="605"/>
      <c r="F107" s="605"/>
      <c r="G107" s="605"/>
      <c r="H107" s="605">
        <f>F107/10</f>
        <v>0</v>
      </c>
      <c r="I107" s="605">
        <f>(3/100)*F107</f>
        <v>0</v>
      </c>
      <c r="J107" s="605"/>
      <c r="K107" s="605"/>
    </row>
    <row r="108" ht="15.35" customHeight="1">
      <c r="A108" t="s" s="606">
        <f>'PRODUCTION LIST VOLUMES'!A130</f>
        <v>580</v>
      </c>
      <c r="B108" s="605"/>
      <c r="C108" s="605"/>
      <c r="D108" s="605"/>
      <c r="E108" s="605"/>
      <c r="F108" s="605"/>
      <c r="G108" s="605"/>
      <c r="H108" s="605">
        <f>F108/10</f>
        <v>0</v>
      </c>
      <c r="I108" s="605">
        <f>(3/100)*F108</f>
        <v>0</v>
      </c>
      <c r="J108" s="605"/>
      <c r="K108" s="605"/>
    </row>
    <row r="109" ht="15.35" customHeight="1">
      <c r="A109" t="s" s="606">
        <f>'PRODUCTION LIST VOLUMES'!A131</f>
        <v>581</v>
      </c>
      <c r="B109" s="605"/>
      <c r="C109" s="605"/>
      <c r="D109" s="605"/>
      <c r="E109" s="605"/>
      <c r="F109" s="605"/>
      <c r="G109" s="605"/>
      <c r="H109" s="605">
        <f>F109/10</f>
        <v>0</v>
      </c>
      <c r="I109" s="605">
        <f>(3/100)*F109</f>
        <v>0</v>
      </c>
      <c r="J109" s="605"/>
      <c r="K109" s="605"/>
    </row>
    <row r="110" ht="15.35" customHeight="1">
      <c r="A110" t="s" s="606">
        <f>'PRODUCTION LIST VOLUMES'!A132</f>
        <v>582</v>
      </c>
      <c r="B110" s="605"/>
      <c r="C110" s="605"/>
      <c r="D110" s="605"/>
      <c r="E110" s="605"/>
      <c r="F110" s="605"/>
      <c r="G110" s="605"/>
      <c r="H110" s="605">
        <f>F110/10</f>
        <v>0</v>
      </c>
      <c r="I110" s="605">
        <f>(3/100)*F110</f>
        <v>0</v>
      </c>
      <c r="J110" s="605"/>
      <c r="K110" s="605"/>
    </row>
    <row r="111" ht="15.35" customHeight="1">
      <c r="A111" t="s" s="606">
        <f>'PRODUCTION LIST VOLUMES'!A133</f>
        <v>583</v>
      </c>
      <c r="B111" s="605"/>
      <c r="C111" s="605"/>
      <c r="D111" s="605"/>
      <c r="E111" s="605"/>
      <c r="F111" s="605"/>
      <c r="G111" s="605"/>
      <c r="H111" s="605">
        <f>F111/10</f>
        <v>0</v>
      </c>
      <c r="I111" s="605">
        <f>(3/100)*F111</f>
        <v>0</v>
      </c>
      <c r="J111" s="605"/>
      <c r="K111" s="605"/>
    </row>
    <row r="112" ht="15.35" customHeight="1">
      <c r="A112" s="607">
        <f>'PRODUCTION LIST VOLUMES'!A134</f>
        <v>0</v>
      </c>
      <c r="B112" s="605"/>
      <c r="C112" s="605"/>
      <c r="D112" s="605"/>
      <c r="E112" s="605"/>
      <c r="F112" s="605"/>
      <c r="G112" s="605"/>
      <c r="H112" s="605">
        <f>F112/10</f>
        <v>0</v>
      </c>
      <c r="I112" s="605">
        <f>(3/100)*F112</f>
        <v>0</v>
      </c>
      <c r="J112" s="605"/>
      <c r="K112" s="605"/>
    </row>
    <row r="113" ht="15.35" customHeight="1">
      <c r="A113" t="s" s="606">
        <f>'PRODUCTION LIST VOLUMES'!A135</f>
        <v>584</v>
      </c>
      <c r="B113" s="605"/>
      <c r="C113" s="605"/>
      <c r="D113" s="605"/>
      <c r="E113" s="605"/>
      <c r="F113" s="605"/>
      <c r="G113" s="605"/>
      <c r="H113" s="605">
        <f>F113/10</f>
        <v>0</v>
      </c>
      <c r="I113" s="605">
        <f>(3/100)*F113</f>
        <v>0</v>
      </c>
      <c r="J113" s="605"/>
      <c r="K113" s="605"/>
    </row>
    <row r="114" ht="15.35" customHeight="1">
      <c r="A114" t="s" s="606">
        <f>'PRODUCTION LIST VOLUMES'!A136</f>
        <v>585</v>
      </c>
      <c r="B114" s="605"/>
      <c r="C114" s="605"/>
      <c r="D114" s="605"/>
      <c r="E114" s="605"/>
      <c r="F114" s="605"/>
      <c r="G114" s="605"/>
      <c r="H114" s="605">
        <f>F114/10</f>
        <v>0</v>
      </c>
      <c r="I114" s="605">
        <f>(3/100)*F114</f>
        <v>0</v>
      </c>
      <c r="J114" s="605"/>
      <c r="K114" s="605"/>
    </row>
    <row r="115" ht="15.35" customHeight="1">
      <c r="A115" t="s" s="606">
        <f>'PRODUCTION LIST VOLUMES'!A137</f>
        <v>586</v>
      </c>
      <c r="B115" s="605"/>
      <c r="C115" s="605"/>
      <c r="D115" s="605"/>
      <c r="E115" s="605"/>
      <c r="F115" s="605"/>
      <c r="G115" s="605"/>
      <c r="H115" s="605">
        <f>F115/10</f>
        <v>0</v>
      </c>
      <c r="I115" s="605">
        <f>(3/100)*F115</f>
        <v>0</v>
      </c>
      <c r="J115" s="605"/>
      <c r="K115" s="605"/>
    </row>
    <row r="116" ht="15.35" customHeight="1">
      <c r="A116" t="s" s="606">
        <f>'PRODUCTION LIST VOLUMES'!A138</f>
        <v>587</v>
      </c>
      <c r="B116" s="605"/>
      <c r="C116" s="605"/>
      <c r="D116" s="605"/>
      <c r="E116" s="605"/>
      <c r="F116" s="605"/>
      <c r="G116" s="605"/>
      <c r="H116" s="605">
        <f>F116/10</f>
        <v>0</v>
      </c>
      <c r="I116" s="605">
        <f>(3/100)*F116</f>
        <v>0</v>
      </c>
      <c r="J116" s="605"/>
      <c r="K116" s="605"/>
    </row>
    <row r="117" ht="15.35" customHeight="1">
      <c r="A117" t="s" s="606">
        <f>'PRODUCTION LIST VOLUMES'!A139</f>
        <v>588</v>
      </c>
      <c r="B117" s="605"/>
      <c r="C117" s="605"/>
      <c r="D117" s="605"/>
      <c r="E117" s="605"/>
      <c r="F117" s="605"/>
      <c r="G117" s="605"/>
      <c r="H117" s="605">
        <f>F117/10</f>
        <v>0</v>
      </c>
      <c r="I117" s="605">
        <f>(3/100)*F117</f>
        <v>0</v>
      </c>
      <c r="J117" s="605"/>
      <c r="K117" s="605"/>
    </row>
    <row r="118" ht="15.35" customHeight="1">
      <c r="A118" t="s" s="606">
        <f>'PRODUCTION LIST VOLUMES'!A140</f>
        <v>589</v>
      </c>
      <c r="B118" s="605"/>
      <c r="C118" s="605"/>
      <c r="D118" s="605"/>
      <c r="E118" s="605"/>
      <c r="F118" s="605"/>
      <c r="G118" s="605"/>
      <c r="H118" s="605">
        <f>F118/10</f>
        <v>0</v>
      </c>
      <c r="I118" s="605">
        <f>(3/100)*F118</f>
        <v>0</v>
      </c>
      <c r="J118" s="605"/>
      <c r="K118" s="605"/>
    </row>
    <row r="119" ht="15.35" customHeight="1">
      <c r="A119" t="s" s="606">
        <f>'PRODUCTION LIST VOLUMES'!A141</f>
        <v>590</v>
      </c>
      <c r="B119" s="605"/>
      <c r="C119" s="605"/>
      <c r="D119" s="605"/>
      <c r="E119" s="605"/>
      <c r="F119" s="605"/>
      <c r="G119" s="605"/>
      <c r="H119" s="605">
        <f>F119/10</f>
        <v>0</v>
      </c>
      <c r="I119" s="605">
        <f>(3/100)*F119</f>
        <v>0</v>
      </c>
      <c r="J119" s="605"/>
      <c r="K119" s="605"/>
    </row>
    <row r="120" ht="15.35" customHeight="1">
      <c r="A120" t="s" s="606">
        <f>'PRODUCTION LIST VOLUMES'!A143</f>
        <v>591</v>
      </c>
      <c r="B120" s="605"/>
      <c r="C120" s="605"/>
      <c r="D120" s="605"/>
      <c r="E120" s="605"/>
      <c r="F120" s="605"/>
      <c r="G120" s="605"/>
      <c r="H120" s="605">
        <f>F120/10</f>
        <v>0</v>
      </c>
      <c r="I120" s="605">
        <f>(3/100)*F120</f>
        <v>0</v>
      </c>
      <c r="J120" s="605"/>
      <c r="K120" s="605"/>
    </row>
    <row r="121" ht="15.35" customHeight="1">
      <c r="A121" t="s" s="606">
        <f>'PRODUCTION LIST VOLUMES'!A144</f>
        <v>592</v>
      </c>
      <c r="B121" s="605"/>
      <c r="C121" s="605"/>
      <c r="D121" s="605"/>
      <c r="E121" s="605"/>
      <c r="F121" s="605"/>
      <c r="G121" s="605"/>
      <c r="H121" s="605">
        <f>F121/10</f>
        <v>0</v>
      </c>
      <c r="I121" s="605">
        <f>(3/100)*F121</f>
        <v>0</v>
      </c>
      <c r="J121" s="605"/>
      <c r="K121" s="605"/>
    </row>
    <row r="122" ht="15.35" customHeight="1">
      <c r="A122" t="s" s="606">
        <f>'PRODUCTION LIST VOLUMES'!A145</f>
        <v>593</v>
      </c>
      <c r="B122" s="605"/>
      <c r="C122" s="605"/>
      <c r="D122" s="605"/>
      <c r="E122" s="605"/>
      <c r="F122" s="605"/>
      <c r="G122" s="605"/>
      <c r="H122" s="605">
        <f>F122/10</f>
        <v>0</v>
      </c>
      <c r="I122" s="605">
        <f>(3/100)*F122</f>
        <v>0</v>
      </c>
      <c r="J122" s="605"/>
      <c r="K122" s="605"/>
    </row>
    <row r="123" ht="15.35" customHeight="1">
      <c r="A123" t="s" s="606">
        <f>'PRODUCTION LIST VOLUMES'!A146</f>
        <v>594</v>
      </c>
      <c r="B123" s="605"/>
      <c r="C123" s="605"/>
      <c r="D123" s="605"/>
      <c r="E123" s="605"/>
      <c r="F123" s="605"/>
      <c r="G123" s="605"/>
      <c r="H123" s="605">
        <f>F123/10</f>
        <v>0</v>
      </c>
      <c r="I123" s="605">
        <f>(3/100)*F123</f>
        <v>0</v>
      </c>
      <c r="J123" s="605"/>
      <c r="K123" s="605"/>
    </row>
    <row r="124" ht="15.35" customHeight="1">
      <c r="A124" t="s" s="606">
        <f>'PRODUCTION LIST VOLUMES'!A147</f>
        <v>595</v>
      </c>
      <c r="B124" s="605"/>
      <c r="C124" s="605"/>
      <c r="D124" s="605"/>
      <c r="E124" s="605"/>
      <c r="F124" s="605"/>
      <c r="G124" s="605"/>
      <c r="H124" s="605">
        <f>F124/10</f>
        <v>0</v>
      </c>
      <c r="I124" s="605">
        <f>(3/100)*F124</f>
        <v>0</v>
      </c>
      <c r="J124" s="605"/>
      <c r="K124" s="605"/>
    </row>
    <row r="125" ht="15.35" customHeight="1">
      <c r="A125" t="s" s="606">
        <f>'PRODUCTION LIST VOLUMES'!A148</f>
        <v>596</v>
      </c>
      <c r="B125" s="605"/>
      <c r="C125" s="605"/>
      <c r="D125" s="605"/>
      <c r="E125" s="605"/>
      <c r="F125" s="605"/>
      <c r="G125" s="605"/>
      <c r="H125" s="605">
        <f>F125/10</f>
        <v>0</v>
      </c>
      <c r="I125" s="605">
        <f>(3/100)*F125</f>
        <v>0</v>
      </c>
      <c r="J125" s="605"/>
      <c r="K125" s="605"/>
    </row>
    <row r="126" ht="15.35" customHeight="1">
      <c r="A126" s="608"/>
      <c r="B126" s="605"/>
      <c r="C126" s="605"/>
      <c r="D126" s="605"/>
      <c r="E126" s="605"/>
      <c r="F126" s="605"/>
      <c r="G126" s="605"/>
      <c r="H126" s="605">
        <f>F126/10</f>
        <v>0</v>
      </c>
      <c r="I126" s="605">
        <f>(3/100)*F126</f>
        <v>0</v>
      </c>
      <c r="J126" s="605"/>
      <c r="K126" s="605"/>
    </row>
    <row r="127" ht="15.35" customHeight="1">
      <c r="A127" s="608"/>
      <c r="B127" s="605"/>
      <c r="C127" s="605"/>
      <c r="D127" s="605"/>
      <c r="E127" s="605"/>
      <c r="F127" s="605"/>
      <c r="G127" s="605"/>
      <c r="H127" s="605">
        <f>F127/10</f>
        <v>0</v>
      </c>
      <c r="I127" s="605">
        <f>(3/100)*F127</f>
        <v>0</v>
      </c>
      <c r="J127" s="605"/>
      <c r="K127" s="605"/>
    </row>
    <row r="128" ht="15.35" customHeight="1">
      <c r="A128" s="608"/>
      <c r="B128" s="605"/>
      <c r="C128" s="605"/>
      <c r="D128" s="605"/>
      <c r="E128" s="605"/>
      <c r="F128" s="605"/>
      <c r="G128" s="605"/>
      <c r="H128" s="605">
        <f>F128/10</f>
        <v>0</v>
      </c>
      <c r="I128" s="605">
        <f>(3/100)*F128</f>
        <v>0</v>
      </c>
      <c r="J128" s="605"/>
      <c r="K128" s="605"/>
    </row>
    <row r="129" ht="15.35" customHeight="1">
      <c r="A129" t="s" s="606">
        <f>'PRODUCTION LIST VOLUMES'!A156</f>
        <v>603</v>
      </c>
      <c r="B129" s="605"/>
      <c r="C129" s="605"/>
      <c r="D129" s="605"/>
      <c r="E129" s="605"/>
      <c r="F129" s="605"/>
      <c r="G129" s="605"/>
      <c r="H129" s="605">
        <f>F129/10</f>
        <v>0</v>
      </c>
      <c r="I129" s="605">
        <f>(3/100)*F129</f>
        <v>0</v>
      </c>
      <c r="J129" s="605"/>
      <c r="K129" s="605"/>
    </row>
    <row r="130" ht="15.35" customHeight="1">
      <c r="A130" t="s" s="606">
        <f>'PRODUCTION LIST VOLUMES'!A157</f>
        <v>604</v>
      </c>
      <c r="B130" s="605"/>
      <c r="C130" s="605"/>
      <c r="D130" s="605"/>
      <c r="E130" s="605"/>
      <c r="F130" s="605"/>
      <c r="G130" s="605"/>
      <c r="H130" s="605">
        <f>F130/10</f>
        <v>0</v>
      </c>
      <c r="I130" s="605">
        <f>(3/100)*F130</f>
        <v>0</v>
      </c>
      <c r="J130" s="605"/>
      <c r="K130" s="605"/>
    </row>
    <row r="131" ht="15.35" customHeight="1">
      <c r="A131" t="s" s="606">
        <f>'PRODUCTION LIST VOLUMES'!A158</f>
        <v>605</v>
      </c>
      <c r="B131" s="605"/>
      <c r="C131" s="605"/>
      <c r="D131" s="605"/>
      <c r="E131" s="605"/>
      <c r="F131" s="605"/>
      <c r="G131" s="605"/>
      <c r="H131" s="605">
        <f>F131/10</f>
        <v>0</v>
      </c>
      <c r="I131" s="605">
        <f>(3/100)*F131</f>
        <v>0</v>
      </c>
      <c r="J131" s="605"/>
      <c r="K131" s="605"/>
    </row>
    <row r="132" ht="15.35" customHeight="1">
      <c r="A132" s="608"/>
      <c r="B132" s="605"/>
      <c r="C132" s="605"/>
      <c r="D132" s="605"/>
      <c r="E132" s="605"/>
      <c r="F132" s="605"/>
      <c r="G132" s="605"/>
      <c r="H132" s="605">
        <f>F132/10</f>
        <v>0</v>
      </c>
      <c r="I132" s="605">
        <f>(3/100)*F132</f>
        <v>0</v>
      </c>
      <c r="J132" s="605"/>
      <c r="K132" s="605"/>
    </row>
    <row r="133" ht="15.35" customHeight="1">
      <c r="A133" s="608"/>
      <c r="B133" s="605"/>
      <c r="C133" s="605"/>
      <c r="D133" s="605"/>
      <c r="E133" s="605"/>
      <c r="F133" s="605"/>
      <c r="G133" s="605"/>
      <c r="H133" s="605">
        <f>F133/10</f>
        <v>0</v>
      </c>
      <c r="I133" s="605">
        <f>(3/100)*F133</f>
        <v>0</v>
      </c>
      <c r="J133" s="605"/>
      <c r="K133" s="605"/>
    </row>
    <row r="134" ht="15.35" customHeight="1">
      <c r="A134" s="608"/>
      <c r="B134" s="605"/>
      <c r="C134" s="605"/>
      <c r="D134" s="605"/>
      <c r="E134" s="605"/>
      <c r="F134" s="605"/>
      <c r="G134" s="605"/>
      <c r="H134" s="605">
        <f>F134/10</f>
        <v>0</v>
      </c>
      <c r="I134" s="605">
        <f>(3/100)*F134</f>
        <v>0</v>
      </c>
      <c r="J134" s="605"/>
      <c r="K134" s="605"/>
    </row>
    <row r="135" ht="15.35" customHeight="1">
      <c r="A135" s="608"/>
      <c r="B135" s="605"/>
      <c r="C135" s="605"/>
      <c r="D135" s="605"/>
      <c r="E135" s="605"/>
      <c r="F135" s="605"/>
      <c r="G135" s="605"/>
      <c r="H135" s="605">
        <f>F135/10</f>
        <v>0</v>
      </c>
      <c r="I135" s="605">
        <f>(3/100)*F135</f>
        <v>0</v>
      </c>
      <c r="J135" s="605"/>
      <c r="K135" s="605"/>
    </row>
    <row r="136" ht="15.35" customHeight="1">
      <c r="A136" s="608"/>
      <c r="B136" s="605"/>
      <c r="C136" s="605"/>
      <c r="D136" s="605"/>
      <c r="E136" s="605"/>
      <c r="F136" s="605"/>
      <c r="G136" s="605"/>
      <c r="H136" s="605">
        <f>F136/10</f>
        <v>0</v>
      </c>
      <c r="I136" s="605">
        <f>(3/100)*F136</f>
        <v>0</v>
      </c>
      <c r="J136" s="605"/>
      <c r="K136" s="605"/>
    </row>
    <row r="137" ht="15.35" customHeight="1">
      <c r="A137" s="608"/>
      <c r="B137" s="605"/>
      <c r="C137" s="605"/>
      <c r="D137" s="605"/>
      <c r="E137" s="605"/>
      <c r="F137" s="605"/>
      <c r="G137" s="605"/>
      <c r="H137" s="605">
        <f>F137/10</f>
        <v>0</v>
      </c>
      <c r="I137" s="605">
        <f>(3/100)*F137</f>
        <v>0</v>
      </c>
      <c r="J137" s="605"/>
      <c r="K137" s="605"/>
    </row>
    <row r="138" ht="15.35" customHeight="1">
      <c r="A138" s="608"/>
      <c r="B138" s="605"/>
      <c r="C138" s="605"/>
      <c r="D138" s="605"/>
      <c r="E138" s="605"/>
      <c r="F138" s="605"/>
      <c r="G138" s="605"/>
      <c r="H138" s="605">
        <f>F138/10</f>
        <v>0</v>
      </c>
      <c r="I138" s="605">
        <f>(3/100)*F138</f>
        <v>0</v>
      </c>
      <c r="J138" s="605"/>
      <c r="K138" s="605"/>
    </row>
    <row r="139" ht="15.35" customHeight="1">
      <c r="A139" s="608"/>
      <c r="B139" s="605"/>
      <c r="C139" s="605"/>
      <c r="D139" s="605"/>
      <c r="E139" s="605"/>
      <c r="F139" s="605"/>
      <c r="G139" s="605"/>
      <c r="H139" s="605">
        <f>F139/10</f>
        <v>0</v>
      </c>
      <c r="I139" s="605">
        <f>(3/100)*F139</f>
        <v>0</v>
      </c>
      <c r="J139" s="605"/>
      <c r="K139" s="605"/>
    </row>
    <row r="140" ht="15.35" customHeight="1">
      <c r="A140" s="608"/>
      <c r="B140" s="605"/>
      <c r="C140" s="605"/>
      <c r="D140" s="605"/>
      <c r="E140" s="605"/>
      <c r="F140" s="605"/>
      <c r="G140" s="605"/>
      <c r="H140" s="605">
        <f>F140/10</f>
        <v>0</v>
      </c>
      <c r="I140" s="605">
        <f>(3/100)*F140</f>
        <v>0</v>
      </c>
      <c r="J140" s="605"/>
      <c r="K140" s="605"/>
    </row>
    <row r="141" ht="15.35" customHeight="1">
      <c r="A141" s="608"/>
      <c r="B141" s="605"/>
      <c r="C141" s="605"/>
      <c r="D141" s="605"/>
      <c r="E141" s="605"/>
      <c r="F141" s="605"/>
      <c r="G141" s="605"/>
      <c r="H141" s="605">
        <f>F141/10</f>
        <v>0</v>
      </c>
      <c r="I141" s="605">
        <f>(3/100)*F141</f>
        <v>0</v>
      </c>
      <c r="J141" s="605"/>
      <c r="K141" s="605"/>
    </row>
    <row r="142" ht="15.35" customHeight="1">
      <c r="A142" s="608"/>
      <c r="B142" s="605"/>
      <c r="C142" s="605"/>
      <c r="D142" s="605"/>
      <c r="E142" s="605"/>
      <c r="F142" s="605"/>
      <c r="G142" s="605"/>
      <c r="H142" s="605">
        <f>F142/10</f>
        <v>0</v>
      </c>
      <c r="I142" s="605">
        <f>(3/100)*F142</f>
        <v>0</v>
      </c>
      <c r="J142" s="605"/>
      <c r="K142" s="605"/>
    </row>
    <row r="143" ht="15.35" customHeight="1">
      <c r="A143" s="50"/>
      <c r="B143" s="605"/>
      <c r="C143" s="605"/>
      <c r="D143" s="605"/>
      <c r="E143" s="605"/>
      <c r="F143" s="605"/>
      <c r="G143" s="605"/>
      <c r="H143" s="605">
        <f>F143/10</f>
        <v>0</v>
      </c>
      <c r="I143" s="605">
        <f>(3/100)*F143</f>
        <v>0</v>
      </c>
      <c r="J143" s="605"/>
      <c r="K143" s="605"/>
    </row>
    <row r="144" ht="15.35" customHeight="1">
      <c r="A144" s="50"/>
      <c r="B144" s="605"/>
      <c r="C144" s="605"/>
      <c r="D144" s="605"/>
      <c r="E144" s="605"/>
      <c r="F144" s="605"/>
      <c r="G144" s="605"/>
      <c r="H144" s="605">
        <f>F144/10</f>
        <v>0</v>
      </c>
      <c r="I144" s="605">
        <f>(3/100)*F144</f>
        <v>0</v>
      </c>
      <c r="J144" s="605"/>
      <c r="K144" s="605"/>
    </row>
    <row r="145" ht="15.35" customHeight="1">
      <c r="A145" s="50"/>
      <c r="B145" s="605"/>
      <c r="C145" s="605"/>
      <c r="D145" s="605"/>
      <c r="E145" s="605"/>
      <c r="F145" s="605"/>
      <c r="G145" s="605"/>
      <c r="H145" s="605">
        <f>F145/10</f>
        <v>0</v>
      </c>
      <c r="I145" s="605">
        <f>(3/100)*F145</f>
        <v>0</v>
      </c>
      <c r="J145" s="605"/>
      <c r="K145" s="605"/>
    </row>
    <row r="146" ht="15.35" customHeight="1">
      <c r="A146" s="50"/>
      <c r="B146" s="605"/>
      <c r="C146" s="605"/>
      <c r="D146" s="605"/>
      <c r="E146" s="605"/>
      <c r="F146" s="605"/>
      <c r="G146" s="605"/>
      <c r="H146" s="605">
        <f>F146/10</f>
        <v>0</v>
      </c>
      <c r="I146" s="605">
        <f>(3/100)*F146</f>
        <v>0</v>
      </c>
      <c r="J146" s="605"/>
      <c r="K146" s="605"/>
    </row>
    <row r="147" ht="15.35" customHeight="1">
      <c r="A147" s="50"/>
      <c r="B147" s="605"/>
      <c r="C147" s="605"/>
      <c r="D147" s="605"/>
      <c r="E147" s="605"/>
      <c r="F147" s="605"/>
      <c r="G147" s="605"/>
      <c r="H147" s="605">
        <f>F147/10</f>
        <v>0</v>
      </c>
      <c r="I147" s="605">
        <f>(3/100)*F147</f>
        <v>0</v>
      </c>
      <c r="J147" s="605"/>
      <c r="K147" s="605"/>
    </row>
    <row r="148" ht="15.35" customHeight="1">
      <c r="A148" s="50"/>
      <c r="B148" s="605"/>
      <c r="C148" s="605"/>
      <c r="D148" s="605"/>
      <c r="E148" s="605"/>
      <c r="F148" s="605"/>
      <c r="G148" s="605"/>
      <c r="H148" s="605">
        <f>F148/10</f>
        <v>0</v>
      </c>
      <c r="I148" s="605">
        <f>(3/100)*F148</f>
        <v>0</v>
      </c>
      <c r="J148" s="605"/>
      <c r="K148" s="605"/>
    </row>
    <row r="149" ht="15.35" customHeight="1">
      <c r="A149" s="50"/>
      <c r="B149" s="605"/>
      <c r="C149" s="605"/>
      <c r="D149" s="605"/>
      <c r="E149" s="605"/>
      <c r="F149" s="605"/>
      <c r="G149" s="605"/>
      <c r="H149" s="605">
        <f>F149/10</f>
        <v>0</v>
      </c>
      <c r="I149" s="605">
        <f>(3/100)*F149</f>
        <v>0</v>
      </c>
      <c r="J149" s="605"/>
      <c r="K149" s="605"/>
    </row>
    <row r="150" ht="15.35" customHeight="1">
      <c r="A150" s="50"/>
      <c r="B150" s="605"/>
      <c r="C150" s="605"/>
      <c r="D150" s="605"/>
      <c r="E150" s="605"/>
      <c r="F150" s="605"/>
      <c r="G150" s="605"/>
      <c r="H150" s="605">
        <f>F150/10</f>
        <v>0</v>
      </c>
      <c r="I150" s="605">
        <f>(3/100)*F150</f>
        <v>0</v>
      </c>
      <c r="J150" s="605"/>
      <c r="K150" s="605"/>
    </row>
    <row r="151" ht="15.35" customHeight="1">
      <c r="A151" s="50"/>
      <c r="B151" s="605"/>
      <c r="C151" s="605"/>
      <c r="D151" s="605"/>
      <c r="E151" s="605"/>
      <c r="F151" s="605"/>
      <c r="G151" s="605"/>
      <c r="H151" s="605">
        <f>F151/10</f>
        <v>0</v>
      </c>
      <c r="I151" s="605">
        <f>(3/100)*F151</f>
        <v>0</v>
      </c>
      <c r="J151" s="605"/>
      <c r="K151" s="605"/>
    </row>
    <row r="152" ht="15.35" customHeight="1">
      <c r="A152" s="50"/>
      <c r="B152" s="605"/>
      <c r="C152" s="605"/>
      <c r="D152" s="605"/>
      <c r="E152" s="605"/>
      <c r="F152" s="605"/>
      <c r="G152" s="605"/>
      <c r="H152" s="605">
        <f>F152/10</f>
        <v>0</v>
      </c>
      <c r="I152" s="605">
        <f>(3/100)*F152</f>
        <v>0</v>
      </c>
      <c r="J152" s="605"/>
      <c r="K152" s="605"/>
    </row>
    <row r="153" ht="15.35" customHeight="1">
      <c r="A153" s="50"/>
      <c r="B153" s="605"/>
      <c r="C153" s="605"/>
      <c r="D153" s="605"/>
      <c r="E153" s="605"/>
      <c r="F153" s="605"/>
      <c r="G153" s="605"/>
      <c r="H153" s="605">
        <f>F153/10</f>
        <v>0</v>
      </c>
      <c r="I153" s="605">
        <f>(3/100)*F153</f>
        <v>0</v>
      </c>
      <c r="J153" s="605"/>
      <c r="K153" s="605"/>
    </row>
    <row r="154" ht="15.35" customHeight="1">
      <c r="A154" s="50"/>
      <c r="B154" s="605"/>
      <c r="C154" s="605"/>
      <c r="D154" s="605"/>
      <c r="E154" s="605"/>
      <c r="F154" s="605"/>
      <c r="G154" s="605"/>
      <c r="H154" s="605">
        <f>F154/10</f>
        <v>0</v>
      </c>
      <c r="I154" s="605">
        <f>(3/100)*F154</f>
        <v>0</v>
      </c>
      <c r="J154" s="605"/>
      <c r="K154" s="605"/>
    </row>
    <row r="155" ht="15.35" customHeight="1">
      <c r="A155" s="50"/>
      <c r="B155" s="605"/>
      <c r="C155" s="605"/>
      <c r="D155" s="605"/>
      <c r="E155" s="605"/>
      <c r="F155" s="605"/>
      <c r="G155" s="605"/>
      <c r="H155" s="605">
        <f>F155/10</f>
        <v>0</v>
      </c>
      <c r="I155" s="605">
        <f>(3/100)*F155</f>
        <v>0</v>
      </c>
      <c r="J155" s="605"/>
      <c r="K155" s="605"/>
    </row>
    <row r="156" ht="15.35" customHeight="1">
      <c r="A156" s="50"/>
      <c r="B156" s="605"/>
      <c r="C156" s="605"/>
      <c r="D156" s="605"/>
      <c r="E156" s="605"/>
      <c r="F156" s="605"/>
      <c r="G156" s="605"/>
      <c r="H156" s="605">
        <f>F156/10</f>
        <v>0</v>
      </c>
      <c r="I156" s="605">
        <f>(3/100)*F156</f>
        <v>0</v>
      </c>
      <c r="J156" s="605"/>
      <c r="K156" s="605"/>
    </row>
    <row r="157" ht="15.35" customHeight="1">
      <c r="A157" s="50"/>
      <c r="B157" s="605"/>
      <c r="C157" s="605"/>
      <c r="D157" s="605"/>
      <c r="E157" s="605"/>
      <c r="F157" s="605"/>
      <c r="G157" s="605"/>
      <c r="H157" s="605">
        <f>F157/10</f>
        <v>0</v>
      </c>
      <c r="I157" s="605">
        <f>(3/100)*F157</f>
        <v>0</v>
      </c>
      <c r="J157" s="605"/>
      <c r="K157" s="605"/>
    </row>
    <row r="158" ht="15.35" customHeight="1">
      <c r="A158" s="50"/>
      <c r="B158" s="605"/>
      <c r="C158" s="605"/>
      <c r="D158" s="605"/>
      <c r="E158" s="605"/>
      <c r="F158" s="605"/>
      <c r="G158" s="605"/>
      <c r="H158" s="605">
        <f>F158/10</f>
        <v>0</v>
      </c>
      <c r="I158" s="605">
        <f>(3/100)*F158</f>
        <v>0</v>
      </c>
      <c r="J158" s="605"/>
      <c r="K158" s="605"/>
    </row>
    <row r="159" ht="15.35" customHeight="1">
      <c r="A159" s="50"/>
      <c r="B159" s="605"/>
      <c r="C159" s="605"/>
      <c r="D159" s="605"/>
      <c r="E159" s="605"/>
      <c r="F159" s="605"/>
      <c r="G159" s="605"/>
      <c r="H159" s="605">
        <f>F159/10</f>
        <v>0</v>
      </c>
      <c r="I159" s="605">
        <f>(3/100)*F159</f>
        <v>0</v>
      </c>
      <c r="J159" s="605"/>
      <c r="K159" s="605"/>
    </row>
    <row r="160" ht="15.35" customHeight="1">
      <c r="A160" s="50"/>
      <c r="B160" s="605"/>
      <c r="C160" s="605"/>
      <c r="D160" s="605"/>
      <c r="E160" s="605"/>
      <c r="F160" s="605"/>
      <c r="G160" s="605"/>
      <c r="H160" s="605">
        <f>F160/10</f>
        <v>0</v>
      </c>
      <c r="I160" s="605">
        <f>(3/100)*F160</f>
        <v>0</v>
      </c>
      <c r="J160" s="605"/>
      <c r="K160" s="605"/>
    </row>
    <row r="161" ht="15.35" customHeight="1">
      <c r="A161" s="50"/>
      <c r="B161" s="605"/>
      <c r="C161" s="605"/>
      <c r="D161" s="605"/>
      <c r="E161" s="605"/>
      <c r="F161" s="605"/>
      <c r="G161" s="605"/>
      <c r="H161" s="605">
        <f>F161/10</f>
        <v>0</v>
      </c>
      <c r="I161" s="605">
        <f>(3/100)*F161</f>
        <v>0</v>
      </c>
      <c r="J161" s="605"/>
      <c r="K161" s="605"/>
    </row>
    <row r="162" ht="15.35" customHeight="1">
      <c r="A162" s="50"/>
      <c r="B162" s="605"/>
      <c r="C162" s="605"/>
      <c r="D162" s="605"/>
      <c r="E162" s="605"/>
      <c r="F162" s="605"/>
      <c r="G162" s="605"/>
      <c r="H162" s="605">
        <f>F162/10</f>
        <v>0</v>
      </c>
      <c r="I162" s="605">
        <f>(3/100)*F162</f>
        <v>0</v>
      </c>
      <c r="J162" s="605"/>
      <c r="K162" s="605"/>
    </row>
    <row r="163" ht="15.35" customHeight="1">
      <c r="A163" s="50"/>
      <c r="B163" s="605"/>
      <c r="C163" s="605"/>
      <c r="D163" s="605"/>
      <c r="E163" s="605"/>
      <c r="F163" s="605"/>
      <c r="G163" s="605"/>
      <c r="H163" s="605">
        <f>F163/10</f>
        <v>0</v>
      </c>
      <c r="I163" s="605">
        <f>(3/100)*F163</f>
        <v>0</v>
      </c>
      <c r="J163" s="605"/>
      <c r="K163" s="605"/>
    </row>
    <row r="164" ht="15.35" customHeight="1">
      <c r="A164" s="50"/>
      <c r="B164" s="605"/>
      <c r="C164" s="605"/>
      <c r="D164" s="605"/>
      <c r="E164" s="605"/>
      <c r="F164" s="605"/>
      <c r="G164" s="605"/>
      <c r="H164" s="605">
        <f>F164/10</f>
        <v>0</v>
      </c>
      <c r="I164" s="605">
        <f>(3/100)*F164</f>
        <v>0</v>
      </c>
      <c r="J164" s="605"/>
      <c r="K164" s="605"/>
    </row>
    <row r="165" ht="15.35" customHeight="1">
      <c r="A165" s="50"/>
      <c r="B165" s="605"/>
      <c r="C165" s="605"/>
      <c r="D165" s="605"/>
      <c r="E165" s="605"/>
      <c r="F165" s="605"/>
      <c r="G165" s="605"/>
      <c r="H165" s="605">
        <f>F165/10</f>
        <v>0</v>
      </c>
      <c r="I165" s="605">
        <f>(3/100)*F165</f>
        <v>0</v>
      </c>
      <c r="J165" s="605"/>
      <c r="K165" s="605"/>
    </row>
    <row r="166" ht="15.35" customHeight="1">
      <c r="A166" s="50"/>
      <c r="B166" s="605"/>
      <c r="C166" s="605"/>
      <c r="D166" s="605"/>
      <c r="E166" s="605"/>
      <c r="F166" s="605"/>
      <c r="G166" s="605"/>
      <c r="H166" s="605">
        <f>F166/10</f>
        <v>0</v>
      </c>
      <c r="I166" s="605">
        <f>(3/100)*F166</f>
        <v>0</v>
      </c>
      <c r="J166" s="605"/>
      <c r="K166" s="605"/>
    </row>
    <row r="167" ht="15.35" customHeight="1">
      <c r="A167" s="50"/>
      <c r="B167" s="605"/>
      <c r="C167" s="605"/>
      <c r="D167" s="605"/>
      <c r="E167" s="605"/>
      <c r="F167" s="605"/>
      <c r="G167" s="605"/>
      <c r="H167" s="605">
        <f>F167/10</f>
        <v>0</v>
      </c>
      <c r="I167" s="605">
        <f>(3/100)*F167</f>
        <v>0</v>
      </c>
      <c r="J167" s="605"/>
      <c r="K167" s="605"/>
    </row>
    <row r="168" ht="15.35" customHeight="1">
      <c r="A168" s="50"/>
      <c r="B168" s="605"/>
      <c r="C168" s="605"/>
      <c r="D168" s="605"/>
      <c r="E168" s="605"/>
      <c r="F168" s="605"/>
      <c r="G168" s="605"/>
      <c r="H168" s="605">
        <f>F168/10</f>
        <v>0</v>
      </c>
      <c r="I168" s="605">
        <f>(3/100)*F168</f>
        <v>0</v>
      </c>
      <c r="J168" s="605"/>
      <c r="K168" s="605"/>
    </row>
    <row r="169" ht="15.35" customHeight="1">
      <c r="A169" s="50"/>
      <c r="B169" s="605"/>
      <c r="C169" s="605"/>
      <c r="D169" s="605"/>
      <c r="E169" s="605"/>
      <c r="F169" s="605"/>
      <c r="G169" s="605"/>
      <c r="H169" s="605">
        <f>F169/10</f>
        <v>0</v>
      </c>
      <c r="I169" s="605">
        <f>(3/100)*F169</f>
        <v>0</v>
      </c>
      <c r="J169" s="605"/>
      <c r="K169" s="605"/>
    </row>
    <row r="170" ht="15.35" customHeight="1">
      <c r="A170" s="50"/>
      <c r="B170" s="605"/>
      <c r="C170" s="605"/>
      <c r="D170" s="605"/>
      <c r="E170" s="605"/>
      <c r="F170" s="605"/>
      <c r="G170" s="605"/>
      <c r="H170" s="605">
        <f>F170/10</f>
        <v>0</v>
      </c>
      <c r="I170" s="605">
        <f>(3/100)*F170</f>
        <v>0</v>
      </c>
      <c r="J170" s="605"/>
      <c r="K170" s="605"/>
    </row>
    <row r="171" ht="15.35" customHeight="1">
      <c r="A171" s="50"/>
      <c r="B171" s="605"/>
      <c r="C171" s="605"/>
      <c r="D171" s="605"/>
      <c r="E171" s="605"/>
      <c r="F171" s="605"/>
      <c r="G171" s="605"/>
      <c r="H171" s="605">
        <f>F171/10</f>
        <v>0</v>
      </c>
      <c r="I171" s="605">
        <f>(3/100)*F171</f>
        <v>0</v>
      </c>
      <c r="J171" s="605"/>
      <c r="K171" s="605"/>
    </row>
    <row r="172" ht="15.35" customHeight="1">
      <c r="A172" s="50"/>
      <c r="B172" s="605"/>
      <c r="C172" s="605"/>
      <c r="D172" s="605"/>
      <c r="E172" s="605"/>
      <c r="F172" s="605"/>
      <c r="G172" s="605"/>
      <c r="H172" s="605">
        <f>F172/10</f>
        <v>0</v>
      </c>
      <c r="I172" s="605">
        <f>(3/100)*F172</f>
        <v>0</v>
      </c>
      <c r="J172" s="605"/>
      <c r="K172" s="605"/>
    </row>
    <row r="173" ht="15.35" customHeight="1">
      <c r="A173" s="50"/>
      <c r="B173" s="605"/>
      <c r="C173" s="605"/>
      <c r="D173" s="605"/>
      <c r="E173" s="605"/>
      <c r="F173" s="605"/>
      <c r="G173" s="605"/>
      <c r="H173" s="605">
        <f>F173/10</f>
        <v>0</v>
      </c>
      <c r="I173" s="605">
        <f>(3/100)*F173</f>
        <v>0</v>
      </c>
      <c r="J173" s="605"/>
      <c r="K173" s="605"/>
    </row>
    <row r="174" ht="15.35" customHeight="1">
      <c r="A174" s="50"/>
      <c r="B174" s="605"/>
      <c r="C174" s="605"/>
      <c r="D174" s="605"/>
      <c r="E174" s="605"/>
      <c r="F174" s="605"/>
      <c r="G174" s="605"/>
      <c r="H174" s="605">
        <f>F174/10</f>
        <v>0</v>
      </c>
      <c r="I174" s="605">
        <f>(3/100)*F174</f>
        <v>0</v>
      </c>
      <c r="J174" s="605"/>
      <c r="K174" s="605"/>
    </row>
    <row r="175" ht="15.35" customHeight="1">
      <c r="A175" s="50"/>
      <c r="B175" s="605"/>
      <c r="C175" s="605"/>
      <c r="D175" s="605"/>
      <c r="E175" s="605"/>
      <c r="F175" s="605"/>
      <c r="G175" s="605"/>
      <c r="H175" s="605">
        <f>F175/10</f>
        <v>0</v>
      </c>
      <c r="I175" s="605">
        <f>(3/100)*F175</f>
        <v>0</v>
      </c>
      <c r="J175" s="605"/>
      <c r="K175" s="605"/>
    </row>
    <row r="176" ht="15.35" customHeight="1">
      <c r="A176" s="50"/>
      <c r="B176" s="605"/>
      <c r="C176" s="605"/>
      <c r="D176" s="605"/>
      <c r="E176" s="605"/>
      <c r="F176" s="605"/>
      <c r="G176" s="605"/>
      <c r="H176" s="605">
        <f>F176/10</f>
        <v>0</v>
      </c>
      <c r="I176" s="605">
        <f>(3/100)*F176</f>
        <v>0</v>
      </c>
      <c r="J176" s="605"/>
      <c r="K176" s="605"/>
    </row>
    <row r="177" ht="15.35" customHeight="1">
      <c r="A177" s="50"/>
      <c r="B177" s="605"/>
      <c r="C177" s="605"/>
      <c r="D177" s="605"/>
      <c r="E177" s="605"/>
      <c r="F177" s="605"/>
      <c r="G177" s="605"/>
      <c r="H177" s="605">
        <f>F177/10</f>
        <v>0</v>
      </c>
      <c r="I177" s="605">
        <f>(3/100)*F177</f>
        <v>0</v>
      </c>
      <c r="J177" s="605"/>
      <c r="K177" s="605"/>
    </row>
    <row r="178" ht="15.35" customHeight="1">
      <c r="A178" s="50"/>
      <c r="B178" s="605"/>
      <c r="C178" s="605"/>
      <c r="D178" s="605"/>
      <c r="E178" s="605"/>
      <c r="F178" s="605"/>
      <c r="G178" s="605"/>
      <c r="H178" s="605">
        <f>F178/10</f>
        <v>0</v>
      </c>
      <c r="I178" s="605">
        <f>(3/100)*F178</f>
        <v>0</v>
      </c>
      <c r="J178" s="605"/>
      <c r="K178" s="605"/>
    </row>
    <row r="179" ht="15.35" customHeight="1">
      <c r="A179" s="50"/>
      <c r="B179" s="605"/>
      <c r="C179" s="605"/>
      <c r="D179" s="605"/>
      <c r="E179" s="605"/>
      <c r="F179" s="605"/>
      <c r="G179" s="605"/>
      <c r="H179" s="605">
        <f>F179/10</f>
        <v>0</v>
      </c>
      <c r="I179" s="605">
        <f>(3/100)*F179</f>
        <v>0</v>
      </c>
      <c r="J179" s="605"/>
      <c r="K179" s="605"/>
    </row>
    <row r="180" ht="15.35" customHeight="1">
      <c r="A180" s="50"/>
      <c r="B180" s="605"/>
      <c r="C180" s="605"/>
      <c r="D180" s="605"/>
      <c r="E180" s="605"/>
      <c r="F180" s="605"/>
      <c r="G180" s="605"/>
      <c r="H180" s="605">
        <f>F180/10</f>
        <v>0</v>
      </c>
      <c r="I180" s="605">
        <f>(3/100)*F180</f>
        <v>0</v>
      </c>
      <c r="J180" s="605"/>
      <c r="K180" s="605"/>
    </row>
    <row r="181" ht="15.35" customHeight="1">
      <c r="A181" s="50"/>
      <c r="B181" s="605"/>
      <c r="C181" s="605"/>
      <c r="D181" s="605"/>
      <c r="E181" s="605"/>
      <c r="F181" s="605"/>
      <c r="G181" s="605"/>
      <c r="H181" s="605">
        <f>F181/10</f>
        <v>0</v>
      </c>
      <c r="I181" s="605">
        <f>(3/100)*F181</f>
        <v>0</v>
      </c>
      <c r="J181" s="605"/>
      <c r="K181" s="605"/>
    </row>
    <row r="182" ht="15.35" customHeight="1">
      <c r="A182" s="50"/>
      <c r="B182" s="605"/>
      <c r="C182" s="605"/>
      <c r="D182" s="605"/>
      <c r="E182" s="605"/>
      <c r="F182" s="605"/>
      <c r="G182" s="605"/>
      <c r="H182" s="605">
        <f>F182/10</f>
        <v>0</v>
      </c>
      <c r="I182" s="605">
        <f>(3/100)*F182</f>
        <v>0</v>
      </c>
      <c r="J182" s="605"/>
      <c r="K182" s="605"/>
    </row>
    <row r="183" ht="15.35" customHeight="1">
      <c r="A183" s="50"/>
      <c r="B183" s="605"/>
      <c r="C183" s="605"/>
      <c r="D183" s="605"/>
      <c r="E183" s="605"/>
      <c r="F183" s="605"/>
      <c r="G183" s="605"/>
      <c r="H183" s="605">
        <f>F183/10</f>
        <v>0</v>
      </c>
      <c r="I183" s="605">
        <f>(3/100)*F183</f>
        <v>0</v>
      </c>
      <c r="J183" s="605"/>
      <c r="K183" s="605"/>
    </row>
    <row r="184" ht="15.35" customHeight="1">
      <c r="A184" s="50"/>
      <c r="B184" s="605"/>
      <c r="C184" s="605"/>
      <c r="D184" s="605"/>
      <c r="E184" s="605"/>
      <c r="F184" s="605"/>
      <c r="G184" s="605"/>
      <c r="H184" s="605">
        <f>F184/10</f>
        <v>0</v>
      </c>
      <c r="I184" s="605">
        <f>(3/100)*F184</f>
        <v>0</v>
      </c>
      <c r="J184" s="605"/>
      <c r="K184" s="605"/>
    </row>
    <row r="185" ht="15.35" customHeight="1">
      <c r="A185" s="50"/>
      <c r="B185" s="605"/>
      <c r="C185" s="605"/>
      <c r="D185" s="605"/>
      <c r="E185" s="605"/>
      <c r="F185" s="605"/>
      <c r="G185" s="605"/>
      <c r="H185" s="605">
        <f>F185/10</f>
        <v>0</v>
      </c>
      <c r="I185" s="605">
        <f>(3/100)*F185</f>
        <v>0</v>
      </c>
      <c r="J185" s="605"/>
      <c r="K185" s="605"/>
    </row>
    <row r="186" ht="15.35" customHeight="1">
      <c r="A186" s="50"/>
      <c r="B186" s="605"/>
      <c r="C186" s="605"/>
      <c r="D186" s="605"/>
      <c r="E186" s="605"/>
      <c r="F186" s="605"/>
      <c r="G186" s="605"/>
      <c r="H186" s="605">
        <f>F186/10</f>
        <v>0</v>
      </c>
      <c r="I186" s="605">
        <f>(3/100)*F186</f>
        <v>0</v>
      </c>
      <c r="J186" s="605"/>
      <c r="K186" s="605"/>
    </row>
    <row r="187" ht="15.35" customHeight="1">
      <c r="A187" s="50"/>
      <c r="B187" s="605"/>
      <c r="C187" s="605"/>
      <c r="D187" s="605"/>
      <c r="E187" s="605"/>
      <c r="F187" s="605"/>
      <c r="G187" s="605"/>
      <c r="H187" s="605">
        <f>F187/10</f>
        <v>0</v>
      </c>
      <c r="I187" s="605">
        <f>(3/100)*F187</f>
        <v>0</v>
      </c>
      <c r="J187" s="605"/>
      <c r="K187" s="605"/>
    </row>
    <row r="188" ht="15.35" customHeight="1">
      <c r="A188" s="50"/>
      <c r="B188" s="605"/>
      <c r="C188" s="605"/>
      <c r="D188" s="605"/>
      <c r="E188" s="605"/>
      <c r="F188" s="605"/>
      <c r="G188" s="605"/>
      <c r="H188" s="605">
        <f>F188/10</f>
        <v>0</v>
      </c>
      <c r="I188" s="605">
        <f>(3/100)*F188</f>
        <v>0</v>
      </c>
      <c r="J188" s="605"/>
      <c r="K188" s="605"/>
    </row>
    <row r="189" ht="15.35" customHeight="1">
      <c r="A189" s="50"/>
      <c r="B189" s="605"/>
      <c r="C189" s="605"/>
      <c r="D189" s="605"/>
      <c r="E189" s="605"/>
      <c r="F189" s="605"/>
      <c r="G189" s="605"/>
      <c r="H189" s="605">
        <f>F189/10</f>
        <v>0</v>
      </c>
      <c r="I189" s="605">
        <f>(3/100)*F189</f>
        <v>0</v>
      </c>
      <c r="J189" s="605"/>
      <c r="K189" s="605"/>
    </row>
    <row r="190" ht="15.35" customHeight="1">
      <c r="A190" s="50"/>
      <c r="B190" s="605"/>
      <c r="C190" s="605"/>
      <c r="D190" s="605"/>
      <c r="E190" s="605"/>
      <c r="F190" s="605"/>
      <c r="G190" s="605"/>
      <c r="H190" s="605">
        <f>F190/10</f>
        <v>0</v>
      </c>
      <c r="I190" s="605">
        <f>(3/100)*F190</f>
        <v>0</v>
      </c>
      <c r="J190" s="605"/>
      <c r="K190" s="605"/>
    </row>
    <row r="191" ht="15.35" customHeight="1">
      <c r="A191" s="50"/>
      <c r="B191" s="605"/>
      <c r="C191" s="605"/>
      <c r="D191" s="605"/>
      <c r="E191" s="605"/>
      <c r="F191" s="605"/>
      <c r="G191" s="605"/>
      <c r="H191" s="605">
        <f>F191/10</f>
        <v>0</v>
      </c>
      <c r="I191" s="605">
        <f>(3/100)*F191</f>
        <v>0</v>
      </c>
      <c r="J191" s="605"/>
      <c r="K191" s="605"/>
    </row>
    <row r="192" ht="15.35" customHeight="1">
      <c r="A192" s="50"/>
      <c r="B192" s="605"/>
      <c r="C192" s="605"/>
      <c r="D192" s="605"/>
      <c r="E192" s="605"/>
      <c r="F192" s="605"/>
      <c r="G192" s="605"/>
      <c r="H192" s="605">
        <f>F192/10</f>
        <v>0</v>
      </c>
      <c r="I192" s="605">
        <f>(3/100)*F192</f>
        <v>0</v>
      </c>
      <c r="J192" s="605"/>
      <c r="K192" s="605"/>
    </row>
    <row r="193" ht="15.35" customHeight="1">
      <c r="A193" s="50"/>
      <c r="B193" s="605"/>
      <c r="C193" s="605"/>
      <c r="D193" s="605"/>
      <c r="E193" s="605"/>
      <c r="F193" s="605"/>
      <c r="G193" s="605"/>
      <c r="H193" s="605">
        <f>F193/10</f>
        <v>0</v>
      </c>
      <c r="I193" s="605">
        <f>(3/100)*F193</f>
        <v>0</v>
      </c>
      <c r="J193" s="605"/>
      <c r="K193" s="605"/>
    </row>
    <row r="194" ht="15.35" customHeight="1">
      <c r="A194" s="50"/>
      <c r="B194" s="605"/>
      <c r="C194" s="605"/>
      <c r="D194" s="605"/>
      <c r="E194" s="605"/>
      <c r="F194" s="605"/>
      <c r="G194" s="605"/>
      <c r="H194" s="605">
        <f>F194/10</f>
        <v>0</v>
      </c>
      <c r="I194" s="605">
        <f>(3/100)*F194</f>
        <v>0</v>
      </c>
      <c r="J194" s="605"/>
      <c r="K194" s="605"/>
    </row>
    <row r="195" ht="15.35" customHeight="1">
      <c r="A195" s="50"/>
      <c r="B195" s="605"/>
      <c r="C195" s="605"/>
      <c r="D195" s="605"/>
      <c r="E195" s="605"/>
      <c r="F195" s="605"/>
      <c r="G195" s="605"/>
      <c r="H195" s="605">
        <f>F195/10</f>
        <v>0</v>
      </c>
      <c r="I195" s="605">
        <f>(3/100)*F195</f>
        <v>0</v>
      </c>
      <c r="J195" s="605"/>
      <c r="K195" s="605"/>
    </row>
    <row r="196" ht="15.35" customHeight="1">
      <c r="A196" s="50"/>
      <c r="B196" s="605"/>
      <c r="C196" s="605"/>
      <c r="D196" s="605"/>
      <c r="E196" s="605"/>
      <c r="F196" s="605"/>
      <c r="G196" s="605"/>
      <c r="H196" s="605">
        <f>F196/10</f>
        <v>0</v>
      </c>
      <c r="I196" s="605">
        <f>(3/100)*F196</f>
        <v>0</v>
      </c>
      <c r="J196" s="605"/>
      <c r="K196" s="605"/>
    </row>
    <row r="197" ht="15.35" customHeight="1">
      <c r="A197" s="50"/>
      <c r="B197" s="605"/>
      <c r="C197" s="605"/>
      <c r="D197" s="605"/>
      <c r="E197" s="605"/>
      <c r="F197" s="605"/>
      <c r="G197" s="605"/>
      <c r="H197" s="605">
        <f>F197/10</f>
        <v>0</v>
      </c>
      <c r="I197" s="605">
        <f>(3/100)*F197</f>
        <v>0</v>
      </c>
      <c r="J197" s="605"/>
      <c r="K197" s="605"/>
    </row>
    <row r="198" ht="15.35" customHeight="1">
      <c r="A198" s="50"/>
      <c r="B198" s="605"/>
      <c r="C198" s="605"/>
      <c r="D198" s="605"/>
      <c r="E198" s="605"/>
      <c r="F198" s="605"/>
      <c r="G198" s="605"/>
      <c r="H198" s="605">
        <f>F198/10</f>
        <v>0</v>
      </c>
      <c r="I198" s="605">
        <f>(3/100)*F198</f>
        <v>0</v>
      </c>
      <c r="J198" s="605"/>
      <c r="K198" s="605"/>
    </row>
    <row r="199" ht="15.35" customHeight="1">
      <c r="A199" s="50"/>
      <c r="B199" s="605"/>
      <c r="C199" s="605"/>
      <c r="D199" s="605"/>
      <c r="E199" s="605"/>
      <c r="F199" s="605"/>
      <c r="G199" s="605"/>
      <c r="H199" s="605">
        <f>F199/10</f>
        <v>0</v>
      </c>
      <c r="I199" s="605">
        <f>(3/100)*F199</f>
        <v>0</v>
      </c>
      <c r="J199" s="605"/>
      <c r="K199" s="605"/>
    </row>
    <row r="200" ht="15.35" customHeight="1">
      <c r="A200" s="50"/>
      <c r="B200" s="605"/>
      <c r="C200" s="605"/>
      <c r="D200" s="605"/>
      <c r="E200" s="605"/>
      <c r="F200" s="605"/>
      <c r="G200" s="605"/>
      <c r="H200" s="605">
        <f>F200/10</f>
        <v>0</v>
      </c>
      <c r="I200" s="605">
        <f>(3/100)*F200</f>
        <v>0</v>
      </c>
      <c r="J200" s="605"/>
      <c r="K200" s="605"/>
    </row>
    <row r="201" ht="15.35" customHeight="1">
      <c r="A201" s="50"/>
      <c r="B201" s="605"/>
      <c r="C201" s="605"/>
      <c r="D201" s="605"/>
      <c r="E201" s="605"/>
      <c r="F201" s="605"/>
      <c r="G201" s="605"/>
      <c r="H201" s="605">
        <f>F201/10</f>
        <v>0</v>
      </c>
      <c r="I201" s="605">
        <f>(3/100)*F201</f>
        <v>0</v>
      </c>
      <c r="J201" s="605"/>
      <c r="K201" s="605"/>
    </row>
    <row r="202" ht="15.35" customHeight="1">
      <c r="A202" s="50"/>
      <c r="B202" s="605"/>
      <c r="C202" s="605"/>
      <c r="D202" s="605"/>
      <c r="E202" s="605"/>
      <c r="F202" s="605"/>
      <c r="G202" s="605"/>
      <c r="H202" s="605">
        <f>F202/10</f>
        <v>0</v>
      </c>
      <c r="I202" s="605">
        <f>(3/100)*F202</f>
        <v>0</v>
      </c>
      <c r="J202" s="605"/>
      <c r="K202" s="605"/>
    </row>
    <row r="203" ht="15.35" customHeight="1">
      <c r="A203" s="50"/>
      <c r="B203" s="605"/>
      <c r="C203" s="605"/>
      <c r="D203" s="605"/>
      <c r="E203" s="605"/>
      <c r="F203" s="605"/>
      <c r="G203" s="605"/>
      <c r="H203" s="605">
        <f>F203/10</f>
        <v>0</v>
      </c>
      <c r="I203" s="605">
        <f>(3/100)*F203</f>
        <v>0</v>
      </c>
      <c r="J203" s="605"/>
      <c r="K203" s="605"/>
    </row>
    <row r="204" ht="15.35" customHeight="1">
      <c r="A204" s="50"/>
      <c r="B204" s="605"/>
      <c r="C204" s="605"/>
      <c r="D204" s="605"/>
      <c r="E204" s="605"/>
      <c r="F204" s="605"/>
      <c r="G204" s="605"/>
      <c r="H204" s="605">
        <f>F204/10</f>
        <v>0</v>
      </c>
      <c r="I204" s="605">
        <f>(3/100)*F204</f>
        <v>0</v>
      </c>
      <c r="J204" s="605"/>
      <c r="K204" s="605"/>
    </row>
    <row r="205" ht="15.35" customHeight="1">
      <c r="A205" s="50"/>
      <c r="B205" s="605"/>
      <c r="C205" s="605"/>
      <c r="D205" s="605"/>
      <c r="E205" s="605"/>
      <c r="F205" s="605"/>
      <c r="G205" s="605"/>
      <c r="H205" s="605">
        <f>F205/10</f>
        <v>0</v>
      </c>
      <c r="I205" s="605">
        <f>(3/100)*F205</f>
        <v>0</v>
      </c>
      <c r="J205" s="605"/>
      <c r="K205" s="605"/>
    </row>
    <row r="206" ht="15.35" customHeight="1">
      <c r="A206" s="50"/>
      <c r="B206" s="605"/>
      <c r="C206" s="605"/>
      <c r="D206" s="605"/>
      <c r="E206" s="605"/>
      <c r="F206" s="605"/>
      <c r="G206" s="605"/>
      <c r="H206" s="605">
        <f>F206/10</f>
        <v>0</v>
      </c>
      <c r="I206" s="605">
        <f>(3/100)*F206</f>
        <v>0</v>
      </c>
      <c r="J206" s="605"/>
      <c r="K206" s="605"/>
    </row>
    <row r="207" ht="15.35" customHeight="1">
      <c r="A207" s="50"/>
      <c r="B207" s="605"/>
      <c r="C207" s="605"/>
      <c r="D207" s="605"/>
      <c r="E207" s="605"/>
      <c r="F207" s="605"/>
      <c r="G207" s="605"/>
      <c r="H207" s="605">
        <f>F207/10</f>
        <v>0</v>
      </c>
      <c r="I207" s="605">
        <f>(3/100)*F207</f>
        <v>0</v>
      </c>
      <c r="J207" s="605"/>
      <c r="K207" s="605"/>
    </row>
    <row r="208" ht="15.35" customHeight="1">
      <c r="A208" s="50"/>
      <c r="B208" s="605"/>
      <c r="C208" s="605"/>
      <c r="D208" s="605"/>
      <c r="E208" s="605"/>
      <c r="F208" s="605"/>
      <c r="G208" s="605"/>
      <c r="H208" s="605">
        <f>F208/10</f>
        <v>0</v>
      </c>
      <c r="I208" s="605">
        <f>(3/100)*F208</f>
        <v>0</v>
      </c>
      <c r="J208" s="605"/>
      <c r="K208" s="605"/>
    </row>
    <row r="209" ht="15.35" customHeight="1">
      <c r="A209" s="50"/>
      <c r="B209" s="605"/>
      <c r="C209" s="605"/>
      <c r="D209" s="605"/>
      <c r="E209" s="605"/>
      <c r="F209" s="605"/>
      <c r="G209" s="605"/>
      <c r="H209" s="605">
        <f>F209/10</f>
        <v>0</v>
      </c>
      <c r="I209" s="605">
        <f>(3/100)*F209</f>
        <v>0</v>
      </c>
      <c r="J209" s="605"/>
      <c r="K209" s="605"/>
    </row>
    <row r="210" ht="15.35" customHeight="1">
      <c r="A210" s="50"/>
      <c r="B210" s="605"/>
      <c r="C210" s="605"/>
      <c r="D210" s="605"/>
      <c r="E210" s="605"/>
      <c r="F210" s="605"/>
      <c r="G210" s="605"/>
      <c r="H210" s="605">
        <f>F210/10</f>
        <v>0</v>
      </c>
      <c r="I210" s="605">
        <f>(3/100)*F210</f>
        <v>0</v>
      </c>
      <c r="J210" s="605"/>
      <c r="K210" s="605"/>
    </row>
    <row r="211" ht="15.35" customHeight="1">
      <c r="A211" s="50"/>
      <c r="B211" s="605"/>
      <c r="C211" s="605"/>
      <c r="D211" s="605"/>
      <c r="E211" s="605"/>
      <c r="F211" s="605"/>
      <c r="G211" s="605"/>
      <c r="H211" s="605">
        <f>F211/10</f>
        <v>0</v>
      </c>
      <c r="I211" s="605">
        <f>(3/100)*F211</f>
        <v>0</v>
      </c>
      <c r="J211" s="605"/>
      <c r="K211" s="605"/>
    </row>
    <row r="212" ht="15.35" customHeight="1">
      <c r="A212" s="50"/>
      <c r="B212" s="605"/>
      <c r="C212" s="605"/>
      <c r="D212" s="605"/>
      <c r="E212" s="605"/>
      <c r="F212" s="605"/>
      <c r="G212" s="605"/>
      <c r="H212" s="605">
        <f>F212/10</f>
        <v>0</v>
      </c>
      <c r="I212" s="605">
        <f>(3/100)*F212</f>
        <v>0</v>
      </c>
      <c r="J212" s="605"/>
      <c r="K212" s="605"/>
    </row>
    <row r="213" ht="15.35" customHeight="1">
      <c r="A213" s="50"/>
      <c r="B213" s="605"/>
      <c r="C213" s="605"/>
      <c r="D213" s="605"/>
      <c r="E213" s="605"/>
      <c r="F213" s="605"/>
      <c r="G213" s="605"/>
      <c r="H213" s="605">
        <f>F213/10</f>
        <v>0</v>
      </c>
      <c r="I213" s="605">
        <f>(3/100)*F213</f>
        <v>0</v>
      </c>
      <c r="J213" s="605"/>
      <c r="K213" s="605"/>
    </row>
    <row r="214" ht="15.35" customHeight="1">
      <c r="A214" s="50"/>
      <c r="B214" s="605"/>
      <c r="C214" s="605"/>
      <c r="D214" s="605"/>
      <c r="E214" s="605"/>
      <c r="F214" s="605"/>
      <c r="G214" s="605"/>
      <c r="H214" s="605">
        <f>F214/10</f>
        <v>0</v>
      </c>
      <c r="I214" s="605">
        <f>(3/100)*F214</f>
        <v>0</v>
      </c>
      <c r="J214" s="605"/>
      <c r="K214" s="605"/>
    </row>
    <row r="215" ht="15.35" customHeight="1">
      <c r="A215" s="50"/>
      <c r="B215" s="605"/>
      <c r="C215" s="605"/>
      <c r="D215" s="605"/>
      <c r="E215" s="605"/>
      <c r="F215" s="605"/>
      <c r="G215" s="605"/>
      <c r="H215" s="605">
        <f>F215/10</f>
        <v>0</v>
      </c>
      <c r="I215" s="605">
        <f>(3/100)*F215</f>
        <v>0</v>
      </c>
      <c r="J215" s="605"/>
      <c r="K215" s="605"/>
    </row>
    <row r="216" ht="15.35" customHeight="1">
      <c r="A216" s="50"/>
      <c r="B216" s="605"/>
      <c r="C216" s="605"/>
      <c r="D216" s="605"/>
      <c r="E216" s="605"/>
      <c r="F216" s="605"/>
      <c r="G216" s="605"/>
      <c r="H216" s="605">
        <f>F216/10</f>
        <v>0</v>
      </c>
      <c r="I216" s="605">
        <f>(3/100)*F216</f>
        <v>0</v>
      </c>
      <c r="J216" s="605"/>
      <c r="K216" s="605"/>
    </row>
    <row r="217" ht="15.35" customHeight="1">
      <c r="A217" s="50"/>
      <c r="B217" s="605"/>
      <c r="C217" s="605"/>
      <c r="D217" s="605"/>
      <c r="E217" s="605"/>
      <c r="F217" s="605"/>
      <c r="G217" s="605"/>
      <c r="H217" s="605">
        <f>F217/10</f>
        <v>0</v>
      </c>
      <c r="I217" s="605">
        <f>(3/100)*F217</f>
        <v>0</v>
      </c>
      <c r="J217" s="605"/>
      <c r="K217" s="605"/>
    </row>
    <row r="218" ht="15.35" customHeight="1">
      <c r="A218" s="50"/>
      <c r="B218" s="605"/>
      <c r="C218" s="605"/>
      <c r="D218" s="605"/>
      <c r="E218" s="605"/>
      <c r="F218" s="605"/>
      <c r="G218" s="605"/>
      <c r="H218" s="605">
        <f>F218/10</f>
        <v>0</v>
      </c>
      <c r="I218" s="605">
        <f>(3/100)*F218</f>
        <v>0</v>
      </c>
      <c r="J218" s="605"/>
      <c r="K218" s="605"/>
    </row>
    <row r="219" ht="15.35" customHeight="1">
      <c r="A219" s="50"/>
      <c r="B219" s="605"/>
      <c r="C219" s="605"/>
      <c r="D219" s="605"/>
      <c r="E219" s="605"/>
      <c r="F219" s="605"/>
      <c r="G219" s="605"/>
      <c r="H219" s="605">
        <f>F219/10</f>
        <v>0</v>
      </c>
      <c r="I219" s="605">
        <f>(3/100)*F219</f>
        <v>0</v>
      </c>
      <c r="J219" s="605"/>
      <c r="K219" s="605"/>
    </row>
    <row r="220" ht="15.35" customHeight="1">
      <c r="A220" s="50"/>
      <c r="B220" s="605"/>
      <c r="C220" s="605"/>
      <c r="D220" s="605"/>
      <c r="E220" s="605"/>
      <c r="F220" s="605"/>
      <c r="G220" s="605"/>
      <c r="H220" s="605">
        <f>F220/10</f>
        <v>0</v>
      </c>
      <c r="I220" s="605">
        <f>(3/100)*F220</f>
        <v>0</v>
      </c>
      <c r="J220" s="605"/>
      <c r="K220" s="605"/>
    </row>
    <row r="221" ht="15.35" customHeight="1">
      <c r="A221" s="50"/>
      <c r="B221" s="605"/>
      <c r="C221" s="605"/>
      <c r="D221" s="605"/>
      <c r="E221" s="605"/>
      <c r="F221" s="605"/>
      <c r="G221" s="605"/>
      <c r="H221" s="605">
        <f>F221/10</f>
        <v>0</v>
      </c>
      <c r="I221" s="605">
        <f>(3/100)*F221</f>
        <v>0</v>
      </c>
      <c r="J221" s="605"/>
      <c r="K221" s="605"/>
    </row>
    <row r="222" ht="15.35" customHeight="1">
      <c r="A222" s="50"/>
      <c r="B222" s="605"/>
      <c r="C222" s="605"/>
      <c r="D222" s="605"/>
      <c r="E222" s="605"/>
      <c r="F222" s="605"/>
      <c r="G222" s="605"/>
      <c r="H222" s="605">
        <f>F222/10</f>
        <v>0</v>
      </c>
      <c r="I222" s="605">
        <f>(3/100)*F222</f>
        <v>0</v>
      </c>
      <c r="J222" s="605"/>
      <c r="K222" s="605"/>
    </row>
    <row r="223" ht="15.35" customHeight="1">
      <c r="A223" s="50"/>
      <c r="B223" s="605"/>
      <c r="C223" s="605"/>
      <c r="D223" s="605"/>
      <c r="E223" s="605"/>
      <c r="F223" s="605"/>
      <c r="G223" s="605"/>
      <c r="H223" s="605">
        <f>F223/10</f>
        <v>0</v>
      </c>
      <c r="I223" s="605">
        <f>(3/100)*F223</f>
        <v>0</v>
      </c>
      <c r="J223" s="605"/>
      <c r="K223" s="605"/>
    </row>
    <row r="224" ht="15.35" customHeight="1">
      <c r="A224" s="50"/>
      <c r="B224" s="605"/>
      <c r="C224" s="605"/>
      <c r="D224" s="605"/>
      <c r="E224" s="605"/>
      <c r="F224" s="605"/>
      <c r="G224" s="605"/>
      <c r="H224" s="605">
        <f>F224/10</f>
        <v>0</v>
      </c>
      <c r="I224" s="605">
        <f>(3/100)*F224</f>
        <v>0</v>
      </c>
      <c r="J224" s="605"/>
      <c r="K224" s="605"/>
    </row>
    <row r="225" ht="15.35" customHeight="1">
      <c r="A225" s="50"/>
      <c r="B225" s="605"/>
      <c r="C225" s="605"/>
      <c r="D225" s="605"/>
      <c r="E225" s="605"/>
      <c r="F225" s="605"/>
      <c r="G225" s="605"/>
      <c r="H225" s="605">
        <f>F225/10</f>
        <v>0</v>
      </c>
      <c r="I225" s="605">
        <f>(3/100)*F225</f>
        <v>0</v>
      </c>
      <c r="J225" s="605"/>
      <c r="K225" s="605"/>
    </row>
    <row r="226" ht="15.35" customHeight="1">
      <c r="A226" s="50"/>
      <c r="B226" s="605"/>
      <c r="C226" s="605"/>
      <c r="D226" s="605"/>
      <c r="E226" s="605"/>
      <c r="F226" s="605"/>
      <c r="G226" s="605"/>
      <c r="H226" s="605">
        <f>F226/10</f>
        <v>0</v>
      </c>
      <c r="I226" s="605">
        <f>(3/100)*F226</f>
        <v>0</v>
      </c>
      <c r="J226" s="605"/>
      <c r="K226" s="605"/>
    </row>
    <row r="227" ht="15.35" customHeight="1">
      <c r="A227" s="50"/>
      <c r="B227" s="605"/>
      <c r="C227" s="605"/>
      <c r="D227" s="605"/>
      <c r="E227" s="605"/>
      <c r="F227" s="605"/>
      <c r="G227" s="605"/>
      <c r="H227" s="605">
        <f>F227/10</f>
        <v>0</v>
      </c>
      <c r="I227" s="605">
        <f>(3/100)*F227</f>
        <v>0</v>
      </c>
      <c r="J227" s="605"/>
      <c r="K227" s="605"/>
    </row>
    <row r="228" ht="15.35" customHeight="1">
      <c r="A228" s="50"/>
      <c r="B228" s="605"/>
      <c r="C228" s="605"/>
      <c r="D228" s="605"/>
      <c r="E228" s="605"/>
      <c r="F228" s="605"/>
      <c r="G228" s="605"/>
      <c r="H228" s="605">
        <f>F228/10</f>
        <v>0</v>
      </c>
      <c r="I228" s="605">
        <f>(3/100)*F228</f>
        <v>0</v>
      </c>
      <c r="J228" s="605"/>
      <c r="K228" s="605"/>
    </row>
    <row r="229" ht="15.35" customHeight="1">
      <c r="A229" s="50"/>
      <c r="B229" s="605"/>
      <c r="C229" s="605"/>
      <c r="D229" s="605"/>
      <c r="E229" s="605"/>
      <c r="F229" s="605"/>
      <c r="G229" s="605"/>
      <c r="H229" s="605">
        <f>F229/10</f>
        <v>0</v>
      </c>
      <c r="I229" s="605">
        <f>(3/100)*F229</f>
        <v>0</v>
      </c>
      <c r="J229" s="605"/>
      <c r="K229" s="605"/>
    </row>
    <row r="230" ht="15.35" customHeight="1">
      <c r="A230" s="50"/>
      <c r="B230" s="605"/>
      <c r="C230" s="605"/>
      <c r="D230" s="605"/>
      <c r="E230" s="605"/>
      <c r="F230" s="605"/>
      <c r="G230" s="605"/>
      <c r="H230" s="605">
        <f>F230/10</f>
        <v>0</v>
      </c>
      <c r="I230" s="605">
        <f>(3/100)*F230</f>
        <v>0</v>
      </c>
      <c r="J230" s="605"/>
      <c r="K230" s="605"/>
    </row>
    <row r="231" ht="15.35" customHeight="1">
      <c r="A231" s="50"/>
      <c r="B231" s="605"/>
      <c r="C231" s="605"/>
      <c r="D231" s="605"/>
      <c r="E231" s="605"/>
      <c r="F231" s="605"/>
      <c r="G231" s="605"/>
      <c r="H231" s="605">
        <f>F231/10</f>
        <v>0</v>
      </c>
      <c r="I231" s="605">
        <f>(3/100)*F231</f>
        <v>0</v>
      </c>
      <c r="J231" s="605"/>
      <c r="K231" s="605"/>
    </row>
    <row r="232" ht="15.35" customHeight="1">
      <c r="A232" s="50"/>
      <c r="B232" s="605"/>
      <c r="C232" s="605"/>
      <c r="D232" s="605"/>
      <c r="E232" s="605"/>
      <c r="F232" s="605"/>
      <c r="G232" s="605"/>
      <c r="H232" s="605">
        <f>F232/10</f>
        <v>0</v>
      </c>
      <c r="I232" s="605">
        <f>(3/100)*F232</f>
        <v>0</v>
      </c>
      <c r="J232" s="605"/>
      <c r="K232" s="605"/>
    </row>
    <row r="233" ht="15.35" customHeight="1">
      <c r="A233" s="50"/>
      <c r="B233" s="605"/>
      <c r="C233" s="605"/>
      <c r="D233" s="605"/>
      <c r="E233" s="605"/>
      <c r="F233" s="605"/>
      <c r="G233" s="605"/>
      <c r="H233" s="605">
        <f>F233/10</f>
        <v>0</v>
      </c>
      <c r="I233" s="605">
        <f>(3/100)*F233</f>
        <v>0</v>
      </c>
      <c r="J233" s="605"/>
      <c r="K233" s="605"/>
    </row>
    <row r="234" ht="15.35" customHeight="1">
      <c r="A234" s="50"/>
      <c r="B234" s="605"/>
      <c r="C234" s="605"/>
      <c r="D234" s="605"/>
      <c r="E234" s="605"/>
      <c r="F234" s="605"/>
      <c r="G234" s="605"/>
      <c r="H234" s="605">
        <f>F234/10</f>
        <v>0</v>
      </c>
      <c r="I234" s="605">
        <f>(3/100)*F234</f>
        <v>0</v>
      </c>
      <c r="J234" s="605"/>
      <c r="K234" s="605"/>
    </row>
    <row r="235" ht="15.35" customHeight="1">
      <c r="A235" s="50"/>
      <c r="B235" s="605"/>
      <c r="C235" s="605"/>
      <c r="D235" s="605"/>
      <c r="E235" s="605"/>
      <c r="F235" s="605"/>
      <c r="G235" s="605"/>
      <c r="H235" s="605">
        <f>F235/10</f>
        <v>0</v>
      </c>
      <c r="I235" s="605">
        <f>(3/100)*F235</f>
        <v>0</v>
      </c>
      <c r="J235" s="605"/>
      <c r="K235" s="605"/>
    </row>
    <row r="236" ht="15.35" customHeight="1">
      <c r="A236" s="50"/>
      <c r="B236" s="605"/>
      <c r="C236" s="605"/>
      <c r="D236" s="605"/>
      <c r="E236" s="605"/>
      <c r="F236" s="605"/>
      <c r="G236" s="605"/>
      <c r="H236" s="605">
        <f>F236/10</f>
        <v>0</v>
      </c>
      <c r="I236" s="605">
        <f>(3/100)*F236</f>
        <v>0</v>
      </c>
      <c r="J236" s="605"/>
      <c r="K236" s="605"/>
    </row>
    <row r="237" ht="15.35" customHeight="1">
      <c r="A237" s="50"/>
      <c r="B237" s="605"/>
      <c r="C237" s="605"/>
      <c r="D237" s="605"/>
      <c r="E237" s="605"/>
      <c r="F237" s="605"/>
      <c r="G237" s="605"/>
      <c r="H237" s="605">
        <f>F237/10</f>
        <v>0</v>
      </c>
      <c r="I237" s="605">
        <f>(3/100)*F237</f>
        <v>0</v>
      </c>
      <c r="J237" s="605"/>
      <c r="K237" s="605"/>
    </row>
    <row r="238" ht="15.35" customHeight="1">
      <c r="A238" s="50"/>
      <c r="B238" s="605"/>
      <c r="C238" s="605"/>
      <c r="D238" s="605"/>
      <c r="E238" s="605"/>
      <c r="F238" s="605"/>
      <c r="G238" s="605"/>
      <c r="H238" s="605">
        <f>F238/10</f>
        <v>0</v>
      </c>
      <c r="I238" s="605">
        <f>(3/100)*F238</f>
        <v>0</v>
      </c>
      <c r="J238" s="605"/>
      <c r="K238" s="605"/>
    </row>
    <row r="239" ht="15.35" customHeight="1">
      <c r="A239" s="50"/>
      <c r="B239" s="605"/>
      <c r="C239" s="605"/>
      <c r="D239" s="605"/>
      <c r="E239" s="605"/>
      <c r="F239" s="605"/>
      <c r="G239" s="605"/>
      <c r="H239" s="605">
        <f>F239/10</f>
        <v>0</v>
      </c>
      <c r="I239" s="605">
        <f>(3/100)*F239</f>
        <v>0</v>
      </c>
      <c r="J239" s="605"/>
      <c r="K239" s="605"/>
    </row>
    <row r="240" ht="15.35" customHeight="1">
      <c r="A240" s="50"/>
      <c r="B240" s="605"/>
      <c r="C240" s="605"/>
      <c r="D240" s="605"/>
      <c r="E240" s="605"/>
      <c r="F240" s="605"/>
      <c r="G240" s="605"/>
      <c r="H240" s="605">
        <f>F240/10</f>
        <v>0</v>
      </c>
      <c r="I240" s="605">
        <f>(3/100)*F240</f>
        <v>0</v>
      </c>
      <c r="J240" s="605"/>
      <c r="K240" s="605"/>
    </row>
    <row r="241" ht="15.35" customHeight="1">
      <c r="A241" s="50"/>
      <c r="B241" s="605"/>
      <c r="C241" s="605"/>
      <c r="D241" s="605"/>
      <c r="E241" s="605"/>
      <c r="F241" s="605"/>
      <c r="G241" s="605"/>
      <c r="H241" s="605">
        <f>F241/10</f>
        <v>0</v>
      </c>
      <c r="I241" s="605">
        <f>(3/100)*F241</f>
        <v>0</v>
      </c>
      <c r="J241" s="605"/>
      <c r="K241" s="605"/>
    </row>
    <row r="242" ht="15.35" customHeight="1">
      <c r="A242" s="50"/>
      <c r="B242" s="605"/>
      <c r="C242" s="605"/>
      <c r="D242" s="605"/>
      <c r="E242" s="605"/>
      <c r="F242" s="605"/>
      <c r="G242" s="605"/>
      <c r="H242" s="605">
        <f>F242/10</f>
        <v>0</v>
      </c>
      <c r="I242" s="605">
        <f>(3/100)*F242</f>
        <v>0</v>
      </c>
      <c r="J242" s="605"/>
      <c r="K242" s="605"/>
    </row>
    <row r="243" ht="15.35" customHeight="1">
      <c r="A243" s="50"/>
      <c r="B243" s="605"/>
      <c r="C243" s="605"/>
      <c r="D243" s="605"/>
      <c r="E243" s="605"/>
      <c r="F243" s="605"/>
      <c r="G243" s="605"/>
      <c r="H243" s="605">
        <f>F243/10</f>
        <v>0</v>
      </c>
      <c r="I243" s="605">
        <f>(3/100)*F243</f>
        <v>0</v>
      </c>
      <c r="J243" s="605"/>
      <c r="K243" s="605"/>
    </row>
    <row r="244" ht="15.35" customHeight="1">
      <c r="A244" s="50"/>
      <c r="B244" s="605"/>
      <c r="C244" s="605"/>
      <c r="D244" s="605"/>
      <c r="E244" s="605"/>
      <c r="F244" s="605"/>
      <c r="G244" s="605"/>
      <c r="H244" s="605">
        <f>F244/10</f>
        <v>0</v>
      </c>
      <c r="I244" s="605">
        <f>(3/100)*F244</f>
        <v>0</v>
      </c>
      <c r="J244" s="605"/>
      <c r="K244" s="605"/>
    </row>
    <row r="245" ht="15.35" customHeight="1">
      <c r="A245" s="50"/>
      <c r="B245" s="605"/>
      <c r="C245" s="605"/>
      <c r="D245" s="605"/>
      <c r="E245" s="605"/>
      <c r="F245" s="605"/>
      <c r="G245" s="605"/>
      <c r="H245" s="605">
        <f>F245/10</f>
        <v>0</v>
      </c>
      <c r="I245" s="605">
        <f>(3/100)*F245</f>
        <v>0</v>
      </c>
      <c r="J245" s="605"/>
      <c r="K245" s="605"/>
    </row>
    <row r="246" ht="15.35" customHeight="1">
      <c r="A246" s="50"/>
      <c r="B246" s="605"/>
      <c r="C246" s="605"/>
      <c r="D246" s="605"/>
      <c r="E246" s="605"/>
      <c r="F246" s="605"/>
      <c r="G246" s="605"/>
      <c r="H246" s="605">
        <f>F246/10</f>
        <v>0</v>
      </c>
      <c r="I246" s="605">
        <f>(3/100)*F246</f>
        <v>0</v>
      </c>
      <c r="J246" s="605"/>
      <c r="K246" s="605"/>
    </row>
    <row r="247" ht="15.35" customHeight="1">
      <c r="A247" s="50"/>
      <c r="B247" s="605"/>
      <c r="C247" s="605"/>
      <c r="D247" s="605"/>
      <c r="E247" s="605"/>
      <c r="F247" s="605"/>
      <c r="G247" s="605"/>
      <c r="H247" s="605">
        <f>F247/10</f>
        <v>0</v>
      </c>
      <c r="I247" s="605">
        <f>(3/100)*F247</f>
        <v>0</v>
      </c>
      <c r="J247" s="605"/>
      <c r="K247" s="605"/>
    </row>
    <row r="248" ht="15.35" customHeight="1">
      <c r="A248" s="50"/>
      <c r="B248" s="605"/>
      <c r="C248" s="605"/>
      <c r="D248" s="605"/>
      <c r="E248" s="605"/>
      <c r="F248" s="605"/>
      <c r="G248" s="605"/>
      <c r="H248" s="605">
        <f>F248/10</f>
        <v>0</v>
      </c>
      <c r="I248" s="605">
        <f>(3/100)*F248</f>
        <v>0</v>
      </c>
      <c r="J248" s="605"/>
      <c r="K248" s="605"/>
    </row>
    <row r="249" ht="15.35" customHeight="1">
      <c r="A249" s="50"/>
      <c r="B249" s="605"/>
      <c r="C249" s="605"/>
      <c r="D249" s="605"/>
      <c r="E249" s="605"/>
      <c r="F249" s="605"/>
      <c r="G249" s="605"/>
      <c r="H249" s="605">
        <f>F249/10</f>
        <v>0</v>
      </c>
      <c r="I249" s="605">
        <f>(3/100)*F249</f>
        <v>0</v>
      </c>
      <c r="J249" s="605"/>
      <c r="K249" s="605"/>
    </row>
    <row r="250" ht="15.35" customHeight="1">
      <c r="A250" s="50"/>
      <c r="B250" s="605"/>
      <c r="C250" s="605"/>
      <c r="D250" s="605"/>
      <c r="E250" s="605"/>
      <c r="F250" s="605"/>
      <c r="G250" s="605"/>
      <c r="H250" s="605">
        <f>F250/10</f>
        <v>0</v>
      </c>
      <c r="I250" s="605">
        <f>(3/100)*F250</f>
        <v>0</v>
      </c>
      <c r="J250" s="605"/>
      <c r="K250" s="605"/>
    </row>
    <row r="251" ht="15.35" customHeight="1">
      <c r="A251" s="50"/>
      <c r="B251" s="605"/>
      <c r="C251" s="605"/>
      <c r="D251" s="605"/>
      <c r="E251" s="605"/>
      <c r="F251" s="605"/>
      <c r="G251" s="605"/>
      <c r="H251" s="605">
        <f>F251/10</f>
        <v>0</v>
      </c>
      <c r="I251" s="605">
        <f>(3/100)*F251</f>
        <v>0</v>
      </c>
      <c r="J251" s="605"/>
      <c r="K251" s="605"/>
    </row>
    <row r="252" ht="15.35" customHeight="1">
      <c r="A252" s="50"/>
      <c r="B252" s="605"/>
      <c r="C252" s="605"/>
      <c r="D252" s="605"/>
      <c r="E252" s="605"/>
      <c r="F252" s="605"/>
      <c r="G252" s="605"/>
      <c r="H252" s="605">
        <f>F252/10</f>
        <v>0</v>
      </c>
      <c r="I252" s="605">
        <f>(3/100)*F252</f>
        <v>0</v>
      </c>
      <c r="J252" s="605"/>
      <c r="K252" s="605"/>
    </row>
    <row r="253" ht="15.35" customHeight="1">
      <c r="A253" s="50"/>
      <c r="B253" s="605"/>
      <c r="C253" s="605"/>
      <c r="D253" s="605"/>
      <c r="E253" s="605"/>
      <c r="F253" s="605"/>
      <c r="G253" s="605"/>
      <c r="H253" s="605">
        <f>F253/10</f>
        <v>0</v>
      </c>
      <c r="I253" s="605">
        <f>(3/100)*F253</f>
        <v>0</v>
      </c>
      <c r="J253" s="605"/>
      <c r="K253" s="605"/>
    </row>
    <row r="254" ht="15.35" customHeight="1">
      <c r="A254" s="50"/>
      <c r="B254" s="605"/>
      <c r="C254" s="605"/>
      <c r="D254" s="605"/>
      <c r="E254" s="605"/>
      <c r="F254" s="605"/>
      <c r="G254" s="605"/>
      <c r="H254" s="605">
        <f>F254/10</f>
        <v>0</v>
      </c>
      <c r="I254" s="605">
        <f>(3/100)*F254</f>
        <v>0</v>
      </c>
      <c r="J254" s="605"/>
      <c r="K254" s="605"/>
    </row>
    <row r="255" ht="15.35" customHeight="1">
      <c r="A255" s="50"/>
      <c r="B255" s="605"/>
      <c r="C255" s="605"/>
      <c r="D255" s="605"/>
      <c r="E255" s="605"/>
      <c r="F255" s="605"/>
      <c r="G255" s="605"/>
      <c r="H255" s="605">
        <f>F255/10</f>
        <v>0</v>
      </c>
      <c r="I255" s="605">
        <f>(3/100)*F255</f>
        <v>0</v>
      </c>
      <c r="J255" s="605"/>
      <c r="K255" s="605"/>
    </row>
    <row r="256" ht="15.35" customHeight="1">
      <c r="A256" s="50"/>
      <c r="B256" s="605"/>
      <c r="C256" s="605"/>
      <c r="D256" s="605"/>
      <c r="E256" s="605"/>
      <c r="F256" s="605"/>
      <c r="G256" s="605"/>
      <c r="H256" s="605">
        <f>F256/10</f>
        <v>0</v>
      </c>
      <c r="I256" s="605">
        <f>(3/100)*F256</f>
        <v>0</v>
      </c>
      <c r="J256" s="605"/>
      <c r="K256" s="605"/>
    </row>
    <row r="257" ht="15.35" customHeight="1">
      <c r="A257" s="50"/>
      <c r="B257" s="605"/>
      <c r="C257" s="605"/>
      <c r="D257" s="605"/>
      <c r="E257" s="605"/>
      <c r="F257" s="605"/>
      <c r="G257" s="605"/>
      <c r="H257" s="605">
        <f>F257/10</f>
        <v>0</v>
      </c>
      <c r="I257" s="605">
        <f>(3/100)*F257</f>
        <v>0</v>
      </c>
      <c r="J257" s="605"/>
      <c r="K257" s="605"/>
    </row>
    <row r="258" ht="15.35" customHeight="1">
      <c r="A258" s="50"/>
      <c r="B258" s="605"/>
      <c r="C258" s="605"/>
      <c r="D258" s="605"/>
      <c r="E258" s="605"/>
      <c r="F258" s="605"/>
      <c r="G258" s="605"/>
      <c r="H258" s="605">
        <f>F258/10</f>
        <v>0</v>
      </c>
      <c r="I258" s="605">
        <f>(3/100)*F258</f>
        <v>0</v>
      </c>
      <c r="J258" s="605"/>
      <c r="K258" s="605"/>
    </row>
    <row r="259" ht="15.35" customHeight="1">
      <c r="A259" s="50"/>
      <c r="B259" s="605"/>
      <c r="C259" s="605"/>
      <c r="D259" s="605"/>
      <c r="E259" s="605"/>
      <c r="F259" s="605"/>
      <c r="G259" s="605"/>
      <c r="H259" s="605">
        <f>F259/10</f>
        <v>0</v>
      </c>
      <c r="I259" s="605">
        <f>(3/100)*F259</f>
        <v>0</v>
      </c>
      <c r="J259" s="605"/>
      <c r="K259" s="605"/>
    </row>
    <row r="260" ht="15.35" customHeight="1">
      <c r="A260" s="50"/>
      <c r="B260" s="605"/>
      <c r="C260" s="605"/>
      <c r="D260" s="605"/>
      <c r="E260" s="605"/>
      <c r="F260" s="605"/>
      <c r="G260" s="605"/>
      <c r="H260" s="605">
        <f>F260/10</f>
        <v>0</v>
      </c>
      <c r="I260" s="605">
        <f>(3/100)*F260</f>
        <v>0</v>
      </c>
      <c r="J260" s="605"/>
      <c r="K260" s="605"/>
    </row>
    <row r="261" ht="15.35" customHeight="1">
      <c r="A261" s="50"/>
      <c r="B261" s="605"/>
      <c r="C261" s="605"/>
      <c r="D261" s="605"/>
      <c r="E261" s="605"/>
      <c r="F261" s="605"/>
      <c r="G261" s="605"/>
      <c r="H261" s="605">
        <f>F261/10</f>
        <v>0</v>
      </c>
      <c r="I261" s="605">
        <f>(3/100)*F261</f>
        <v>0</v>
      </c>
      <c r="J261" s="605"/>
      <c r="K261" s="605"/>
    </row>
    <row r="262" ht="15.35" customHeight="1">
      <c r="A262" s="50"/>
      <c r="B262" s="605"/>
      <c r="C262" s="605"/>
      <c r="D262" s="605"/>
      <c r="E262" s="605"/>
      <c r="F262" s="605"/>
      <c r="G262" s="605"/>
      <c r="H262" s="605">
        <f>F262/10</f>
        <v>0</v>
      </c>
      <c r="I262" s="605">
        <f>(3/100)*F262</f>
        <v>0</v>
      </c>
      <c r="J262" s="605"/>
      <c r="K262" s="605"/>
    </row>
    <row r="263" ht="15.35" customHeight="1">
      <c r="A263" s="50"/>
      <c r="B263" s="605"/>
      <c r="C263" s="605"/>
      <c r="D263" s="605"/>
      <c r="E263" s="605"/>
      <c r="F263" s="605"/>
      <c r="G263" s="605"/>
      <c r="H263" s="605">
        <f>F263/10</f>
        <v>0</v>
      </c>
      <c r="I263" s="605">
        <f>(3/100)*F263</f>
        <v>0</v>
      </c>
      <c r="J263" s="605"/>
      <c r="K263" s="605"/>
    </row>
    <row r="264" ht="15.35" customHeight="1">
      <c r="A264" s="50"/>
      <c r="B264" s="605"/>
      <c r="C264" s="605"/>
      <c r="D264" s="605"/>
      <c r="E264" s="605"/>
      <c r="F264" s="605"/>
      <c r="G264" s="605"/>
      <c r="H264" s="605">
        <f>F264/10</f>
        <v>0</v>
      </c>
      <c r="I264" s="605">
        <f>(3/100)*F264</f>
        <v>0</v>
      </c>
      <c r="J264" s="605"/>
      <c r="K264" s="605"/>
    </row>
    <row r="265" ht="15.35" customHeight="1">
      <c r="A265" s="50"/>
      <c r="B265" s="605"/>
      <c r="C265" s="605"/>
      <c r="D265" s="605"/>
      <c r="E265" s="605"/>
      <c r="F265" s="605"/>
      <c r="G265" s="605"/>
      <c r="H265" s="605">
        <f>F265/10</f>
        <v>0</v>
      </c>
      <c r="I265" s="605">
        <f>(3/100)*F265</f>
        <v>0</v>
      </c>
      <c r="J265" s="605"/>
      <c r="K265" s="605"/>
    </row>
    <row r="266" ht="15.35" customHeight="1">
      <c r="A266" s="50"/>
      <c r="B266" s="605"/>
      <c r="C266" s="605"/>
      <c r="D266" s="605"/>
      <c r="E266" s="605"/>
      <c r="F266" s="605"/>
      <c r="G266" s="605"/>
      <c r="H266" s="605">
        <f>F266/10</f>
        <v>0</v>
      </c>
      <c r="I266" s="605">
        <f>(3/100)*F266</f>
        <v>0</v>
      </c>
      <c r="J266" s="605"/>
      <c r="K266" s="605"/>
    </row>
    <row r="267" ht="15.35" customHeight="1">
      <c r="A267" s="50"/>
      <c r="B267" s="605"/>
      <c r="C267" s="605"/>
      <c r="D267" s="605"/>
      <c r="E267" s="605"/>
      <c r="F267" s="605"/>
      <c r="G267" s="605"/>
      <c r="H267" s="605">
        <f>F267/10</f>
        <v>0</v>
      </c>
      <c r="I267" s="605">
        <f>(3/100)*F267</f>
        <v>0</v>
      </c>
      <c r="J267" s="605"/>
      <c r="K267" s="605"/>
    </row>
    <row r="268" ht="15.35" customHeight="1">
      <c r="A268" s="50"/>
      <c r="B268" s="605"/>
      <c r="C268" s="605"/>
      <c r="D268" s="605"/>
      <c r="E268" s="605"/>
      <c r="F268" s="605"/>
      <c r="G268" s="605"/>
      <c r="H268" s="605">
        <f>F268/10</f>
        <v>0</v>
      </c>
      <c r="I268" s="605">
        <f>(3/100)*F268</f>
        <v>0</v>
      </c>
      <c r="J268" s="605"/>
      <c r="K268" s="605"/>
    </row>
    <row r="269" ht="15.35" customHeight="1">
      <c r="A269" s="50"/>
      <c r="B269" s="605"/>
      <c r="C269" s="605"/>
      <c r="D269" s="605"/>
      <c r="E269" s="605"/>
      <c r="F269" s="605"/>
      <c r="G269" s="605"/>
      <c r="H269" s="605">
        <f>F269/10</f>
        <v>0</v>
      </c>
      <c r="I269" s="605">
        <f>(3/100)*F269</f>
        <v>0</v>
      </c>
      <c r="J269" s="605"/>
      <c r="K269" s="605"/>
    </row>
    <row r="270" ht="15.35" customHeight="1">
      <c r="A270" s="50"/>
      <c r="B270" s="605"/>
      <c r="C270" s="605"/>
      <c r="D270" s="605"/>
      <c r="E270" s="605"/>
      <c r="F270" s="605"/>
      <c r="G270" s="605"/>
      <c r="H270" s="605">
        <f>F270/10</f>
        <v>0</v>
      </c>
      <c r="I270" s="605">
        <f>(3/100)*F270</f>
        <v>0</v>
      </c>
      <c r="J270" s="605"/>
      <c r="K270" s="605"/>
    </row>
    <row r="271" ht="15.35" customHeight="1">
      <c r="A271" s="50"/>
      <c r="B271" s="605"/>
      <c r="C271" s="605"/>
      <c r="D271" s="605"/>
      <c r="E271" s="605"/>
      <c r="F271" s="605"/>
      <c r="G271" s="605"/>
      <c r="H271" s="605">
        <f>F271/10</f>
        <v>0</v>
      </c>
      <c r="I271" s="605">
        <f>(3/100)*F271</f>
        <v>0</v>
      </c>
      <c r="J271" s="605"/>
      <c r="K271" s="605"/>
    </row>
    <row r="272" ht="15.35" customHeight="1">
      <c r="A272" s="50"/>
      <c r="B272" s="605"/>
      <c r="C272" s="605"/>
      <c r="D272" s="605"/>
      <c r="E272" s="605"/>
      <c r="F272" s="605"/>
      <c r="G272" s="605"/>
      <c r="H272" s="605">
        <f>F272/10</f>
        <v>0</v>
      </c>
      <c r="I272" s="605">
        <f>(3/100)*F272</f>
        <v>0</v>
      </c>
      <c r="J272" s="605"/>
      <c r="K272" s="605"/>
    </row>
    <row r="273" ht="15.35" customHeight="1">
      <c r="A273" s="50"/>
      <c r="B273" s="605"/>
      <c r="C273" s="605"/>
      <c r="D273" s="605"/>
      <c r="E273" s="605"/>
      <c r="F273" s="605"/>
      <c r="G273" s="605"/>
      <c r="H273" s="605">
        <f>F273/10</f>
        <v>0</v>
      </c>
      <c r="I273" s="605">
        <f>(3/100)*F273</f>
        <v>0</v>
      </c>
      <c r="J273" s="605"/>
      <c r="K273" s="605"/>
    </row>
    <row r="274" ht="15.35" customHeight="1">
      <c r="A274" s="50"/>
      <c r="B274" s="605"/>
      <c r="C274" s="605"/>
      <c r="D274" s="605"/>
      <c r="E274" s="605"/>
      <c r="F274" s="605"/>
      <c r="G274" s="605"/>
      <c r="H274" s="605">
        <f>F274/10</f>
        <v>0</v>
      </c>
      <c r="I274" s="605">
        <f>(3/100)*F274</f>
        <v>0</v>
      </c>
      <c r="J274" s="605"/>
      <c r="K274" s="605"/>
    </row>
    <row r="275" ht="15.35" customHeight="1">
      <c r="A275" s="50"/>
      <c r="B275" s="605"/>
      <c r="C275" s="605"/>
      <c r="D275" s="605"/>
      <c r="E275" s="605"/>
      <c r="F275" s="605"/>
      <c r="G275" s="605"/>
      <c r="H275" s="605">
        <f>F275/10</f>
        <v>0</v>
      </c>
      <c r="I275" s="605">
        <f>(3/100)*F275</f>
        <v>0</v>
      </c>
      <c r="J275" s="605"/>
      <c r="K275" s="605"/>
    </row>
    <row r="276" ht="15.35" customHeight="1">
      <c r="A276" s="50"/>
      <c r="B276" s="605"/>
      <c r="C276" s="605"/>
      <c r="D276" s="605"/>
      <c r="E276" s="605"/>
      <c r="F276" s="605"/>
      <c r="G276" s="605"/>
      <c r="H276" s="605">
        <f>F276/10</f>
        <v>0</v>
      </c>
      <c r="I276" s="605">
        <f>(3/100)*F276</f>
        <v>0</v>
      </c>
      <c r="J276" s="605"/>
      <c r="K276" s="605"/>
    </row>
    <row r="277" ht="15.35" customHeight="1">
      <c r="A277" s="50"/>
      <c r="B277" s="605"/>
      <c r="C277" s="605"/>
      <c r="D277" s="605"/>
      <c r="E277" s="605"/>
      <c r="F277" s="605"/>
      <c r="G277" s="605"/>
      <c r="H277" s="605">
        <f>F277/10</f>
        <v>0</v>
      </c>
      <c r="I277" s="605">
        <f>(3/100)*F277</f>
        <v>0</v>
      </c>
      <c r="J277" s="605"/>
      <c r="K277" s="605"/>
    </row>
    <row r="278" ht="15.35" customHeight="1">
      <c r="A278" s="50"/>
      <c r="B278" s="605"/>
      <c r="C278" s="605"/>
      <c r="D278" s="605"/>
      <c r="E278" s="605"/>
      <c r="F278" s="605"/>
      <c r="G278" s="605"/>
      <c r="H278" s="605">
        <f>F278/10</f>
        <v>0</v>
      </c>
      <c r="I278" s="605">
        <f>(3/100)*F278</f>
        <v>0</v>
      </c>
      <c r="J278" s="605"/>
      <c r="K278" s="605"/>
    </row>
    <row r="279" ht="15.35" customHeight="1">
      <c r="A279" s="50"/>
      <c r="B279" s="605"/>
      <c r="C279" s="605"/>
      <c r="D279" s="605"/>
      <c r="E279" s="605"/>
      <c r="F279" s="605"/>
      <c r="G279" s="605"/>
      <c r="H279" s="605">
        <f>F279/10</f>
        <v>0</v>
      </c>
      <c r="I279" s="605">
        <f>(3/100)*F279</f>
        <v>0</v>
      </c>
      <c r="J279" s="605"/>
      <c r="K279" s="605"/>
    </row>
    <row r="280" ht="15.35" customHeight="1">
      <c r="A280" s="50"/>
      <c r="B280" s="605"/>
      <c r="C280" s="605"/>
      <c r="D280" s="605"/>
      <c r="E280" s="605"/>
      <c r="F280" s="605"/>
      <c r="G280" s="605"/>
      <c r="H280" s="605">
        <f>F280/10</f>
        <v>0</v>
      </c>
      <c r="I280" s="605">
        <f>(3/100)*F280</f>
        <v>0</v>
      </c>
      <c r="J280" s="605"/>
      <c r="K280" s="605"/>
    </row>
    <row r="281" ht="15.35" customHeight="1">
      <c r="A281" s="50"/>
      <c r="B281" s="605"/>
      <c r="C281" s="605"/>
      <c r="D281" s="605"/>
      <c r="E281" s="605"/>
      <c r="F281" s="605"/>
      <c r="G281" s="605"/>
      <c r="H281" s="605">
        <f>F281/10</f>
        <v>0</v>
      </c>
      <c r="I281" s="605">
        <f>(3/100)*F281</f>
        <v>0</v>
      </c>
      <c r="J281" s="605"/>
      <c r="K281" s="605"/>
    </row>
    <row r="282" ht="15.35" customHeight="1">
      <c r="A282" s="50"/>
      <c r="B282" s="605"/>
      <c r="C282" s="605"/>
      <c r="D282" s="605"/>
      <c r="E282" s="605"/>
      <c r="F282" s="605"/>
      <c r="G282" s="605"/>
      <c r="H282" s="605">
        <f>F282/10</f>
        <v>0</v>
      </c>
      <c r="I282" s="605">
        <f>(3/100)*F282</f>
        <v>0</v>
      </c>
      <c r="J282" s="605"/>
      <c r="K282" s="605"/>
    </row>
    <row r="283" ht="15.35" customHeight="1">
      <c r="A283" s="50"/>
      <c r="B283" s="605"/>
      <c r="C283" s="605"/>
      <c r="D283" s="605"/>
      <c r="E283" s="605"/>
      <c r="F283" s="605"/>
      <c r="G283" s="605"/>
      <c r="H283" s="605">
        <f>F283/10</f>
        <v>0</v>
      </c>
      <c r="I283" s="605">
        <f>(3/100)*F283</f>
        <v>0</v>
      </c>
      <c r="J283" s="605"/>
      <c r="K283" s="605"/>
    </row>
    <row r="284" ht="15.35" customHeight="1">
      <c r="A284" s="50"/>
      <c r="B284" s="605"/>
      <c r="C284" s="605"/>
      <c r="D284" s="605"/>
      <c r="E284" s="605"/>
      <c r="F284" s="605"/>
      <c r="G284" s="605"/>
      <c r="H284" s="605">
        <f>F284/10</f>
        <v>0</v>
      </c>
      <c r="I284" s="605">
        <f>(3/100)*F284</f>
        <v>0</v>
      </c>
      <c r="J284" s="605"/>
      <c r="K284" s="605"/>
    </row>
    <row r="285" ht="15.35" customHeight="1">
      <c r="A285" s="50"/>
      <c r="B285" s="605"/>
      <c r="C285" s="605"/>
      <c r="D285" s="605"/>
      <c r="E285" s="605"/>
      <c r="F285" s="605"/>
      <c r="G285" s="605"/>
      <c r="H285" s="605">
        <f>F285/10</f>
        <v>0</v>
      </c>
      <c r="I285" s="605">
        <f>(3/100)*F285</f>
        <v>0</v>
      </c>
      <c r="J285" s="605"/>
      <c r="K285" s="605"/>
    </row>
    <row r="286" ht="15.35" customHeight="1">
      <c r="A286" s="50"/>
      <c r="B286" s="605"/>
      <c r="C286" s="605"/>
      <c r="D286" s="605"/>
      <c r="E286" s="605"/>
      <c r="F286" s="605"/>
      <c r="G286" s="605"/>
      <c r="H286" s="605">
        <f>F286/10</f>
        <v>0</v>
      </c>
      <c r="I286" s="605">
        <f>(3/100)*F286</f>
        <v>0</v>
      </c>
      <c r="J286" s="605"/>
      <c r="K286" s="605"/>
    </row>
    <row r="287" ht="15.35" customHeight="1">
      <c r="A287" s="50"/>
      <c r="B287" s="605"/>
      <c r="C287" s="605"/>
      <c r="D287" s="605"/>
      <c r="E287" s="605"/>
      <c r="F287" s="605"/>
      <c r="G287" s="605"/>
      <c r="H287" s="605">
        <f>F287/10</f>
        <v>0</v>
      </c>
      <c r="I287" s="605">
        <f>(3/100)*F287</f>
        <v>0</v>
      </c>
      <c r="J287" s="605"/>
      <c r="K287" s="605"/>
    </row>
    <row r="288" ht="15.35" customHeight="1">
      <c r="A288" s="50"/>
      <c r="B288" s="605"/>
      <c r="C288" s="605"/>
      <c r="D288" s="605"/>
      <c r="E288" s="605"/>
      <c r="F288" s="605"/>
      <c r="G288" s="605"/>
      <c r="H288" s="605">
        <f>F288/10</f>
        <v>0</v>
      </c>
      <c r="I288" s="605">
        <f>(3/100)*F288</f>
        <v>0</v>
      </c>
      <c r="J288" s="605"/>
      <c r="K288" s="605"/>
    </row>
    <row r="289" ht="15.35" customHeight="1">
      <c r="A289" s="50"/>
      <c r="B289" s="605"/>
      <c r="C289" s="605"/>
      <c r="D289" s="605"/>
      <c r="E289" s="605"/>
      <c r="F289" s="605"/>
      <c r="G289" s="605"/>
      <c r="H289" s="605">
        <f>F289/10</f>
        <v>0</v>
      </c>
      <c r="I289" s="605">
        <f>(3/100)*F289</f>
        <v>0</v>
      </c>
      <c r="J289" s="605"/>
      <c r="K289" s="605"/>
    </row>
    <row r="290" ht="15.35" customHeight="1">
      <c r="A290" s="50"/>
      <c r="B290" s="605"/>
      <c r="C290" s="605"/>
      <c r="D290" s="605"/>
      <c r="E290" s="605"/>
      <c r="F290" s="605"/>
      <c r="G290" s="605"/>
      <c r="H290" s="605">
        <f>F290/10</f>
        <v>0</v>
      </c>
      <c r="I290" s="605">
        <f>(3/100)*F290</f>
        <v>0</v>
      </c>
      <c r="J290" s="605"/>
      <c r="K290" s="605"/>
    </row>
    <row r="291" ht="15.35" customHeight="1">
      <c r="A291" s="50"/>
      <c r="B291" s="605"/>
      <c r="C291" s="605"/>
      <c r="D291" s="605"/>
      <c r="E291" s="605"/>
      <c r="F291" s="605"/>
      <c r="G291" s="605"/>
      <c r="H291" s="605">
        <f>F291/10</f>
        <v>0</v>
      </c>
      <c r="I291" s="605">
        <f>(3/100)*F291</f>
        <v>0</v>
      </c>
      <c r="J291" s="605"/>
      <c r="K291" s="605"/>
    </row>
    <row r="292" ht="15.35" customHeight="1">
      <c r="A292" s="50"/>
      <c r="B292" s="605"/>
      <c r="C292" s="605"/>
      <c r="D292" s="605"/>
      <c r="E292" s="605"/>
      <c r="F292" s="605"/>
      <c r="G292" s="605"/>
      <c r="H292" s="605">
        <f>F292/10</f>
        <v>0</v>
      </c>
      <c r="I292" s="605">
        <f>(3/100)*F292</f>
        <v>0</v>
      </c>
      <c r="J292" s="605"/>
      <c r="K292" s="605"/>
    </row>
    <row r="293" ht="15.35" customHeight="1">
      <c r="A293" s="50"/>
      <c r="B293" s="605"/>
      <c r="C293" s="605"/>
      <c r="D293" s="605"/>
      <c r="E293" s="605"/>
      <c r="F293" s="605"/>
      <c r="G293" s="605"/>
      <c r="H293" s="605">
        <f>F293/10</f>
        <v>0</v>
      </c>
      <c r="I293" s="605">
        <f>(3/100)*F293</f>
        <v>0</v>
      </c>
      <c r="J293" s="605"/>
      <c r="K293" s="605"/>
    </row>
    <row r="294" ht="15.35" customHeight="1">
      <c r="A294" s="50"/>
      <c r="B294" s="605"/>
      <c r="C294" s="605"/>
      <c r="D294" s="605"/>
      <c r="E294" s="605"/>
      <c r="F294" s="605"/>
      <c r="G294" s="605"/>
      <c r="H294" s="605">
        <f>F294/10</f>
        <v>0</v>
      </c>
      <c r="I294" s="605">
        <f>(3/100)*F294</f>
        <v>0</v>
      </c>
      <c r="J294" s="605"/>
      <c r="K294" s="605"/>
    </row>
    <row r="295" ht="15.35" customHeight="1">
      <c r="A295" s="50"/>
      <c r="B295" s="605"/>
      <c r="C295" s="605"/>
      <c r="D295" s="605"/>
      <c r="E295" s="605"/>
      <c r="F295" s="605"/>
      <c r="G295" s="605"/>
      <c r="H295" s="605">
        <f>F295/10</f>
        <v>0</v>
      </c>
      <c r="I295" s="605">
        <f>(3/100)*F295</f>
        <v>0</v>
      </c>
      <c r="J295" s="605"/>
      <c r="K295" s="605"/>
    </row>
    <row r="296" ht="15.35" customHeight="1">
      <c r="A296" s="50"/>
      <c r="B296" s="605"/>
      <c r="C296" s="605"/>
      <c r="D296" s="605"/>
      <c r="E296" s="605"/>
      <c r="F296" s="605"/>
      <c r="G296" s="605"/>
      <c r="H296" s="605">
        <f>F296/10</f>
        <v>0</v>
      </c>
      <c r="I296" s="605">
        <f>(3/100)*F296</f>
        <v>0</v>
      </c>
      <c r="J296" s="605"/>
      <c r="K296" s="605"/>
    </row>
    <row r="297" ht="15.35" customHeight="1">
      <c r="A297" s="50"/>
      <c r="B297" s="605"/>
      <c r="C297" s="605"/>
      <c r="D297" s="605"/>
      <c r="E297" s="605"/>
      <c r="F297" s="605"/>
      <c r="G297" s="605"/>
      <c r="H297" s="605">
        <f>F297/10</f>
        <v>0</v>
      </c>
      <c r="I297" s="605">
        <f>(3/100)*F297</f>
        <v>0</v>
      </c>
      <c r="J297" s="605"/>
      <c r="K297" s="605"/>
    </row>
    <row r="298" ht="15.35" customHeight="1">
      <c r="A298" s="50"/>
      <c r="B298" s="605"/>
      <c r="C298" s="605"/>
      <c r="D298" s="605"/>
      <c r="E298" s="605"/>
      <c r="F298" s="605"/>
      <c r="G298" s="605"/>
      <c r="H298" s="605">
        <f>F298/10</f>
        <v>0</v>
      </c>
      <c r="I298" s="605">
        <f>(3/100)*F298</f>
        <v>0</v>
      </c>
      <c r="J298" s="605"/>
      <c r="K298" s="605"/>
    </row>
    <row r="299" ht="15.35" customHeight="1">
      <c r="A299" s="50"/>
      <c r="B299" s="605"/>
      <c r="C299" s="605"/>
      <c r="D299" s="605"/>
      <c r="E299" s="605"/>
      <c r="F299" s="605"/>
      <c r="G299" s="605"/>
      <c r="H299" s="605">
        <f>F299/10</f>
        <v>0</v>
      </c>
      <c r="I299" s="605">
        <f>(3/100)*F299</f>
        <v>0</v>
      </c>
      <c r="J299" s="605"/>
      <c r="K299" s="605"/>
    </row>
    <row r="300" ht="15.35" customHeight="1">
      <c r="A300" s="50"/>
      <c r="B300" s="605"/>
      <c r="C300" s="605"/>
      <c r="D300" s="605"/>
      <c r="E300" s="605"/>
      <c r="F300" s="605"/>
      <c r="G300" s="605"/>
      <c r="H300" s="605">
        <f>F300/10</f>
        <v>0</v>
      </c>
      <c r="I300" s="605">
        <f>(3/100)*F300</f>
        <v>0</v>
      </c>
      <c r="J300" s="605"/>
      <c r="K300" s="605"/>
    </row>
    <row r="301" ht="15.35" customHeight="1">
      <c r="A301" s="50"/>
      <c r="B301" s="605"/>
      <c r="C301" s="605"/>
      <c r="D301" s="605"/>
      <c r="E301" s="605"/>
      <c r="F301" s="605"/>
      <c r="G301" s="605"/>
      <c r="H301" s="605">
        <f>F301/10</f>
        <v>0</v>
      </c>
      <c r="I301" s="605">
        <f>(3/100)*F301</f>
        <v>0</v>
      </c>
      <c r="J301" s="605"/>
      <c r="K301" s="605"/>
    </row>
    <row r="302" ht="15.35" customHeight="1">
      <c r="A302" s="50"/>
      <c r="B302" s="605"/>
      <c r="C302" s="605"/>
      <c r="D302" s="605"/>
      <c r="E302" s="605"/>
      <c r="F302" s="605"/>
      <c r="G302" s="605"/>
      <c r="H302" s="605">
        <f>F302/10</f>
        <v>0</v>
      </c>
      <c r="I302" s="605">
        <f>(3/100)*F302</f>
        <v>0</v>
      </c>
      <c r="J302" s="605"/>
      <c r="K302" s="605"/>
    </row>
    <row r="303" ht="15.35" customHeight="1">
      <c r="A303" s="50"/>
      <c r="B303" s="605"/>
      <c r="C303" s="605"/>
      <c r="D303" s="605"/>
      <c r="E303" s="605"/>
      <c r="F303" s="605"/>
      <c r="G303" s="605"/>
      <c r="H303" s="605">
        <f>F303/10</f>
        <v>0</v>
      </c>
      <c r="I303" s="605">
        <f>(3/100)*F303</f>
        <v>0</v>
      </c>
      <c r="J303" s="605"/>
      <c r="K303" s="605"/>
    </row>
    <row r="304" ht="15.35" customHeight="1">
      <c r="A304" s="50"/>
      <c r="B304" s="605"/>
      <c r="C304" s="605"/>
      <c r="D304" s="605"/>
      <c r="E304" s="605"/>
      <c r="F304" s="605"/>
      <c r="G304" s="605"/>
      <c r="H304" s="605">
        <f>F304/10</f>
        <v>0</v>
      </c>
      <c r="I304" s="605">
        <f>(3/100)*F304</f>
        <v>0</v>
      </c>
      <c r="J304" s="605"/>
      <c r="K304" s="605"/>
    </row>
    <row r="305" ht="15.35" customHeight="1">
      <c r="A305" s="50"/>
      <c r="B305" s="605"/>
      <c r="C305" s="605"/>
      <c r="D305" s="605"/>
      <c r="E305" s="605"/>
      <c r="F305" s="605"/>
      <c r="G305" s="605"/>
      <c r="H305" s="605">
        <f>F305/10</f>
        <v>0</v>
      </c>
      <c r="I305" s="605">
        <f>(3/100)*F305</f>
        <v>0</v>
      </c>
      <c r="J305" s="605"/>
      <c r="K305" s="605"/>
    </row>
    <row r="306" ht="15.35" customHeight="1">
      <c r="A306" s="50"/>
      <c r="B306" s="605"/>
      <c r="C306" s="605"/>
      <c r="D306" s="605"/>
      <c r="E306" s="605"/>
      <c r="F306" s="605"/>
      <c r="G306" s="605"/>
      <c r="H306" s="605">
        <f>F306/10</f>
        <v>0</v>
      </c>
      <c r="I306" s="605">
        <f>(3/100)*F306</f>
        <v>0</v>
      </c>
      <c r="J306" s="605"/>
      <c r="K306" s="605"/>
    </row>
    <row r="307" ht="15.35" customHeight="1">
      <c r="A307" s="50"/>
      <c r="B307" s="605"/>
      <c r="C307" s="605"/>
      <c r="D307" s="605"/>
      <c r="E307" s="605"/>
      <c r="F307" s="605"/>
      <c r="G307" s="605"/>
      <c r="H307" s="605">
        <f>F307/10</f>
        <v>0</v>
      </c>
      <c r="I307" s="605">
        <f>(3/100)*F307</f>
        <v>0</v>
      </c>
      <c r="J307" s="605"/>
      <c r="K307" s="605"/>
    </row>
    <row r="308" ht="15.35" customHeight="1">
      <c r="A308" s="50"/>
      <c r="B308" s="605"/>
      <c r="C308" s="605"/>
      <c r="D308" s="605"/>
      <c r="E308" s="605"/>
      <c r="F308" s="605"/>
      <c r="G308" s="605"/>
      <c r="H308" s="605">
        <f>F308/10</f>
        <v>0</v>
      </c>
      <c r="I308" s="605">
        <f>(3/100)*F308</f>
        <v>0</v>
      </c>
      <c r="J308" s="605"/>
      <c r="K308" s="605"/>
    </row>
    <row r="309" ht="15.35" customHeight="1">
      <c r="A309" s="50"/>
      <c r="B309" s="605"/>
      <c r="C309" s="605"/>
      <c r="D309" s="605"/>
      <c r="E309" s="605"/>
      <c r="F309" s="605"/>
      <c r="G309" s="605"/>
      <c r="H309" s="605">
        <f>F309/10</f>
        <v>0</v>
      </c>
      <c r="I309" s="605">
        <f>(3/100)*F309</f>
        <v>0</v>
      </c>
      <c r="J309" s="605"/>
      <c r="K309" s="605"/>
    </row>
    <row r="310" ht="15.35" customHeight="1">
      <c r="A310" s="50"/>
      <c r="B310" s="605"/>
      <c r="C310" s="605"/>
      <c r="D310" s="605"/>
      <c r="E310" s="605"/>
      <c r="F310" s="605"/>
      <c r="G310" s="605"/>
      <c r="H310" s="605">
        <f>F310/10</f>
        <v>0</v>
      </c>
      <c r="I310" s="605">
        <f>(3/100)*F310</f>
        <v>0</v>
      </c>
      <c r="J310" s="605"/>
      <c r="K310" s="605"/>
    </row>
    <row r="311" ht="15.35" customHeight="1">
      <c r="A311" s="50"/>
      <c r="B311" s="605"/>
      <c r="C311" s="605"/>
      <c r="D311" s="605"/>
      <c r="E311" s="605"/>
      <c r="F311" s="605"/>
      <c r="G311" s="605"/>
      <c r="H311" s="605">
        <f>F311/10</f>
        <v>0</v>
      </c>
      <c r="I311" s="605">
        <f>(3/100)*F311</f>
        <v>0</v>
      </c>
      <c r="J311" s="605"/>
      <c r="K311" s="605"/>
    </row>
    <row r="312" ht="15.35" customHeight="1">
      <c r="A312" s="50"/>
      <c r="B312" s="605"/>
      <c r="C312" s="605"/>
      <c r="D312" s="605"/>
      <c r="E312" s="605"/>
      <c r="F312" s="605"/>
      <c r="G312" s="605"/>
      <c r="H312" s="605">
        <f>F312/10</f>
        <v>0</v>
      </c>
      <c r="I312" s="605">
        <f>(3/100)*F312</f>
        <v>0</v>
      </c>
      <c r="J312" s="605"/>
      <c r="K312" s="605"/>
    </row>
    <row r="313" ht="15.35" customHeight="1">
      <c r="A313" s="50"/>
      <c r="B313" s="605"/>
      <c r="C313" s="605"/>
      <c r="D313" s="605"/>
      <c r="E313" s="605"/>
      <c r="F313" s="605"/>
      <c r="G313" s="605"/>
      <c r="H313" s="605">
        <f>F313/10</f>
        <v>0</v>
      </c>
      <c r="I313" s="605">
        <f>(3/100)*F313</f>
        <v>0</v>
      </c>
      <c r="J313" s="605"/>
      <c r="K313" s="605"/>
    </row>
    <row r="314" ht="15.35" customHeight="1">
      <c r="A314" s="50"/>
      <c r="B314" s="605"/>
      <c r="C314" s="605"/>
      <c r="D314" s="605"/>
      <c r="E314" s="605"/>
      <c r="F314" s="605"/>
      <c r="G314" s="605"/>
      <c r="H314" s="605">
        <f>F314/10</f>
        <v>0</v>
      </c>
      <c r="I314" s="605">
        <f>(3/100)*F314</f>
        <v>0</v>
      </c>
      <c r="J314" s="605"/>
      <c r="K314" s="605"/>
    </row>
    <row r="315" ht="15.35" customHeight="1">
      <c r="A315" s="50"/>
      <c r="B315" s="605"/>
      <c r="C315" s="605"/>
      <c r="D315" s="605"/>
      <c r="E315" s="605"/>
      <c r="F315" s="605"/>
      <c r="G315" s="605"/>
      <c r="H315" s="605">
        <f>F315/10</f>
        <v>0</v>
      </c>
      <c r="I315" s="605">
        <f>(3/100)*F315</f>
        <v>0</v>
      </c>
      <c r="J315" s="605"/>
      <c r="K315" s="605"/>
    </row>
    <row r="316" ht="15.35" customHeight="1">
      <c r="A316" s="50"/>
      <c r="B316" s="605"/>
      <c r="C316" s="605"/>
      <c r="D316" s="605"/>
      <c r="E316" s="605"/>
      <c r="F316" s="605"/>
      <c r="G316" s="605"/>
      <c r="H316" s="605">
        <f>F316/10</f>
        <v>0</v>
      </c>
      <c r="I316" s="605">
        <f>(3/100)*F316</f>
        <v>0</v>
      </c>
      <c r="J316" s="605"/>
      <c r="K316" s="605"/>
    </row>
    <row r="317" ht="15.35" customHeight="1">
      <c r="A317" s="50"/>
      <c r="B317" s="605"/>
      <c r="C317" s="605"/>
      <c r="D317" s="605"/>
      <c r="E317" s="605"/>
      <c r="F317" s="605"/>
      <c r="G317" s="605"/>
      <c r="H317" s="605">
        <f>F317/10</f>
        <v>0</v>
      </c>
      <c r="I317" s="605">
        <f>(3/100)*F317</f>
        <v>0</v>
      </c>
      <c r="J317" s="605"/>
      <c r="K317" s="605"/>
    </row>
    <row r="318" ht="15.35" customHeight="1">
      <c r="A318" s="50"/>
      <c r="B318" s="605"/>
      <c r="C318" s="605"/>
      <c r="D318" s="605"/>
      <c r="E318" s="605"/>
      <c r="F318" s="605"/>
      <c r="G318" s="605"/>
      <c r="H318" s="605">
        <f>F318/10</f>
        <v>0</v>
      </c>
      <c r="I318" s="605">
        <f>(3/100)*F318</f>
        <v>0</v>
      </c>
      <c r="J318" s="605"/>
      <c r="K318" s="605"/>
    </row>
    <row r="319" ht="15.35" customHeight="1">
      <c r="A319" s="50"/>
      <c r="B319" s="605"/>
      <c r="C319" s="605"/>
      <c r="D319" s="605"/>
      <c r="E319" s="605"/>
      <c r="F319" s="605"/>
      <c r="G319" s="605"/>
      <c r="H319" s="605">
        <f>F319/10</f>
        <v>0</v>
      </c>
      <c r="I319" s="605">
        <f>(3/100)*F319</f>
        <v>0</v>
      </c>
      <c r="J319" s="605"/>
      <c r="K319" s="605"/>
    </row>
    <row r="320" ht="15.35" customHeight="1">
      <c r="A320" s="50"/>
      <c r="B320" s="605"/>
      <c r="C320" s="605"/>
      <c r="D320" s="605"/>
      <c r="E320" s="605"/>
      <c r="F320" s="605"/>
      <c r="G320" s="605"/>
      <c r="H320" s="605">
        <f>F320/10</f>
        <v>0</v>
      </c>
      <c r="I320" s="605">
        <f>(3/100)*F320</f>
        <v>0</v>
      </c>
      <c r="J320" s="605"/>
      <c r="K320" s="605"/>
    </row>
    <row r="321" ht="15.35" customHeight="1">
      <c r="A321" s="50"/>
      <c r="B321" s="605"/>
      <c r="C321" s="605"/>
      <c r="D321" s="605"/>
      <c r="E321" s="605"/>
      <c r="F321" s="605"/>
      <c r="G321" s="605"/>
      <c r="H321" s="605">
        <f>F321/10</f>
        <v>0</v>
      </c>
      <c r="I321" s="605">
        <f>(3/100)*F321</f>
        <v>0</v>
      </c>
      <c r="J321" s="605"/>
      <c r="K321" s="605"/>
    </row>
    <row r="322" ht="15.35" customHeight="1">
      <c r="A322" s="50"/>
      <c r="B322" s="605"/>
      <c r="C322" s="605"/>
      <c r="D322" s="605"/>
      <c r="E322" s="605"/>
      <c r="F322" s="605"/>
      <c r="G322" s="605"/>
      <c r="H322" s="605">
        <f>F322/10</f>
        <v>0</v>
      </c>
      <c r="I322" s="605">
        <f>(3/100)*F322</f>
        <v>0</v>
      </c>
      <c r="J322" s="605"/>
      <c r="K322" s="605"/>
    </row>
    <row r="323" ht="15.35" customHeight="1">
      <c r="A323" s="50"/>
      <c r="B323" s="605"/>
      <c r="C323" s="605"/>
      <c r="D323" s="605"/>
      <c r="E323" s="605"/>
      <c r="F323" s="605"/>
      <c r="G323" s="605"/>
      <c r="H323" s="605">
        <f>F323/10</f>
        <v>0</v>
      </c>
      <c r="I323" s="605">
        <f>(3/100)*F323</f>
        <v>0</v>
      </c>
      <c r="J323" s="605"/>
      <c r="K323" s="605"/>
    </row>
    <row r="324" ht="15.35" customHeight="1">
      <c r="A324" s="50"/>
      <c r="B324" s="605"/>
      <c r="C324" s="605"/>
      <c r="D324" s="605"/>
      <c r="E324" s="605"/>
      <c r="F324" s="605"/>
      <c r="G324" s="605"/>
      <c r="H324" s="605">
        <f>F324/10</f>
        <v>0</v>
      </c>
      <c r="I324" s="605">
        <f>(3/100)*F324</f>
        <v>0</v>
      </c>
      <c r="J324" s="605"/>
      <c r="K324" s="605"/>
    </row>
    <row r="325" ht="15.35" customHeight="1">
      <c r="A325" s="50"/>
      <c r="B325" s="605"/>
      <c r="C325" s="605"/>
      <c r="D325" s="605"/>
      <c r="E325" s="605"/>
      <c r="F325" s="605"/>
      <c r="G325" s="605"/>
      <c r="H325" s="605">
        <f>F325/10</f>
        <v>0</v>
      </c>
      <c r="I325" s="605">
        <f>(3/100)*F325</f>
        <v>0</v>
      </c>
      <c r="J325" s="605"/>
      <c r="K325" s="605"/>
    </row>
    <row r="326" ht="15.35" customHeight="1">
      <c r="A326" s="50"/>
      <c r="B326" s="605"/>
      <c r="C326" s="605"/>
      <c r="D326" s="605"/>
      <c r="E326" s="605"/>
      <c r="F326" s="605"/>
      <c r="G326" s="605"/>
      <c r="H326" s="605">
        <f>F326/10</f>
        <v>0</v>
      </c>
      <c r="I326" s="605">
        <f>(3/100)*F326</f>
        <v>0</v>
      </c>
      <c r="J326" s="605"/>
      <c r="K326" s="605"/>
    </row>
    <row r="327" ht="15.35" customHeight="1">
      <c r="A327" s="50"/>
      <c r="B327" s="605"/>
      <c r="C327" s="605"/>
      <c r="D327" s="605"/>
      <c r="E327" s="605"/>
      <c r="F327" s="605"/>
      <c r="G327" s="605"/>
      <c r="H327" s="605">
        <f>F327/10</f>
        <v>0</v>
      </c>
      <c r="I327" s="605">
        <f>(3/100)*F327</f>
        <v>0</v>
      </c>
      <c r="J327" s="605"/>
      <c r="K327" s="605"/>
    </row>
    <row r="328" ht="15.35" customHeight="1">
      <c r="A328" s="50"/>
      <c r="B328" s="605"/>
      <c r="C328" s="605"/>
      <c r="D328" s="605"/>
      <c r="E328" s="605"/>
      <c r="F328" s="605"/>
      <c r="G328" s="605"/>
      <c r="H328" s="605">
        <f>F328/10</f>
        <v>0</v>
      </c>
      <c r="I328" s="605">
        <f>(3/100)*F328</f>
        <v>0</v>
      </c>
      <c r="J328" s="605"/>
      <c r="K328" s="605"/>
    </row>
    <row r="329" ht="15.35" customHeight="1">
      <c r="A329" s="50"/>
      <c r="B329" s="605"/>
      <c r="C329" s="605"/>
      <c r="D329" s="605"/>
      <c r="E329" s="605"/>
      <c r="F329" s="605"/>
      <c r="G329" s="605"/>
      <c r="H329" s="605">
        <f>F329/10</f>
        <v>0</v>
      </c>
      <c r="I329" s="605">
        <f>(3/100)*F329</f>
        <v>0</v>
      </c>
      <c r="J329" s="605"/>
      <c r="K329" s="605"/>
    </row>
    <row r="330" ht="15.35" customHeight="1">
      <c r="A330" s="50"/>
      <c r="B330" s="605"/>
      <c r="C330" s="605"/>
      <c r="D330" s="605"/>
      <c r="E330" s="605"/>
      <c r="F330" s="605"/>
      <c r="G330" s="605"/>
      <c r="H330" s="605">
        <f>F330/10</f>
        <v>0</v>
      </c>
      <c r="I330" s="605">
        <f>(3/100)*F330</f>
        <v>0</v>
      </c>
      <c r="J330" s="605"/>
      <c r="K330" s="605"/>
    </row>
    <row r="331" ht="15.35" customHeight="1">
      <c r="A331" s="50"/>
      <c r="B331" s="605"/>
      <c r="C331" s="605"/>
      <c r="D331" s="605"/>
      <c r="E331" s="605"/>
      <c r="F331" s="605"/>
      <c r="G331" s="605"/>
      <c r="H331" s="605">
        <f>F331/10</f>
        <v>0</v>
      </c>
      <c r="I331" s="605">
        <f>(3/100)*F331</f>
        <v>0</v>
      </c>
      <c r="J331" s="605"/>
      <c r="K331" s="605"/>
    </row>
    <row r="332" ht="15.35" customHeight="1">
      <c r="A332" s="50"/>
      <c r="B332" s="605"/>
      <c r="C332" s="605"/>
      <c r="D332" s="605"/>
      <c r="E332" s="605"/>
      <c r="F332" s="605"/>
      <c r="G332" s="605"/>
      <c r="H332" s="605">
        <f>F332/10</f>
        <v>0</v>
      </c>
      <c r="I332" s="605">
        <f>(3/100)*F332</f>
        <v>0</v>
      </c>
      <c r="J332" s="605"/>
      <c r="K332" s="605"/>
    </row>
    <row r="333" ht="15.35" customHeight="1">
      <c r="A333" s="50"/>
      <c r="B333" s="605"/>
      <c r="C333" s="605"/>
      <c r="D333" s="605"/>
      <c r="E333" s="605"/>
      <c r="F333" s="605"/>
      <c r="G333" s="605"/>
      <c r="H333" s="605">
        <f>F333/10</f>
        <v>0</v>
      </c>
      <c r="I333" s="605">
        <f>(3/100)*F333</f>
        <v>0</v>
      </c>
      <c r="J333" s="605"/>
      <c r="K333" s="605"/>
    </row>
    <row r="334" ht="15.35" customHeight="1">
      <c r="A334" s="50"/>
      <c r="B334" s="605"/>
      <c r="C334" s="605"/>
      <c r="D334" s="605"/>
      <c r="E334" s="605"/>
      <c r="F334" s="605"/>
      <c r="G334" s="605"/>
      <c r="H334" s="605">
        <f>F334/10</f>
        <v>0</v>
      </c>
      <c r="I334" s="605">
        <f>(3/100)*F334</f>
        <v>0</v>
      </c>
      <c r="J334" s="605"/>
      <c r="K334" s="605"/>
    </row>
    <row r="335" ht="15.35" customHeight="1">
      <c r="A335" s="50"/>
      <c r="B335" s="605"/>
      <c r="C335" s="605"/>
      <c r="D335" s="605"/>
      <c r="E335" s="605"/>
      <c r="F335" s="605"/>
      <c r="G335" s="605"/>
      <c r="H335" s="605">
        <f>F335/10</f>
        <v>0</v>
      </c>
      <c r="I335" s="605">
        <f>(3/100)*F335</f>
        <v>0</v>
      </c>
      <c r="J335" s="605"/>
      <c r="K335" s="605"/>
    </row>
    <row r="336" ht="15.35" customHeight="1">
      <c r="A336" s="50"/>
      <c r="B336" s="605"/>
      <c r="C336" s="605"/>
      <c r="D336" s="605"/>
      <c r="E336" s="605"/>
      <c r="F336" s="605"/>
      <c r="G336" s="605"/>
      <c r="H336" s="605">
        <f>F336/10</f>
        <v>0</v>
      </c>
      <c r="I336" s="605">
        <f>(3/100)*F336</f>
        <v>0</v>
      </c>
      <c r="J336" s="605"/>
      <c r="K336" s="605"/>
    </row>
    <row r="337" ht="15.35" customHeight="1">
      <c r="A337" s="50"/>
      <c r="B337" s="605"/>
      <c r="C337" s="605"/>
      <c r="D337" s="605"/>
      <c r="E337" s="605"/>
      <c r="F337" s="605"/>
      <c r="G337" s="605"/>
      <c r="H337" s="605">
        <f>F337/10</f>
        <v>0</v>
      </c>
      <c r="I337" s="605">
        <f>(3/100)*F337</f>
        <v>0</v>
      </c>
      <c r="J337" s="605"/>
      <c r="K337" s="605"/>
    </row>
    <row r="338" ht="15.35" customHeight="1">
      <c r="A338" s="50"/>
      <c r="B338" s="605"/>
      <c r="C338" s="605"/>
      <c r="D338" s="605"/>
      <c r="E338" s="605"/>
      <c r="F338" s="605"/>
      <c r="G338" s="605"/>
      <c r="H338" s="605">
        <f>F338/10</f>
        <v>0</v>
      </c>
      <c r="I338" s="605">
        <f>(3/100)*F338</f>
        <v>0</v>
      </c>
      <c r="J338" s="605"/>
      <c r="K338" s="605"/>
    </row>
    <row r="339" ht="15.35" customHeight="1">
      <c r="A339" s="50"/>
      <c r="B339" s="605"/>
      <c r="C339" s="605"/>
      <c r="D339" s="605"/>
      <c r="E339" s="605"/>
      <c r="F339" s="605"/>
      <c r="G339" s="605"/>
      <c r="H339" s="605">
        <f>F339/10</f>
        <v>0</v>
      </c>
      <c r="I339" s="605">
        <f>(3/100)*F339</f>
        <v>0</v>
      </c>
      <c r="J339" s="605"/>
      <c r="K339" s="605"/>
    </row>
    <row r="340" ht="15.35" customHeight="1">
      <c r="A340" s="50"/>
      <c r="B340" s="605"/>
      <c r="C340" s="605"/>
      <c r="D340" s="605"/>
      <c r="E340" s="605"/>
      <c r="F340" s="605"/>
      <c r="G340" s="605"/>
      <c r="H340" s="605">
        <f>F340/10</f>
        <v>0</v>
      </c>
      <c r="I340" s="605">
        <f>(3/100)*F340</f>
        <v>0</v>
      </c>
      <c r="J340" s="605"/>
      <c r="K340" s="605"/>
    </row>
    <row r="341" ht="15.35" customHeight="1">
      <c r="A341" s="50"/>
      <c r="B341" s="605"/>
      <c r="C341" s="605"/>
      <c r="D341" s="605"/>
      <c r="E341" s="605"/>
      <c r="F341" s="605"/>
      <c r="G341" s="605"/>
      <c r="H341" s="605">
        <f>F341/10</f>
        <v>0</v>
      </c>
      <c r="I341" s="605">
        <f>(3/100)*F341</f>
        <v>0</v>
      </c>
      <c r="J341" s="605"/>
      <c r="K341" s="605"/>
    </row>
    <row r="342" ht="15.35" customHeight="1">
      <c r="A342" s="50"/>
      <c r="B342" s="605"/>
      <c r="C342" s="605"/>
      <c r="D342" s="605"/>
      <c r="E342" s="605"/>
      <c r="F342" s="605"/>
      <c r="G342" s="605"/>
      <c r="H342" s="605">
        <f>F342/10</f>
        <v>0</v>
      </c>
      <c r="I342" s="605">
        <f>(3/100)*F342</f>
        <v>0</v>
      </c>
      <c r="J342" s="605"/>
      <c r="K342" s="605"/>
    </row>
    <row r="343" ht="15.35" customHeight="1">
      <c r="A343" s="50"/>
      <c r="B343" s="605"/>
      <c r="C343" s="605"/>
      <c r="D343" s="605"/>
      <c r="E343" s="605"/>
      <c r="F343" s="605"/>
      <c r="G343" s="605"/>
      <c r="H343" s="605">
        <f>F343/10</f>
        <v>0</v>
      </c>
      <c r="I343" s="605">
        <f>(3/100)*F343</f>
        <v>0</v>
      </c>
      <c r="J343" s="605"/>
      <c r="K343" s="605"/>
    </row>
    <row r="344" ht="15.35" customHeight="1">
      <c r="A344" s="50"/>
      <c r="B344" s="605"/>
      <c r="C344" s="605"/>
      <c r="D344" s="605"/>
      <c r="E344" s="605"/>
      <c r="F344" s="605"/>
      <c r="G344" s="605"/>
      <c r="H344" s="605">
        <f>F344/10</f>
        <v>0</v>
      </c>
      <c r="I344" s="605">
        <f>(3/100)*F344</f>
        <v>0</v>
      </c>
      <c r="J344" s="605"/>
      <c r="K344" s="605"/>
    </row>
    <row r="345" ht="15.35" customHeight="1">
      <c r="A345" s="50"/>
      <c r="B345" s="605"/>
      <c r="C345" s="605"/>
      <c r="D345" s="605"/>
      <c r="E345" s="605"/>
      <c r="F345" s="605"/>
      <c r="G345" s="605"/>
      <c r="H345" s="605">
        <f>F345/10</f>
        <v>0</v>
      </c>
      <c r="I345" s="605">
        <f>(3/100)*F345</f>
        <v>0</v>
      </c>
      <c r="J345" s="605"/>
      <c r="K345" s="605"/>
    </row>
    <row r="346" ht="15.35" customHeight="1">
      <c r="A346" s="50"/>
      <c r="B346" s="605"/>
      <c r="C346" s="605"/>
      <c r="D346" s="605"/>
      <c r="E346" s="605"/>
      <c r="F346" s="605"/>
      <c r="G346" s="605"/>
      <c r="H346" s="605">
        <f>F346/10</f>
        <v>0</v>
      </c>
      <c r="I346" s="605">
        <f>(3/100)*F346</f>
        <v>0</v>
      </c>
      <c r="J346" s="605"/>
      <c r="K346" s="605"/>
    </row>
    <row r="347" ht="15.35" customHeight="1">
      <c r="A347" s="50"/>
      <c r="B347" s="605"/>
      <c r="C347" s="605"/>
      <c r="D347" s="605"/>
      <c r="E347" s="605"/>
      <c r="F347" s="605"/>
      <c r="G347" s="605"/>
      <c r="H347" s="605">
        <f>F347/10</f>
        <v>0</v>
      </c>
      <c r="I347" s="605">
        <f>(3/100)*F347</f>
        <v>0</v>
      </c>
      <c r="J347" s="605"/>
      <c r="K347" s="605"/>
    </row>
    <row r="348" ht="15.35" customHeight="1">
      <c r="A348" s="50"/>
      <c r="B348" s="605"/>
      <c r="C348" s="605"/>
      <c r="D348" s="605"/>
      <c r="E348" s="605"/>
      <c r="F348" s="605"/>
      <c r="G348" s="605"/>
      <c r="H348" s="605">
        <f>F348/10</f>
        <v>0</v>
      </c>
      <c r="I348" s="605">
        <f>(3/100)*F348</f>
        <v>0</v>
      </c>
      <c r="J348" s="605"/>
      <c r="K348" s="605"/>
    </row>
    <row r="349" ht="15.35" customHeight="1">
      <c r="A349" s="50"/>
      <c r="B349" s="605"/>
      <c r="C349" s="605"/>
      <c r="D349" s="605"/>
      <c r="E349" s="605"/>
      <c r="F349" s="605"/>
      <c r="G349" s="605"/>
      <c r="H349" s="605">
        <f>F349/10</f>
        <v>0</v>
      </c>
      <c r="I349" s="605">
        <f>(3/100)*F349</f>
        <v>0</v>
      </c>
      <c r="J349" s="605"/>
      <c r="K349" s="605"/>
    </row>
    <row r="350" ht="15.35" customHeight="1">
      <c r="A350" s="50"/>
      <c r="B350" s="605"/>
      <c r="C350" s="605"/>
      <c r="D350" s="605"/>
      <c r="E350" s="605"/>
      <c r="F350" s="605"/>
      <c r="G350" s="605"/>
      <c r="H350" s="605">
        <f>F350/10</f>
        <v>0</v>
      </c>
      <c r="I350" s="605">
        <f>(3/100)*F350</f>
        <v>0</v>
      </c>
      <c r="J350" s="605"/>
      <c r="K350" s="605"/>
    </row>
    <row r="351" ht="15.35" customHeight="1">
      <c r="A351" s="50"/>
      <c r="B351" s="605"/>
      <c r="C351" s="605"/>
      <c r="D351" s="605"/>
      <c r="E351" s="605"/>
      <c r="F351" s="605"/>
      <c r="G351" s="605"/>
      <c r="H351" s="605">
        <f>F351/10</f>
        <v>0</v>
      </c>
      <c r="I351" s="605">
        <f>(3/100)*F351</f>
        <v>0</v>
      </c>
      <c r="J351" s="605"/>
      <c r="K351" s="605"/>
    </row>
    <row r="352" ht="15.35" customHeight="1">
      <c r="A352" s="50"/>
      <c r="B352" s="605"/>
      <c r="C352" s="605"/>
      <c r="D352" s="605"/>
      <c r="E352" s="605"/>
      <c r="F352" s="605"/>
      <c r="G352" s="605"/>
      <c r="H352" s="605">
        <f>F352/10</f>
        <v>0</v>
      </c>
      <c r="I352" s="605">
        <f>(3/100)*F352</f>
        <v>0</v>
      </c>
      <c r="J352" s="605"/>
      <c r="K352" s="605"/>
    </row>
    <row r="353" ht="15.35" customHeight="1">
      <c r="A353" s="50"/>
      <c r="B353" s="605"/>
      <c r="C353" s="605"/>
      <c r="D353" s="605"/>
      <c r="E353" s="605"/>
      <c r="F353" s="605"/>
      <c r="G353" s="605"/>
      <c r="H353" s="605">
        <f>F353/10</f>
        <v>0</v>
      </c>
      <c r="I353" s="605">
        <f>(3/100)*F353</f>
        <v>0</v>
      </c>
      <c r="J353" s="605"/>
      <c r="K353" s="605"/>
    </row>
    <row r="354" ht="15.35" customHeight="1">
      <c r="A354" s="50"/>
      <c r="B354" s="605"/>
      <c r="C354" s="605"/>
      <c r="D354" s="605"/>
      <c r="E354" s="605"/>
      <c r="F354" s="605"/>
      <c r="G354" s="605"/>
      <c r="H354" s="605">
        <f>F354/10</f>
        <v>0</v>
      </c>
      <c r="I354" s="605">
        <f>(3/100)*F354</f>
        <v>0</v>
      </c>
      <c r="J354" s="605"/>
      <c r="K354" s="605"/>
    </row>
    <row r="355" ht="15.35" customHeight="1">
      <c r="A355" s="50"/>
      <c r="B355" s="605"/>
      <c r="C355" s="605"/>
      <c r="D355" s="605"/>
      <c r="E355" s="605"/>
      <c r="F355" s="605"/>
      <c r="G355" s="605"/>
      <c r="H355" s="605">
        <f>F355/10</f>
        <v>0</v>
      </c>
      <c r="I355" s="605">
        <f>(3/100)*F355</f>
        <v>0</v>
      </c>
      <c r="J355" s="605"/>
      <c r="K355" s="605"/>
    </row>
    <row r="356" ht="15.35" customHeight="1">
      <c r="A356" s="50"/>
      <c r="B356" s="605"/>
      <c r="C356" s="605"/>
      <c r="D356" s="605"/>
      <c r="E356" s="605"/>
      <c r="F356" s="605"/>
      <c r="G356" s="605"/>
      <c r="H356" s="605">
        <f>F356/10</f>
        <v>0</v>
      </c>
      <c r="I356" s="605">
        <f>(3/100)*F356</f>
        <v>0</v>
      </c>
      <c r="J356" s="605"/>
      <c r="K356" s="605"/>
    </row>
    <row r="357" ht="15.35" customHeight="1">
      <c r="A357" s="50"/>
      <c r="B357" s="605"/>
      <c r="C357" s="605"/>
      <c r="D357" s="605"/>
      <c r="E357" s="605"/>
      <c r="F357" s="605"/>
      <c r="G357" s="605"/>
      <c r="H357" s="605">
        <f>F357/10</f>
        <v>0</v>
      </c>
      <c r="I357" s="605">
        <f>(3/100)*F357</f>
        <v>0</v>
      </c>
      <c r="J357" s="605"/>
      <c r="K357" s="605"/>
    </row>
    <row r="358" ht="15.35" customHeight="1">
      <c r="A358" s="50"/>
      <c r="B358" s="605"/>
      <c r="C358" s="605"/>
      <c r="D358" s="605"/>
      <c r="E358" s="605"/>
      <c r="F358" s="605"/>
      <c r="G358" s="605"/>
      <c r="H358" s="605">
        <f>F358/10</f>
        <v>0</v>
      </c>
      <c r="I358" s="605">
        <f>(3/100)*F358</f>
        <v>0</v>
      </c>
      <c r="J358" s="605"/>
      <c r="K358" s="605"/>
    </row>
    <row r="359" ht="15.35" customHeight="1">
      <c r="A359" s="50"/>
      <c r="B359" s="605"/>
      <c r="C359" s="605"/>
      <c r="D359" s="605"/>
      <c r="E359" s="605"/>
      <c r="F359" s="605"/>
      <c r="G359" s="605"/>
      <c r="H359" s="605">
        <f>F359/10</f>
        <v>0</v>
      </c>
      <c r="I359" s="605">
        <f>(3/100)*F359</f>
        <v>0</v>
      </c>
      <c r="J359" s="605"/>
      <c r="K359" s="605"/>
    </row>
    <row r="360" ht="15.35" customHeight="1">
      <c r="A360" s="50"/>
      <c r="B360" s="605"/>
      <c r="C360" s="605"/>
      <c r="D360" s="605"/>
      <c r="E360" s="605"/>
      <c r="F360" s="605"/>
      <c r="G360" s="605"/>
      <c r="H360" s="605">
        <f>F360/10</f>
        <v>0</v>
      </c>
      <c r="I360" s="605">
        <f>(3/100)*F360</f>
        <v>0</v>
      </c>
      <c r="J360" s="605"/>
      <c r="K360" s="605"/>
    </row>
    <row r="361" ht="15.35" customHeight="1">
      <c r="A361" s="50"/>
      <c r="B361" s="605"/>
      <c r="C361" s="605"/>
      <c r="D361" s="605"/>
      <c r="E361" s="605"/>
      <c r="F361" s="605"/>
      <c r="G361" s="605"/>
      <c r="H361" s="605">
        <f>F361/10</f>
        <v>0</v>
      </c>
      <c r="I361" s="605">
        <f>(3/100)*F361</f>
        <v>0</v>
      </c>
      <c r="J361" s="605"/>
      <c r="K361" s="605"/>
    </row>
    <row r="362" ht="15.35" customHeight="1">
      <c r="A362" s="50"/>
      <c r="B362" s="605"/>
      <c r="C362" s="605"/>
      <c r="D362" s="605"/>
      <c r="E362" s="605"/>
      <c r="F362" s="605"/>
      <c r="G362" s="605"/>
      <c r="H362" s="605">
        <f>F362/10</f>
        <v>0</v>
      </c>
      <c r="I362" s="605">
        <f>(3/100)*F362</f>
        <v>0</v>
      </c>
      <c r="J362" s="605"/>
      <c r="K362" s="605"/>
    </row>
    <row r="363" ht="15.35" customHeight="1">
      <c r="A363" s="50"/>
      <c r="B363" s="605"/>
      <c r="C363" s="605"/>
      <c r="D363" s="605"/>
      <c r="E363" s="605"/>
      <c r="F363" s="605"/>
      <c r="G363" s="605"/>
      <c r="H363" s="605">
        <f>F363/10</f>
        <v>0</v>
      </c>
      <c r="I363" s="605">
        <f>(3/100)*F363</f>
        <v>0</v>
      </c>
      <c r="J363" s="605"/>
      <c r="K363" s="605"/>
    </row>
    <row r="364" ht="15.35" customHeight="1">
      <c r="A364" s="50"/>
      <c r="B364" s="605"/>
      <c r="C364" s="605"/>
      <c r="D364" s="605"/>
      <c r="E364" s="605"/>
      <c r="F364" s="605"/>
      <c r="G364" s="605"/>
      <c r="H364" s="605">
        <f>F364/10</f>
        <v>0</v>
      </c>
      <c r="I364" s="605">
        <f>(3/100)*F364</f>
        <v>0</v>
      </c>
      <c r="J364" s="605"/>
      <c r="K364" s="605"/>
    </row>
    <row r="365" ht="15.35" customHeight="1">
      <c r="A365" s="50"/>
      <c r="B365" s="605"/>
      <c r="C365" s="605"/>
      <c r="D365" s="605"/>
      <c r="E365" s="605"/>
      <c r="F365" s="605"/>
      <c r="G365" s="605"/>
      <c r="H365" s="605">
        <f>F365/10</f>
        <v>0</v>
      </c>
      <c r="I365" s="605">
        <f>(3/100)*F365</f>
        <v>0</v>
      </c>
      <c r="J365" s="605"/>
      <c r="K365" s="605"/>
    </row>
    <row r="366" ht="15.35" customHeight="1">
      <c r="A366" s="50"/>
      <c r="B366" s="605"/>
      <c r="C366" s="605"/>
      <c r="D366" s="605"/>
      <c r="E366" s="605"/>
      <c r="F366" s="605"/>
      <c r="G366" s="605"/>
      <c r="H366" s="605">
        <f>F366/10</f>
        <v>0</v>
      </c>
      <c r="I366" s="605">
        <f>(3/100)*F366</f>
        <v>0</v>
      </c>
      <c r="J366" s="605"/>
      <c r="K366" s="605"/>
    </row>
    <row r="367" ht="15.35" customHeight="1">
      <c r="A367" s="50"/>
      <c r="B367" s="605"/>
      <c r="C367" s="605"/>
      <c r="D367" s="605"/>
      <c r="E367" s="605"/>
      <c r="F367" s="605"/>
      <c r="G367" s="605"/>
      <c r="H367" s="605">
        <f>F367/10</f>
        <v>0</v>
      </c>
      <c r="I367" s="605">
        <f>(3/100)*F367</f>
        <v>0</v>
      </c>
      <c r="J367" s="605"/>
      <c r="K367" s="605"/>
    </row>
    <row r="368" ht="15.35" customHeight="1">
      <c r="A368" s="50"/>
      <c r="B368" s="605"/>
      <c r="C368" s="605"/>
      <c r="D368" s="605"/>
      <c r="E368" s="605"/>
      <c r="F368" s="605"/>
      <c r="G368" s="605"/>
      <c r="H368" s="605">
        <f>F368/10</f>
        <v>0</v>
      </c>
      <c r="I368" s="605">
        <f>(3/100)*F368</f>
        <v>0</v>
      </c>
      <c r="J368" s="605"/>
      <c r="K368" s="605"/>
    </row>
    <row r="369" ht="15.35" customHeight="1">
      <c r="A369" s="50"/>
      <c r="B369" s="605"/>
      <c r="C369" s="605"/>
      <c r="D369" s="605"/>
      <c r="E369" s="605"/>
      <c r="F369" s="605"/>
      <c r="G369" s="605"/>
      <c r="H369" s="605">
        <f>F369/10</f>
        <v>0</v>
      </c>
      <c r="I369" s="605">
        <f>(3/100)*F369</f>
        <v>0</v>
      </c>
      <c r="J369" s="605"/>
      <c r="K369" s="605"/>
    </row>
    <row r="370" ht="15.35" customHeight="1">
      <c r="A370" s="50"/>
      <c r="B370" s="605"/>
      <c r="C370" s="605"/>
      <c r="D370" s="605"/>
      <c r="E370" s="605"/>
      <c r="F370" s="605"/>
      <c r="G370" s="605"/>
      <c r="H370" s="605">
        <f>F370/10</f>
        <v>0</v>
      </c>
      <c r="I370" s="605">
        <f>(3/100)*F370</f>
        <v>0</v>
      </c>
      <c r="J370" s="605"/>
      <c r="K370" s="605"/>
    </row>
    <row r="371" ht="15.35" customHeight="1">
      <c r="A371" s="50"/>
      <c r="B371" s="605"/>
      <c r="C371" s="605"/>
      <c r="D371" s="605"/>
      <c r="E371" s="605"/>
      <c r="F371" s="605"/>
      <c r="G371" s="605"/>
      <c r="H371" s="605">
        <f>F371/10</f>
        <v>0</v>
      </c>
      <c r="I371" s="605">
        <f>(3/100)*F371</f>
        <v>0</v>
      </c>
      <c r="J371" s="605"/>
      <c r="K371" s="605"/>
    </row>
    <row r="372" ht="15.35" customHeight="1">
      <c r="A372" s="50"/>
      <c r="B372" s="605"/>
      <c r="C372" s="605"/>
      <c r="D372" s="605"/>
      <c r="E372" s="605"/>
      <c r="F372" s="605"/>
      <c r="G372" s="605"/>
      <c r="H372" s="605">
        <f>F372/10</f>
        <v>0</v>
      </c>
      <c r="I372" s="605">
        <f>(3/100)*F372</f>
        <v>0</v>
      </c>
      <c r="J372" s="605"/>
      <c r="K372" s="605"/>
    </row>
    <row r="373" ht="15.35" customHeight="1">
      <c r="A373" s="50"/>
      <c r="B373" s="605"/>
      <c r="C373" s="605"/>
      <c r="D373" s="605"/>
      <c r="E373" s="605"/>
      <c r="F373" s="605"/>
      <c r="G373" s="605"/>
      <c r="H373" s="605">
        <f>F373/10</f>
        <v>0</v>
      </c>
      <c r="I373" s="605">
        <f>(3/100)*F373</f>
        <v>0</v>
      </c>
      <c r="J373" s="605"/>
      <c r="K373" s="605"/>
    </row>
    <row r="374" ht="15.35" customHeight="1">
      <c r="A374" s="50"/>
      <c r="B374" s="605"/>
      <c r="C374" s="605"/>
      <c r="D374" s="605"/>
      <c r="E374" s="605"/>
      <c r="F374" s="605"/>
      <c r="G374" s="605"/>
      <c r="H374" s="605">
        <f>F374/10</f>
        <v>0</v>
      </c>
      <c r="I374" s="605">
        <f>(3/100)*F374</f>
        <v>0</v>
      </c>
      <c r="J374" s="605"/>
      <c r="K374" s="605"/>
    </row>
    <row r="375" ht="15.35" customHeight="1">
      <c r="A375" s="50"/>
      <c r="B375" s="605"/>
      <c r="C375" s="605"/>
      <c r="D375" s="605"/>
      <c r="E375" s="605"/>
      <c r="F375" s="605"/>
      <c r="G375" s="605"/>
      <c r="H375" s="605">
        <f>F375/10</f>
        <v>0</v>
      </c>
      <c r="I375" s="605">
        <f>(3/100)*F375</f>
        <v>0</v>
      </c>
      <c r="J375" s="605"/>
      <c r="K375" s="605"/>
    </row>
    <row r="376" ht="15.35" customHeight="1">
      <c r="A376" s="50"/>
      <c r="B376" s="605"/>
      <c r="C376" s="605"/>
      <c r="D376" s="605"/>
      <c r="E376" s="605"/>
      <c r="F376" s="605"/>
      <c r="G376" s="605"/>
      <c r="H376" s="605">
        <f>F376/10</f>
        <v>0</v>
      </c>
      <c r="I376" s="605">
        <f>(3/100)*F376</f>
        <v>0</v>
      </c>
      <c r="J376" s="605"/>
      <c r="K376" s="605"/>
    </row>
    <row r="377" ht="15.35" customHeight="1">
      <c r="A377" s="50"/>
      <c r="B377" s="605"/>
      <c r="C377" s="605"/>
      <c r="D377" s="605"/>
      <c r="E377" s="605"/>
      <c r="F377" s="605"/>
      <c r="G377" s="605"/>
      <c r="H377" s="605">
        <f>F377/10</f>
        <v>0</v>
      </c>
      <c r="I377" s="605">
        <f>(3/100)*F377</f>
        <v>0</v>
      </c>
      <c r="J377" s="605"/>
      <c r="K377" s="605"/>
    </row>
    <row r="378" ht="15.35" customHeight="1">
      <c r="A378" s="50"/>
      <c r="B378" s="605"/>
      <c r="C378" s="605"/>
      <c r="D378" s="605"/>
      <c r="E378" s="605"/>
      <c r="F378" s="605"/>
      <c r="G378" s="605"/>
      <c r="H378" s="605">
        <f>F378/10</f>
        <v>0</v>
      </c>
      <c r="I378" s="605">
        <f>(3/100)*F378</f>
        <v>0</v>
      </c>
      <c r="J378" s="605"/>
      <c r="K378" s="605"/>
    </row>
    <row r="379" ht="15.35" customHeight="1">
      <c r="A379" s="50"/>
      <c r="B379" s="605"/>
      <c r="C379" s="605"/>
      <c r="D379" s="605"/>
      <c r="E379" s="605"/>
      <c r="F379" s="605"/>
      <c r="G379" s="605"/>
      <c r="H379" s="605">
        <f>F379/10</f>
        <v>0</v>
      </c>
      <c r="I379" s="605">
        <f>(3/100)*F379</f>
        <v>0</v>
      </c>
      <c r="J379" s="605"/>
      <c r="K379" s="605"/>
    </row>
    <row r="380" ht="15.35" customHeight="1">
      <c r="A380" s="50"/>
      <c r="B380" s="605"/>
      <c r="C380" s="605"/>
      <c r="D380" s="605"/>
      <c r="E380" s="605"/>
      <c r="F380" s="605"/>
      <c r="G380" s="605"/>
      <c r="H380" s="605">
        <f>F380/10</f>
        <v>0</v>
      </c>
      <c r="I380" s="605">
        <f>(3/100)*F380</f>
        <v>0</v>
      </c>
      <c r="J380" s="605"/>
      <c r="K380" s="605"/>
    </row>
    <row r="381" ht="15.35" customHeight="1">
      <c r="A381" s="50"/>
      <c r="B381" s="605"/>
      <c r="C381" s="605"/>
      <c r="D381" s="605"/>
      <c r="E381" s="605"/>
      <c r="F381" s="605"/>
      <c r="G381" s="605"/>
      <c r="H381" s="605">
        <f>F381/10</f>
        <v>0</v>
      </c>
      <c r="I381" s="605">
        <f>(3/100)*F381</f>
        <v>0</v>
      </c>
      <c r="J381" s="605"/>
      <c r="K381" s="605"/>
    </row>
    <row r="382" ht="15.35" customHeight="1">
      <c r="A382" s="50"/>
      <c r="B382" s="605"/>
      <c r="C382" s="605"/>
      <c r="D382" s="605"/>
      <c r="E382" s="605"/>
      <c r="F382" s="605"/>
      <c r="G382" s="605"/>
      <c r="H382" s="605">
        <f>F382/10</f>
        <v>0</v>
      </c>
      <c r="I382" s="605">
        <f>(3/100)*F382</f>
        <v>0</v>
      </c>
      <c r="J382" s="605"/>
      <c r="K382" s="605"/>
    </row>
    <row r="383" ht="15.35" customHeight="1">
      <c r="A383" s="50"/>
      <c r="B383" s="605"/>
      <c r="C383" s="605"/>
      <c r="D383" s="605"/>
      <c r="E383" s="605"/>
      <c r="F383" s="605"/>
      <c r="G383" s="605"/>
      <c r="H383" s="605">
        <f>F383/10</f>
        <v>0</v>
      </c>
      <c r="I383" s="605">
        <f>(3/100)*F383</f>
        <v>0</v>
      </c>
      <c r="J383" s="605"/>
      <c r="K383" s="605"/>
    </row>
    <row r="384" ht="15.35" customHeight="1">
      <c r="A384" s="50"/>
      <c r="B384" s="605"/>
      <c r="C384" s="605"/>
      <c r="D384" s="605"/>
      <c r="E384" s="605"/>
      <c r="F384" s="605"/>
      <c r="G384" s="605"/>
      <c r="H384" s="605">
        <f>F384/10</f>
        <v>0</v>
      </c>
      <c r="I384" s="605">
        <f>(3/100)*F384</f>
        <v>0</v>
      </c>
      <c r="J384" s="605"/>
      <c r="K384" s="605"/>
    </row>
    <row r="385" ht="15.35" customHeight="1">
      <c r="A385" s="50"/>
      <c r="B385" s="605"/>
      <c r="C385" s="605"/>
      <c r="D385" s="605"/>
      <c r="E385" s="605"/>
      <c r="F385" s="605"/>
      <c r="G385" s="605"/>
      <c r="H385" s="605">
        <f>F385/10</f>
        <v>0</v>
      </c>
      <c r="I385" s="605">
        <f>(3/100)*F385</f>
        <v>0</v>
      </c>
      <c r="J385" s="605"/>
      <c r="K385" s="605"/>
    </row>
    <row r="386" ht="15.35" customHeight="1">
      <c r="A386" s="50"/>
      <c r="B386" s="605"/>
      <c r="C386" s="605"/>
      <c r="D386" s="605"/>
      <c r="E386" s="605"/>
      <c r="F386" s="605"/>
      <c r="G386" s="605"/>
      <c r="H386" s="605">
        <f>F386/10</f>
        <v>0</v>
      </c>
      <c r="I386" s="605">
        <f>(3/100)*F386</f>
        <v>0</v>
      </c>
      <c r="J386" s="605"/>
      <c r="K386" s="605"/>
    </row>
    <row r="387" ht="15.35" customHeight="1">
      <c r="A387" s="50"/>
      <c r="B387" s="605"/>
      <c r="C387" s="605"/>
      <c r="D387" s="605"/>
      <c r="E387" s="605"/>
      <c r="F387" s="605"/>
      <c r="G387" s="605"/>
      <c r="H387" s="605">
        <f>F387/10</f>
        <v>0</v>
      </c>
      <c r="I387" s="605">
        <f>(3/100)*F387</f>
        <v>0</v>
      </c>
      <c r="J387" s="605"/>
      <c r="K387" s="605"/>
    </row>
    <row r="388" ht="15.35" customHeight="1">
      <c r="A388" s="50"/>
      <c r="B388" s="605"/>
      <c r="C388" s="605"/>
      <c r="D388" s="605"/>
      <c r="E388" s="605"/>
      <c r="F388" s="605"/>
      <c r="G388" s="605"/>
      <c r="H388" s="605">
        <f>F388/10</f>
        <v>0</v>
      </c>
      <c r="I388" s="605">
        <f>(3/100)*F388</f>
        <v>0</v>
      </c>
      <c r="J388" s="605"/>
      <c r="K388" s="605"/>
    </row>
    <row r="389" ht="15.35" customHeight="1">
      <c r="A389" s="50"/>
      <c r="B389" s="605"/>
      <c r="C389" s="605"/>
      <c r="D389" s="605"/>
      <c r="E389" s="605"/>
      <c r="F389" s="605"/>
      <c r="G389" s="605"/>
      <c r="H389" s="605">
        <f>F389/10</f>
        <v>0</v>
      </c>
      <c r="I389" s="605">
        <f>(3/100)*F389</f>
        <v>0</v>
      </c>
      <c r="J389" s="605"/>
      <c r="K389" s="605"/>
    </row>
    <row r="390" ht="15.35" customHeight="1">
      <c r="A390" s="50"/>
      <c r="B390" s="605"/>
      <c r="C390" s="605"/>
      <c r="D390" s="605"/>
      <c r="E390" s="605"/>
      <c r="F390" s="605"/>
      <c r="G390" s="605"/>
      <c r="H390" s="605">
        <f>F390/10</f>
        <v>0</v>
      </c>
      <c r="I390" s="605">
        <f>(3/100)*F390</f>
        <v>0</v>
      </c>
      <c r="J390" s="605"/>
      <c r="K390" s="605"/>
    </row>
    <row r="391" ht="15.35" customHeight="1">
      <c r="A391" s="50"/>
      <c r="B391" s="605"/>
      <c r="C391" s="605"/>
      <c r="D391" s="605"/>
      <c r="E391" s="605"/>
      <c r="F391" s="605"/>
      <c r="G391" s="605"/>
      <c r="H391" s="605">
        <f>F391/10</f>
        <v>0</v>
      </c>
      <c r="I391" s="605">
        <f>(3/100)*F391</f>
        <v>0</v>
      </c>
      <c r="J391" s="605"/>
      <c r="K391" s="605"/>
    </row>
    <row r="392" ht="15.35" customHeight="1">
      <c r="A392" s="50"/>
      <c r="B392" s="605"/>
      <c r="C392" s="605"/>
      <c r="D392" s="605"/>
      <c r="E392" s="605"/>
      <c r="F392" s="605"/>
      <c r="G392" s="605"/>
      <c r="H392" s="605">
        <f>F392/10</f>
        <v>0</v>
      </c>
      <c r="I392" s="605">
        <f>(3/100)*F392</f>
        <v>0</v>
      </c>
      <c r="J392" s="605"/>
      <c r="K392" s="605"/>
    </row>
    <row r="393" ht="15.35" customHeight="1">
      <c r="A393" s="50"/>
      <c r="B393" s="605"/>
      <c r="C393" s="605"/>
      <c r="D393" s="605"/>
      <c r="E393" s="605"/>
      <c r="F393" s="605"/>
      <c r="G393" s="605"/>
      <c r="H393" s="605">
        <f>F393/10</f>
        <v>0</v>
      </c>
      <c r="I393" s="605">
        <f>(3/100)*F393</f>
        <v>0</v>
      </c>
      <c r="J393" s="605"/>
      <c r="K393" s="605"/>
    </row>
    <row r="394" ht="15.35" customHeight="1">
      <c r="A394" s="50"/>
      <c r="B394" s="605"/>
      <c r="C394" s="605"/>
      <c r="D394" s="605"/>
      <c r="E394" s="605"/>
      <c r="F394" s="605"/>
      <c r="G394" s="605"/>
      <c r="H394" s="605">
        <f>F394/10</f>
        <v>0</v>
      </c>
      <c r="I394" s="605">
        <f>(3/100)*F394</f>
        <v>0</v>
      </c>
      <c r="J394" s="605"/>
      <c r="K394" s="605"/>
    </row>
    <row r="395" ht="15.35" customHeight="1">
      <c r="A395" s="50"/>
      <c r="B395" s="605"/>
      <c r="C395" s="605"/>
      <c r="D395" s="605"/>
      <c r="E395" s="605"/>
      <c r="F395" s="605"/>
      <c r="G395" s="605"/>
      <c r="H395" s="605">
        <f>F395/10</f>
        <v>0</v>
      </c>
      <c r="I395" s="605">
        <f>(3/100)*F395</f>
        <v>0</v>
      </c>
      <c r="J395" s="605"/>
      <c r="K395" s="605"/>
    </row>
    <row r="396" ht="15.35" customHeight="1">
      <c r="A396" s="50"/>
      <c r="B396" s="605"/>
      <c r="C396" s="605"/>
      <c r="D396" s="605"/>
      <c r="E396" s="605"/>
      <c r="F396" s="605"/>
      <c r="G396" s="605"/>
      <c r="H396" s="605">
        <f>F396/10</f>
        <v>0</v>
      </c>
      <c r="I396" s="605">
        <f>(3/100)*F396</f>
        <v>0</v>
      </c>
      <c r="J396" s="605"/>
      <c r="K396" s="605"/>
    </row>
    <row r="397" ht="15.35" customHeight="1">
      <c r="A397" s="50"/>
      <c r="B397" s="605"/>
      <c r="C397" s="605"/>
      <c r="D397" s="605"/>
      <c r="E397" s="605"/>
      <c r="F397" s="605"/>
      <c r="G397" s="605"/>
      <c r="H397" s="605">
        <f>F397/10</f>
        <v>0</v>
      </c>
      <c r="I397" s="605">
        <f>(3/100)*F397</f>
        <v>0</v>
      </c>
      <c r="J397" s="605"/>
      <c r="K397" s="605"/>
    </row>
    <row r="398" ht="15.35" customHeight="1">
      <c r="A398" s="50"/>
      <c r="B398" s="605"/>
      <c r="C398" s="605"/>
      <c r="D398" s="605"/>
      <c r="E398" s="605"/>
      <c r="F398" s="605"/>
      <c r="G398" s="605"/>
      <c r="H398" s="605">
        <f>F398/10</f>
        <v>0</v>
      </c>
      <c r="I398" s="605">
        <f>(3/100)*F398</f>
        <v>0</v>
      </c>
      <c r="J398" s="605"/>
      <c r="K398" s="605"/>
    </row>
    <row r="399" ht="15.35" customHeight="1">
      <c r="A399" s="50"/>
      <c r="B399" s="605"/>
      <c r="C399" s="605"/>
      <c r="D399" s="605"/>
      <c r="E399" s="605"/>
      <c r="F399" s="605"/>
      <c r="G399" s="605"/>
      <c r="H399" s="605">
        <f>F399/10</f>
        <v>0</v>
      </c>
      <c r="I399" s="605">
        <f>(3/100)*F399</f>
        <v>0</v>
      </c>
      <c r="J399" s="605"/>
      <c r="K399" s="605"/>
    </row>
    <row r="400" ht="15.35" customHeight="1">
      <c r="A400" s="50"/>
      <c r="B400" s="605"/>
      <c r="C400" s="605"/>
      <c r="D400" s="605"/>
      <c r="E400" s="605"/>
      <c r="F400" s="605"/>
      <c r="G400" s="605"/>
      <c r="H400" s="605">
        <f>F400/10</f>
        <v>0</v>
      </c>
      <c r="I400" s="605">
        <f>(3/100)*F400</f>
        <v>0</v>
      </c>
      <c r="J400" s="605"/>
      <c r="K400" s="605"/>
    </row>
    <row r="401" ht="15.35" customHeight="1">
      <c r="A401" s="50"/>
      <c r="B401" s="605"/>
      <c r="C401" s="605"/>
      <c r="D401" s="605"/>
      <c r="E401" s="605"/>
      <c r="F401" s="605"/>
      <c r="G401" s="605"/>
      <c r="H401" s="605">
        <f>F401/10</f>
        <v>0</v>
      </c>
      <c r="I401" s="605">
        <f>(3/100)*F401</f>
        <v>0</v>
      </c>
      <c r="J401" s="605"/>
      <c r="K401" s="605"/>
    </row>
    <row r="402" ht="15.35" customHeight="1">
      <c r="A402" s="50"/>
      <c r="B402" s="605"/>
      <c r="C402" s="605"/>
      <c r="D402" s="605"/>
      <c r="E402" s="605"/>
      <c r="F402" s="605"/>
      <c r="G402" s="605"/>
      <c r="H402" s="605">
        <f>F402/10</f>
        <v>0</v>
      </c>
      <c r="I402" s="605">
        <f>(3/100)*F402</f>
        <v>0</v>
      </c>
      <c r="J402" s="605"/>
      <c r="K402" s="605"/>
    </row>
    <row r="403" ht="15.35" customHeight="1">
      <c r="A403" s="50"/>
      <c r="B403" s="605"/>
      <c r="C403" s="605"/>
      <c r="D403" s="605"/>
      <c r="E403" s="605"/>
      <c r="F403" s="605"/>
      <c r="G403" s="605"/>
      <c r="H403" s="605">
        <f>F403/10</f>
        <v>0</v>
      </c>
      <c r="I403" s="605">
        <f>(3/100)*F403</f>
        <v>0</v>
      </c>
      <c r="J403" s="605"/>
      <c r="K403" s="605"/>
    </row>
    <row r="404" ht="15.35" customHeight="1">
      <c r="A404" s="50"/>
      <c r="B404" s="605"/>
      <c r="C404" s="605"/>
      <c r="D404" s="605"/>
      <c r="E404" s="605"/>
      <c r="F404" s="605"/>
      <c r="G404" s="605"/>
      <c r="H404" s="605">
        <f>F404/10</f>
        <v>0</v>
      </c>
      <c r="I404" s="605">
        <f>(3/100)*F404</f>
        <v>0</v>
      </c>
      <c r="J404" s="605"/>
      <c r="K404" s="605"/>
    </row>
    <row r="405" ht="15.35" customHeight="1">
      <c r="A405" s="50"/>
      <c r="B405" s="605"/>
      <c r="C405" s="605"/>
      <c r="D405" s="605"/>
      <c r="E405" s="605"/>
      <c r="F405" s="605"/>
      <c r="G405" s="605"/>
      <c r="H405" s="605">
        <f>F405/10</f>
        <v>0</v>
      </c>
      <c r="I405" s="605">
        <f>(3/100)*F405</f>
        <v>0</v>
      </c>
      <c r="J405" s="605"/>
      <c r="K405" s="605"/>
    </row>
    <row r="406" ht="15.35" customHeight="1">
      <c r="A406" s="50"/>
      <c r="B406" s="605"/>
      <c r="C406" s="605"/>
      <c r="D406" s="605"/>
      <c r="E406" s="605"/>
      <c r="F406" s="605"/>
      <c r="G406" s="605"/>
      <c r="H406" s="605">
        <f>F406/10</f>
        <v>0</v>
      </c>
      <c r="I406" s="605">
        <f>(3/100)*F406</f>
        <v>0</v>
      </c>
      <c r="J406" s="605"/>
      <c r="K406" s="605"/>
    </row>
    <row r="407" ht="15.35" customHeight="1">
      <c r="A407" s="50"/>
      <c r="B407" s="605"/>
      <c r="C407" s="605"/>
      <c r="D407" s="605"/>
      <c r="E407" s="605"/>
      <c r="F407" s="605"/>
      <c r="G407" s="605"/>
      <c r="H407" s="605">
        <f>F407/10</f>
        <v>0</v>
      </c>
      <c r="I407" s="605">
        <f>(3/100)*F407</f>
        <v>0</v>
      </c>
      <c r="J407" s="605"/>
      <c r="K407" s="605"/>
    </row>
    <row r="408" ht="15.35" customHeight="1">
      <c r="A408" s="50"/>
      <c r="B408" s="605"/>
      <c r="C408" s="605"/>
      <c r="D408" s="605"/>
      <c r="E408" s="605"/>
      <c r="F408" s="605"/>
      <c r="G408" s="605"/>
      <c r="H408" s="605">
        <f>F408/10</f>
        <v>0</v>
      </c>
      <c r="I408" s="605">
        <f>(3/100)*F408</f>
        <v>0</v>
      </c>
      <c r="J408" s="605"/>
      <c r="K408" s="605"/>
    </row>
    <row r="409" ht="15.35" customHeight="1">
      <c r="A409" s="50"/>
      <c r="B409" s="605"/>
      <c r="C409" s="605"/>
      <c r="D409" s="605"/>
      <c r="E409" s="605"/>
      <c r="F409" s="605"/>
      <c r="G409" s="605"/>
      <c r="H409" s="605">
        <f>F409/10</f>
        <v>0</v>
      </c>
      <c r="I409" s="605">
        <f>(3/100)*F409</f>
        <v>0</v>
      </c>
      <c r="J409" s="605"/>
      <c r="K409" s="605"/>
    </row>
    <row r="410" ht="15.35" customHeight="1">
      <c r="A410" s="50"/>
      <c r="B410" s="605"/>
      <c r="C410" s="605"/>
      <c r="D410" s="605"/>
      <c r="E410" s="605"/>
      <c r="F410" s="605"/>
      <c r="G410" s="605"/>
      <c r="H410" s="605">
        <f>F410/10</f>
        <v>0</v>
      </c>
      <c r="I410" s="605">
        <f>(3/100)*F410</f>
        <v>0</v>
      </c>
      <c r="J410" s="605"/>
      <c r="K410" s="605"/>
    </row>
    <row r="411" ht="15.35" customHeight="1">
      <c r="A411" s="50"/>
      <c r="B411" s="605"/>
      <c r="C411" s="605"/>
      <c r="D411" s="605"/>
      <c r="E411" s="605"/>
      <c r="F411" s="605"/>
      <c r="G411" s="605"/>
      <c r="H411" s="605">
        <f>F411/10</f>
        <v>0</v>
      </c>
      <c r="I411" s="605">
        <f>(3/100)*F411</f>
        <v>0</v>
      </c>
      <c r="J411" s="605"/>
      <c r="K411" s="605"/>
    </row>
    <row r="412" ht="15.35" customHeight="1">
      <c r="A412" s="50"/>
      <c r="B412" s="605"/>
      <c r="C412" s="605"/>
      <c r="D412" s="605"/>
      <c r="E412" s="605"/>
      <c r="F412" s="605"/>
      <c r="G412" s="605"/>
      <c r="H412" s="605">
        <f>F412/10</f>
        <v>0</v>
      </c>
      <c r="I412" s="605">
        <f>(3/100)*F412</f>
        <v>0</v>
      </c>
      <c r="J412" s="605"/>
      <c r="K412" s="605"/>
    </row>
    <row r="413" ht="15.35" customHeight="1">
      <c r="A413" s="50"/>
      <c r="B413" s="605"/>
      <c r="C413" s="605"/>
      <c r="D413" s="605"/>
      <c r="E413" s="605"/>
      <c r="F413" s="605"/>
      <c r="G413" s="605"/>
      <c r="H413" s="605">
        <f>F413/10</f>
        <v>0</v>
      </c>
      <c r="I413" s="605">
        <f>(3/100)*F413</f>
        <v>0</v>
      </c>
      <c r="J413" s="605"/>
      <c r="K413" s="605"/>
    </row>
    <row r="414" ht="15.35" customHeight="1">
      <c r="A414" s="50"/>
      <c r="B414" s="605"/>
      <c r="C414" s="605"/>
      <c r="D414" s="605"/>
      <c r="E414" s="605"/>
      <c r="F414" s="605"/>
      <c r="G414" s="605"/>
      <c r="H414" s="605">
        <f>F414/10</f>
        <v>0</v>
      </c>
      <c r="I414" s="605">
        <f>(3/100)*F414</f>
        <v>0</v>
      </c>
      <c r="J414" s="605"/>
      <c r="K414" s="605"/>
    </row>
    <row r="415" ht="15.35" customHeight="1">
      <c r="A415" s="50"/>
      <c r="B415" s="605"/>
      <c r="C415" s="605"/>
      <c r="D415" s="605"/>
      <c r="E415" s="605"/>
      <c r="F415" s="605"/>
      <c r="G415" s="605"/>
      <c r="H415" s="605">
        <f>F415/10</f>
        <v>0</v>
      </c>
      <c r="I415" s="605">
        <f>(3/100)*F415</f>
        <v>0</v>
      </c>
      <c r="J415" s="605"/>
      <c r="K415" s="605"/>
    </row>
    <row r="416" ht="15.35" customHeight="1">
      <c r="A416" s="50"/>
      <c r="B416" s="605"/>
      <c r="C416" s="605"/>
      <c r="D416" s="605"/>
      <c r="E416" s="605"/>
      <c r="F416" s="605"/>
      <c r="G416" s="605"/>
      <c r="H416" s="605">
        <f>F416/10</f>
        <v>0</v>
      </c>
      <c r="I416" s="605">
        <f>(3/100)*F416</f>
        <v>0</v>
      </c>
      <c r="J416" s="605"/>
      <c r="K416" s="605"/>
    </row>
    <row r="417" ht="15.35" customHeight="1">
      <c r="A417" s="50"/>
      <c r="B417" s="605"/>
      <c r="C417" s="605"/>
      <c r="D417" s="605"/>
      <c r="E417" s="605"/>
      <c r="F417" s="605"/>
      <c r="G417" s="605"/>
      <c r="H417" s="605">
        <f>F417/10</f>
        <v>0</v>
      </c>
      <c r="I417" s="605">
        <f>(3/100)*F417</f>
        <v>0</v>
      </c>
      <c r="J417" s="605"/>
      <c r="K417" s="605"/>
    </row>
    <row r="418" ht="15.35" customHeight="1">
      <c r="A418" s="50"/>
      <c r="B418" s="605"/>
      <c r="C418" s="605"/>
      <c r="D418" s="605"/>
      <c r="E418" s="605"/>
      <c r="F418" s="605"/>
      <c r="G418" s="605"/>
      <c r="H418" s="605">
        <f>F418/10</f>
        <v>0</v>
      </c>
      <c r="I418" s="605">
        <f>(3/100)*F418</f>
        <v>0</v>
      </c>
      <c r="J418" s="605"/>
      <c r="K418" s="605"/>
    </row>
    <row r="419" ht="15.35" customHeight="1">
      <c r="A419" s="50"/>
      <c r="B419" s="605"/>
      <c r="C419" s="605"/>
      <c r="D419" s="605"/>
      <c r="E419" s="605"/>
      <c r="F419" s="605"/>
      <c r="G419" s="605"/>
      <c r="H419" s="605">
        <f>F419/10</f>
        <v>0</v>
      </c>
      <c r="I419" s="605">
        <f>(3/100)*F419</f>
        <v>0</v>
      </c>
      <c r="J419" s="605"/>
      <c r="K419" s="605"/>
    </row>
    <row r="420" ht="15.35" customHeight="1">
      <c r="A420" s="50"/>
      <c r="B420" s="605"/>
      <c r="C420" s="605"/>
      <c r="D420" s="605"/>
      <c r="E420" s="605"/>
      <c r="F420" s="605"/>
      <c r="G420" s="605"/>
      <c r="H420" s="605">
        <f>F420/10</f>
        <v>0</v>
      </c>
      <c r="I420" s="605">
        <f>(3/100)*F420</f>
        <v>0</v>
      </c>
      <c r="J420" s="605"/>
      <c r="K420" s="605"/>
    </row>
    <row r="421" ht="15.35" customHeight="1">
      <c r="A421" s="50"/>
      <c r="B421" s="605"/>
      <c r="C421" s="605"/>
      <c r="D421" s="605"/>
      <c r="E421" s="605"/>
      <c r="F421" s="605"/>
      <c r="G421" s="605"/>
      <c r="H421" s="605">
        <f>F421/10</f>
        <v>0</v>
      </c>
      <c r="I421" s="605">
        <f>(3/100)*F421</f>
        <v>0</v>
      </c>
      <c r="J421" s="605"/>
      <c r="K421" s="605"/>
    </row>
    <row r="422" ht="15.35" customHeight="1">
      <c r="A422" s="50"/>
      <c r="B422" s="605"/>
      <c r="C422" s="605"/>
      <c r="D422" s="605"/>
      <c r="E422" s="605"/>
      <c r="F422" s="605"/>
      <c r="G422" s="605"/>
      <c r="H422" s="605">
        <f>F422/10</f>
        <v>0</v>
      </c>
      <c r="I422" s="605">
        <f>(3/100)*F422</f>
        <v>0</v>
      </c>
      <c r="J422" s="605"/>
      <c r="K422" s="605"/>
    </row>
    <row r="423" ht="15.35" customHeight="1">
      <c r="A423" s="50"/>
      <c r="B423" s="605"/>
      <c r="C423" s="605"/>
      <c r="D423" s="605"/>
      <c r="E423" s="605"/>
      <c r="F423" s="605"/>
      <c r="G423" s="605"/>
      <c r="H423" s="605">
        <f>F423/10</f>
        <v>0</v>
      </c>
      <c r="I423" s="605">
        <f>(3/100)*F423</f>
        <v>0</v>
      </c>
      <c r="J423" s="605"/>
      <c r="K423" s="605"/>
    </row>
    <row r="424" ht="15.35" customHeight="1">
      <c r="A424" s="50"/>
      <c r="B424" s="605"/>
      <c r="C424" s="605"/>
      <c r="D424" s="605"/>
      <c r="E424" s="605"/>
      <c r="F424" s="605"/>
      <c r="G424" s="605"/>
      <c r="H424" s="605">
        <f>F424/10</f>
        <v>0</v>
      </c>
      <c r="I424" s="605">
        <f>(3/100)*F424</f>
        <v>0</v>
      </c>
      <c r="J424" s="605"/>
      <c r="K424" s="605"/>
    </row>
    <row r="425" ht="15.35" customHeight="1">
      <c r="A425" s="50"/>
      <c r="B425" s="605"/>
      <c r="C425" s="605"/>
      <c r="D425" s="605"/>
      <c r="E425" s="605"/>
      <c r="F425" s="605"/>
      <c r="G425" s="605"/>
      <c r="H425" s="605">
        <f>F425/10</f>
        <v>0</v>
      </c>
      <c r="I425" s="605">
        <f>(3/100)*F425</f>
        <v>0</v>
      </c>
      <c r="J425" s="605"/>
      <c r="K425" s="605"/>
    </row>
    <row r="426" ht="15.35" customHeight="1">
      <c r="A426" s="50"/>
      <c r="B426" s="605"/>
      <c r="C426" s="605"/>
      <c r="D426" s="605"/>
      <c r="E426" s="605"/>
      <c r="F426" s="605"/>
      <c r="G426" s="605"/>
      <c r="H426" s="605">
        <f>F426/10</f>
        <v>0</v>
      </c>
      <c r="I426" s="605">
        <f>(3/100)*F426</f>
        <v>0</v>
      </c>
      <c r="J426" s="605"/>
      <c r="K426" s="605"/>
    </row>
    <row r="427" ht="15.35" customHeight="1">
      <c r="A427" s="50"/>
      <c r="B427" s="605"/>
      <c r="C427" s="605"/>
      <c r="D427" s="605"/>
      <c r="E427" s="605"/>
      <c r="F427" s="605"/>
      <c r="G427" s="605"/>
      <c r="H427" s="605">
        <f>F427/10</f>
        <v>0</v>
      </c>
      <c r="I427" s="605">
        <f>(3/100)*F427</f>
        <v>0</v>
      </c>
      <c r="J427" s="605"/>
      <c r="K427" s="605"/>
    </row>
    <row r="428" ht="15.35" customHeight="1">
      <c r="A428" s="50"/>
      <c r="B428" s="605"/>
      <c r="C428" s="605"/>
      <c r="D428" s="605"/>
      <c r="E428" s="605"/>
      <c r="F428" s="605"/>
      <c r="G428" s="605"/>
      <c r="H428" s="605">
        <f>F428/10</f>
        <v>0</v>
      </c>
      <c r="I428" s="605">
        <f>(3/100)*F428</f>
        <v>0</v>
      </c>
      <c r="J428" s="605"/>
      <c r="K428" s="605"/>
    </row>
    <row r="429" ht="15.35" customHeight="1">
      <c r="A429" s="50"/>
      <c r="B429" s="605"/>
      <c r="C429" s="605"/>
      <c r="D429" s="605"/>
      <c r="E429" s="605"/>
      <c r="F429" s="605"/>
      <c r="G429" s="605"/>
      <c r="H429" s="605">
        <f>F429/10</f>
        <v>0</v>
      </c>
      <c r="I429" s="605">
        <f>(3/100)*F429</f>
        <v>0</v>
      </c>
      <c r="J429" s="605"/>
      <c r="K429" s="605"/>
    </row>
    <row r="430" ht="15.35" customHeight="1">
      <c r="A430" s="50"/>
      <c r="B430" s="605"/>
      <c r="C430" s="605"/>
      <c r="D430" s="605"/>
      <c r="E430" s="605"/>
      <c r="F430" s="605"/>
      <c r="G430" s="605"/>
      <c r="H430" s="605">
        <f>F430/10</f>
        <v>0</v>
      </c>
      <c r="I430" s="605">
        <f>(3/100)*F430</f>
        <v>0</v>
      </c>
      <c r="J430" s="605"/>
      <c r="K430" s="605"/>
    </row>
    <row r="431" ht="15.35" customHeight="1">
      <c r="A431" s="50"/>
      <c r="B431" s="605"/>
      <c r="C431" s="605"/>
      <c r="D431" s="605"/>
      <c r="E431" s="605"/>
      <c r="F431" s="605"/>
      <c r="G431" s="605"/>
      <c r="H431" s="605">
        <f>F431/10</f>
        <v>0</v>
      </c>
      <c r="I431" s="605">
        <f>(3/100)*F431</f>
        <v>0</v>
      </c>
      <c r="J431" s="605"/>
      <c r="K431" s="605"/>
    </row>
    <row r="432" ht="15.35" customHeight="1">
      <c r="A432" s="50"/>
      <c r="B432" s="605"/>
      <c r="C432" s="605"/>
      <c r="D432" s="605"/>
      <c r="E432" s="605"/>
      <c r="F432" s="605"/>
      <c r="G432" s="605"/>
      <c r="H432" s="605">
        <f>F432/10</f>
        <v>0</v>
      </c>
      <c r="I432" s="605">
        <f>(3/100)*F432</f>
        <v>0</v>
      </c>
      <c r="J432" s="605"/>
      <c r="K432" s="605"/>
    </row>
    <row r="433" ht="15.35" customHeight="1">
      <c r="A433" s="50"/>
      <c r="B433" s="605"/>
      <c r="C433" s="605"/>
      <c r="D433" s="605"/>
      <c r="E433" s="605"/>
      <c r="F433" s="605"/>
      <c r="G433" s="605"/>
      <c r="H433" s="605">
        <f>F433/10</f>
        <v>0</v>
      </c>
      <c r="I433" s="605">
        <f>(3/100)*F433</f>
        <v>0</v>
      </c>
      <c r="J433" s="605"/>
      <c r="K433" s="605"/>
    </row>
    <row r="434" ht="15.35" customHeight="1">
      <c r="A434" s="50"/>
      <c r="B434" s="605"/>
      <c r="C434" s="605"/>
      <c r="D434" s="605"/>
      <c r="E434" s="605"/>
      <c r="F434" s="605"/>
      <c r="G434" s="605"/>
      <c r="H434" s="605">
        <f>F434/10</f>
        <v>0</v>
      </c>
      <c r="I434" s="605">
        <f>(3/100)*F434</f>
        <v>0</v>
      </c>
      <c r="J434" s="605"/>
      <c r="K434" s="605"/>
    </row>
    <row r="435" ht="15.35" customHeight="1">
      <c r="A435" s="50"/>
      <c r="B435" s="605"/>
      <c r="C435" s="605"/>
      <c r="D435" s="605"/>
      <c r="E435" s="605"/>
      <c r="F435" s="605"/>
      <c r="G435" s="605"/>
      <c r="H435" s="605">
        <f>F435/10</f>
        <v>0</v>
      </c>
      <c r="I435" s="605">
        <f>(3/100)*F435</f>
        <v>0</v>
      </c>
      <c r="J435" s="605"/>
      <c r="K435" s="605"/>
    </row>
    <row r="436" ht="15.35" customHeight="1">
      <c r="A436" s="50"/>
      <c r="B436" s="605"/>
      <c r="C436" s="605"/>
      <c r="D436" s="605"/>
      <c r="E436" s="605"/>
      <c r="F436" s="605"/>
      <c r="G436" s="605"/>
      <c r="H436" s="605">
        <f>F436/10</f>
        <v>0</v>
      </c>
      <c r="I436" s="605">
        <f>(3/100)*F436</f>
        <v>0</v>
      </c>
      <c r="J436" s="605"/>
      <c r="K436" s="605"/>
    </row>
    <row r="437" ht="15.35" customHeight="1">
      <c r="A437" s="50"/>
      <c r="B437" s="605"/>
      <c r="C437" s="605"/>
      <c r="D437" s="605"/>
      <c r="E437" s="605"/>
      <c r="F437" s="605"/>
      <c r="G437" s="605"/>
      <c r="H437" s="605">
        <f>F437/10</f>
        <v>0</v>
      </c>
      <c r="I437" s="605">
        <f>(3/100)*F437</f>
        <v>0</v>
      </c>
      <c r="J437" s="605"/>
      <c r="K437" s="605"/>
    </row>
    <row r="438" ht="15.35" customHeight="1">
      <c r="A438" s="50"/>
      <c r="B438" s="605"/>
      <c r="C438" s="605"/>
      <c r="D438" s="605"/>
      <c r="E438" s="605"/>
      <c r="F438" s="605"/>
      <c r="G438" s="605"/>
      <c r="H438" s="605">
        <f>F438/10</f>
        <v>0</v>
      </c>
      <c r="I438" s="605">
        <f>(3/100)*F438</f>
        <v>0</v>
      </c>
      <c r="J438" s="605"/>
      <c r="K438" s="605"/>
    </row>
    <row r="439" ht="15.35" customHeight="1">
      <c r="A439" s="50"/>
      <c r="B439" s="605"/>
      <c r="C439" s="605"/>
      <c r="D439" s="605"/>
      <c r="E439" s="605"/>
      <c r="F439" s="605"/>
      <c r="G439" s="605"/>
      <c r="H439" s="605">
        <f>F439/10</f>
        <v>0</v>
      </c>
      <c r="I439" s="605">
        <f>(3/100)*F439</f>
        <v>0</v>
      </c>
      <c r="J439" s="605"/>
      <c r="K439" s="605"/>
    </row>
    <row r="440" ht="15.35" customHeight="1">
      <c r="A440" s="50"/>
      <c r="B440" s="605"/>
      <c r="C440" s="605"/>
      <c r="D440" s="605"/>
      <c r="E440" s="605"/>
      <c r="F440" s="605"/>
      <c r="G440" s="605"/>
      <c r="H440" s="605">
        <f>F440/10</f>
        <v>0</v>
      </c>
      <c r="I440" s="605">
        <f>(3/100)*F440</f>
        <v>0</v>
      </c>
      <c r="J440" s="605"/>
      <c r="K440" s="605"/>
    </row>
    <row r="441" ht="15.35" customHeight="1">
      <c r="A441" s="50"/>
      <c r="B441" s="605"/>
      <c r="C441" s="605"/>
      <c r="D441" s="605"/>
      <c r="E441" s="605"/>
      <c r="F441" s="605"/>
      <c r="G441" s="605"/>
      <c r="H441" s="605">
        <f>F441/10</f>
        <v>0</v>
      </c>
      <c r="I441" s="605">
        <f>(3/100)*F441</f>
        <v>0</v>
      </c>
      <c r="J441" s="605"/>
      <c r="K441" s="605"/>
    </row>
    <row r="442" ht="15.35" customHeight="1">
      <c r="A442" s="50"/>
      <c r="B442" s="605"/>
      <c r="C442" s="605"/>
      <c r="D442" s="605"/>
      <c r="E442" s="605"/>
      <c r="F442" s="605"/>
      <c r="G442" s="605"/>
      <c r="H442" s="605">
        <f>F442/10</f>
        <v>0</v>
      </c>
      <c r="I442" s="605">
        <f>(3/100)*F442</f>
        <v>0</v>
      </c>
      <c r="J442" s="605"/>
      <c r="K442" s="605"/>
    </row>
    <row r="443" ht="15.35" customHeight="1">
      <c r="A443" s="50"/>
      <c r="B443" s="605"/>
      <c r="C443" s="605"/>
      <c r="D443" s="605"/>
      <c r="E443" s="605"/>
      <c r="F443" s="605"/>
      <c r="G443" s="605"/>
      <c r="H443" s="605">
        <f>F443/10</f>
        <v>0</v>
      </c>
      <c r="I443" s="605">
        <f>(3/100)*F443</f>
        <v>0</v>
      </c>
      <c r="J443" s="605"/>
      <c r="K443" s="605"/>
    </row>
    <row r="444" ht="15.35" customHeight="1">
      <c r="A444" s="50"/>
      <c r="B444" s="605"/>
      <c r="C444" s="605"/>
      <c r="D444" s="605"/>
      <c r="E444" s="605"/>
      <c r="F444" s="605"/>
      <c r="G444" s="605"/>
      <c r="H444" s="605">
        <f>F444/10</f>
        <v>0</v>
      </c>
      <c r="I444" s="605">
        <f>(3/100)*F444</f>
        <v>0</v>
      </c>
      <c r="J444" s="605"/>
      <c r="K444" s="605"/>
    </row>
    <row r="445" ht="15.35" customHeight="1">
      <c r="A445" s="50"/>
      <c r="B445" s="605"/>
      <c r="C445" s="605"/>
      <c r="D445" s="605"/>
      <c r="E445" s="605"/>
      <c r="F445" s="605"/>
      <c r="G445" s="605"/>
      <c r="H445" s="605">
        <f>F445/10</f>
        <v>0</v>
      </c>
      <c r="I445" s="605">
        <f>(3/100)*F445</f>
        <v>0</v>
      </c>
      <c r="J445" s="605"/>
      <c r="K445" s="605"/>
    </row>
    <row r="446" ht="15.35" customHeight="1">
      <c r="A446" s="50"/>
      <c r="B446" s="605"/>
      <c r="C446" s="605"/>
      <c r="D446" s="605"/>
      <c r="E446" s="605"/>
      <c r="F446" s="605"/>
      <c r="G446" s="605"/>
      <c r="H446" s="605">
        <f>F446/10</f>
        <v>0</v>
      </c>
      <c r="I446" s="605">
        <f>(3/100)*F446</f>
        <v>0</v>
      </c>
      <c r="J446" s="605"/>
      <c r="K446" s="605"/>
    </row>
    <row r="447" ht="15.35" customHeight="1">
      <c r="A447" s="50"/>
      <c r="B447" s="605"/>
      <c r="C447" s="605"/>
      <c r="D447" s="605"/>
      <c r="E447" s="605"/>
      <c r="F447" s="605"/>
      <c r="G447" s="605"/>
      <c r="H447" s="605">
        <f>F447/10</f>
        <v>0</v>
      </c>
      <c r="I447" s="605">
        <f>(3/100)*F447</f>
        <v>0</v>
      </c>
      <c r="J447" s="605"/>
      <c r="K447" s="605"/>
    </row>
    <row r="448" ht="15.35" customHeight="1">
      <c r="A448" s="50"/>
      <c r="B448" s="605"/>
      <c r="C448" s="605"/>
      <c r="D448" s="605"/>
      <c r="E448" s="605"/>
      <c r="F448" s="605"/>
      <c r="G448" s="605"/>
      <c r="H448" s="605">
        <f>F448/10</f>
        <v>0</v>
      </c>
      <c r="I448" s="605">
        <f>(3/100)*F448</f>
        <v>0</v>
      </c>
      <c r="J448" s="605"/>
      <c r="K448" s="605"/>
    </row>
    <row r="449" ht="15.35" customHeight="1">
      <c r="A449" s="50"/>
      <c r="B449" s="605"/>
      <c r="C449" s="605"/>
      <c r="D449" s="605"/>
      <c r="E449" s="605"/>
      <c r="F449" s="605"/>
      <c r="G449" s="605"/>
      <c r="H449" s="605">
        <f>F449/10</f>
        <v>0</v>
      </c>
      <c r="I449" s="605">
        <f>(3/100)*F449</f>
        <v>0</v>
      </c>
      <c r="J449" s="605"/>
      <c r="K449" s="605"/>
    </row>
    <row r="450" ht="15.35" customHeight="1">
      <c r="A450" s="50"/>
      <c r="B450" s="605"/>
      <c r="C450" s="605"/>
      <c r="D450" s="605"/>
      <c r="E450" s="605"/>
      <c r="F450" s="605"/>
      <c r="G450" s="605"/>
      <c r="H450" s="605">
        <f>F450/10</f>
        <v>0</v>
      </c>
      <c r="I450" s="605">
        <f>(3/100)*F450</f>
        <v>0</v>
      </c>
      <c r="J450" s="605"/>
      <c r="K450" s="605"/>
    </row>
    <row r="451" ht="15.35" customHeight="1">
      <c r="A451" s="50"/>
      <c r="B451" s="605"/>
      <c r="C451" s="605"/>
      <c r="D451" s="605"/>
      <c r="E451" s="605"/>
      <c r="F451" s="605"/>
      <c r="G451" s="605"/>
      <c r="H451" s="605">
        <f>F451/10</f>
        <v>0</v>
      </c>
      <c r="I451" s="605">
        <f>(3/100)*F451</f>
        <v>0</v>
      </c>
      <c r="J451" s="605"/>
      <c r="K451" s="605"/>
    </row>
    <row r="452" ht="15.35" customHeight="1">
      <c r="A452" s="50"/>
      <c r="B452" s="605"/>
      <c r="C452" s="605"/>
      <c r="D452" s="605"/>
      <c r="E452" s="605"/>
      <c r="F452" s="605"/>
      <c r="G452" s="605"/>
      <c r="H452" s="605">
        <f>F452/10</f>
        <v>0</v>
      </c>
      <c r="I452" s="605">
        <f>(3/100)*F452</f>
        <v>0</v>
      </c>
      <c r="J452" s="605"/>
      <c r="K452" s="605"/>
    </row>
    <row r="453" ht="15.35" customHeight="1">
      <c r="A453" s="5"/>
      <c r="B453" s="22"/>
      <c r="C453" s="22"/>
      <c r="D453" s="22"/>
      <c r="E453" s="22"/>
      <c r="F453" s="22"/>
      <c r="G453" s="22"/>
      <c r="H453" s="22"/>
      <c r="I453" s="22"/>
      <c r="J453" s="22"/>
      <c r="K453" s="179"/>
    </row>
    <row r="454" ht="15.35" customHeight="1">
      <c r="A454" s="5"/>
      <c r="B454" s="6"/>
      <c r="C454" s="6"/>
      <c r="D454" s="6"/>
      <c r="E454" s="6"/>
      <c r="F454" s="6"/>
      <c r="G454" s="6"/>
      <c r="H454" s="6"/>
      <c r="I454" s="6"/>
      <c r="J454" s="6"/>
      <c r="K454" s="9"/>
    </row>
    <row r="455" ht="15.35" customHeight="1">
      <c r="A455" s="5"/>
      <c r="B455" s="6"/>
      <c r="C455" s="6"/>
      <c r="D455" s="6"/>
      <c r="E455" s="6"/>
      <c r="F455" s="6"/>
      <c r="G455" s="6"/>
      <c r="H455" s="6"/>
      <c r="I455" s="6"/>
      <c r="J455" s="6"/>
      <c r="K455" s="9"/>
    </row>
    <row r="456" ht="15.35" customHeight="1">
      <c r="A456" s="5"/>
      <c r="B456" s="6"/>
      <c r="C456" s="6"/>
      <c r="D456" s="6"/>
      <c r="E456" s="6"/>
      <c r="F456" s="6"/>
      <c r="G456" s="6"/>
      <c r="H456" s="6"/>
      <c r="I456" s="6"/>
      <c r="J456" s="6"/>
      <c r="K456" s="9"/>
    </row>
    <row r="457" ht="15.35" customHeight="1">
      <c r="A457" s="5"/>
      <c r="B457" s="6"/>
      <c r="C457" s="6"/>
      <c r="D457" s="6"/>
      <c r="E457" s="6"/>
      <c r="F457" s="6"/>
      <c r="G457" s="6"/>
      <c r="H457" s="6"/>
      <c r="I457" s="6"/>
      <c r="J457" s="6"/>
      <c r="K457" s="9"/>
    </row>
    <row r="458" ht="15.35" customHeight="1">
      <c r="A458" s="5"/>
      <c r="B458" s="6"/>
      <c r="C458" s="6"/>
      <c r="D458" s="6"/>
      <c r="E458" s="6"/>
      <c r="F458" s="6"/>
      <c r="G458" s="6"/>
      <c r="H458" s="6"/>
      <c r="I458" s="6"/>
      <c r="J458" s="6"/>
      <c r="K458" s="9"/>
    </row>
    <row r="459" ht="15.35" customHeight="1">
      <c r="A459" s="5"/>
      <c r="B459" s="6"/>
      <c r="C459" s="6"/>
      <c r="D459" s="6"/>
      <c r="E459" s="6"/>
      <c r="F459" s="6"/>
      <c r="G459" s="6"/>
      <c r="H459" s="6"/>
      <c r="I459" s="6"/>
      <c r="J459" s="6"/>
      <c r="K459" s="9"/>
    </row>
    <row r="460" ht="15.35" customHeight="1">
      <c r="A460" s="5"/>
      <c r="B460" s="6"/>
      <c r="C460" s="6"/>
      <c r="D460" s="6"/>
      <c r="E460" s="6"/>
      <c r="F460" s="6"/>
      <c r="G460" s="6"/>
      <c r="H460" s="6"/>
      <c r="I460" s="6"/>
      <c r="J460" s="6"/>
      <c r="K460" s="9"/>
    </row>
    <row r="461" ht="15.35" customHeight="1">
      <c r="A461" s="5"/>
      <c r="B461" s="6"/>
      <c r="C461" s="6"/>
      <c r="D461" s="6"/>
      <c r="E461" s="6"/>
      <c r="F461" s="6"/>
      <c r="G461" s="6"/>
      <c r="H461" s="6"/>
      <c r="I461" s="6"/>
      <c r="J461" s="6"/>
      <c r="K461" s="9"/>
    </row>
    <row r="462" ht="15.35" customHeight="1">
      <c r="A462" s="5"/>
      <c r="B462" s="6"/>
      <c r="C462" s="6"/>
      <c r="D462" s="6"/>
      <c r="E462" s="6"/>
      <c r="F462" s="6"/>
      <c r="G462" s="6"/>
      <c r="H462" s="6"/>
      <c r="I462" s="6"/>
      <c r="J462" s="6"/>
      <c r="K462" s="9"/>
    </row>
    <row r="463" ht="15.35" customHeight="1">
      <c r="A463" s="5"/>
      <c r="B463" s="6"/>
      <c r="C463" s="6"/>
      <c r="D463" s="6"/>
      <c r="E463" s="6"/>
      <c r="F463" s="6"/>
      <c r="G463" s="6"/>
      <c r="H463" s="6"/>
      <c r="I463" s="6"/>
      <c r="J463" s="6"/>
      <c r="K463" s="9"/>
    </row>
    <row r="464" ht="15.35" customHeight="1">
      <c r="A464" s="5"/>
      <c r="B464" s="6"/>
      <c r="C464" s="6"/>
      <c r="D464" s="6"/>
      <c r="E464" s="6"/>
      <c r="F464" s="6"/>
      <c r="G464" s="6"/>
      <c r="H464" s="6"/>
      <c r="I464" s="6"/>
      <c r="J464" s="6"/>
      <c r="K464" s="9"/>
    </row>
    <row r="465" ht="15.35" customHeight="1">
      <c r="A465" s="5"/>
      <c r="B465" s="6"/>
      <c r="C465" s="6"/>
      <c r="D465" s="6"/>
      <c r="E465" s="6"/>
      <c r="F465" s="6"/>
      <c r="G465" s="6"/>
      <c r="H465" s="6"/>
      <c r="I465" s="6"/>
      <c r="J465" s="6"/>
      <c r="K465" s="9"/>
    </row>
    <row r="466" ht="15.35" customHeight="1">
      <c r="A466" s="5"/>
      <c r="B466" s="6"/>
      <c r="C466" s="6"/>
      <c r="D466" s="6"/>
      <c r="E466" s="6"/>
      <c r="F466" s="6"/>
      <c r="G466" s="6"/>
      <c r="H466" s="6"/>
      <c r="I466" s="6"/>
      <c r="J466" s="6"/>
      <c r="K466" s="9"/>
    </row>
    <row r="467" ht="15.35" customHeight="1">
      <c r="A467" s="5"/>
      <c r="B467" s="6"/>
      <c r="C467" s="6"/>
      <c r="D467" s="6"/>
      <c r="E467" s="6"/>
      <c r="F467" s="6"/>
      <c r="G467" s="6"/>
      <c r="H467" s="6"/>
      <c r="I467" s="6"/>
      <c r="J467" s="6"/>
      <c r="K467" s="9"/>
    </row>
    <row r="468" ht="15.35" customHeight="1">
      <c r="A468" s="5"/>
      <c r="B468" s="6"/>
      <c r="C468" s="6"/>
      <c r="D468" s="6"/>
      <c r="E468" s="6"/>
      <c r="F468" s="6"/>
      <c r="G468" s="6"/>
      <c r="H468" s="6"/>
      <c r="I468" s="6"/>
      <c r="J468" s="6"/>
      <c r="K468" s="9"/>
    </row>
    <row r="469" ht="15.35" customHeight="1">
      <c r="A469" s="5"/>
      <c r="B469" s="6"/>
      <c r="C469" s="6"/>
      <c r="D469" s="6"/>
      <c r="E469" s="6"/>
      <c r="F469" s="6"/>
      <c r="G469" s="6"/>
      <c r="H469" s="6"/>
      <c r="I469" s="6"/>
      <c r="J469" s="6"/>
      <c r="K469" s="9"/>
    </row>
    <row r="470" ht="15.35" customHeight="1">
      <c r="A470" s="5"/>
      <c r="B470" s="6"/>
      <c r="C470" s="6"/>
      <c r="D470" s="6"/>
      <c r="E470" s="6"/>
      <c r="F470" s="6"/>
      <c r="G470" s="6"/>
      <c r="H470" s="6"/>
      <c r="I470" s="6"/>
      <c r="J470" s="6"/>
      <c r="K470" s="9"/>
    </row>
    <row r="471" ht="15.35" customHeight="1">
      <c r="A471" s="5"/>
      <c r="B471" s="6"/>
      <c r="C471" s="6"/>
      <c r="D471" s="6"/>
      <c r="E471" s="6"/>
      <c r="F471" s="6"/>
      <c r="G471" s="6"/>
      <c r="H471" s="6"/>
      <c r="I471" s="6"/>
      <c r="J471" s="6"/>
      <c r="K471" s="9"/>
    </row>
    <row r="472" ht="15.35" customHeight="1">
      <c r="A472" s="5"/>
      <c r="B472" s="6"/>
      <c r="C472" s="6"/>
      <c r="D472" s="6"/>
      <c r="E472" s="6"/>
      <c r="F472" s="6"/>
      <c r="G472" s="6"/>
      <c r="H472" s="6"/>
      <c r="I472" s="6"/>
      <c r="J472" s="6"/>
      <c r="K472" s="9"/>
    </row>
    <row r="473" ht="15.35" customHeight="1">
      <c r="A473" s="5"/>
      <c r="B473" s="6"/>
      <c r="C473" s="6"/>
      <c r="D473" s="6"/>
      <c r="E473" s="6"/>
      <c r="F473" s="6"/>
      <c r="G473" s="6"/>
      <c r="H473" s="6"/>
      <c r="I473" s="6"/>
      <c r="J473" s="6"/>
      <c r="K473" s="9"/>
    </row>
    <row r="474" ht="15.35" customHeight="1">
      <c r="A474" s="5"/>
      <c r="B474" s="6"/>
      <c r="C474" s="6"/>
      <c r="D474" s="6"/>
      <c r="E474" s="6"/>
      <c r="F474" s="6"/>
      <c r="G474" s="6"/>
      <c r="H474" s="6"/>
      <c r="I474" s="6"/>
      <c r="J474" s="6"/>
      <c r="K474" s="9"/>
    </row>
    <row r="475" ht="15.35" customHeight="1">
      <c r="A475" s="5"/>
      <c r="B475" s="6"/>
      <c r="C475" s="6"/>
      <c r="D475" s="6"/>
      <c r="E475" s="6"/>
      <c r="F475" s="6"/>
      <c r="G475" s="6"/>
      <c r="H475" s="6"/>
      <c r="I475" s="6"/>
      <c r="J475" s="6"/>
      <c r="K475" s="9"/>
    </row>
    <row r="476" ht="15.35" customHeight="1">
      <c r="A476" s="5"/>
      <c r="B476" s="6"/>
      <c r="C476" s="6"/>
      <c r="D476" s="6"/>
      <c r="E476" s="6"/>
      <c r="F476" s="6"/>
      <c r="G476" s="6"/>
      <c r="H476" s="6"/>
      <c r="I476" s="6"/>
      <c r="J476" s="6"/>
      <c r="K476" s="9"/>
    </row>
    <row r="477" ht="15.35" customHeight="1">
      <c r="A477" s="5"/>
      <c r="B477" s="6"/>
      <c r="C477" s="6"/>
      <c r="D477" s="6"/>
      <c r="E477" s="6"/>
      <c r="F477" s="6"/>
      <c r="G477" s="6"/>
      <c r="H477" s="6"/>
      <c r="I477" s="6"/>
      <c r="J477" s="6"/>
      <c r="K477" s="9"/>
    </row>
    <row r="478" ht="15.35" customHeight="1">
      <c r="A478" s="5"/>
      <c r="B478" s="6"/>
      <c r="C478" s="6"/>
      <c r="D478" s="6"/>
      <c r="E478" s="6"/>
      <c r="F478" s="6"/>
      <c r="G478" s="6"/>
      <c r="H478" s="6"/>
      <c r="I478" s="6"/>
      <c r="J478" s="6"/>
      <c r="K478" s="9"/>
    </row>
    <row r="479" ht="15.35" customHeight="1">
      <c r="A479" s="5"/>
      <c r="B479" s="6"/>
      <c r="C479" s="6"/>
      <c r="D479" s="6"/>
      <c r="E479" s="6"/>
      <c r="F479" s="6"/>
      <c r="G479" s="6"/>
      <c r="H479" s="6"/>
      <c r="I479" s="6"/>
      <c r="J479" s="6"/>
      <c r="K479" s="9"/>
    </row>
    <row r="480" ht="15.35" customHeight="1">
      <c r="A480" s="5"/>
      <c r="B480" s="6"/>
      <c r="C480" s="6"/>
      <c r="D480" s="6"/>
      <c r="E480" s="6"/>
      <c r="F480" s="6"/>
      <c r="G480" s="6"/>
      <c r="H480" s="6"/>
      <c r="I480" s="6"/>
      <c r="J480" s="6"/>
      <c r="K480" s="9"/>
    </row>
    <row r="481" ht="15.35" customHeight="1">
      <c r="A481" s="5"/>
      <c r="B481" s="6"/>
      <c r="C481" s="6"/>
      <c r="D481" s="6"/>
      <c r="E481" s="6"/>
      <c r="F481" s="6"/>
      <c r="G481" s="6"/>
      <c r="H481" s="6"/>
      <c r="I481" s="6"/>
      <c r="J481" s="6"/>
      <c r="K481" s="9"/>
    </row>
    <row r="482" ht="15.35" customHeight="1">
      <c r="A482" s="5"/>
      <c r="B482" s="6"/>
      <c r="C482" s="6"/>
      <c r="D482" s="6"/>
      <c r="E482" s="6"/>
      <c r="F482" s="6"/>
      <c r="G482" s="6"/>
      <c r="H482" s="6"/>
      <c r="I482" s="6"/>
      <c r="J482" s="6"/>
      <c r="K482" s="9"/>
    </row>
    <row r="483" ht="15.35" customHeight="1">
      <c r="A483" s="5"/>
      <c r="B483" s="6"/>
      <c r="C483" s="6"/>
      <c r="D483" s="6"/>
      <c r="E483" s="6"/>
      <c r="F483" s="6"/>
      <c r="G483" s="6"/>
      <c r="H483" s="6"/>
      <c r="I483" s="6"/>
      <c r="J483" s="6"/>
      <c r="K483" s="9"/>
    </row>
    <row r="484" ht="15.35" customHeight="1">
      <c r="A484" s="5"/>
      <c r="B484" s="6"/>
      <c r="C484" s="6"/>
      <c r="D484" s="6"/>
      <c r="E484" s="6"/>
      <c r="F484" s="6"/>
      <c r="G484" s="6"/>
      <c r="H484" s="6"/>
      <c r="I484" s="6"/>
      <c r="J484" s="6"/>
      <c r="K484" s="9"/>
    </row>
    <row r="485" ht="15.35" customHeight="1">
      <c r="A485" s="5"/>
      <c r="B485" s="6"/>
      <c r="C485" s="6"/>
      <c r="D485" s="6"/>
      <c r="E485" s="6"/>
      <c r="F485" s="6"/>
      <c r="G485" s="6"/>
      <c r="H485" s="6"/>
      <c r="I485" s="6"/>
      <c r="J485" s="6"/>
      <c r="K485" s="9"/>
    </row>
    <row r="486" ht="15.35" customHeight="1">
      <c r="A486" s="5"/>
      <c r="B486" s="6"/>
      <c r="C486" s="6"/>
      <c r="D486" s="6"/>
      <c r="E486" s="6"/>
      <c r="F486" s="6"/>
      <c r="G486" s="6"/>
      <c r="H486" s="6"/>
      <c r="I486" s="6"/>
      <c r="J486" s="6"/>
      <c r="K486" s="9"/>
    </row>
    <row r="487" ht="15.35" customHeight="1">
      <c r="A487" s="5"/>
      <c r="B487" s="6"/>
      <c r="C487" s="6"/>
      <c r="D487" s="6"/>
      <c r="E487" s="6"/>
      <c r="F487" s="6"/>
      <c r="G487" s="6"/>
      <c r="H487" s="6"/>
      <c r="I487" s="6"/>
      <c r="J487" s="6"/>
      <c r="K487" s="9"/>
    </row>
    <row r="488" ht="15.35" customHeight="1">
      <c r="A488" s="5"/>
      <c r="B488" s="6"/>
      <c r="C488" s="6"/>
      <c r="D488" s="6"/>
      <c r="E488" s="6"/>
      <c r="F488" s="6"/>
      <c r="G488" s="6"/>
      <c r="H488" s="6"/>
      <c r="I488" s="6"/>
      <c r="J488" s="6"/>
      <c r="K488" s="9"/>
    </row>
    <row r="489" ht="15.35" customHeight="1">
      <c r="A489" s="5"/>
      <c r="B489" s="6"/>
      <c r="C489" s="6"/>
      <c r="D489" s="6"/>
      <c r="E489" s="6"/>
      <c r="F489" s="6"/>
      <c r="G489" s="6"/>
      <c r="H489" s="6"/>
      <c r="I489" s="6"/>
      <c r="J489" s="6"/>
      <c r="K489" s="9"/>
    </row>
    <row r="490" ht="15.35" customHeight="1">
      <c r="A490" s="5"/>
      <c r="B490" s="6"/>
      <c r="C490" s="6"/>
      <c r="D490" s="6"/>
      <c r="E490" s="6"/>
      <c r="F490" s="6"/>
      <c r="G490" s="6"/>
      <c r="H490" s="6"/>
      <c r="I490" s="6"/>
      <c r="J490" s="6"/>
      <c r="K490" s="9"/>
    </row>
    <row r="491" ht="15.35" customHeight="1">
      <c r="A491" s="5"/>
      <c r="B491" s="6"/>
      <c r="C491" s="6"/>
      <c r="D491" s="6"/>
      <c r="E491" s="6"/>
      <c r="F491" s="6"/>
      <c r="G491" s="6"/>
      <c r="H491" s="6"/>
      <c r="I491" s="6"/>
      <c r="J491" s="6"/>
      <c r="K491" s="9"/>
    </row>
    <row r="492" ht="15.35" customHeight="1">
      <c r="A492" s="5"/>
      <c r="B492" s="6"/>
      <c r="C492" s="6"/>
      <c r="D492" s="6"/>
      <c r="E492" s="6"/>
      <c r="F492" s="6"/>
      <c r="G492" s="6"/>
      <c r="H492" s="6"/>
      <c r="I492" s="6"/>
      <c r="J492" s="6"/>
      <c r="K492" s="9"/>
    </row>
    <row r="493" ht="15.35" customHeight="1">
      <c r="A493" s="5"/>
      <c r="B493" s="6"/>
      <c r="C493" s="6"/>
      <c r="D493" s="6"/>
      <c r="E493" s="6"/>
      <c r="F493" s="6"/>
      <c r="G493" s="6"/>
      <c r="H493" s="6"/>
      <c r="I493" s="6"/>
      <c r="J493" s="6"/>
      <c r="K493" s="9"/>
    </row>
    <row r="494" ht="15.35" customHeight="1">
      <c r="A494" s="5"/>
      <c r="B494" s="6"/>
      <c r="C494" s="6"/>
      <c r="D494" s="6"/>
      <c r="E494" s="6"/>
      <c r="F494" s="6"/>
      <c r="G494" s="6"/>
      <c r="H494" s="6"/>
      <c r="I494" s="6"/>
      <c r="J494" s="6"/>
      <c r="K494" s="9"/>
    </row>
    <row r="495" ht="15.35" customHeight="1">
      <c r="A495" s="5"/>
      <c r="B495" s="6"/>
      <c r="C495" s="6"/>
      <c r="D495" s="6"/>
      <c r="E495" s="6"/>
      <c r="F495" s="6"/>
      <c r="G495" s="6"/>
      <c r="H495" s="6"/>
      <c r="I495" s="6"/>
      <c r="J495" s="6"/>
      <c r="K495" s="9"/>
    </row>
    <row r="496" ht="15.35" customHeight="1">
      <c r="A496" s="5"/>
      <c r="B496" s="6"/>
      <c r="C496" s="6"/>
      <c r="D496" s="6"/>
      <c r="E496" s="6"/>
      <c r="F496" s="6"/>
      <c r="G496" s="6"/>
      <c r="H496" s="6"/>
      <c r="I496" s="6"/>
      <c r="J496" s="6"/>
      <c r="K496" s="9"/>
    </row>
    <row r="497" ht="15.35" customHeight="1">
      <c r="A497" s="5"/>
      <c r="B497" s="6"/>
      <c r="C497" s="6"/>
      <c r="D497" s="6"/>
      <c r="E497" s="6"/>
      <c r="F497" s="6"/>
      <c r="G497" s="6"/>
      <c r="H497" s="6"/>
      <c r="I497" s="6"/>
      <c r="J497" s="6"/>
      <c r="K497" s="9"/>
    </row>
    <row r="498" ht="15.35" customHeight="1">
      <c r="A498" s="5"/>
      <c r="B498" s="6"/>
      <c r="C498" s="6"/>
      <c r="D498" s="6"/>
      <c r="E498" s="6"/>
      <c r="F498" s="6"/>
      <c r="G498" s="6"/>
      <c r="H498" s="6"/>
      <c r="I498" s="6"/>
      <c r="J498" s="6"/>
      <c r="K498" s="9"/>
    </row>
    <row r="499" ht="15.35" customHeight="1">
      <c r="A499" s="5"/>
      <c r="B499" s="6"/>
      <c r="C499" s="6"/>
      <c r="D499" s="6"/>
      <c r="E499" s="6"/>
      <c r="F499" s="6"/>
      <c r="G499" s="6"/>
      <c r="H499" s="6"/>
      <c r="I499" s="6"/>
      <c r="J499" s="6"/>
      <c r="K499" s="9"/>
    </row>
    <row r="500" ht="15.35" customHeight="1">
      <c r="A500" s="5"/>
      <c r="B500" s="6"/>
      <c r="C500" s="6"/>
      <c r="D500" s="6"/>
      <c r="E500" s="6"/>
      <c r="F500" s="6"/>
      <c r="G500" s="6"/>
      <c r="H500" s="6"/>
      <c r="I500" s="6"/>
      <c r="J500" s="6"/>
      <c r="K500" s="9"/>
    </row>
    <row r="501" ht="15.35" customHeight="1">
      <c r="A501" s="5"/>
      <c r="B501" s="6"/>
      <c r="C501" s="6"/>
      <c r="D501" s="6"/>
      <c r="E501" s="6"/>
      <c r="F501" s="6"/>
      <c r="G501" s="6"/>
      <c r="H501" s="6"/>
      <c r="I501" s="6"/>
      <c r="J501" s="6"/>
      <c r="K501" s="9"/>
    </row>
    <row r="502" ht="15.35" customHeight="1">
      <c r="A502" s="5"/>
      <c r="B502" s="6"/>
      <c r="C502" s="6"/>
      <c r="D502" s="6"/>
      <c r="E502" s="6"/>
      <c r="F502" s="6"/>
      <c r="G502" s="6"/>
      <c r="H502" s="6"/>
      <c r="I502" s="6"/>
      <c r="J502" s="6"/>
      <c r="K502" s="9"/>
    </row>
    <row r="503" ht="15.35" customHeight="1">
      <c r="A503" s="5"/>
      <c r="B503" s="6"/>
      <c r="C503" s="6"/>
      <c r="D503" s="6"/>
      <c r="E503" s="6"/>
      <c r="F503" s="6"/>
      <c r="G503" s="6"/>
      <c r="H503" s="6"/>
      <c r="I503" s="6"/>
      <c r="J503" s="6"/>
      <c r="K503" s="9"/>
    </row>
    <row r="504" ht="15.35" customHeight="1">
      <c r="A504" s="5"/>
      <c r="B504" s="6"/>
      <c r="C504" s="6"/>
      <c r="D504" s="6"/>
      <c r="E504" s="6"/>
      <c r="F504" s="6"/>
      <c r="G504" s="6"/>
      <c r="H504" s="6"/>
      <c r="I504" s="6"/>
      <c r="J504" s="6"/>
      <c r="K504" s="9"/>
    </row>
    <row r="505" ht="15.35" customHeight="1">
      <c r="A505" s="5"/>
      <c r="B505" s="6"/>
      <c r="C505" s="6"/>
      <c r="D505" s="6"/>
      <c r="E505" s="6"/>
      <c r="F505" s="6"/>
      <c r="G505" s="6"/>
      <c r="H505" s="6"/>
      <c r="I505" s="6"/>
      <c r="J505" s="6"/>
      <c r="K505" s="9"/>
    </row>
    <row r="506" ht="15.35" customHeight="1">
      <c r="A506" s="5"/>
      <c r="B506" s="6"/>
      <c r="C506" s="6"/>
      <c r="D506" s="6"/>
      <c r="E506" s="6"/>
      <c r="F506" s="6"/>
      <c r="G506" s="6"/>
      <c r="H506" s="6"/>
      <c r="I506" s="6"/>
      <c r="J506" s="6"/>
      <c r="K506" s="9"/>
    </row>
    <row r="507" ht="15.35" customHeight="1">
      <c r="A507" s="5"/>
      <c r="B507" s="6"/>
      <c r="C507" s="6"/>
      <c r="D507" s="6"/>
      <c r="E507" s="6"/>
      <c r="F507" s="6"/>
      <c r="G507" s="6"/>
      <c r="H507" s="6"/>
      <c r="I507" s="6"/>
      <c r="J507" s="6"/>
      <c r="K507" s="9"/>
    </row>
    <row r="508" ht="15.35" customHeight="1">
      <c r="A508" s="5"/>
      <c r="B508" s="6"/>
      <c r="C508" s="6"/>
      <c r="D508" s="6"/>
      <c r="E508" s="6"/>
      <c r="F508" s="6"/>
      <c r="G508" s="6"/>
      <c r="H508" s="6"/>
      <c r="I508" s="6"/>
      <c r="J508" s="6"/>
      <c r="K508" s="9"/>
    </row>
    <row r="509" ht="15.35" customHeight="1">
      <c r="A509" s="5"/>
      <c r="B509" s="6"/>
      <c r="C509" s="6"/>
      <c r="D509" s="6"/>
      <c r="E509" s="6"/>
      <c r="F509" s="6"/>
      <c r="G509" s="6"/>
      <c r="H509" s="6"/>
      <c r="I509" s="6"/>
      <c r="J509" s="6"/>
      <c r="K509" s="9"/>
    </row>
    <row r="510" ht="15.35" customHeight="1">
      <c r="A510" s="5"/>
      <c r="B510" s="6"/>
      <c r="C510" s="6"/>
      <c r="D510" s="6"/>
      <c r="E510" s="6"/>
      <c r="F510" s="6"/>
      <c r="G510" s="6"/>
      <c r="H510" s="6"/>
      <c r="I510" s="6"/>
      <c r="J510" s="6"/>
      <c r="K510" s="9"/>
    </row>
    <row r="511" ht="15.35" customHeight="1">
      <c r="A511" s="5"/>
      <c r="B511" s="6"/>
      <c r="C511" s="6"/>
      <c r="D511" s="6"/>
      <c r="E511" s="6"/>
      <c r="F511" s="6"/>
      <c r="G511" s="6"/>
      <c r="H511" s="6"/>
      <c r="I511" s="6"/>
      <c r="J511" s="6"/>
      <c r="K511" s="9"/>
    </row>
    <row r="512" ht="15.35" customHeight="1">
      <c r="A512" s="5"/>
      <c r="B512" s="6"/>
      <c r="C512" s="6"/>
      <c r="D512" s="6"/>
      <c r="E512" s="6"/>
      <c r="F512" s="6"/>
      <c r="G512" s="6"/>
      <c r="H512" s="6"/>
      <c r="I512" s="6"/>
      <c r="J512" s="6"/>
      <c r="K512" s="9"/>
    </row>
    <row r="513" ht="15.35" customHeight="1">
      <c r="A513" s="5"/>
      <c r="B513" s="6"/>
      <c r="C513" s="6"/>
      <c r="D513" s="6"/>
      <c r="E513" s="6"/>
      <c r="F513" s="6"/>
      <c r="G513" s="6"/>
      <c r="H513" s="6"/>
      <c r="I513" s="6"/>
      <c r="J513" s="6"/>
      <c r="K513" s="9"/>
    </row>
    <row r="514" ht="15.35" customHeight="1">
      <c r="A514" s="5"/>
      <c r="B514" s="6"/>
      <c r="C514" s="6"/>
      <c r="D514" s="6"/>
      <c r="E514" s="6"/>
      <c r="F514" s="6"/>
      <c r="G514" s="6"/>
      <c r="H514" s="6"/>
      <c r="I514" s="6"/>
      <c r="J514" s="6"/>
      <c r="K514" s="9"/>
    </row>
    <row r="515" ht="15.35" customHeight="1">
      <c r="A515" s="5"/>
      <c r="B515" s="6"/>
      <c r="C515" s="6"/>
      <c r="D515" s="6"/>
      <c r="E515" s="6"/>
      <c r="F515" s="6"/>
      <c r="G515" s="6"/>
      <c r="H515" s="6"/>
      <c r="I515" s="6"/>
      <c r="J515" s="6"/>
      <c r="K515" s="9"/>
    </row>
    <row r="516" ht="15.35" customHeight="1">
      <c r="A516" s="5"/>
      <c r="B516" s="6"/>
      <c r="C516" s="6"/>
      <c r="D516" s="6"/>
      <c r="E516" s="6"/>
      <c r="F516" s="6"/>
      <c r="G516" s="6"/>
      <c r="H516" s="6"/>
      <c r="I516" s="6"/>
      <c r="J516" s="6"/>
      <c r="K516" s="9"/>
    </row>
    <row r="517" ht="15.35" customHeight="1">
      <c r="A517" s="5"/>
      <c r="B517" s="6"/>
      <c r="C517" s="6"/>
      <c r="D517" s="6"/>
      <c r="E517" s="6"/>
      <c r="F517" s="6"/>
      <c r="G517" s="6"/>
      <c r="H517" s="6"/>
      <c r="I517" s="6"/>
      <c r="J517" s="6"/>
      <c r="K517" s="9"/>
    </row>
    <row r="518" ht="15.35" customHeight="1">
      <c r="A518" s="5"/>
      <c r="B518" s="6"/>
      <c r="C518" s="6"/>
      <c r="D518" s="6"/>
      <c r="E518" s="6"/>
      <c r="F518" s="6"/>
      <c r="G518" s="6"/>
      <c r="H518" s="6"/>
      <c r="I518" s="6"/>
      <c r="J518" s="6"/>
      <c r="K518" s="9"/>
    </row>
    <row r="519" ht="15.35" customHeight="1">
      <c r="A519" s="5"/>
      <c r="B519" s="6"/>
      <c r="C519" s="6"/>
      <c r="D519" s="6"/>
      <c r="E519" s="6"/>
      <c r="F519" s="6"/>
      <c r="G519" s="6"/>
      <c r="H519" s="6"/>
      <c r="I519" s="6"/>
      <c r="J519" s="6"/>
      <c r="K519" s="9"/>
    </row>
    <row r="520" ht="15.35" customHeight="1">
      <c r="A520" s="5"/>
      <c r="B520" s="6"/>
      <c r="C520" s="6"/>
      <c r="D520" s="6"/>
      <c r="E520" s="6"/>
      <c r="F520" s="6"/>
      <c r="G520" s="6"/>
      <c r="H520" s="6"/>
      <c r="I520" s="6"/>
      <c r="J520" s="6"/>
      <c r="K520" s="9"/>
    </row>
    <row r="521" ht="15.35" customHeight="1">
      <c r="A521" s="5"/>
      <c r="B521" s="6"/>
      <c r="C521" s="6"/>
      <c r="D521" s="6"/>
      <c r="E521" s="6"/>
      <c r="F521" s="6"/>
      <c r="G521" s="6"/>
      <c r="H521" s="6"/>
      <c r="I521" s="6"/>
      <c r="J521" s="6"/>
      <c r="K521" s="9"/>
    </row>
    <row r="522" ht="15.35" customHeight="1">
      <c r="A522" s="5"/>
      <c r="B522" s="6"/>
      <c r="C522" s="6"/>
      <c r="D522" s="6"/>
      <c r="E522" s="6"/>
      <c r="F522" s="6"/>
      <c r="G522" s="6"/>
      <c r="H522" s="6"/>
      <c r="I522" s="6"/>
      <c r="J522" s="6"/>
      <c r="K522" s="9"/>
    </row>
    <row r="523" ht="15.35" customHeight="1">
      <c r="A523" s="5"/>
      <c r="B523" s="6"/>
      <c r="C523" s="6"/>
      <c r="D523" s="6"/>
      <c r="E523" s="6"/>
      <c r="F523" s="6"/>
      <c r="G523" s="6"/>
      <c r="H523" s="6"/>
      <c r="I523" s="6"/>
      <c r="J523" s="6"/>
      <c r="K523" s="9"/>
    </row>
    <row r="524" ht="15.35" customHeight="1">
      <c r="A524" s="5"/>
      <c r="B524" s="6"/>
      <c r="C524" s="6"/>
      <c r="D524" s="6"/>
      <c r="E524" s="6"/>
      <c r="F524" s="6"/>
      <c r="G524" s="6"/>
      <c r="H524" s="6"/>
      <c r="I524" s="6"/>
      <c r="J524" s="6"/>
      <c r="K524" s="9"/>
    </row>
    <row r="525" ht="15.35" customHeight="1">
      <c r="A525" s="5"/>
      <c r="B525" s="6"/>
      <c r="C525" s="6"/>
      <c r="D525" s="6"/>
      <c r="E525" s="6"/>
      <c r="F525" s="6"/>
      <c r="G525" s="6"/>
      <c r="H525" s="6"/>
      <c r="I525" s="6"/>
      <c r="J525" s="6"/>
      <c r="K525" s="9"/>
    </row>
    <row r="526" ht="15.35" customHeight="1">
      <c r="A526" s="5"/>
      <c r="B526" s="6"/>
      <c r="C526" s="6"/>
      <c r="D526" s="6"/>
      <c r="E526" s="6"/>
      <c r="F526" s="6"/>
      <c r="G526" s="6"/>
      <c r="H526" s="6"/>
      <c r="I526" s="6"/>
      <c r="J526" s="6"/>
      <c r="K526" s="9"/>
    </row>
    <row r="527" ht="15.35" customHeight="1">
      <c r="A527" s="5"/>
      <c r="B527" s="6"/>
      <c r="C527" s="6"/>
      <c r="D527" s="6"/>
      <c r="E527" s="6"/>
      <c r="F527" s="6"/>
      <c r="G527" s="6"/>
      <c r="H527" s="6"/>
      <c r="I527" s="6"/>
      <c r="J527" s="6"/>
      <c r="K527" s="9"/>
    </row>
    <row r="528" ht="15.35" customHeight="1">
      <c r="A528" s="5"/>
      <c r="B528" s="6"/>
      <c r="C528" s="6"/>
      <c r="D528" s="6"/>
      <c r="E528" s="6"/>
      <c r="F528" s="6"/>
      <c r="G528" s="6"/>
      <c r="H528" s="6"/>
      <c r="I528" s="6"/>
      <c r="J528" s="6"/>
      <c r="K528" s="9"/>
    </row>
    <row r="529" ht="15.35" customHeight="1">
      <c r="A529" s="5"/>
      <c r="B529" s="6"/>
      <c r="C529" s="6"/>
      <c r="D529" s="6"/>
      <c r="E529" s="6"/>
      <c r="F529" s="6"/>
      <c r="G529" s="6"/>
      <c r="H529" s="6"/>
      <c r="I529" s="6"/>
      <c r="J529" s="6"/>
      <c r="K529" s="9"/>
    </row>
    <row r="530" ht="15.35" customHeight="1">
      <c r="A530" s="5"/>
      <c r="B530" s="6"/>
      <c r="C530" s="6"/>
      <c r="D530" s="6"/>
      <c r="E530" s="6"/>
      <c r="F530" s="6"/>
      <c r="G530" s="6"/>
      <c r="H530" s="6"/>
      <c r="I530" s="6"/>
      <c r="J530" s="6"/>
      <c r="K530" s="9"/>
    </row>
    <row r="531" ht="15.35" customHeight="1">
      <c r="A531" s="5"/>
      <c r="B531" s="6"/>
      <c r="C531" s="6"/>
      <c r="D531" s="6"/>
      <c r="E531" s="6"/>
      <c r="F531" s="6"/>
      <c r="G531" s="6"/>
      <c r="H531" s="6"/>
      <c r="I531" s="6"/>
      <c r="J531" s="6"/>
      <c r="K531" s="9"/>
    </row>
    <row r="532" ht="15.35" customHeight="1">
      <c r="A532" s="5"/>
      <c r="B532" s="6"/>
      <c r="C532" s="6"/>
      <c r="D532" s="6"/>
      <c r="E532" s="6"/>
      <c r="F532" s="6"/>
      <c r="G532" s="6"/>
      <c r="H532" s="6"/>
      <c r="I532" s="6"/>
      <c r="J532" s="6"/>
      <c r="K532" s="9"/>
    </row>
    <row r="533" ht="15.35" customHeight="1">
      <c r="A533" s="5"/>
      <c r="B533" s="6"/>
      <c r="C533" s="6"/>
      <c r="D533" s="6"/>
      <c r="E533" s="6"/>
      <c r="F533" s="6"/>
      <c r="G533" s="6"/>
      <c r="H533" s="6"/>
      <c r="I533" s="6"/>
      <c r="J533" s="6"/>
      <c r="K533" s="9"/>
    </row>
    <row r="534" ht="15.35" customHeight="1">
      <c r="A534" s="5"/>
      <c r="B534" s="6"/>
      <c r="C534" s="6"/>
      <c r="D534" s="6"/>
      <c r="E534" s="6"/>
      <c r="F534" s="6"/>
      <c r="G534" s="6"/>
      <c r="H534" s="6"/>
      <c r="I534" s="6"/>
      <c r="J534" s="6"/>
      <c r="K534" s="9"/>
    </row>
    <row r="535" ht="15.35" customHeight="1">
      <c r="A535" s="5"/>
      <c r="B535" s="6"/>
      <c r="C535" s="6"/>
      <c r="D535" s="6"/>
      <c r="E535" s="6"/>
      <c r="F535" s="6"/>
      <c r="G535" s="6"/>
      <c r="H535" s="6"/>
      <c r="I535" s="6"/>
      <c r="J535" s="6"/>
      <c r="K535" s="9"/>
    </row>
    <row r="536" ht="15.35" customHeight="1">
      <c r="A536" s="5"/>
      <c r="B536" s="6"/>
      <c r="C536" s="6"/>
      <c r="D536" s="6"/>
      <c r="E536" s="6"/>
      <c r="F536" s="6"/>
      <c r="G536" s="6"/>
      <c r="H536" s="6"/>
      <c r="I536" s="6"/>
      <c r="J536" s="6"/>
      <c r="K536" s="9"/>
    </row>
    <row r="537" ht="15.35" customHeight="1">
      <c r="A537" s="5"/>
      <c r="B537" s="6"/>
      <c r="C537" s="6"/>
      <c r="D537" s="6"/>
      <c r="E537" s="6"/>
      <c r="F537" s="6"/>
      <c r="G537" s="6"/>
      <c r="H537" s="6"/>
      <c r="I537" s="6"/>
      <c r="J537" s="6"/>
      <c r="K537" s="9"/>
    </row>
    <row r="538" ht="15.35" customHeight="1">
      <c r="A538" s="5"/>
      <c r="B538" s="6"/>
      <c r="C538" s="6"/>
      <c r="D538" s="6"/>
      <c r="E538" s="6"/>
      <c r="F538" s="6"/>
      <c r="G538" s="6"/>
      <c r="H538" s="6"/>
      <c r="I538" s="6"/>
      <c r="J538" s="6"/>
      <c r="K538" s="9"/>
    </row>
    <row r="539" ht="15.35" customHeight="1">
      <c r="A539" s="5"/>
      <c r="B539" s="6"/>
      <c r="C539" s="6"/>
      <c r="D539" s="6"/>
      <c r="E539" s="6"/>
      <c r="F539" s="6"/>
      <c r="G539" s="6"/>
      <c r="H539" s="6"/>
      <c r="I539" s="6"/>
      <c r="J539" s="6"/>
      <c r="K539" s="9"/>
    </row>
    <row r="540" ht="15.35" customHeight="1">
      <c r="A540" s="5"/>
      <c r="B540" s="6"/>
      <c r="C540" s="6"/>
      <c r="D540" s="6"/>
      <c r="E540" s="6"/>
      <c r="F540" s="6"/>
      <c r="G540" s="6"/>
      <c r="H540" s="6"/>
      <c r="I540" s="6"/>
      <c r="J540" s="6"/>
      <c r="K540" s="9"/>
    </row>
    <row r="541" ht="15.35" customHeight="1">
      <c r="A541" s="5"/>
      <c r="B541" s="6"/>
      <c r="C541" s="6"/>
      <c r="D541" s="6"/>
      <c r="E541" s="6"/>
      <c r="F541" s="6"/>
      <c r="G541" s="6"/>
      <c r="H541" s="6"/>
      <c r="I541" s="6"/>
      <c r="J541" s="6"/>
      <c r="K541" s="9"/>
    </row>
    <row r="542" ht="15.35" customHeight="1">
      <c r="A542" s="5"/>
      <c r="B542" s="6"/>
      <c r="C542" s="6"/>
      <c r="D542" s="6"/>
      <c r="E542" s="6"/>
      <c r="F542" s="6"/>
      <c r="G542" s="6"/>
      <c r="H542" s="6"/>
      <c r="I542" s="6"/>
      <c r="J542" s="6"/>
      <c r="K542" s="9"/>
    </row>
    <row r="543" ht="15.35" customHeight="1">
      <c r="A543" s="5"/>
      <c r="B543" s="6"/>
      <c r="C543" s="6"/>
      <c r="D543" s="6"/>
      <c r="E543" s="6"/>
      <c r="F543" s="6"/>
      <c r="G543" s="6"/>
      <c r="H543" s="6"/>
      <c r="I543" s="6"/>
      <c r="J543" s="6"/>
      <c r="K543" s="9"/>
    </row>
    <row r="544" ht="15.35" customHeight="1">
      <c r="A544" s="5"/>
      <c r="B544" s="6"/>
      <c r="C544" s="6"/>
      <c r="D544" s="6"/>
      <c r="E544" s="6"/>
      <c r="F544" s="6"/>
      <c r="G544" s="6"/>
      <c r="H544" s="6"/>
      <c r="I544" s="6"/>
      <c r="J544" s="6"/>
      <c r="K544" s="9"/>
    </row>
    <row r="545" ht="15.35" customHeight="1">
      <c r="A545" s="5"/>
      <c r="B545" s="6"/>
      <c r="C545" s="6"/>
      <c r="D545" s="6"/>
      <c r="E545" s="6"/>
      <c r="F545" s="6"/>
      <c r="G545" s="6"/>
      <c r="H545" s="6"/>
      <c r="I545" s="6"/>
      <c r="J545" s="6"/>
      <c r="K545" s="9"/>
    </row>
    <row r="546" ht="15.35" customHeight="1">
      <c r="A546" s="5"/>
      <c r="B546" s="6"/>
      <c r="C546" s="6"/>
      <c r="D546" s="6"/>
      <c r="E546" s="6"/>
      <c r="F546" s="6"/>
      <c r="G546" s="6"/>
      <c r="H546" s="6"/>
      <c r="I546" s="6"/>
      <c r="J546" s="6"/>
      <c r="K546" s="9"/>
    </row>
    <row r="547" ht="15.35" customHeight="1">
      <c r="A547" s="5"/>
      <c r="B547" s="6"/>
      <c r="C547" s="6"/>
      <c r="D547" s="6"/>
      <c r="E547" s="6"/>
      <c r="F547" s="6"/>
      <c r="G547" s="6"/>
      <c r="H547" s="6"/>
      <c r="I547" s="6"/>
      <c r="J547" s="6"/>
      <c r="K547" s="9"/>
    </row>
    <row r="548" ht="15.35" customHeight="1">
      <c r="A548" s="5"/>
      <c r="B548" s="6"/>
      <c r="C548" s="6"/>
      <c r="D548" s="6"/>
      <c r="E548" s="6"/>
      <c r="F548" s="6"/>
      <c r="G548" s="6"/>
      <c r="H548" s="6"/>
      <c r="I548" s="6"/>
      <c r="J548" s="6"/>
      <c r="K548" s="9"/>
    </row>
    <row r="549" ht="15.35" customHeight="1">
      <c r="A549" s="5"/>
      <c r="B549" s="6"/>
      <c r="C549" s="6"/>
      <c r="D549" s="6"/>
      <c r="E549" s="6"/>
      <c r="F549" s="6"/>
      <c r="G549" s="6"/>
      <c r="H549" s="6"/>
      <c r="I549" s="6"/>
      <c r="J549" s="6"/>
      <c r="K549" s="9"/>
    </row>
    <row r="550" ht="15.35" customHeight="1">
      <c r="A550" s="5"/>
      <c r="B550" s="6"/>
      <c r="C550" s="6"/>
      <c r="D550" s="6"/>
      <c r="E550" s="6"/>
      <c r="F550" s="6"/>
      <c r="G550" s="6"/>
      <c r="H550" s="6"/>
      <c r="I550" s="6"/>
      <c r="J550" s="6"/>
      <c r="K550" s="9"/>
    </row>
    <row r="551" ht="15.35" customHeight="1">
      <c r="A551" s="5"/>
      <c r="B551" s="6"/>
      <c r="C551" s="6"/>
      <c r="D551" s="6"/>
      <c r="E551" s="6"/>
      <c r="F551" s="6"/>
      <c r="G551" s="6"/>
      <c r="H551" s="6"/>
      <c r="I551" s="6"/>
      <c r="J551" s="6"/>
      <c r="K551" s="9"/>
    </row>
    <row r="552" ht="15.35" customHeight="1">
      <c r="A552" s="5"/>
      <c r="B552" s="6"/>
      <c r="C552" s="6"/>
      <c r="D552" s="6"/>
      <c r="E552" s="6"/>
      <c r="F552" s="6"/>
      <c r="G552" s="6"/>
      <c r="H552" s="6"/>
      <c r="I552" s="6"/>
      <c r="J552" s="6"/>
      <c r="K552" s="9"/>
    </row>
    <row r="553" ht="15.35" customHeight="1">
      <c r="A553" s="5"/>
      <c r="B553" s="6"/>
      <c r="C553" s="6"/>
      <c r="D553" s="6"/>
      <c r="E553" s="6"/>
      <c r="F553" s="6"/>
      <c r="G553" s="6"/>
      <c r="H553" s="6"/>
      <c r="I553" s="6"/>
      <c r="J553" s="6"/>
      <c r="K553" s="9"/>
    </row>
    <row r="554" ht="15.35" customHeight="1">
      <c r="A554" s="5"/>
      <c r="B554" s="6"/>
      <c r="C554" s="6"/>
      <c r="D554" s="6"/>
      <c r="E554" s="6"/>
      <c r="F554" s="6"/>
      <c r="G554" s="6"/>
      <c r="H554" s="6"/>
      <c r="I554" s="6"/>
      <c r="J554" s="6"/>
      <c r="K554" s="9"/>
    </row>
    <row r="555" ht="15.35" customHeight="1">
      <c r="A555" s="5"/>
      <c r="B555" s="6"/>
      <c r="C555" s="6"/>
      <c r="D555" s="6"/>
      <c r="E555" s="6"/>
      <c r="F555" s="6"/>
      <c r="G555" s="6"/>
      <c r="H555" s="6"/>
      <c r="I555" s="6"/>
      <c r="J555" s="6"/>
      <c r="K555" s="9"/>
    </row>
    <row r="556" ht="15.35" customHeight="1">
      <c r="A556" s="5"/>
      <c r="B556" s="6"/>
      <c r="C556" s="6"/>
      <c r="D556" s="6"/>
      <c r="E556" s="6"/>
      <c r="F556" s="6"/>
      <c r="G556" s="6"/>
      <c r="H556" s="6"/>
      <c r="I556" s="6"/>
      <c r="J556" s="6"/>
      <c r="K556" s="9"/>
    </row>
    <row r="557" ht="15.35" customHeight="1">
      <c r="A557" s="5"/>
      <c r="B557" s="6"/>
      <c r="C557" s="6"/>
      <c r="D557" s="6"/>
      <c r="E557" s="6"/>
      <c r="F557" s="6"/>
      <c r="G557" s="6"/>
      <c r="H557" s="6"/>
      <c r="I557" s="6"/>
      <c r="J557" s="6"/>
      <c r="K557" s="9"/>
    </row>
    <row r="558" ht="15.35" customHeight="1">
      <c r="A558" s="5"/>
      <c r="B558" s="6"/>
      <c r="C558" s="6"/>
      <c r="D558" s="6"/>
      <c r="E558" s="6"/>
      <c r="F558" s="6"/>
      <c r="G558" s="6"/>
      <c r="H558" s="6"/>
      <c r="I558" s="6"/>
      <c r="J558" s="6"/>
      <c r="K558" s="9"/>
    </row>
    <row r="559" ht="15.35" customHeight="1">
      <c r="A559" s="5"/>
      <c r="B559" s="6"/>
      <c r="C559" s="6"/>
      <c r="D559" s="6"/>
      <c r="E559" s="6"/>
      <c r="F559" s="6"/>
      <c r="G559" s="6"/>
      <c r="H559" s="6"/>
      <c r="I559" s="6"/>
      <c r="J559" s="6"/>
      <c r="K559" s="9"/>
    </row>
    <row r="560" ht="15.35" customHeight="1">
      <c r="A560" s="5"/>
      <c r="B560" s="6"/>
      <c r="C560" s="6"/>
      <c r="D560" s="6"/>
      <c r="E560" s="6"/>
      <c r="F560" s="6"/>
      <c r="G560" s="6"/>
      <c r="H560" s="6"/>
      <c r="I560" s="6"/>
      <c r="J560" s="6"/>
      <c r="K560" s="9"/>
    </row>
    <row r="561" ht="15.35" customHeight="1">
      <c r="A561" s="5"/>
      <c r="B561" s="6"/>
      <c r="C561" s="6"/>
      <c r="D561" s="6"/>
      <c r="E561" s="6"/>
      <c r="F561" s="6"/>
      <c r="G561" s="6"/>
      <c r="H561" s="6"/>
      <c r="I561" s="6"/>
      <c r="J561" s="6"/>
      <c r="K561" s="9"/>
    </row>
    <row r="562" ht="15.35" customHeight="1">
      <c r="A562" s="5"/>
      <c r="B562" s="6"/>
      <c r="C562" s="6"/>
      <c r="D562" s="6"/>
      <c r="E562" s="6"/>
      <c r="F562" s="6"/>
      <c r="G562" s="6"/>
      <c r="H562" s="6"/>
      <c r="I562" s="6"/>
      <c r="J562" s="6"/>
      <c r="K562" s="9"/>
    </row>
    <row r="563" ht="15.35" customHeight="1">
      <c r="A563" s="5"/>
      <c r="B563" s="6"/>
      <c r="C563" s="6"/>
      <c r="D563" s="6"/>
      <c r="E563" s="6"/>
      <c r="F563" s="6"/>
      <c r="G563" s="6"/>
      <c r="H563" s="6"/>
      <c r="I563" s="6"/>
      <c r="J563" s="6"/>
      <c r="K563" s="9"/>
    </row>
    <row r="564" ht="15.35" customHeight="1">
      <c r="A564" s="5"/>
      <c r="B564" s="6"/>
      <c r="C564" s="6"/>
      <c r="D564" s="6"/>
      <c r="E564" s="6"/>
      <c r="F564" s="6"/>
      <c r="G564" s="6"/>
      <c r="H564" s="6"/>
      <c r="I564" s="6"/>
      <c r="J564" s="6"/>
      <c r="K564" s="9"/>
    </row>
    <row r="565" ht="15.35" customHeight="1">
      <c r="A565" s="5"/>
      <c r="B565" s="6"/>
      <c r="C565" s="6"/>
      <c r="D565" s="6"/>
      <c r="E565" s="6"/>
      <c r="F565" s="6"/>
      <c r="G565" s="6"/>
      <c r="H565" s="6"/>
      <c r="I565" s="6"/>
      <c r="J565" s="6"/>
      <c r="K565" s="9"/>
    </row>
    <row r="566" ht="15.35" customHeight="1">
      <c r="A566" s="5"/>
      <c r="B566" s="6"/>
      <c r="C566" s="6"/>
      <c r="D566" s="6"/>
      <c r="E566" s="6"/>
      <c r="F566" s="6"/>
      <c r="G566" s="6"/>
      <c r="H566" s="6"/>
      <c r="I566" s="6"/>
      <c r="J566" s="6"/>
      <c r="K566" s="9"/>
    </row>
    <row r="567" ht="15.35" customHeight="1">
      <c r="A567" s="5"/>
      <c r="B567" s="6"/>
      <c r="C567" s="6"/>
      <c r="D567" s="6"/>
      <c r="E567" s="6"/>
      <c r="F567" s="6"/>
      <c r="G567" s="6"/>
      <c r="H567" s="6"/>
      <c r="I567" s="6"/>
      <c r="J567" s="6"/>
      <c r="K567" s="9"/>
    </row>
    <row r="568" ht="15.35" customHeight="1">
      <c r="A568" s="5"/>
      <c r="B568" s="6"/>
      <c r="C568" s="6"/>
      <c r="D568" s="6"/>
      <c r="E568" s="6"/>
      <c r="F568" s="6"/>
      <c r="G568" s="6"/>
      <c r="H568" s="6"/>
      <c r="I568" s="6"/>
      <c r="J568" s="6"/>
      <c r="K568" s="9"/>
    </row>
    <row r="569" ht="15.35" customHeight="1">
      <c r="A569" s="5"/>
      <c r="B569" s="6"/>
      <c r="C569" s="6"/>
      <c r="D569" s="6"/>
      <c r="E569" s="6"/>
      <c r="F569" s="6"/>
      <c r="G569" s="6"/>
      <c r="H569" s="6"/>
      <c r="I569" s="6"/>
      <c r="J569" s="6"/>
      <c r="K569" s="9"/>
    </row>
    <row r="570" ht="15.35" customHeight="1">
      <c r="A570" s="5"/>
      <c r="B570" s="6"/>
      <c r="C570" s="6"/>
      <c r="D570" s="6"/>
      <c r="E570" s="6"/>
      <c r="F570" s="6"/>
      <c r="G570" s="6"/>
      <c r="H570" s="6"/>
      <c r="I570" s="6"/>
      <c r="J570" s="6"/>
      <c r="K570" s="9"/>
    </row>
    <row r="571" ht="15.35" customHeight="1">
      <c r="A571" s="5"/>
      <c r="B571" s="6"/>
      <c r="C571" s="6"/>
      <c r="D571" s="6"/>
      <c r="E571" s="6"/>
      <c r="F571" s="6"/>
      <c r="G571" s="6"/>
      <c r="H571" s="6"/>
      <c r="I571" s="6"/>
      <c r="J571" s="6"/>
      <c r="K571" s="9"/>
    </row>
    <row r="572" ht="15.35" customHeight="1">
      <c r="A572" s="5"/>
      <c r="B572" s="6"/>
      <c r="C572" s="6"/>
      <c r="D572" s="6"/>
      <c r="E572" s="6"/>
      <c r="F572" s="6"/>
      <c r="G572" s="6"/>
      <c r="H572" s="6"/>
      <c r="I572" s="6"/>
      <c r="J572" s="6"/>
      <c r="K572" s="9"/>
    </row>
    <row r="573" ht="15.35" customHeight="1">
      <c r="A573" s="5"/>
      <c r="B573" s="6"/>
      <c r="C573" s="6"/>
      <c r="D573" s="6"/>
      <c r="E573" s="6"/>
      <c r="F573" s="6"/>
      <c r="G573" s="6"/>
      <c r="H573" s="6"/>
      <c r="I573" s="6"/>
      <c r="J573" s="6"/>
      <c r="K573" s="9"/>
    </row>
    <row r="574" ht="15.35" customHeight="1">
      <c r="A574" s="5"/>
      <c r="B574" s="6"/>
      <c r="C574" s="6"/>
      <c r="D574" s="6"/>
      <c r="E574" s="6"/>
      <c r="F574" s="6"/>
      <c r="G574" s="6"/>
      <c r="H574" s="6"/>
      <c r="I574" s="6"/>
      <c r="J574" s="6"/>
      <c r="K574" s="9"/>
    </row>
    <row r="575" ht="15.35" customHeight="1">
      <c r="A575" s="5"/>
      <c r="B575" s="6"/>
      <c r="C575" s="6"/>
      <c r="D575" s="6"/>
      <c r="E575" s="6"/>
      <c r="F575" s="6"/>
      <c r="G575" s="6"/>
      <c r="H575" s="6"/>
      <c r="I575" s="6"/>
      <c r="J575" s="6"/>
      <c r="K575" s="9"/>
    </row>
    <row r="576" ht="15.35" customHeight="1">
      <c r="A576" s="5"/>
      <c r="B576" s="6"/>
      <c r="C576" s="6"/>
      <c r="D576" s="6"/>
      <c r="E576" s="6"/>
      <c r="F576" s="6"/>
      <c r="G576" s="6"/>
      <c r="H576" s="6"/>
      <c r="I576" s="6"/>
      <c r="J576" s="6"/>
      <c r="K576" s="9"/>
    </row>
    <row r="577" ht="15.35" customHeight="1">
      <c r="A577" s="5"/>
      <c r="B577" s="6"/>
      <c r="C577" s="6"/>
      <c r="D577" s="6"/>
      <c r="E577" s="6"/>
      <c r="F577" s="6"/>
      <c r="G577" s="6"/>
      <c r="H577" s="6"/>
      <c r="I577" s="6"/>
      <c r="J577" s="6"/>
      <c r="K577" s="9"/>
    </row>
    <row r="578" ht="15.35" customHeight="1">
      <c r="A578" s="5"/>
      <c r="B578" s="6"/>
      <c r="C578" s="6"/>
      <c r="D578" s="6"/>
      <c r="E578" s="6"/>
      <c r="F578" s="6"/>
      <c r="G578" s="6"/>
      <c r="H578" s="6"/>
      <c r="I578" s="6"/>
      <c r="J578" s="6"/>
      <c r="K578" s="9"/>
    </row>
    <row r="579" ht="15.35" customHeight="1">
      <c r="A579" s="5"/>
      <c r="B579" s="6"/>
      <c r="C579" s="6"/>
      <c r="D579" s="6"/>
      <c r="E579" s="6"/>
      <c r="F579" s="6"/>
      <c r="G579" s="6"/>
      <c r="H579" s="6"/>
      <c r="I579" s="6"/>
      <c r="J579" s="6"/>
      <c r="K579" s="9"/>
    </row>
    <row r="580" ht="15.35" customHeight="1">
      <c r="A580" s="5"/>
      <c r="B580" s="6"/>
      <c r="C580" s="6"/>
      <c r="D580" s="6"/>
      <c r="E580" s="6"/>
      <c r="F580" s="6"/>
      <c r="G580" s="6"/>
      <c r="H580" s="6"/>
      <c r="I580" s="6"/>
      <c r="J580" s="6"/>
      <c r="K580" s="9"/>
    </row>
    <row r="581" ht="15.35" customHeight="1">
      <c r="A581" s="5"/>
      <c r="B581" s="6"/>
      <c r="C581" s="6"/>
      <c r="D581" s="6"/>
      <c r="E581" s="6"/>
      <c r="F581" s="6"/>
      <c r="G581" s="6"/>
      <c r="H581" s="6"/>
      <c r="I581" s="6"/>
      <c r="J581" s="6"/>
      <c r="K581" s="9"/>
    </row>
    <row r="582" ht="15.35" customHeight="1">
      <c r="A582" s="5"/>
      <c r="B582" s="6"/>
      <c r="C582" s="6"/>
      <c r="D582" s="6"/>
      <c r="E582" s="6"/>
      <c r="F582" s="6"/>
      <c r="G582" s="6"/>
      <c r="H582" s="6"/>
      <c r="I582" s="6"/>
      <c r="J582" s="6"/>
      <c r="K582" s="9"/>
    </row>
    <row r="583" ht="15.35" customHeight="1">
      <c r="A583" s="5"/>
      <c r="B583" s="6"/>
      <c r="C583" s="6"/>
      <c r="D583" s="6"/>
      <c r="E583" s="6"/>
      <c r="F583" s="6"/>
      <c r="G583" s="6"/>
      <c r="H583" s="6"/>
      <c r="I583" s="6"/>
      <c r="J583" s="6"/>
      <c r="K583" s="9"/>
    </row>
    <row r="584" ht="15.35" customHeight="1">
      <c r="A584" s="5"/>
      <c r="B584" s="6"/>
      <c r="C584" s="6"/>
      <c r="D584" s="6"/>
      <c r="E584" s="6"/>
      <c r="F584" s="6"/>
      <c r="G584" s="6"/>
      <c r="H584" s="6"/>
      <c r="I584" s="6"/>
      <c r="J584" s="6"/>
      <c r="K584" s="9"/>
    </row>
    <row r="585" ht="15.35" customHeight="1">
      <c r="A585" s="5"/>
      <c r="B585" s="6"/>
      <c r="C585" s="6"/>
      <c r="D585" s="6"/>
      <c r="E585" s="6"/>
      <c r="F585" s="6"/>
      <c r="G585" s="6"/>
      <c r="H585" s="6"/>
      <c r="I585" s="6"/>
      <c r="J585" s="6"/>
      <c r="K585" s="9"/>
    </row>
    <row r="586" ht="15.35" customHeight="1">
      <c r="A586" s="5"/>
      <c r="B586" s="6"/>
      <c r="C586" s="6"/>
      <c r="D586" s="6"/>
      <c r="E586" s="6"/>
      <c r="F586" s="6"/>
      <c r="G586" s="6"/>
      <c r="H586" s="6"/>
      <c r="I586" s="6"/>
      <c r="J586" s="6"/>
      <c r="K586" s="9"/>
    </row>
    <row r="587" ht="15.35" customHeight="1">
      <c r="A587" s="5"/>
      <c r="B587" s="6"/>
      <c r="C587" s="6"/>
      <c r="D587" s="6"/>
      <c r="E587" s="6"/>
      <c r="F587" s="6"/>
      <c r="G587" s="6"/>
      <c r="H587" s="6"/>
      <c r="I587" s="6"/>
      <c r="J587" s="6"/>
      <c r="K587" s="9"/>
    </row>
    <row r="588" ht="15.35" customHeight="1">
      <c r="A588" s="5"/>
      <c r="B588" s="6"/>
      <c r="C588" s="6"/>
      <c r="D588" s="6"/>
      <c r="E588" s="6"/>
      <c r="F588" s="6"/>
      <c r="G588" s="6"/>
      <c r="H588" s="6"/>
      <c r="I588" s="6"/>
      <c r="J588" s="6"/>
      <c r="K588" s="9"/>
    </row>
    <row r="589" ht="15.35" customHeight="1">
      <c r="A589" s="5"/>
      <c r="B589" s="6"/>
      <c r="C589" s="6"/>
      <c r="D589" s="6"/>
      <c r="E589" s="6"/>
      <c r="F589" s="6"/>
      <c r="G589" s="6"/>
      <c r="H589" s="6"/>
      <c r="I589" s="6"/>
      <c r="J589" s="6"/>
      <c r="K589" s="9"/>
    </row>
    <row r="590" ht="15.35" customHeight="1">
      <c r="A590" s="5"/>
      <c r="B590" s="6"/>
      <c r="C590" s="6"/>
      <c r="D590" s="6"/>
      <c r="E590" s="6"/>
      <c r="F590" s="6"/>
      <c r="G590" s="6"/>
      <c r="H590" s="6"/>
      <c r="I590" s="6"/>
      <c r="J590" s="6"/>
      <c r="K590" s="9"/>
    </row>
    <row r="591" ht="15.35" customHeight="1">
      <c r="A591" s="5"/>
      <c r="B591" s="6"/>
      <c r="C591" s="6"/>
      <c r="D591" s="6"/>
      <c r="E591" s="6"/>
      <c r="F591" s="6"/>
      <c r="G591" s="6"/>
      <c r="H591" s="6"/>
      <c r="I591" s="6"/>
      <c r="J591" s="6"/>
      <c r="K591" s="9"/>
    </row>
    <row r="592" ht="15.35" customHeight="1">
      <c r="A592" s="5"/>
      <c r="B592" s="6"/>
      <c r="C592" s="6"/>
      <c r="D592" s="6"/>
      <c r="E592" s="6"/>
      <c r="F592" s="6"/>
      <c r="G592" s="6"/>
      <c r="H592" s="6"/>
      <c r="I592" s="6"/>
      <c r="J592" s="6"/>
      <c r="K592" s="9"/>
    </row>
    <row r="593" ht="15.35" customHeight="1">
      <c r="A593" s="5"/>
      <c r="B593" s="6"/>
      <c r="C593" s="6"/>
      <c r="D593" s="6"/>
      <c r="E593" s="6"/>
      <c r="F593" s="6"/>
      <c r="G593" s="6"/>
      <c r="H593" s="6"/>
      <c r="I593" s="6"/>
      <c r="J593" s="6"/>
      <c r="K593" s="9"/>
    </row>
    <row r="594" ht="15.35" customHeight="1">
      <c r="A594" s="5"/>
      <c r="B594" s="6"/>
      <c r="C594" s="6"/>
      <c r="D594" s="6"/>
      <c r="E594" s="6"/>
      <c r="F594" s="6"/>
      <c r="G594" s="6"/>
      <c r="H594" s="6"/>
      <c r="I594" s="6"/>
      <c r="J594" s="6"/>
      <c r="K594" s="9"/>
    </row>
    <row r="595" ht="15.35" customHeight="1">
      <c r="A595" s="5"/>
      <c r="B595" s="6"/>
      <c r="C595" s="6"/>
      <c r="D595" s="6"/>
      <c r="E595" s="6"/>
      <c r="F595" s="6"/>
      <c r="G595" s="6"/>
      <c r="H595" s="6"/>
      <c r="I595" s="6"/>
      <c r="J595" s="6"/>
      <c r="K595" s="9"/>
    </row>
    <row r="596" ht="15.35" customHeight="1">
      <c r="A596" s="5"/>
      <c r="B596" s="6"/>
      <c r="C596" s="6"/>
      <c r="D596" s="6"/>
      <c r="E596" s="6"/>
      <c r="F596" s="6"/>
      <c r="G596" s="6"/>
      <c r="H596" s="6"/>
      <c r="I596" s="6"/>
      <c r="J596" s="6"/>
      <c r="K596" s="9"/>
    </row>
    <row r="597" ht="15.35" customHeight="1">
      <c r="A597" s="5"/>
      <c r="B597" s="6"/>
      <c r="C597" s="6"/>
      <c r="D597" s="6"/>
      <c r="E597" s="6"/>
      <c r="F597" s="6"/>
      <c r="G597" s="6"/>
      <c r="H597" s="6"/>
      <c r="I597" s="6"/>
      <c r="J597" s="6"/>
      <c r="K597" s="9"/>
    </row>
    <row r="598" ht="15.35" customHeight="1">
      <c r="A598" s="5"/>
      <c r="B598" s="6"/>
      <c r="C598" s="6"/>
      <c r="D598" s="6"/>
      <c r="E598" s="6"/>
      <c r="F598" s="6"/>
      <c r="G598" s="6"/>
      <c r="H598" s="6"/>
      <c r="I598" s="6"/>
      <c r="J598" s="6"/>
      <c r="K598" s="9"/>
    </row>
    <row r="599" ht="15.35" customHeight="1">
      <c r="A599" s="5"/>
      <c r="B599" s="6"/>
      <c r="C599" s="6"/>
      <c r="D599" s="6"/>
      <c r="E599" s="6"/>
      <c r="F599" s="6"/>
      <c r="G599" s="6"/>
      <c r="H599" s="6"/>
      <c r="I599" s="6"/>
      <c r="J599" s="6"/>
      <c r="K599" s="9"/>
    </row>
    <row r="600" ht="15.35" customHeight="1">
      <c r="A600" s="5"/>
      <c r="B600" s="6"/>
      <c r="C600" s="6"/>
      <c r="D600" s="6"/>
      <c r="E600" s="6"/>
      <c r="F600" s="6"/>
      <c r="G600" s="6"/>
      <c r="H600" s="6"/>
      <c r="I600" s="6"/>
      <c r="J600" s="6"/>
      <c r="K600" s="9"/>
    </row>
    <row r="601" ht="15.35" customHeight="1">
      <c r="A601" s="5"/>
      <c r="B601" s="6"/>
      <c r="C601" s="6"/>
      <c r="D601" s="6"/>
      <c r="E601" s="6"/>
      <c r="F601" s="6"/>
      <c r="G601" s="6"/>
      <c r="H601" s="6"/>
      <c r="I601" s="6"/>
      <c r="J601" s="6"/>
      <c r="K601" s="9"/>
    </row>
    <row r="602" ht="15.35" customHeight="1">
      <c r="A602" s="5"/>
      <c r="B602" s="6"/>
      <c r="C602" s="6"/>
      <c r="D602" s="6"/>
      <c r="E602" s="6"/>
      <c r="F602" s="6"/>
      <c r="G602" s="6"/>
      <c r="H602" s="6"/>
      <c r="I602" s="6"/>
      <c r="J602" s="6"/>
      <c r="K602" s="9"/>
    </row>
    <row r="603" ht="15.35" customHeight="1">
      <c r="A603" s="5"/>
      <c r="B603" s="6"/>
      <c r="C603" s="6"/>
      <c r="D603" s="6"/>
      <c r="E603" s="6"/>
      <c r="F603" s="6"/>
      <c r="G603" s="6"/>
      <c r="H603" s="6"/>
      <c r="I603" s="6"/>
      <c r="J603" s="6"/>
      <c r="K603" s="9"/>
    </row>
    <row r="604" ht="15.35" customHeight="1">
      <c r="A604" s="5"/>
      <c r="B604" s="6"/>
      <c r="C604" s="6"/>
      <c r="D604" s="6"/>
      <c r="E604" s="6"/>
      <c r="F604" s="6"/>
      <c r="G604" s="6"/>
      <c r="H604" s="6"/>
      <c r="I604" s="6"/>
      <c r="J604" s="6"/>
      <c r="K604" s="9"/>
    </row>
    <row r="605" ht="15.35" customHeight="1">
      <c r="A605" s="5"/>
      <c r="B605" s="6"/>
      <c r="C605" s="6"/>
      <c r="D605" s="6"/>
      <c r="E605" s="6"/>
      <c r="F605" s="6"/>
      <c r="G605" s="6"/>
      <c r="H605" s="6"/>
      <c r="I605" s="6"/>
      <c r="J605" s="6"/>
      <c r="K605" s="9"/>
    </row>
    <row r="606" ht="15.35" customHeight="1">
      <c r="A606" s="5"/>
      <c r="B606" s="6"/>
      <c r="C606" s="6"/>
      <c r="D606" s="6"/>
      <c r="E606" s="6"/>
      <c r="F606" s="6"/>
      <c r="G606" s="6"/>
      <c r="H606" s="6"/>
      <c r="I606" s="6"/>
      <c r="J606" s="6"/>
      <c r="K606" s="9"/>
    </row>
    <row r="607" ht="15.35" customHeight="1">
      <c r="A607" s="5"/>
      <c r="B607" s="6"/>
      <c r="C607" s="6"/>
      <c r="D607" s="6"/>
      <c r="E607" s="6"/>
      <c r="F607" s="6"/>
      <c r="G607" s="6"/>
      <c r="H607" s="6"/>
      <c r="I607" s="6"/>
      <c r="J607" s="6"/>
      <c r="K607" s="9"/>
    </row>
    <row r="608" ht="15.35" customHeight="1">
      <c r="A608" s="5"/>
      <c r="B608" s="6"/>
      <c r="C608" s="6"/>
      <c r="D608" s="6"/>
      <c r="E608" s="6"/>
      <c r="F608" s="6"/>
      <c r="G608" s="6"/>
      <c r="H608" s="6"/>
      <c r="I608" s="6"/>
      <c r="J608" s="6"/>
      <c r="K608" s="9"/>
    </row>
    <row r="609" ht="15.35" customHeight="1">
      <c r="A609" s="5"/>
      <c r="B609" s="6"/>
      <c r="C609" s="6"/>
      <c r="D609" s="6"/>
      <c r="E609" s="6"/>
      <c r="F609" s="6"/>
      <c r="G609" s="6"/>
      <c r="H609" s="6"/>
      <c r="I609" s="6"/>
      <c r="J609" s="6"/>
      <c r="K609" s="9"/>
    </row>
    <row r="610" ht="15.35" customHeight="1">
      <c r="A610" s="5"/>
      <c r="B610" s="6"/>
      <c r="C610" s="6"/>
      <c r="D610" s="6"/>
      <c r="E610" s="6"/>
      <c r="F610" s="6"/>
      <c r="G610" s="6"/>
      <c r="H610" s="6"/>
      <c r="I610" s="6"/>
      <c r="J610" s="6"/>
      <c r="K610" s="9"/>
    </row>
    <row r="611" ht="15.35" customHeight="1">
      <c r="A611" s="5"/>
      <c r="B611" s="6"/>
      <c r="C611" s="6"/>
      <c r="D611" s="6"/>
      <c r="E611" s="6"/>
      <c r="F611" s="6"/>
      <c r="G611" s="6"/>
      <c r="H611" s="6"/>
      <c r="I611" s="6"/>
      <c r="J611" s="6"/>
      <c r="K611" s="9"/>
    </row>
    <row r="612" ht="15.35" customHeight="1">
      <c r="A612" s="5"/>
      <c r="B612" s="6"/>
      <c r="C612" s="6"/>
      <c r="D612" s="6"/>
      <c r="E612" s="6"/>
      <c r="F612" s="6"/>
      <c r="G612" s="6"/>
      <c r="H612" s="6"/>
      <c r="I612" s="6"/>
      <c r="J612" s="6"/>
      <c r="K612" s="9"/>
    </row>
    <row r="613" ht="15.35" customHeight="1">
      <c r="A613" s="5"/>
      <c r="B613" s="6"/>
      <c r="C613" s="6"/>
      <c r="D613" s="6"/>
      <c r="E613" s="6"/>
      <c r="F613" s="6"/>
      <c r="G613" s="6"/>
      <c r="H613" s="6"/>
      <c r="I613" s="6"/>
      <c r="J613" s="6"/>
      <c r="K613" s="9"/>
    </row>
    <row r="614" ht="15.35" customHeight="1">
      <c r="A614" s="5"/>
      <c r="B614" s="6"/>
      <c r="C614" s="6"/>
      <c r="D614" s="6"/>
      <c r="E614" s="6"/>
      <c r="F614" s="6"/>
      <c r="G614" s="6"/>
      <c r="H614" s="6"/>
      <c r="I614" s="6"/>
      <c r="J614" s="6"/>
      <c r="K614" s="9"/>
    </row>
    <row r="615" ht="15.35" customHeight="1">
      <c r="A615" s="5"/>
      <c r="B615" s="6"/>
      <c r="C615" s="6"/>
      <c r="D615" s="6"/>
      <c r="E615" s="6"/>
      <c r="F615" s="6"/>
      <c r="G615" s="6"/>
      <c r="H615" s="6"/>
      <c r="I615" s="6"/>
      <c r="J615" s="6"/>
      <c r="K615" s="9"/>
    </row>
    <row r="616" ht="15.35" customHeight="1">
      <c r="A616" s="5"/>
      <c r="B616" s="6"/>
      <c r="C616" s="6"/>
      <c r="D616" s="6"/>
      <c r="E616" s="6"/>
      <c r="F616" s="6"/>
      <c r="G616" s="6"/>
      <c r="H616" s="6"/>
      <c r="I616" s="6"/>
      <c r="J616" s="6"/>
      <c r="K616" s="9"/>
    </row>
    <row r="617" ht="15.35" customHeight="1">
      <c r="A617" s="5"/>
      <c r="B617" s="6"/>
      <c r="C617" s="6"/>
      <c r="D617" s="6"/>
      <c r="E617" s="6"/>
      <c r="F617" s="6"/>
      <c r="G617" s="6"/>
      <c r="H617" s="6"/>
      <c r="I617" s="6"/>
      <c r="J617" s="6"/>
      <c r="K617" s="9"/>
    </row>
    <row r="618" ht="15.35" customHeight="1">
      <c r="A618" s="5"/>
      <c r="B618" s="6"/>
      <c r="C618" s="6"/>
      <c r="D618" s="6"/>
      <c r="E618" s="6"/>
      <c r="F618" s="6"/>
      <c r="G618" s="6"/>
      <c r="H618" s="6"/>
      <c r="I618" s="6"/>
      <c r="J618" s="6"/>
      <c r="K618" s="9"/>
    </row>
    <row r="619" ht="15.35" customHeight="1">
      <c r="A619" s="5"/>
      <c r="B619" s="6"/>
      <c r="C619" s="6"/>
      <c r="D619" s="6"/>
      <c r="E619" s="6"/>
      <c r="F619" s="6"/>
      <c r="G619" s="6"/>
      <c r="H619" s="6"/>
      <c r="I619" s="6"/>
      <c r="J619" s="6"/>
      <c r="K619" s="9"/>
    </row>
    <row r="620" ht="15.35" customHeight="1">
      <c r="A620" s="5"/>
      <c r="B620" s="6"/>
      <c r="C620" s="6"/>
      <c r="D620" s="6"/>
      <c r="E620" s="6"/>
      <c r="F620" s="6"/>
      <c r="G620" s="6"/>
      <c r="H620" s="6"/>
      <c r="I620" s="6"/>
      <c r="J620" s="6"/>
      <c r="K620" s="9"/>
    </row>
    <row r="621" ht="15.35" customHeight="1">
      <c r="A621" s="5"/>
      <c r="B621" s="6"/>
      <c r="C621" s="6"/>
      <c r="D621" s="6"/>
      <c r="E621" s="6"/>
      <c r="F621" s="6"/>
      <c r="G621" s="6"/>
      <c r="H621" s="6"/>
      <c r="I621" s="6"/>
      <c r="J621" s="6"/>
      <c r="K621" s="9"/>
    </row>
    <row r="622" ht="15.35" customHeight="1">
      <c r="A622" s="5"/>
      <c r="B622" s="6"/>
      <c r="C622" s="6"/>
      <c r="D622" s="6"/>
      <c r="E622" s="6"/>
      <c r="F622" s="6"/>
      <c r="G622" s="6"/>
      <c r="H622" s="6"/>
      <c r="I622" s="6"/>
      <c r="J622" s="6"/>
      <c r="K622" s="9"/>
    </row>
    <row r="623" ht="15.35" customHeight="1">
      <c r="A623" s="5"/>
      <c r="B623" s="6"/>
      <c r="C623" s="6"/>
      <c r="D623" s="6"/>
      <c r="E623" s="6"/>
      <c r="F623" s="6"/>
      <c r="G623" s="6"/>
      <c r="H623" s="6"/>
      <c r="I623" s="6"/>
      <c r="J623" s="6"/>
      <c r="K623" s="9"/>
    </row>
    <row r="624" ht="15.35" customHeight="1">
      <c r="A624" s="5"/>
      <c r="B624" s="6"/>
      <c r="C624" s="6"/>
      <c r="D624" s="6"/>
      <c r="E624" s="6"/>
      <c r="F624" s="6"/>
      <c r="G624" s="6"/>
      <c r="H624" s="6"/>
      <c r="I624" s="6"/>
      <c r="J624" s="6"/>
      <c r="K624" s="9"/>
    </row>
    <row r="625" ht="15.35" customHeight="1">
      <c r="A625" s="5"/>
      <c r="B625" s="6"/>
      <c r="C625" s="6"/>
      <c r="D625" s="6"/>
      <c r="E625" s="6"/>
      <c r="F625" s="6"/>
      <c r="G625" s="6"/>
      <c r="H625" s="6"/>
      <c r="I625" s="6"/>
      <c r="J625" s="6"/>
      <c r="K625" s="9"/>
    </row>
    <row r="626" ht="15.35" customHeight="1">
      <c r="A626" s="5"/>
      <c r="B626" s="6"/>
      <c r="C626" s="6"/>
      <c r="D626" s="6"/>
      <c r="E626" s="6"/>
      <c r="F626" s="6"/>
      <c r="G626" s="6"/>
      <c r="H626" s="6"/>
      <c r="I626" s="6"/>
      <c r="J626" s="6"/>
      <c r="K626" s="9"/>
    </row>
    <row r="627" ht="15.35" customHeight="1">
      <c r="A627" s="5"/>
      <c r="B627" s="6"/>
      <c r="C627" s="6"/>
      <c r="D627" s="6"/>
      <c r="E627" s="6"/>
      <c r="F627" s="6"/>
      <c r="G627" s="6"/>
      <c r="H627" s="6"/>
      <c r="I627" s="6"/>
      <c r="J627" s="6"/>
      <c r="K627" s="9"/>
    </row>
    <row r="628" ht="15.35" customHeight="1">
      <c r="A628" s="5"/>
      <c r="B628" s="6"/>
      <c r="C628" s="6"/>
      <c r="D628" s="6"/>
      <c r="E628" s="6"/>
      <c r="F628" s="6"/>
      <c r="G628" s="6"/>
      <c r="H628" s="6"/>
      <c r="I628" s="6"/>
      <c r="J628" s="6"/>
      <c r="K628" s="9"/>
    </row>
    <row r="629" ht="15.35" customHeight="1">
      <c r="A629" s="5"/>
      <c r="B629" s="6"/>
      <c r="C629" s="6"/>
      <c r="D629" s="6"/>
      <c r="E629" s="6"/>
      <c r="F629" s="6"/>
      <c r="G629" s="6"/>
      <c r="H629" s="6"/>
      <c r="I629" s="6"/>
      <c r="J629" s="6"/>
      <c r="K629" s="9"/>
    </row>
    <row r="630" ht="15.35" customHeight="1">
      <c r="A630" s="5"/>
      <c r="B630" s="6"/>
      <c r="C630" s="6"/>
      <c r="D630" s="6"/>
      <c r="E630" s="6"/>
      <c r="F630" s="6"/>
      <c r="G630" s="6"/>
      <c r="H630" s="6"/>
      <c r="I630" s="6"/>
      <c r="J630" s="6"/>
      <c r="K630" s="9"/>
    </row>
    <row r="631" ht="15.35" customHeight="1">
      <c r="A631" s="5"/>
      <c r="B631" s="6"/>
      <c r="C631" s="6"/>
      <c r="D631" s="6"/>
      <c r="E631" s="6"/>
      <c r="F631" s="6"/>
      <c r="G631" s="6"/>
      <c r="H631" s="6"/>
      <c r="I631" s="6"/>
      <c r="J631" s="6"/>
      <c r="K631" s="9"/>
    </row>
    <row r="632" ht="15.35" customHeight="1">
      <c r="A632" s="5"/>
      <c r="B632" s="6"/>
      <c r="C632" s="6"/>
      <c r="D632" s="6"/>
      <c r="E632" s="6"/>
      <c r="F632" s="6"/>
      <c r="G632" s="6"/>
      <c r="H632" s="6"/>
      <c r="I632" s="6"/>
      <c r="J632" s="6"/>
      <c r="K632" s="9"/>
    </row>
    <row r="633" ht="15.35" customHeight="1">
      <c r="A633" s="5"/>
      <c r="B633" s="6"/>
      <c r="C633" s="6"/>
      <c r="D633" s="6"/>
      <c r="E633" s="6"/>
      <c r="F633" s="6"/>
      <c r="G633" s="6"/>
      <c r="H633" s="6"/>
      <c r="I633" s="6"/>
      <c r="J633" s="6"/>
      <c r="K633" s="9"/>
    </row>
    <row r="634" ht="15.35" customHeight="1">
      <c r="A634" s="5"/>
      <c r="B634" s="6"/>
      <c r="C634" s="6"/>
      <c r="D634" s="6"/>
      <c r="E634" s="6"/>
      <c r="F634" s="6"/>
      <c r="G634" s="6"/>
      <c r="H634" s="6"/>
      <c r="I634" s="6"/>
      <c r="J634" s="6"/>
      <c r="K634" s="9"/>
    </row>
    <row r="635" ht="15.35" customHeight="1">
      <c r="A635" s="5"/>
      <c r="B635" s="6"/>
      <c r="C635" s="6"/>
      <c r="D635" s="6"/>
      <c r="E635" s="6"/>
      <c r="F635" s="6"/>
      <c r="G635" s="6"/>
      <c r="H635" s="6"/>
      <c r="I635" s="6"/>
      <c r="J635" s="6"/>
      <c r="K635" s="9"/>
    </row>
    <row r="636" ht="15.35" customHeight="1">
      <c r="A636" s="5"/>
      <c r="B636" s="6"/>
      <c r="C636" s="6"/>
      <c r="D636" s="6"/>
      <c r="E636" s="6"/>
      <c r="F636" s="6"/>
      <c r="G636" s="6"/>
      <c r="H636" s="6"/>
      <c r="I636" s="6"/>
      <c r="J636" s="6"/>
      <c r="K636" s="9"/>
    </row>
    <row r="637" ht="15.35" customHeight="1">
      <c r="A637" s="5"/>
      <c r="B637" s="6"/>
      <c r="C637" s="6"/>
      <c r="D637" s="6"/>
      <c r="E637" s="6"/>
      <c r="F637" s="6"/>
      <c r="G637" s="6"/>
      <c r="H637" s="6"/>
      <c r="I637" s="6"/>
      <c r="J637" s="6"/>
      <c r="K637" s="9"/>
    </row>
    <row r="638" ht="15.35" customHeight="1">
      <c r="A638" s="5"/>
      <c r="B638" s="6"/>
      <c r="C638" s="6"/>
      <c r="D638" s="6"/>
      <c r="E638" s="6"/>
      <c r="F638" s="6"/>
      <c r="G638" s="6"/>
      <c r="H638" s="6"/>
      <c r="I638" s="6"/>
      <c r="J638" s="6"/>
      <c r="K638" s="9"/>
    </row>
    <row r="639" ht="15.35" customHeight="1">
      <c r="A639" s="5"/>
      <c r="B639" s="6"/>
      <c r="C639" s="6"/>
      <c r="D639" s="6"/>
      <c r="E639" s="6"/>
      <c r="F639" s="6"/>
      <c r="G639" s="6"/>
      <c r="H639" s="6"/>
      <c r="I639" s="6"/>
      <c r="J639" s="6"/>
      <c r="K639" s="9"/>
    </row>
    <row r="640" ht="15.35" customHeight="1">
      <c r="A640" s="5"/>
      <c r="B640" s="6"/>
      <c r="C640" s="6"/>
      <c r="D640" s="6"/>
      <c r="E640" s="6"/>
      <c r="F640" s="6"/>
      <c r="G640" s="6"/>
      <c r="H640" s="6"/>
      <c r="I640" s="6"/>
      <c r="J640" s="6"/>
      <c r="K640" s="9"/>
    </row>
    <row r="641" ht="15.35" customHeight="1">
      <c r="A641" s="5"/>
      <c r="B641" s="6"/>
      <c r="C641" s="6"/>
      <c r="D641" s="6"/>
      <c r="E641" s="6"/>
      <c r="F641" s="6"/>
      <c r="G641" s="6"/>
      <c r="H641" s="6"/>
      <c r="I641" s="6"/>
      <c r="J641" s="6"/>
      <c r="K641" s="9"/>
    </row>
    <row r="642" ht="15.35" customHeight="1">
      <c r="A642" s="5"/>
      <c r="B642" s="6"/>
      <c r="C642" s="6"/>
      <c r="D642" s="6"/>
      <c r="E642" s="6"/>
      <c r="F642" s="6"/>
      <c r="G642" s="6"/>
      <c r="H642" s="6"/>
      <c r="I642" s="6"/>
      <c r="J642" s="6"/>
      <c r="K642" s="9"/>
    </row>
    <row r="643" ht="15.35" customHeight="1">
      <c r="A643" s="5"/>
      <c r="B643" s="6"/>
      <c r="C643" s="6"/>
      <c r="D643" s="6"/>
      <c r="E643" s="6"/>
      <c r="F643" s="6"/>
      <c r="G643" s="6"/>
      <c r="H643" s="6"/>
      <c r="I643" s="6"/>
      <c r="J643" s="6"/>
      <c r="K643" s="9"/>
    </row>
    <row r="644" ht="15.35" customHeight="1">
      <c r="A644" s="5"/>
      <c r="B644" s="6"/>
      <c r="C644" s="6"/>
      <c r="D644" s="6"/>
      <c r="E644" s="6"/>
      <c r="F644" s="6"/>
      <c r="G644" s="6"/>
      <c r="H644" s="6"/>
      <c r="I644" s="6"/>
      <c r="J644" s="6"/>
      <c r="K644" s="9"/>
    </row>
    <row r="645" ht="15.35" customHeight="1">
      <c r="A645" s="5"/>
      <c r="B645" s="6"/>
      <c r="C645" s="6"/>
      <c r="D645" s="6"/>
      <c r="E645" s="6"/>
      <c r="F645" s="6"/>
      <c r="G645" s="6"/>
      <c r="H645" s="6"/>
      <c r="I645" s="6"/>
      <c r="J645" s="6"/>
      <c r="K645" s="9"/>
    </row>
    <row r="646" ht="15.35" customHeight="1">
      <c r="A646" s="5"/>
      <c r="B646" s="6"/>
      <c r="C646" s="6"/>
      <c r="D646" s="6"/>
      <c r="E646" s="6"/>
      <c r="F646" s="6"/>
      <c r="G646" s="6"/>
      <c r="H646" s="6"/>
      <c r="I646" s="6"/>
      <c r="J646" s="6"/>
      <c r="K646" s="9"/>
    </row>
    <row r="647" ht="15.35" customHeight="1">
      <c r="A647" s="5"/>
      <c r="B647" s="6"/>
      <c r="C647" s="6"/>
      <c r="D647" s="6"/>
      <c r="E647" s="6"/>
      <c r="F647" s="6"/>
      <c r="G647" s="6"/>
      <c r="H647" s="6"/>
      <c r="I647" s="6"/>
      <c r="J647" s="6"/>
      <c r="K647" s="9"/>
    </row>
    <row r="648" ht="15.35" customHeight="1">
      <c r="A648" s="5"/>
      <c r="B648" s="6"/>
      <c r="C648" s="6"/>
      <c r="D648" s="6"/>
      <c r="E648" s="6"/>
      <c r="F648" s="6"/>
      <c r="G648" s="6"/>
      <c r="H648" s="6"/>
      <c r="I648" s="6"/>
      <c r="J648" s="6"/>
      <c r="K648" s="9"/>
    </row>
    <row r="649" ht="15.35" customHeight="1">
      <c r="A649" s="5"/>
      <c r="B649" s="6"/>
      <c r="C649" s="6"/>
      <c r="D649" s="6"/>
      <c r="E649" s="6"/>
      <c r="F649" s="6"/>
      <c r="G649" s="6"/>
      <c r="H649" s="6"/>
      <c r="I649" s="6"/>
      <c r="J649" s="6"/>
      <c r="K649" s="9"/>
    </row>
    <row r="650" ht="15.35" customHeight="1">
      <c r="A650" s="5"/>
      <c r="B650" s="6"/>
      <c r="C650" s="6"/>
      <c r="D650" s="6"/>
      <c r="E650" s="6"/>
      <c r="F650" s="6"/>
      <c r="G650" s="6"/>
      <c r="H650" s="6"/>
      <c r="I650" s="6"/>
      <c r="J650" s="6"/>
      <c r="K650" s="9"/>
    </row>
    <row r="651" ht="15.35" customHeight="1">
      <c r="A651" s="5"/>
      <c r="B651" s="6"/>
      <c r="C651" s="6"/>
      <c r="D651" s="6"/>
      <c r="E651" s="6"/>
      <c r="F651" s="6"/>
      <c r="G651" s="6"/>
      <c r="H651" s="6"/>
      <c r="I651" s="6"/>
      <c r="J651" s="6"/>
      <c r="K651" s="9"/>
    </row>
    <row r="652" ht="15.35" customHeight="1">
      <c r="A652" s="5"/>
      <c r="B652" s="6"/>
      <c r="C652" s="6"/>
      <c r="D652" s="6"/>
      <c r="E652" s="6"/>
      <c r="F652" s="6"/>
      <c r="G652" s="6"/>
      <c r="H652" s="6"/>
      <c r="I652" s="6"/>
      <c r="J652" s="6"/>
      <c r="K652" s="9"/>
    </row>
    <row r="653" ht="15.35" customHeight="1">
      <c r="A653" s="5"/>
      <c r="B653" s="6"/>
      <c r="C653" s="6"/>
      <c r="D653" s="6"/>
      <c r="E653" s="6"/>
      <c r="F653" s="6"/>
      <c r="G653" s="6"/>
      <c r="H653" s="6"/>
      <c r="I653" s="6"/>
      <c r="J653" s="6"/>
      <c r="K653" s="9"/>
    </row>
    <row r="654" ht="15.35" customHeight="1">
      <c r="A654" s="5"/>
      <c r="B654" s="6"/>
      <c r="C654" s="6"/>
      <c r="D654" s="6"/>
      <c r="E654" s="6"/>
      <c r="F654" s="6"/>
      <c r="G654" s="6"/>
      <c r="H654" s="6"/>
      <c r="I654" s="6"/>
      <c r="J654" s="6"/>
      <c r="K654" s="9"/>
    </row>
    <row r="655" ht="15.35" customHeight="1">
      <c r="A655" s="5"/>
      <c r="B655" s="6"/>
      <c r="C655" s="6"/>
      <c r="D655" s="6"/>
      <c r="E655" s="6"/>
      <c r="F655" s="6"/>
      <c r="G655" s="6"/>
      <c r="H655" s="6"/>
      <c r="I655" s="6"/>
      <c r="J655" s="6"/>
      <c r="K655" s="9"/>
    </row>
    <row r="656" ht="15.35" customHeight="1">
      <c r="A656" s="5"/>
      <c r="B656" s="6"/>
      <c r="C656" s="6"/>
      <c r="D656" s="6"/>
      <c r="E656" s="6"/>
      <c r="F656" s="6"/>
      <c r="G656" s="6"/>
      <c r="H656" s="6"/>
      <c r="I656" s="6"/>
      <c r="J656" s="6"/>
      <c r="K656" s="9"/>
    </row>
    <row r="657" ht="15.35" customHeight="1">
      <c r="A657" s="5"/>
      <c r="B657" s="6"/>
      <c r="C657" s="6"/>
      <c r="D657" s="6"/>
      <c r="E657" s="6"/>
      <c r="F657" s="6"/>
      <c r="G657" s="6"/>
      <c r="H657" s="6"/>
      <c r="I657" s="6"/>
      <c r="J657" s="6"/>
      <c r="K657" s="9"/>
    </row>
    <row r="658" ht="15.35" customHeight="1">
      <c r="A658" s="5"/>
      <c r="B658" s="6"/>
      <c r="C658" s="6"/>
      <c r="D658" s="6"/>
      <c r="E658" s="6"/>
      <c r="F658" s="6"/>
      <c r="G658" s="6"/>
      <c r="H658" s="6"/>
      <c r="I658" s="6"/>
      <c r="J658" s="6"/>
      <c r="K658" s="9"/>
    </row>
    <row r="659" ht="15.35" customHeight="1">
      <c r="A659" s="5"/>
      <c r="B659" s="6"/>
      <c r="C659" s="6"/>
      <c r="D659" s="6"/>
      <c r="E659" s="6"/>
      <c r="F659" s="6"/>
      <c r="G659" s="6"/>
      <c r="H659" s="6"/>
      <c r="I659" s="6"/>
      <c r="J659" s="6"/>
      <c r="K659" s="9"/>
    </row>
    <row r="660" ht="15.35" customHeight="1">
      <c r="A660" s="5"/>
      <c r="B660" s="6"/>
      <c r="C660" s="6"/>
      <c r="D660" s="6"/>
      <c r="E660" s="6"/>
      <c r="F660" s="6"/>
      <c r="G660" s="6"/>
      <c r="H660" s="6"/>
      <c r="I660" s="6"/>
      <c r="J660" s="6"/>
      <c r="K660" s="9"/>
    </row>
    <row r="661" ht="15.35" customHeight="1">
      <c r="A661" s="5"/>
      <c r="B661" s="6"/>
      <c r="C661" s="6"/>
      <c r="D661" s="6"/>
      <c r="E661" s="6"/>
      <c r="F661" s="6"/>
      <c r="G661" s="6"/>
      <c r="H661" s="6"/>
      <c r="I661" s="6"/>
      <c r="J661" s="6"/>
      <c r="K661" s="9"/>
    </row>
    <row r="662" ht="15.35" customHeight="1">
      <c r="A662" s="5"/>
      <c r="B662" s="6"/>
      <c r="C662" s="6"/>
      <c r="D662" s="6"/>
      <c r="E662" s="6"/>
      <c r="F662" s="6"/>
      <c r="G662" s="6"/>
      <c r="H662" s="6"/>
      <c r="I662" s="6"/>
      <c r="J662" s="6"/>
      <c r="K662" s="9"/>
    </row>
    <row r="663" ht="15.35" customHeight="1">
      <c r="A663" s="98"/>
      <c r="B663" s="101"/>
      <c r="C663" s="101"/>
      <c r="D663" s="101"/>
      <c r="E663" s="101"/>
      <c r="F663" s="101"/>
      <c r="G663" s="101"/>
      <c r="H663" s="101"/>
      <c r="I663" s="101"/>
      <c r="J663" s="101"/>
      <c r="K663" s="104"/>
    </row>
  </sheetData>
  <pageMargins left="0.75" right="0.75" top="1" bottom="1" header="0.5" footer="0.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