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1.xml" ContentType="application/vnd.openxmlformats-officedocument.drawing+xml"/>
  <Override PartName="/xl/media/image1.jpeg" ContentType="image/jpeg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media/image2.jpeg" ContentType="image/jpeg"/>
  <Override PartName="/xl/media/image3.jpeg" ContentType="image/jpeg"/>
  <Override PartName="/xl/drawings/drawing5.xml" ContentType="application/vnd.openxmlformats-officedocument.drawing+xml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drawings/drawing6.xml" ContentType="application/vnd.openxmlformats-officedocument.drawing+xml"/>
  <Override PartName="/xl/media/image9.jpeg" ContentType="image/jpeg"/>
  <Override PartName="/xl/media/image10.jpeg" ContentType="image/jpeg"/>
  <Override PartName="/xl/drawings/drawing7.xml" ContentType="application/vnd.openxmlformats-officedocument.drawing+xml"/>
  <Override PartName="/xl/media/image11.jpeg" ContentType="image/jpeg"/>
  <Override PartName="/xl/media/image12.jpeg" ContentType="image/jpeg"/>
  <Override PartName="/xl/drawings/drawing8.xml" ContentType="application/vnd.openxmlformats-officedocument.drawing+xml"/>
  <Override PartName="/xl/drawings/drawing9.xml" ContentType="application/vnd.openxmlformats-officedocument.drawing+xml"/>
  <Override PartName="/xl/media/image13.jpeg" ContentType="image/jpeg"/>
  <Override PartName="/xl/media/image14.jpeg" ContentType="image/jpeg"/>
  <Override PartName="/xl/drawings/drawing10.xml" ContentType="application/vnd.openxmlformats-officedocument.drawing+xml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drawings/drawing1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ummary of order" sheetId="1" r:id="rId4"/>
    <sheet name="Ilusion Insert" sheetId="2" r:id="rId5"/>
    <sheet name="Ilusion Carbon look" sheetId="3" r:id="rId6"/>
    <sheet name="ILW_Ilusion Wood" sheetId="4" r:id="rId7"/>
    <sheet name="ILM_Ilusion Macros" sheetId="5" r:id="rId8"/>
    <sheet name="INW_Infinity Wood" sheetId="6" r:id="rId9"/>
    <sheet name="INH_Infinity Holds" sheetId="7" r:id="rId10"/>
    <sheet name="CW_Climb1 Wood" sheetId="8" r:id="rId11"/>
    <sheet name="CWL_Climb Well Line" sheetId="9" r:id="rId12"/>
    <sheet name="KL_Kidz Line" sheetId="10" r:id="rId13"/>
    <sheet name="Order" sheetId="11" r:id="rId14"/>
  </sheets>
</workbook>
</file>

<file path=xl/comments1.xml><?xml version="1.0" encoding="utf-8"?>
<comments xmlns="http://schemas.openxmlformats.org/spreadsheetml/2006/main">
  <authors>
    <author>Viktor</author>
  </authors>
  <commentList>
    <comment ref="J6" authorId="0">
      <text>
        <r>
          <rPr>
            <sz val="11"/>
            <color indexed="8"/>
            <rFont val="Helvetica Neue"/>
          </rPr>
          <t>Viktor:
OPTION:
BIG (15X15 cm)
SMALL (7X7 cm)</t>
        </r>
      </text>
    </comment>
    <comment ref="K6" authorId="0">
      <text>
        <r>
          <rPr>
            <sz val="11"/>
            <color indexed="8"/>
            <rFont val="Helvetica Neue"/>
          </rPr>
          <t xml:space="preserve">Viktor:
OPTION:
YES
NO
</t>
        </r>
      </text>
    </comment>
  </commentList>
</comments>
</file>

<file path=xl/comments2.xml><?xml version="1.0" encoding="utf-8"?>
<comments xmlns="http://schemas.openxmlformats.org/spreadsheetml/2006/main">
  <authors>
    <author>Viktor</author>
  </authors>
  <commentList>
    <comment ref="J6" authorId="0">
      <text>
        <r>
          <rPr>
            <sz val="11"/>
            <color indexed="8"/>
            <rFont val="Helvetica Neue"/>
          </rPr>
          <t>Viktor:
OPTION:
BIG (15X15 cm)
SMALL (7X7 cm)</t>
        </r>
      </text>
    </comment>
    <comment ref="K6" authorId="0">
      <text>
        <r>
          <rPr>
            <sz val="11"/>
            <color indexed="8"/>
            <rFont val="Helvetica Neue"/>
          </rPr>
          <t xml:space="preserve">Viktor:
OPTION:
YES
NO
</t>
        </r>
      </text>
    </comment>
  </commentList>
</comments>
</file>

<file path=xl/sharedStrings.xml><?xml version="1.0" encoding="utf-8"?>
<sst xmlns="http://schemas.openxmlformats.org/spreadsheetml/2006/main" uniqueCount="1820">
  <si>
    <t>CST</t>
  </si>
  <si>
    <t>Customer:</t>
  </si>
  <si>
    <t>Business unit Trzin</t>
  </si>
  <si>
    <t>Planjava 2a</t>
  </si>
  <si>
    <t xml:space="preserve">Company VAT number: </t>
  </si>
  <si>
    <t>1236 Trzin</t>
  </si>
  <si>
    <t>Slovenia (EU)</t>
  </si>
  <si>
    <t>Delivery address:</t>
  </si>
  <si>
    <t>Phone: +386 (0)41 953 855</t>
  </si>
  <si>
    <t>E-mail: info@climbinggymheaven.com</t>
  </si>
  <si>
    <t>E-mail: info@illusion.si</t>
  </si>
  <si>
    <t>E-mail: info@climb1.si</t>
  </si>
  <si>
    <t>COLLECTION</t>
  </si>
  <si>
    <t>PCS</t>
  </si>
  <si>
    <t>Weight (kg)</t>
  </si>
  <si>
    <t>Price without VAT</t>
  </si>
  <si>
    <t>ILLUSION INSERT</t>
  </si>
  <si>
    <t>ILLUSION VOLUMES CARBON LOOK</t>
  </si>
  <si>
    <t>ILW_ILLUSION WOOD</t>
  </si>
  <si>
    <t>ILM_ILLUSION MACROS</t>
  </si>
  <si>
    <t>INW_INFINITY WOOD</t>
  </si>
  <si>
    <t>INH_INFINITY HOLDS</t>
  </si>
  <si>
    <t>CW_CLIMB 1 WOOD</t>
  </si>
  <si>
    <t>CWL_CLIMB WELL LINE</t>
  </si>
  <si>
    <t>KL_KIDZ LINE</t>
  </si>
  <si>
    <t>TOTAL ORDER without DISCOUNT</t>
  </si>
  <si>
    <t xml:space="preserve">TOTAL DISCOUNT (in %) </t>
  </si>
  <si>
    <t>Total order without VAT (discount included)</t>
  </si>
  <si>
    <t>ORDER BREAKDOWN</t>
  </si>
  <si>
    <t>TOTAL NUMBER OF</t>
  </si>
  <si>
    <t xml:space="preserve">SUM PCS by colour  </t>
  </si>
  <si>
    <t>ALL COLOURS</t>
  </si>
  <si>
    <t>RAL 1023</t>
  </si>
  <si>
    <t>RAL 2004</t>
  </si>
  <si>
    <t>RAL 3020</t>
  </si>
  <si>
    <t>RAL 4006</t>
  </si>
  <si>
    <t>RAL 5015</t>
  </si>
  <si>
    <t>RAL 6018</t>
  </si>
  <si>
    <t>RAL 9010</t>
  </si>
  <si>
    <t>RAL 7001</t>
  </si>
  <si>
    <t>RAL 7024</t>
  </si>
  <si>
    <t>RAL 9005</t>
  </si>
  <si>
    <t>Custom made colour (7% add price)</t>
  </si>
  <si>
    <t>NCS 1050-B70G</t>
  </si>
  <si>
    <t>NEON
PINK</t>
  </si>
  <si>
    <t>NEON YELLOW</t>
  </si>
  <si>
    <t>NEON
GREEN</t>
  </si>
  <si>
    <t>NEON ORANHE</t>
  </si>
  <si>
    <t>WOOD</t>
  </si>
  <si>
    <t>MACROS</t>
  </si>
  <si>
    <t>HOLDS</t>
  </si>
  <si>
    <t xml:space="preserve">     SIZE</t>
  </si>
  <si>
    <t xml:space="preserve">          XS</t>
  </si>
  <si>
    <t xml:space="preserve">          S</t>
  </si>
  <si>
    <t xml:space="preserve">          M</t>
  </si>
  <si>
    <t xml:space="preserve">          M, L</t>
  </si>
  <si>
    <t>TOTAL ORDER</t>
  </si>
  <si>
    <t xml:space="preserve">          L</t>
  </si>
  <si>
    <t xml:space="preserve">          XL</t>
  </si>
  <si>
    <t xml:space="preserve">         XXL</t>
  </si>
  <si>
    <t xml:space="preserve">         MEGA</t>
  </si>
  <si>
    <t>SETS</t>
  </si>
  <si>
    <t>Sum Price without VAT</t>
  </si>
  <si>
    <t>Sum PCS</t>
  </si>
  <si>
    <t>Veličina i boja LOGA</t>
  </si>
  <si>
    <t>Vrsta     matica</t>
  </si>
  <si>
    <t xml:space="preserve">CODE        </t>
  </si>
  <si>
    <t>NAME</t>
  </si>
  <si>
    <t>Number of pcs</t>
  </si>
  <si>
    <t>Size (cm)</t>
  </si>
  <si>
    <t>PRICE</t>
  </si>
  <si>
    <t>TOTAL PRICE</t>
  </si>
  <si>
    <t>SUM Weight  (kg)</t>
  </si>
  <si>
    <t>LOGO size and color</t>
  </si>
  <si>
    <t>T-NUTS    type</t>
  </si>
  <si>
    <t>IL 2706</t>
  </si>
  <si>
    <r>
      <rPr>
        <u val="single"/>
        <sz val="8"/>
        <color indexed="8"/>
        <rFont val="Calibri"/>
      </rPr>
      <t>Pyramid PL 1.1.</t>
    </r>
  </si>
  <si>
    <t>154x151</t>
  </si>
  <si>
    <t>IL 2707</t>
  </si>
  <si>
    <r>
      <rPr>
        <u val="single"/>
        <sz val="8"/>
        <color indexed="8"/>
        <rFont val="Calibri"/>
      </rPr>
      <t>Pyramid PL 2.1.</t>
    </r>
  </si>
  <si>
    <t>170X128</t>
  </si>
  <si>
    <t>IL 2708</t>
  </si>
  <si>
    <r>
      <rPr>
        <u val="single"/>
        <sz val="8"/>
        <color indexed="8"/>
        <rFont val="Calibri"/>
      </rPr>
      <t>Pyramid PL 3.1.</t>
    </r>
  </si>
  <si>
    <t>127x123</t>
  </si>
  <si>
    <t>IL 2709</t>
  </si>
  <si>
    <r>
      <rPr>
        <u val="single"/>
        <sz val="8"/>
        <color indexed="8"/>
        <rFont val="Calibri"/>
      </rPr>
      <t>Pyramid PL 6.1.</t>
    </r>
  </si>
  <si>
    <t>145x101</t>
  </si>
  <si>
    <t>IL 2703</t>
  </si>
  <si>
    <r>
      <rPr>
        <u val="single"/>
        <sz val="8"/>
        <color indexed="8"/>
        <rFont val="Calibri"/>
      </rPr>
      <t>Polyester Insert 1</t>
    </r>
  </si>
  <si>
    <t>54x54</t>
  </si>
  <si>
    <t>IL 2704</t>
  </si>
  <si>
    <r>
      <rPr>
        <u val="single"/>
        <sz val="8"/>
        <color indexed="8"/>
        <rFont val="Calibri"/>
      </rPr>
      <t>Polyester Insert 2</t>
    </r>
  </si>
  <si>
    <t>IL 2705</t>
  </si>
  <si>
    <r>
      <rPr>
        <u val="single"/>
        <sz val="8"/>
        <color indexed="8"/>
        <rFont val="Calibri"/>
      </rPr>
      <t>Polyester Insert 3</t>
    </r>
  </si>
  <si>
    <t>IL 2681</t>
  </si>
  <si>
    <r>
      <rPr>
        <u val="single"/>
        <sz val="8"/>
        <color indexed="8"/>
        <rFont val="Calibri"/>
      </rPr>
      <t>Wood Insert P_1</t>
    </r>
  </si>
  <si>
    <t>IL 2682</t>
  </si>
  <si>
    <r>
      <rPr>
        <u val="single"/>
        <sz val="8"/>
        <color indexed="8"/>
        <rFont val="Calibri"/>
      </rPr>
      <t>Wood Insert P_2</t>
    </r>
  </si>
  <si>
    <t>IL 2683</t>
  </si>
  <si>
    <r>
      <rPr>
        <u val="single"/>
        <sz val="8"/>
        <color indexed="8"/>
        <rFont val="Calibri"/>
      </rPr>
      <t>Wood Insert P_3</t>
    </r>
  </si>
  <si>
    <t>IL 2684</t>
  </si>
  <si>
    <r>
      <rPr>
        <u val="single"/>
        <sz val="8"/>
        <color indexed="8"/>
        <rFont val="Calibri"/>
      </rPr>
      <t>Wood Insert P_4</t>
    </r>
  </si>
  <si>
    <t>IL 2685</t>
  </si>
  <si>
    <r>
      <rPr>
        <u val="single"/>
        <sz val="8"/>
        <color indexed="8"/>
        <rFont val="Calibri"/>
      </rPr>
      <t>Wood Insert P_5</t>
    </r>
  </si>
  <si>
    <t>IL 2686</t>
  </si>
  <si>
    <r>
      <rPr>
        <u val="single"/>
        <sz val="8"/>
        <color indexed="8"/>
        <rFont val="Calibri"/>
      </rPr>
      <t>Wood Insert P_6</t>
    </r>
  </si>
  <si>
    <t>IL 2687</t>
  </si>
  <si>
    <r>
      <rPr>
        <u val="single"/>
        <sz val="8"/>
        <color indexed="8"/>
        <rFont val="Calibri"/>
      </rPr>
      <t>Wood Insert PENTAGON_1</t>
    </r>
  </si>
  <si>
    <t>IL 2688</t>
  </si>
  <si>
    <r>
      <rPr>
        <u val="single"/>
        <sz val="8"/>
        <color indexed="8"/>
        <rFont val="Calibri"/>
      </rPr>
      <t>Wood Insert PENTAGON_2</t>
    </r>
  </si>
  <si>
    <t>IL 2689</t>
  </si>
  <si>
    <r>
      <rPr>
        <u val="single"/>
        <sz val="8"/>
        <color indexed="8"/>
        <rFont val="Calibri"/>
      </rPr>
      <t>Wood Insert PENTAGON_3</t>
    </r>
  </si>
  <si>
    <t>IL 2690</t>
  </si>
  <si>
    <r>
      <rPr>
        <u val="single"/>
        <sz val="8"/>
        <color indexed="8"/>
        <rFont val="Calibri"/>
      </rPr>
      <t>Wood Insert ALL ANGLES_2</t>
    </r>
  </si>
  <si>
    <t>IL 2691</t>
  </si>
  <si>
    <r>
      <rPr>
        <u val="single"/>
        <sz val="8"/>
        <color indexed="8"/>
        <rFont val="Calibri"/>
      </rPr>
      <t>Wood Insert ALL ANGLES_4</t>
    </r>
  </si>
  <si>
    <t>IL 2692</t>
  </si>
  <si>
    <r>
      <rPr>
        <u val="single"/>
        <sz val="8"/>
        <color indexed="8"/>
        <rFont val="Calibri"/>
      </rPr>
      <t>Wood Insert ALL ANGLES_6</t>
    </r>
  </si>
  <si>
    <t>IL 2693 CL</t>
  </si>
  <si>
    <r>
      <rPr>
        <u val="single"/>
        <sz val="8"/>
        <color indexed="8"/>
        <rFont val="Calibri"/>
      </rPr>
      <t>Oval cone Pinch 1 Carbon Look</t>
    </r>
  </si>
  <si>
    <t>47,5x26x14</t>
  </si>
  <si>
    <t>IL 2694 CL</t>
  </si>
  <si>
    <t>Oval cone Pinch 2 Carbon Look</t>
  </si>
  <si>
    <t>62x33,5x20</t>
  </si>
  <si>
    <t>IL 2701 CL</t>
  </si>
  <si>
    <t>Oval cone Pinch  3 Carbon Look</t>
  </si>
  <si>
    <t>55x32x15</t>
  </si>
  <si>
    <t>IL 2702 CL</t>
  </si>
  <si>
    <t>Oval cone Pinch 4 Carbon Look</t>
  </si>
  <si>
    <t>58,5x38x19</t>
  </si>
  <si>
    <t>IL 2700 CL</t>
  </si>
  <si>
    <t>Oval cone Pinch 5 Carbon Look</t>
  </si>
  <si>
    <t>69x17x17</t>
  </si>
  <si>
    <t>IL 2695 CL</t>
  </si>
  <si>
    <t>Oval cone Pinch 6 Carbon Look</t>
  </si>
  <si>
    <t>85x36,5x27</t>
  </si>
  <si>
    <t>IL 2696 CL</t>
  </si>
  <si>
    <t>Oval cone Pinch 7 Carbon Look</t>
  </si>
  <si>
    <t>85x27,5x23</t>
  </si>
  <si>
    <t>IL 2697 CL</t>
  </si>
  <si>
    <t>Oval cone Pinch 8 Carbon Look</t>
  </si>
  <si>
    <t>89,5x31,5x27</t>
  </si>
  <si>
    <t>IL 2698 CL</t>
  </si>
  <si>
    <t>Oval cone Pinch 9 Carbon Look</t>
  </si>
  <si>
    <t>75,5x49x18</t>
  </si>
  <si>
    <t>IL 2699 CL</t>
  </si>
  <si>
    <t>Oval cone Pinch 10 Carbon Look</t>
  </si>
  <si>
    <t>80,5x50x21</t>
  </si>
  <si>
    <t>PROMOTIONAL PRICE</t>
  </si>
  <si>
    <t>TOTAL DISCOUNT</t>
  </si>
  <si>
    <t xml:space="preserve">SUM sets by colour  </t>
  </si>
  <si>
    <t>PRODUCTION CODE</t>
  </si>
  <si>
    <t>CODE</t>
  </si>
  <si>
    <t>DISCOUNT per piece [%]</t>
  </si>
  <si>
    <t>DISCOUNT per piece [EUR]</t>
  </si>
  <si>
    <t>TOTAL PROMOTIONAL PRICE</t>
  </si>
  <si>
    <t>RAL 1018</t>
  </si>
  <si>
    <t>RAL 4008</t>
  </si>
  <si>
    <t>RAL 7046</t>
  </si>
  <si>
    <t>WINGS RANGE</t>
  </si>
  <si>
    <t>1. WINGS RANGE</t>
  </si>
  <si>
    <t>IL 2564</t>
  </si>
  <si>
    <r>
      <rPr>
        <u val="single"/>
        <sz val="8"/>
        <color indexed="8"/>
        <rFont val="Calibri"/>
      </rPr>
      <t>Wings 90 R</t>
    </r>
  </si>
  <si>
    <t>ILW.01.01</t>
  </si>
  <si>
    <t>130x50x22</t>
  </si>
  <si>
    <t>IL 2565</t>
  </si>
  <si>
    <r>
      <rPr>
        <u val="single"/>
        <sz val="8"/>
        <color indexed="8"/>
        <rFont val="Calibri"/>
      </rPr>
      <t>Wings 90 L</t>
    </r>
  </si>
  <si>
    <t>ILW.01.02</t>
  </si>
  <si>
    <t>IL 2566</t>
  </si>
  <si>
    <r>
      <rPr>
        <u val="single"/>
        <sz val="8"/>
        <color indexed="8"/>
        <rFont val="Calibri"/>
      </rPr>
      <t>Wings 80 R</t>
    </r>
  </si>
  <si>
    <t>ILW.01.03</t>
  </si>
  <si>
    <t>130x50x21</t>
  </si>
  <si>
    <t>IL 2567</t>
  </si>
  <si>
    <r>
      <rPr>
        <u val="single"/>
        <sz val="8"/>
        <color indexed="8"/>
        <rFont val="Calibri"/>
      </rPr>
      <t>Wings 80 L</t>
    </r>
  </si>
  <si>
    <t>ILW.01.04</t>
  </si>
  <si>
    <t>IL 2568</t>
  </si>
  <si>
    <r>
      <rPr>
        <u val="single"/>
        <sz val="8"/>
        <color indexed="8"/>
        <rFont val="Calibri"/>
      </rPr>
      <t>Wings 70 R</t>
    </r>
  </si>
  <si>
    <t>ILW.01.05</t>
  </si>
  <si>
    <t>130x50x20</t>
  </si>
  <si>
    <t>IL 2569</t>
  </si>
  <si>
    <r>
      <rPr>
        <u val="single"/>
        <sz val="8"/>
        <color indexed="8"/>
        <rFont val="Calibri"/>
      </rPr>
      <t>Wings 70 L</t>
    </r>
  </si>
  <si>
    <t>ILW.01.06</t>
  </si>
  <si>
    <t>IL 2570</t>
  </si>
  <si>
    <r>
      <rPr>
        <u val="single"/>
        <sz val="8"/>
        <color indexed="8"/>
        <rFont val="Calibri"/>
      </rPr>
      <t>Wings 60 R</t>
    </r>
  </si>
  <si>
    <t>ILW.01.07</t>
  </si>
  <si>
    <t>130x50x19</t>
  </si>
  <si>
    <t>IL 2571</t>
  </si>
  <si>
    <r>
      <rPr>
        <u val="single"/>
        <sz val="8"/>
        <color indexed="8"/>
        <rFont val="Calibri"/>
      </rPr>
      <t>Wings 60 L</t>
    </r>
  </si>
  <si>
    <t>ILW.01.08</t>
  </si>
  <si>
    <t>IL 2572</t>
  </si>
  <si>
    <r>
      <rPr>
        <u val="single"/>
        <sz val="8"/>
        <color indexed="8"/>
        <rFont val="Calibri"/>
      </rPr>
      <t>Wings 50 R</t>
    </r>
  </si>
  <si>
    <t>ILW.01.09</t>
  </si>
  <si>
    <t>130x50x18</t>
  </si>
  <si>
    <t>IL 2573</t>
  </si>
  <si>
    <r>
      <rPr>
        <u val="single"/>
        <sz val="8"/>
        <color indexed="8"/>
        <rFont val="Calibri"/>
      </rPr>
      <t>Wings 50 L</t>
    </r>
  </si>
  <si>
    <t>ILW.01.10</t>
  </si>
  <si>
    <t>IL 2574</t>
  </si>
  <si>
    <r>
      <rPr>
        <u val="single"/>
        <sz val="8"/>
        <color indexed="8"/>
        <rFont val="Calibri"/>
      </rPr>
      <t>Wings 40 R</t>
    </r>
  </si>
  <si>
    <t>ILW.01.11</t>
  </si>
  <si>
    <t>130x50x17</t>
  </si>
  <si>
    <t>IL 2575</t>
  </si>
  <si>
    <r>
      <rPr>
        <u val="single"/>
        <sz val="8"/>
        <color indexed="8"/>
        <rFont val="Calibri"/>
      </rPr>
      <t>Wings 40 L</t>
    </r>
  </si>
  <si>
    <t>ILW.01.12</t>
  </si>
  <si>
    <t>PINCH RANGE</t>
  </si>
  <si>
    <t>02. PINCH RANGE</t>
  </si>
  <si>
    <t>IL 2576</t>
  </si>
  <si>
    <r>
      <rPr>
        <u val="single"/>
        <sz val="8"/>
        <color indexed="8"/>
        <rFont val="Calibri"/>
      </rPr>
      <t>Pinch 1 L</t>
    </r>
  </si>
  <si>
    <t>ILW.02.01</t>
  </si>
  <si>
    <t>18x90x11</t>
  </si>
  <si>
    <t>IL 2577</t>
  </si>
  <si>
    <r>
      <rPr>
        <u val="single"/>
        <sz val="8"/>
        <color indexed="8"/>
        <rFont val="Calibri"/>
      </rPr>
      <t>Pinch 1 R</t>
    </r>
  </si>
  <si>
    <t>ILW.02.02</t>
  </si>
  <si>
    <t>20x82x11</t>
  </si>
  <si>
    <t>IL 2578</t>
  </si>
  <si>
    <r>
      <rPr>
        <u val="single"/>
        <sz val="8"/>
        <color indexed="8"/>
        <rFont val="Calibri"/>
      </rPr>
      <t>Pinch 2 L</t>
    </r>
  </si>
  <si>
    <t>ILW.02.03</t>
  </si>
  <si>
    <t>24x96x14</t>
  </si>
  <si>
    <t>IL 2579</t>
  </si>
  <si>
    <r>
      <rPr>
        <u val="single"/>
        <sz val="8"/>
        <color indexed="8"/>
        <rFont val="Calibri"/>
      </rPr>
      <t>Pinch 2 R</t>
    </r>
  </si>
  <si>
    <t>ILW.02.04</t>
  </si>
  <si>
    <t>19x96x14</t>
  </si>
  <si>
    <t>IL 2580</t>
  </si>
  <si>
    <r>
      <rPr>
        <u val="single"/>
        <sz val="8"/>
        <color indexed="8"/>
        <rFont val="Calibri"/>
      </rPr>
      <t>Pinch 3 L</t>
    </r>
  </si>
  <si>
    <t>ILW.02.05</t>
  </si>
  <si>
    <t>22x125x14</t>
  </si>
  <si>
    <t>IL 2581</t>
  </si>
  <si>
    <r>
      <rPr>
        <u val="single"/>
        <sz val="8"/>
        <color indexed="8"/>
        <rFont val="Calibri"/>
      </rPr>
      <t>Pinch 3 R</t>
    </r>
  </si>
  <si>
    <t>ILW.02.06</t>
  </si>
  <si>
    <t>23x121x16</t>
  </si>
  <si>
    <t>IL 2582</t>
  </si>
  <si>
    <r>
      <rPr>
        <u val="single"/>
        <sz val="8"/>
        <color indexed="8"/>
        <rFont val="Calibri"/>
      </rPr>
      <t>Pinch 4 L</t>
    </r>
  </si>
  <si>
    <t>ILW.02.07</t>
  </si>
  <si>
    <t>19x144x19</t>
  </si>
  <si>
    <t>IL 2583</t>
  </si>
  <si>
    <r>
      <rPr>
        <u val="single"/>
        <sz val="8"/>
        <color indexed="8"/>
        <rFont val="Calibri"/>
      </rPr>
      <t>Pinch 4 R</t>
    </r>
  </si>
  <si>
    <t>ILW.02.08</t>
  </si>
  <si>
    <t>19x144x18</t>
  </si>
  <si>
    <t>TRIOS OCTUS</t>
  </si>
  <si>
    <t>03. TRIOS OCTUS</t>
  </si>
  <si>
    <t>IL 2665</t>
  </si>
  <si>
    <r>
      <rPr>
        <u val="single"/>
        <sz val="8"/>
        <color indexed="8"/>
        <rFont val="Calibri"/>
      </rPr>
      <t>Trios Octus 35_1</t>
    </r>
  </si>
  <si>
    <t>ILW.03.01</t>
  </si>
  <si>
    <t>40x35x8</t>
  </si>
  <si>
    <t>IL 2666</t>
  </si>
  <si>
    <r>
      <rPr>
        <u val="single"/>
        <sz val="8"/>
        <color indexed="8"/>
        <rFont val="Calibri"/>
      </rPr>
      <t>Trios Octus 35_2</t>
    </r>
  </si>
  <si>
    <t>ILW.03.02</t>
  </si>
  <si>
    <t>65x56x13</t>
  </si>
  <si>
    <t>IL 2667</t>
  </si>
  <si>
    <r>
      <rPr>
        <u val="single"/>
        <sz val="8"/>
        <color indexed="8"/>
        <rFont val="Calibri"/>
      </rPr>
      <t>Trios Octus 35_3</t>
    </r>
  </si>
  <si>
    <t>ILW.03.03</t>
  </si>
  <si>
    <t>90x78x18</t>
  </si>
  <si>
    <t>IL 2668</t>
  </si>
  <si>
    <r>
      <rPr>
        <u val="single"/>
        <sz val="8"/>
        <color indexed="8"/>
        <rFont val="Calibri"/>
      </rPr>
      <t>Trios Octus 35_4</t>
    </r>
  </si>
  <si>
    <t>ILW.03.04</t>
  </si>
  <si>
    <t>115x100x23</t>
  </si>
  <si>
    <t>IL 2669</t>
  </si>
  <si>
    <r>
      <rPr>
        <u val="single"/>
        <sz val="8"/>
        <color indexed="8"/>
        <rFont val="Calibri"/>
      </rPr>
      <t>Trios Octus 35_5</t>
    </r>
  </si>
  <si>
    <t>ILW.03.05</t>
  </si>
  <si>
    <t>140x121x28</t>
  </si>
  <si>
    <t>IL 2670</t>
  </si>
  <si>
    <r>
      <rPr>
        <u val="single"/>
        <sz val="8"/>
        <color indexed="8"/>
        <rFont val="Calibri"/>
      </rPr>
      <t>Trios Octus 35_6</t>
    </r>
  </si>
  <si>
    <t>ILW.03.06</t>
  </si>
  <si>
    <t>165x143x33</t>
  </si>
  <si>
    <t>IL 2671</t>
  </si>
  <si>
    <r>
      <rPr>
        <u val="single"/>
        <sz val="8"/>
        <color indexed="8"/>
        <rFont val="Calibri"/>
      </rPr>
      <t>Trios Octus 35_7</t>
    </r>
  </si>
  <si>
    <t>ILW.03.07</t>
  </si>
  <si>
    <t>190x165x38</t>
  </si>
  <si>
    <t>IL 2672</t>
  </si>
  <si>
    <r>
      <rPr>
        <u val="single"/>
        <sz val="8"/>
        <color indexed="8"/>
        <rFont val="Calibri"/>
      </rPr>
      <t>Trios Octus 35_8</t>
    </r>
  </si>
  <si>
    <t>ILW.03.08</t>
  </si>
  <si>
    <t>215x186x44</t>
  </si>
  <si>
    <t>IL 2673</t>
  </si>
  <si>
    <r>
      <rPr>
        <u val="single"/>
        <sz val="8"/>
        <color indexed="8"/>
        <rFont val="Calibri"/>
      </rPr>
      <t xml:space="preserve">Trios Octus 45_1 </t>
    </r>
  </si>
  <si>
    <t>ILW.03.09</t>
  </si>
  <si>
    <t>20x17x6</t>
  </si>
  <si>
    <t>IL 2674</t>
  </si>
  <si>
    <r>
      <rPr>
        <u val="single"/>
        <sz val="8"/>
        <color indexed="8"/>
        <rFont val="Calibri"/>
      </rPr>
      <t xml:space="preserve">Trios Octus 45_2 </t>
    </r>
  </si>
  <si>
    <t>ILW.03.10</t>
  </si>
  <si>
    <t>40x35x15</t>
  </si>
  <si>
    <t>IL 2675</t>
  </si>
  <si>
    <r>
      <rPr>
        <u val="single"/>
        <sz val="8"/>
        <color indexed="8"/>
        <rFont val="Calibri"/>
      </rPr>
      <t xml:space="preserve">Trios Octus 45_3 </t>
    </r>
  </si>
  <si>
    <t>ILW.03.11</t>
  </si>
  <si>
    <t>60x52x17</t>
  </si>
  <si>
    <t>IL 2676</t>
  </si>
  <si>
    <r>
      <rPr>
        <u val="single"/>
        <sz val="8"/>
        <color indexed="8"/>
        <rFont val="Calibri"/>
      </rPr>
      <t xml:space="preserve">Trios Octus 45_4 </t>
    </r>
  </si>
  <si>
    <t>ILW.03.12</t>
  </si>
  <si>
    <t>80x69x23</t>
  </si>
  <si>
    <t>IL 2677</t>
  </si>
  <si>
    <r>
      <rPr>
        <u val="single"/>
        <sz val="8"/>
        <color indexed="8"/>
        <rFont val="Calibri"/>
      </rPr>
      <t xml:space="preserve">Trios Octus 45_5 </t>
    </r>
  </si>
  <si>
    <t>ILW.03.13</t>
  </si>
  <si>
    <t>100x87x29</t>
  </si>
  <si>
    <t>IL 2678</t>
  </si>
  <si>
    <r>
      <rPr>
        <u val="single"/>
        <sz val="8"/>
        <color indexed="8"/>
        <rFont val="Calibri"/>
      </rPr>
      <t xml:space="preserve">Trios Octus 45_6 </t>
    </r>
  </si>
  <si>
    <t>ILW.03.14</t>
  </si>
  <si>
    <t>120x104x35</t>
  </si>
  <si>
    <t>IL 2679</t>
  </si>
  <si>
    <r>
      <rPr>
        <u val="single"/>
        <sz val="8"/>
        <color indexed="8"/>
        <rFont val="Calibri"/>
      </rPr>
      <t xml:space="preserve">Trios Octus 45_7 </t>
    </r>
  </si>
  <si>
    <t>ILW.03.15</t>
  </si>
  <si>
    <t>140x121x40</t>
  </si>
  <si>
    <t>IL 2680</t>
  </si>
  <si>
    <r>
      <rPr>
        <u val="single"/>
        <sz val="8"/>
        <color indexed="8"/>
        <rFont val="Calibri"/>
      </rPr>
      <t xml:space="preserve">Trios Octus 45_8 </t>
    </r>
  </si>
  <si>
    <t>ILW.03.16</t>
  </si>
  <si>
    <t>160x139x46</t>
  </si>
  <si>
    <t>ButterfyS</t>
  </si>
  <si>
    <t>04. ButterflyS</t>
  </si>
  <si>
    <t>IL2681</t>
  </si>
  <si>
    <r>
      <rPr>
        <u val="single"/>
        <sz val="8"/>
        <color indexed="8"/>
        <rFont val="Calibri"/>
      </rPr>
      <t>Butterfly 1 L</t>
    </r>
  </si>
  <si>
    <t>ILW.04.01</t>
  </si>
  <si>
    <t>125x67x19</t>
  </si>
  <si>
    <t>IL2682</t>
  </si>
  <si>
    <r>
      <rPr>
        <u val="single"/>
        <sz val="8"/>
        <color indexed="8"/>
        <rFont val="Calibri"/>
      </rPr>
      <t>Butterfly 1 R</t>
    </r>
  </si>
  <si>
    <t>ILW.04.02</t>
  </si>
  <si>
    <t>IL2683</t>
  </si>
  <si>
    <r>
      <rPr>
        <u val="single"/>
        <sz val="8"/>
        <color indexed="8"/>
        <rFont val="Calibri"/>
      </rPr>
      <t>Butterfly 2 L</t>
    </r>
  </si>
  <si>
    <t>ILW.04.03</t>
  </si>
  <si>
    <t>130x71x20</t>
  </si>
  <si>
    <t>IL2684</t>
  </si>
  <si>
    <r>
      <rPr>
        <u val="single"/>
        <sz val="8"/>
        <color indexed="8"/>
        <rFont val="Calibri"/>
      </rPr>
      <t>Butterfly 2 R</t>
    </r>
  </si>
  <si>
    <t>ILW.04.04</t>
  </si>
  <si>
    <t>IL2685</t>
  </si>
  <si>
    <r>
      <rPr>
        <u val="single"/>
        <sz val="8"/>
        <color indexed="8"/>
        <rFont val="Calibri"/>
      </rPr>
      <t>Butterfly 3 L</t>
    </r>
  </si>
  <si>
    <t>ILW.04.05</t>
  </si>
  <si>
    <t>117x101x20</t>
  </si>
  <si>
    <t>IL2686</t>
  </si>
  <si>
    <r>
      <rPr>
        <u val="single"/>
        <sz val="8"/>
        <color indexed="8"/>
        <rFont val="Calibri"/>
      </rPr>
      <t>Butterfly 3 R</t>
    </r>
  </si>
  <si>
    <t>ILW.04.06</t>
  </si>
  <si>
    <t>IL2687</t>
  </si>
  <si>
    <r>
      <rPr>
        <u val="single"/>
        <sz val="8"/>
        <color indexed="8"/>
        <rFont val="Calibri"/>
      </rPr>
      <t>Butterfly 4 L</t>
    </r>
  </si>
  <si>
    <t>ILW.04.07</t>
  </si>
  <si>
    <t>119x72x19</t>
  </si>
  <si>
    <t>IL2688</t>
  </si>
  <si>
    <r>
      <rPr>
        <u val="single"/>
        <sz val="8"/>
        <color indexed="8"/>
        <rFont val="Calibri"/>
      </rPr>
      <t>Butterfly 4 R</t>
    </r>
  </si>
  <si>
    <t>ILW.04.08</t>
  </si>
  <si>
    <t>119x73x19</t>
  </si>
  <si>
    <t>IL2689</t>
  </si>
  <si>
    <r>
      <rPr>
        <u val="single"/>
        <sz val="8"/>
        <color indexed="8"/>
        <rFont val="Calibri"/>
      </rPr>
      <t>Butterfly 5 L</t>
    </r>
  </si>
  <si>
    <t>ILW.04.09</t>
  </si>
  <si>
    <t>143x78x20</t>
  </si>
  <si>
    <t>IL2690</t>
  </si>
  <si>
    <r>
      <rPr>
        <u val="single"/>
        <sz val="8"/>
        <color indexed="8"/>
        <rFont val="Calibri"/>
      </rPr>
      <t>Butterfly 5 R</t>
    </r>
  </si>
  <si>
    <t>ILW.04.10</t>
  </si>
  <si>
    <t>143x79x20</t>
  </si>
  <si>
    <t>IL2691</t>
  </si>
  <si>
    <r>
      <rPr>
        <u val="single"/>
        <sz val="8"/>
        <color indexed="8"/>
        <rFont val="Calibri"/>
      </rPr>
      <t>Butterfly 6 L</t>
    </r>
  </si>
  <si>
    <t>ILW.04.11</t>
  </si>
  <si>
    <t>113x73x20</t>
  </si>
  <si>
    <t>IL2692</t>
  </si>
  <si>
    <r>
      <rPr>
        <u val="single"/>
        <sz val="8"/>
        <color indexed="8"/>
        <rFont val="Calibri"/>
      </rPr>
      <t>Butterfly 6 R</t>
    </r>
  </si>
  <si>
    <t>ILW.04.12</t>
  </si>
  <si>
    <t>113x74x20</t>
  </si>
  <si>
    <t>IL2693</t>
  </si>
  <si>
    <r>
      <rPr>
        <u val="single"/>
        <sz val="8"/>
        <color indexed="8"/>
        <rFont val="Calibri"/>
      </rPr>
      <t>Butterfly 7 L</t>
    </r>
  </si>
  <si>
    <t>ILW.04.13</t>
  </si>
  <si>
    <t>124x86x16</t>
  </si>
  <si>
    <t>IL2694</t>
  </si>
  <si>
    <r>
      <rPr>
        <u val="single"/>
        <sz val="8"/>
        <color indexed="8"/>
        <rFont val="Calibri"/>
      </rPr>
      <t>Butterfly 7 R</t>
    </r>
  </si>
  <si>
    <t>ILW.04.14</t>
  </si>
  <si>
    <t>124x87x16</t>
  </si>
  <si>
    <t>IL2695</t>
  </si>
  <si>
    <r>
      <rPr>
        <u val="single"/>
        <sz val="8"/>
        <color indexed="8"/>
        <rFont val="Calibri"/>
      </rPr>
      <t>Butterfly 8 L</t>
    </r>
  </si>
  <si>
    <t>ILW.04.15</t>
  </si>
  <si>
    <t>117x65x16</t>
  </si>
  <si>
    <t>IL2696</t>
  </si>
  <si>
    <r>
      <rPr>
        <u val="single"/>
        <sz val="8"/>
        <color indexed="8"/>
        <rFont val="Calibri"/>
      </rPr>
      <t>Butterfly 8 R</t>
    </r>
  </si>
  <si>
    <t>ILW.04.16</t>
  </si>
  <si>
    <t>117x66x16</t>
  </si>
  <si>
    <t>IL2697</t>
  </si>
  <si>
    <r>
      <rPr>
        <u val="single"/>
        <sz val="8"/>
        <color indexed="8"/>
        <rFont val="Calibri"/>
      </rPr>
      <t>Butterfly 9 L</t>
    </r>
  </si>
  <si>
    <t>ILW.04.17</t>
  </si>
  <si>
    <t>112x62x16</t>
  </si>
  <si>
    <t>IL2698</t>
  </si>
  <si>
    <r>
      <rPr>
        <u val="single"/>
        <sz val="8"/>
        <color indexed="8"/>
        <rFont val="Calibri"/>
      </rPr>
      <t>Butterfly 9 R</t>
    </r>
  </si>
  <si>
    <t>ILW.04.18</t>
  </si>
  <si>
    <t>112x63x16</t>
  </si>
  <si>
    <t>IL2699</t>
  </si>
  <si>
    <r>
      <rPr>
        <u val="single"/>
        <sz val="8"/>
        <color indexed="8"/>
        <rFont val="Calibri"/>
      </rPr>
      <t>Butterfly 10 L</t>
    </r>
  </si>
  <si>
    <t>ILW.04.19</t>
  </si>
  <si>
    <t>121x64x20</t>
  </si>
  <si>
    <t>IL2700</t>
  </si>
  <si>
    <r>
      <rPr>
        <u val="single"/>
        <sz val="8"/>
        <color indexed="8"/>
        <rFont val="Calibri"/>
      </rPr>
      <t>Butterfly 10 R</t>
    </r>
  </si>
  <si>
    <t>ILW.04.20</t>
  </si>
  <si>
    <t>121x65x20</t>
  </si>
  <si>
    <t>MANTA</t>
  </si>
  <si>
    <t>05. MANTA</t>
  </si>
  <si>
    <t>IL2710</t>
  </si>
  <si>
    <r>
      <rPr>
        <u val="single"/>
        <sz val="8"/>
        <color indexed="8"/>
        <rFont val="Calibri"/>
      </rPr>
      <t>Manta Closed L 750</t>
    </r>
  </si>
  <si>
    <t>ILW.05.01</t>
  </si>
  <si>
    <t>75x45x15</t>
  </si>
  <si>
    <t>IL2711</t>
  </si>
  <si>
    <r>
      <rPr>
        <u val="single"/>
        <sz val="8"/>
        <color indexed="8"/>
        <rFont val="Calibri"/>
      </rPr>
      <t>Manta Closed R 750</t>
    </r>
  </si>
  <si>
    <t>ILW.05.02</t>
  </si>
  <si>
    <t>IL2712</t>
  </si>
  <si>
    <r>
      <rPr>
        <u val="single"/>
        <sz val="8"/>
        <color indexed="8"/>
        <rFont val="Calibri"/>
      </rPr>
      <t>Manta Open L 750</t>
    </r>
  </si>
  <si>
    <t>ILW.05.03</t>
  </si>
  <si>
    <t>IL2713</t>
  </si>
  <si>
    <r>
      <rPr>
        <u val="single"/>
        <sz val="8"/>
        <color indexed="8"/>
        <rFont val="Calibri"/>
      </rPr>
      <t>Manta Open R 750</t>
    </r>
  </si>
  <si>
    <t>ILW.05.04</t>
  </si>
  <si>
    <t>IL2714</t>
  </si>
  <si>
    <r>
      <rPr>
        <u val="single"/>
        <sz val="8"/>
        <color indexed="8"/>
        <rFont val="Calibri"/>
      </rPr>
      <t>Manta Closed L 900</t>
    </r>
  </si>
  <si>
    <t>ILW.05.05</t>
  </si>
  <si>
    <t xml:space="preserve"> 90x43x16</t>
  </si>
  <si>
    <t>IL2715</t>
  </si>
  <si>
    <r>
      <rPr>
        <u val="single"/>
        <sz val="8"/>
        <color indexed="8"/>
        <rFont val="Calibri"/>
      </rPr>
      <t>Manta Closed R 900</t>
    </r>
  </si>
  <si>
    <t>ILW.05.06</t>
  </si>
  <si>
    <t>IL2716</t>
  </si>
  <si>
    <r>
      <rPr>
        <u val="single"/>
        <sz val="8"/>
        <color indexed="8"/>
        <rFont val="Calibri"/>
      </rPr>
      <t>Manta Open L 900</t>
    </r>
  </si>
  <si>
    <t>ILW.05.07</t>
  </si>
  <si>
    <t>IL2717</t>
  </si>
  <si>
    <r>
      <rPr>
        <u val="single"/>
        <sz val="8"/>
        <color indexed="8"/>
        <rFont val="Calibri"/>
      </rPr>
      <t>Manta Open R 900</t>
    </r>
  </si>
  <si>
    <t>ILW.05.08</t>
  </si>
  <si>
    <t>IL2718</t>
  </si>
  <si>
    <r>
      <rPr>
        <u val="single"/>
        <sz val="8"/>
        <color indexed="8"/>
        <rFont val="Calibri"/>
      </rPr>
      <t>Manta Closed L 1000</t>
    </r>
  </si>
  <si>
    <t>ILW.05.09</t>
  </si>
  <si>
    <t>100x48x20</t>
  </si>
  <si>
    <t>IL2719</t>
  </si>
  <si>
    <r>
      <rPr>
        <u val="single"/>
        <sz val="8"/>
        <color indexed="8"/>
        <rFont val="Calibri"/>
      </rPr>
      <t>Manta Closed R 1000</t>
    </r>
  </si>
  <si>
    <t>ILW.05.10</t>
  </si>
  <si>
    <t>IL2720</t>
  </si>
  <si>
    <r>
      <rPr>
        <u val="single"/>
        <sz val="8"/>
        <color indexed="8"/>
        <rFont val="Calibri"/>
      </rPr>
      <t>Manta Open L 1000</t>
    </r>
  </si>
  <si>
    <t>ILW.05.11</t>
  </si>
  <si>
    <t>IL2721</t>
  </si>
  <si>
    <r>
      <rPr>
        <u val="single"/>
        <sz val="8"/>
        <color indexed="8"/>
        <rFont val="Calibri"/>
      </rPr>
      <t>Manta Open R 1000</t>
    </r>
  </si>
  <si>
    <t>ILW.05.12</t>
  </si>
  <si>
    <t>IL2722</t>
  </si>
  <si>
    <r>
      <rPr>
        <u val="single"/>
        <sz val="8"/>
        <color indexed="8"/>
        <rFont val="Calibri"/>
      </rPr>
      <t>Manta Closed L 1150</t>
    </r>
  </si>
  <si>
    <t>ILW.05.13</t>
  </si>
  <si>
    <t>115x55x19</t>
  </si>
  <si>
    <t>IL2723</t>
  </si>
  <si>
    <r>
      <rPr>
        <u val="single"/>
        <sz val="8"/>
        <color indexed="8"/>
        <rFont val="Calibri"/>
      </rPr>
      <t>Manta Closed R 1150</t>
    </r>
  </si>
  <si>
    <t>ILW.05.14</t>
  </si>
  <si>
    <t>IL2724</t>
  </si>
  <si>
    <r>
      <rPr>
        <u val="single"/>
        <sz val="8"/>
        <color indexed="8"/>
        <rFont val="Calibri"/>
      </rPr>
      <t>Manta Open L 1150</t>
    </r>
  </si>
  <si>
    <t>ILW.05.15</t>
  </si>
  <si>
    <t>IL2725</t>
  </si>
  <si>
    <r>
      <rPr>
        <u val="single"/>
        <sz val="8"/>
        <color indexed="8"/>
        <rFont val="Calibri"/>
      </rPr>
      <t>Manta Open R 1150</t>
    </r>
  </si>
  <si>
    <t>ILW.05.16</t>
  </si>
  <si>
    <t>IL2726</t>
  </si>
  <si>
    <r>
      <rPr>
        <u val="single"/>
        <sz val="8"/>
        <color indexed="8"/>
        <rFont val="Calibri"/>
      </rPr>
      <t>Manta Closed L 1300</t>
    </r>
  </si>
  <si>
    <t>ILW.05.17</t>
  </si>
  <si>
    <t>130x62x27</t>
  </si>
  <si>
    <t>IL2727</t>
  </si>
  <si>
    <r>
      <rPr>
        <u val="single"/>
        <sz val="8"/>
        <color indexed="8"/>
        <rFont val="Calibri"/>
      </rPr>
      <t>Manta Closed R 1300</t>
    </r>
  </si>
  <si>
    <t>ILW.05.18</t>
  </si>
  <si>
    <t>IL2728</t>
  </si>
  <si>
    <r>
      <rPr>
        <u val="single"/>
        <sz val="8"/>
        <color indexed="8"/>
        <rFont val="Calibri"/>
      </rPr>
      <t>Manta Open L 1300</t>
    </r>
  </si>
  <si>
    <t>ILW.05.19</t>
  </si>
  <si>
    <t>IL2729</t>
  </si>
  <si>
    <r>
      <rPr>
        <u val="single"/>
        <sz val="8"/>
        <color indexed="8"/>
        <rFont val="Calibri"/>
      </rPr>
      <t>Manta Open R 1300</t>
    </r>
  </si>
  <si>
    <t>ILW.05.20</t>
  </si>
  <si>
    <t>IL2730</t>
  </si>
  <si>
    <r>
      <rPr>
        <u val="single"/>
        <sz val="8"/>
        <color indexed="8"/>
        <rFont val="Calibri"/>
      </rPr>
      <t>Manta Closed L 1450</t>
    </r>
  </si>
  <si>
    <t>ILW.05.21</t>
  </si>
  <si>
    <t>145x70x24</t>
  </si>
  <si>
    <t>IL2731</t>
  </si>
  <si>
    <r>
      <rPr>
        <u val="single"/>
        <sz val="8"/>
        <color indexed="8"/>
        <rFont val="Calibri"/>
      </rPr>
      <t>Manta Closed R 1450</t>
    </r>
  </si>
  <si>
    <t>ILW.05.22</t>
  </si>
  <si>
    <t>IL2732</t>
  </si>
  <si>
    <r>
      <rPr>
        <u val="single"/>
        <sz val="8"/>
        <color indexed="8"/>
        <rFont val="Calibri"/>
      </rPr>
      <t>Manta Open L 1450</t>
    </r>
  </si>
  <si>
    <t>ILW.05.23</t>
  </si>
  <si>
    <t>IL2733</t>
  </si>
  <si>
    <r>
      <rPr>
        <u val="single"/>
        <sz val="8"/>
        <color indexed="8"/>
        <rFont val="Calibri"/>
      </rPr>
      <t>Manta Open R 1450</t>
    </r>
  </si>
  <si>
    <t>ILW.05.24</t>
  </si>
  <si>
    <t>6. FUSION</t>
  </si>
  <si>
    <r>
      <rPr>
        <u val="single"/>
        <sz val="8"/>
        <color indexed="8"/>
        <rFont val="Calibri"/>
      </rPr>
      <t>Fusion 1</t>
    </r>
  </si>
  <si>
    <t>ILW.06.01</t>
  </si>
  <si>
    <t>166x153x46</t>
  </si>
  <si>
    <r>
      <rPr>
        <u val="single"/>
        <sz val="8"/>
        <color indexed="8"/>
        <rFont val="Calibri"/>
      </rPr>
      <t>Fusion 2</t>
    </r>
  </si>
  <si>
    <t>ILW.06.02</t>
  </si>
  <si>
    <t>135x117x22</t>
  </si>
  <si>
    <r>
      <rPr>
        <u val="single"/>
        <sz val="8"/>
        <color indexed="8"/>
        <rFont val="Calibri"/>
      </rPr>
      <t>Fusion 3</t>
    </r>
  </si>
  <si>
    <t>ILW.06.03</t>
  </si>
  <si>
    <t>110x92x29</t>
  </si>
  <si>
    <r>
      <rPr>
        <u val="single"/>
        <sz val="8"/>
        <color indexed="8"/>
        <rFont val="Calibri"/>
      </rPr>
      <t>Fusion 4</t>
    </r>
  </si>
  <si>
    <t>ILW.06.04</t>
  </si>
  <si>
    <t>68x85x23</t>
  </si>
  <si>
    <r>
      <rPr>
        <u val="single"/>
        <sz val="8"/>
        <color indexed="8"/>
        <rFont val="Calibri"/>
      </rPr>
      <t>Fusion 5</t>
    </r>
  </si>
  <si>
    <t>ILW.06.05</t>
  </si>
  <si>
    <t>127x90x20</t>
  </si>
  <si>
    <r>
      <rPr>
        <u val="single"/>
        <sz val="8"/>
        <color indexed="8"/>
        <rFont val="Calibri"/>
      </rPr>
      <t>Fusion 6</t>
    </r>
  </si>
  <si>
    <t>ILW.06.06</t>
  </si>
  <si>
    <t>81x78x19</t>
  </si>
  <si>
    <r>
      <rPr>
        <u val="single"/>
        <sz val="8"/>
        <color indexed="8"/>
        <rFont val="Calibri"/>
      </rPr>
      <t>Fusion 7</t>
    </r>
  </si>
  <si>
    <t>ILW.06.07</t>
  </si>
  <si>
    <t>130x101x28</t>
  </si>
  <si>
    <r>
      <rPr>
        <u val="single"/>
        <sz val="8"/>
        <color indexed="8"/>
        <rFont val="Calibri"/>
      </rPr>
      <t>Fusion 8</t>
    </r>
  </si>
  <si>
    <t>ILW.06.08</t>
  </si>
  <si>
    <t>105x71x19</t>
  </si>
  <si>
    <r>
      <rPr>
        <u val="single"/>
        <sz val="8"/>
        <color indexed="8"/>
        <rFont val="Calibri"/>
      </rPr>
      <t>Fusion 9</t>
    </r>
  </si>
  <si>
    <t>ILW.06.09</t>
  </si>
  <si>
    <t>75x59x14</t>
  </si>
  <si>
    <t xml:space="preserve"> </t>
  </si>
  <si>
    <r>
      <rPr>
        <u val="single"/>
        <sz val="8"/>
        <color indexed="8"/>
        <rFont val="Calibri"/>
      </rPr>
      <t>Fusion 10</t>
    </r>
  </si>
  <si>
    <t>ILW.06.10</t>
  </si>
  <si>
    <t>67x110x30</t>
  </si>
  <si>
    <r>
      <rPr>
        <u val="single"/>
        <sz val="8"/>
        <color indexed="8"/>
        <rFont val="Calibri"/>
      </rPr>
      <t>Fusion 11</t>
    </r>
  </si>
  <si>
    <t>ILW.06.11</t>
  </si>
  <si>
    <t>100x110x30</t>
  </si>
  <si>
    <r>
      <rPr>
        <u val="single"/>
        <sz val="8"/>
        <color indexed="8"/>
        <rFont val="Calibri"/>
      </rPr>
      <t>Fusion 12</t>
    </r>
  </si>
  <si>
    <t>ILW.06.12</t>
  </si>
  <si>
    <r>
      <rPr>
        <u val="single"/>
        <sz val="8"/>
        <color indexed="8"/>
        <rFont val="Calibri"/>
      </rPr>
      <t>Fusion 13</t>
    </r>
  </si>
  <si>
    <t>ILW.06.13</t>
  </si>
  <si>
    <t>52x72x19</t>
  </si>
  <si>
    <r>
      <rPr>
        <u val="single"/>
        <sz val="8"/>
        <color indexed="8"/>
        <rFont val="Calibri"/>
      </rPr>
      <t>Fusion 14</t>
    </r>
  </si>
  <si>
    <t>ILW.06.14</t>
  </si>
  <si>
    <t>100x72x19</t>
  </si>
  <si>
    <r>
      <rPr>
        <u val="single"/>
        <sz val="8"/>
        <color indexed="8"/>
        <rFont val="Calibri"/>
      </rPr>
      <t>Fusion 15</t>
    </r>
  </si>
  <si>
    <t>ILW.06.15</t>
  </si>
  <si>
    <r>
      <rPr>
        <u val="single"/>
        <sz val="8"/>
        <color indexed="8"/>
        <rFont val="Calibri"/>
      </rPr>
      <t>Fusion 16</t>
    </r>
  </si>
  <si>
    <t>ILW.06.16</t>
  </si>
  <si>
    <t>37x62x14</t>
  </si>
  <si>
    <r>
      <rPr>
        <u val="single"/>
        <sz val="8"/>
        <color indexed="8"/>
        <rFont val="Calibri"/>
      </rPr>
      <t>Fusion 17</t>
    </r>
  </si>
  <si>
    <t>ILW.06.17</t>
  </si>
  <si>
    <t>100x62x14</t>
  </si>
  <si>
    <r>
      <rPr>
        <u val="single"/>
        <sz val="8"/>
        <color indexed="8"/>
        <rFont val="Calibri"/>
      </rPr>
      <t>Fusion 18</t>
    </r>
  </si>
  <si>
    <t>ILW.06.18</t>
  </si>
  <si>
    <t xml:space="preserve"> PRODUCTION CODE        </t>
  </si>
  <si>
    <t>Colour of GLOSS for DT</t>
  </si>
  <si>
    <t>IZOHYPSE RANGE</t>
  </si>
  <si>
    <t>01. IZOHYPSE</t>
  </si>
  <si>
    <t>IL 2613</t>
  </si>
  <si>
    <r>
      <rPr>
        <u val="single"/>
        <sz val="8"/>
        <color indexed="8"/>
        <rFont val="Calibri"/>
      </rPr>
      <t>Izohypse 1</t>
    </r>
  </si>
  <si>
    <t>ILM.01.01</t>
  </si>
  <si>
    <t>91×63×22</t>
  </si>
  <si>
    <t>IL 2614</t>
  </si>
  <si>
    <r>
      <rPr>
        <u val="single"/>
        <sz val="8"/>
        <color indexed="8"/>
        <rFont val="Calibri"/>
      </rPr>
      <t>Izohypse 2</t>
    </r>
  </si>
  <si>
    <t>ILM.01.02</t>
  </si>
  <si>
    <t>85×68×30</t>
  </si>
  <si>
    <t>IL 2615</t>
  </si>
  <si>
    <r>
      <rPr>
        <u val="single"/>
        <sz val="8"/>
        <color indexed="8"/>
        <rFont val="Calibri"/>
      </rPr>
      <t>Izohypse 3</t>
    </r>
  </si>
  <si>
    <t>ILM.01.03</t>
  </si>
  <si>
    <t>89×64×30</t>
  </si>
  <si>
    <t>IL 2616</t>
  </si>
  <si>
    <r>
      <rPr>
        <u val="single"/>
        <sz val="8"/>
        <color indexed="8"/>
        <rFont val="Calibri"/>
      </rPr>
      <t>Izohypse 4</t>
    </r>
  </si>
  <si>
    <t>ILM.01.04</t>
  </si>
  <si>
    <t>77×80×22</t>
  </si>
  <si>
    <t>IL 2617</t>
  </si>
  <si>
    <r>
      <rPr>
        <u val="single"/>
        <sz val="8"/>
        <color indexed="8"/>
        <rFont val="Calibri"/>
      </rPr>
      <t>Izohypse 5</t>
    </r>
  </si>
  <si>
    <t>ILM.01.05</t>
  </si>
  <si>
    <t>76×68×20</t>
  </si>
  <si>
    <t>IL 2618</t>
  </si>
  <si>
    <r>
      <rPr>
        <u val="single"/>
        <sz val="8"/>
        <color indexed="8"/>
        <rFont val="Calibri"/>
      </rPr>
      <t>Izohypse 6</t>
    </r>
  </si>
  <si>
    <t>ILM.01.06</t>
  </si>
  <si>
    <t>64×78×24</t>
  </si>
  <si>
    <t>02. IZOHYPSE DT</t>
  </si>
  <si>
    <t>IL 2613 DT</t>
  </si>
  <si>
    <r>
      <rPr>
        <u val="single"/>
        <sz val="8"/>
        <color indexed="8"/>
        <rFont val="Calibri"/>
      </rPr>
      <t>Izohypse 1 DT</t>
    </r>
  </si>
  <si>
    <t>ILM.02.01</t>
  </si>
  <si>
    <t>IL 2614 DT</t>
  </si>
  <si>
    <r>
      <rPr>
        <u val="single"/>
        <sz val="8"/>
        <color indexed="8"/>
        <rFont val="Calibri"/>
      </rPr>
      <t>Izohypse 2 DT</t>
    </r>
  </si>
  <si>
    <t>ILM.02.02</t>
  </si>
  <si>
    <t>IL 2615 DT</t>
  </si>
  <si>
    <r>
      <rPr>
        <u val="single"/>
        <sz val="8"/>
        <color indexed="8"/>
        <rFont val="Calibri"/>
      </rPr>
      <t>Izohypse 3 DT</t>
    </r>
  </si>
  <si>
    <t>ILM.02.03</t>
  </si>
  <si>
    <t>IL 2616 DT</t>
  </si>
  <si>
    <r>
      <rPr>
        <u val="single"/>
        <sz val="8"/>
        <color indexed="8"/>
        <rFont val="Calibri"/>
      </rPr>
      <t>Izohypse 4 DT</t>
    </r>
  </si>
  <si>
    <t>ILM.02.04</t>
  </si>
  <si>
    <t>IL 2617 DT</t>
  </si>
  <si>
    <r>
      <rPr>
        <u val="single"/>
        <sz val="8"/>
        <color indexed="8"/>
        <rFont val="Calibri"/>
      </rPr>
      <t>Izohypse 5 DT</t>
    </r>
  </si>
  <si>
    <t>ILM.02.05</t>
  </si>
  <si>
    <t>IL 2618 DT</t>
  </si>
  <si>
    <r>
      <rPr>
        <u val="single"/>
        <sz val="8"/>
        <color indexed="8"/>
        <rFont val="Calibri"/>
      </rPr>
      <t>Izohypse 6 DT</t>
    </r>
  </si>
  <si>
    <t>ILM.02.06</t>
  </si>
  <si>
    <t>CONE RANGE</t>
  </si>
  <si>
    <t>03. PICO</t>
  </si>
  <si>
    <t>IL 2619</t>
  </si>
  <si>
    <r>
      <rPr>
        <u val="single"/>
        <sz val="8"/>
        <color indexed="8"/>
        <rFont val="Calibri"/>
      </rPr>
      <t>Pico 1</t>
    </r>
  </si>
  <si>
    <t>ILM.03.01</t>
  </si>
  <si>
    <t>116×51×16</t>
  </si>
  <si>
    <t>IL 2620</t>
  </si>
  <si>
    <r>
      <rPr>
        <u val="single"/>
        <sz val="8"/>
        <color indexed="8"/>
        <rFont val="Calibri"/>
      </rPr>
      <t>Pico 2</t>
    </r>
  </si>
  <si>
    <t>ILM.03.02</t>
  </si>
  <si>
    <t>116×16×18</t>
  </si>
  <si>
    <t>IL 2621</t>
  </si>
  <si>
    <r>
      <rPr>
        <u val="single"/>
        <sz val="8"/>
        <color indexed="8"/>
        <rFont val="Calibri"/>
      </rPr>
      <t>Pico 3</t>
    </r>
  </si>
  <si>
    <t>ILM.03.03</t>
  </si>
  <si>
    <t>116×46×18</t>
  </si>
  <si>
    <t>IL 2622</t>
  </si>
  <si>
    <r>
      <rPr>
        <u val="single"/>
        <sz val="8"/>
        <color indexed="8"/>
        <rFont val="Calibri"/>
      </rPr>
      <t>Pico 4</t>
    </r>
  </si>
  <si>
    <t>ILM.03.04</t>
  </si>
  <si>
    <t>73×14×4</t>
  </si>
  <si>
    <t>IL 2623</t>
  </si>
  <si>
    <r>
      <rPr>
        <u val="single"/>
        <sz val="8"/>
        <color indexed="8"/>
        <rFont val="Calibri"/>
      </rPr>
      <t>Pico 5</t>
    </r>
  </si>
  <si>
    <t>ILM.03.05</t>
  </si>
  <si>
    <t>60×15</t>
  </si>
  <si>
    <t>IL 2624</t>
  </si>
  <si>
    <r>
      <rPr>
        <u val="single"/>
        <sz val="8"/>
        <color indexed="8"/>
        <rFont val="Calibri"/>
      </rPr>
      <t>Pico 6</t>
    </r>
  </si>
  <si>
    <t>ILM.03.06</t>
  </si>
  <si>
    <t>IL 2625</t>
  </si>
  <si>
    <r>
      <rPr>
        <u val="single"/>
        <sz val="8"/>
        <color indexed="8"/>
        <rFont val="Calibri"/>
      </rPr>
      <t>Pico 7</t>
    </r>
  </si>
  <si>
    <t>ILM.03.07</t>
  </si>
  <si>
    <t>60×20</t>
  </si>
  <si>
    <t>IL 2626</t>
  </si>
  <si>
    <r>
      <rPr>
        <u val="single"/>
        <sz val="8"/>
        <color indexed="8"/>
        <rFont val="Calibri"/>
      </rPr>
      <t>Pico 8</t>
    </r>
  </si>
  <si>
    <t>ILM.03.08</t>
  </si>
  <si>
    <t>IL 2627</t>
  </si>
  <si>
    <r>
      <rPr>
        <u val="single"/>
        <sz val="8"/>
        <color indexed="8"/>
        <rFont val="Calibri"/>
      </rPr>
      <t>Pico 9</t>
    </r>
  </si>
  <si>
    <t>ILM.03.09</t>
  </si>
  <si>
    <t>IL 2628</t>
  </si>
  <si>
    <r>
      <rPr>
        <u val="single"/>
        <sz val="8"/>
        <color indexed="8"/>
        <rFont val="Calibri"/>
      </rPr>
      <t>Pico 10</t>
    </r>
  </si>
  <si>
    <t>ILM.03.10</t>
  </si>
  <si>
    <t>IL 2629</t>
  </si>
  <si>
    <r>
      <rPr>
        <u val="single"/>
        <sz val="8"/>
        <color indexed="8"/>
        <rFont val="Calibri"/>
      </rPr>
      <t>Pico 11</t>
    </r>
  </si>
  <si>
    <t>ILM.03.11</t>
  </si>
  <si>
    <t>60×30</t>
  </si>
  <si>
    <t>IL 2630</t>
  </si>
  <si>
    <r>
      <rPr>
        <u val="single"/>
        <sz val="8"/>
        <color indexed="8"/>
        <rFont val="Calibri"/>
      </rPr>
      <t>Pico 12</t>
    </r>
  </si>
  <si>
    <t>ILM.03.12</t>
  </si>
  <si>
    <t>IL 2631</t>
  </si>
  <si>
    <r>
      <rPr>
        <u val="single"/>
        <sz val="8"/>
        <color indexed="8"/>
        <rFont val="Calibri"/>
      </rPr>
      <t>Pico 13</t>
    </r>
  </si>
  <si>
    <t>ILM.03.13</t>
  </si>
  <si>
    <t>04. PICO DT</t>
  </si>
  <si>
    <t>IL 2620 DT</t>
  </si>
  <si>
    <r>
      <rPr>
        <u val="single"/>
        <sz val="8"/>
        <color indexed="8"/>
        <rFont val="Calibri"/>
      </rPr>
      <t>Pico 2 DT</t>
    </r>
  </si>
  <si>
    <t>ILM.04.02</t>
  </si>
  <si>
    <t>IL 2621 DT</t>
  </si>
  <si>
    <r>
      <rPr>
        <u val="single"/>
        <sz val="8"/>
        <color indexed="8"/>
        <rFont val="Calibri"/>
      </rPr>
      <t>Pico 3 DT</t>
    </r>
  </si>
  <si>
    <t>ILM.04.03</t>
  </si>
  <si>
    <t>IL 2622 DT</t>
  </si>
  <si>
    <r>
      <rPr>
        <u val="single"/>
        <sz val="8"/>
        <color indexed="8"/>
        <rFont val="Calibri"/>
      </rPr>
      <t>Pico 4 DT</t>
    </r>
  </si>
  <si>
    <t>ILM.04.04</t>
  </si>
  <si>
    <t>IL 2623 DT</t>
  </si>
  <si>
    <r>
      <rPr>
        <u val="single"/>
        <sz val="8"/>
        <color indexed="8"/>
        <rFont val="Calibri"/>
      </rPr>
      <t>Pico 5 DT</t>
    </r>
  </si>
  <si>
    <t>ILM.04.05</t>
  </si>
  <si>
    <t>IL 2625 DT</t>
  </si>
  <si>
    <r>
      <rPr>
        <u val="single"/>
        <sz val="8"/>
        <color indexed="8"/>
        <rFont val="Calibri"/>
      </rPr>
      <t>Pico 7 DT</t>
    </r>
  </si>
  <si>
    <t>ILM.04.07</t>
  </si>
  <si>
    <t>IL 2626 DT</t>
  </si>
  <si>
    <r>
      <rPr>
        <u val="single"/>
        <sz val="8"/>
        <color indexed="8"/>
        <rFont val="Calibri"/>
      </rPr>
      <t>Pico 8 DT</t>
    </r>
  </si>
  <si>
    <t>ILM.04.08</t>
  </si>
  <si>
    <t>IL 2627 DT</t>
  </si>
  <si>
    <r>
      <rPr>
        <u val="single"/>
        <sz val="8"/>
        <color indexed="8"/>
        <rFont val="Calibri"/>
      </rPr>
      <t>Pico 9 DT</t>
    </r>
  </si>
  <si>
    <t>ILM.04.09</t>
  </si>
  <si>
    <t>IL 2628 DT</t>
  </si>
  <si>
    <r>
      <rPr>
        <u val="single"/>
        <sz val="8"/>
        <color indexed="8"/>
        <rFont val="Calibri"/>
      </rPr>
      <t>Pico 10 DT</t>
    </r>
  </si>
  <si>
    <t>ILM.04.10</t>
  </si>
  <si>
    <t>IL 2629 DT</t>
  </si>
  <si>
    <r>
      <rPr>
        <u val="single"/>
        <sz val="8"/>
        <color indexed="8"/>
        <rFont val="Calibri"/>
      </rPr>
      <t>Pico 11 DT</t>
    </r>
  </si>
  <si>
    <t>ILM.04.11</t>
  </si>
  <si>
    <t>IL 2630 DT</t>
  </si>
  <si>
    <r>
      <rPr>
        <u val="single"/>
        <sz val="8"/>
        <color indexed="8"/>
        <rFont val="Calibri"/>
      </rPr>
      <t>Pico 12 DT</t>
    </r>
  </si>
  <si>
    <t>ILM.04.12</t>
  </si>
  <si>
    <t>IL 2631 DT</t>
  </si>
  <si>
    <r>
      <rPr>
        <u val="single"/>
        <sz val="8"/>
        <color indexed="8"/>
        <rFont val="Calibri"/>
      </rPr>
      <t>Pico 13 DT</t>
    </r>
  </si>
  <si>
    <t>ILM.04.13</t>
  </si>
  <si>
    <t>05. BEANBAG</t>
  </si>
  <si>
    <t>IL 2651</t>
  </si>
  <si>
    <r>
      <rPr>
        <u val="single"/>
        <sz val="8"/>
        <color indexed="8"/>
        <rFont val="Calibri"/>
      </rPr>
      <t>Beanbag 1</t>
    </r>
  </si>
  <si>
    <t>ILM.05.01</t>
  </si>
  <si>
    <t>60x25</t>
  </si>
  <si>
    <t>IL 2652</t>
  </si>
  <si>
    <r>
      <rPr>
        <u val="single"/>
        <sz val="8"/>
        <color indexed="8"/>
        <rFont val="Calibri"/>
      </rPr>
      <t>Beanbag 2</t>
    </r>
  </si>
  <si>
    <t>ILM.05.02</t>
  </si>
  <si>
    <t>IL 2653</t>
  </si>
  <si>
    <r>
      <rPr>
        <u val="single"/>
        <sz val="8"/>
        <color indexed="8"/>
        <rFont val="Calibri"/>
      </rPr>
      <t>Beanbag 3</t>
    </r>
  </si>
  <si>
    <t>ILM.05.03</t>
  </si>
  <si>
    <t>60x28</t>
  </si>
  <si>
    <t>ILUSION RANGE</t>
  </si>
  <si>
    <t>06. CONFUSION</t>
  </si>
  <si>
    <t>IL 2601</t>
  </si>
  <si>
    <r>
      <rPr>
        <u val="single"/>
        <sz val="8"/>
        <color indexed="8"/>
        <rFont val="Calibri"/>
      </rPr>
      <t>Confusion 1</t>
    </r>
  </si>
  <si>
    <t>ILM.06.01</t>
  </si>
  <si>
    <t>90×60×25</t>
  </si>
  <si>
    <t>IL 2602</t>
  </si>
  <si>
    <r>
      <rPr>
        <u val="single"/>
        <sz val="8"/>
        <color indexed="8"/>
        <rFont val="Calibri"/>
      </rPr>
      <t>Confusion 2</t>
    </r>
  </si>
  <si>
    <t>ILM.06.02</t>
  </si>
  <si>
    <t>80×50×21</t>
  </si>
  <si>
    <t>IL 2603</t>
  </si>
  <si>
    <r>
      <rPr>
        <u val="single"/>
        <sz val="8"/>
        <color indexed="8"/>
        <rFont val="Calibri"/>
      </rPr>
      <t>Confusion 3</t>
    </r>
  </si>
  <si>
    <t>ILM.06.03</t>
  </si>
  <si>
    <t>99×50×22</t>
  </si>
  <si>
    <t>IL 2604</t>
  </si>
  <si>
    <r>
      <rPr>
        <u val="single"/>
        <sz val="8"/>
        <color indexed="8"/>
        <rFont val="Calibri"/>
      </rPr>
      <t>Confusion 4</t>
    </r>
  </si>
  <si>
    <t>ILM.06.04</t>
  </si>
  <si>
    <t>75×36×20</t>
  </si>
  <si>
    <t>IL 2605</t>
  </si>
  <si>
    <r>
      <rPr>
        <u val="single"/>
        <sz val="8"/>
        <color indexed="8"/>
        <rFont val="Calibri"/>
      </rPr>
      <t>Confusion 5</t>
    </r>
  </si>
  <si>
    <t>ILM.06.05</t>
  </si>
  <si>
    <t>86×30×14</t>
  </si>
  <si>
    <t>IL 2606</t>
  </si>
  <si>
    <r>
      <rPr>
        <u val="single"/>
        <sz val="8"/>
        <color indexed="8"/>
        <rFont val="Calibri"/>
      </rPr>
      <t>Confusion 6</t>
    </r>
  </si>
  <si>
    <t>ILM.06.06</t>
  </si>
  <si>
    <t>86×25×18</t>
  </si>
  <si>
    <t>IL 2607</t>
  </si>
  <si>
    <r>
      <rPr>
        <u val="single"/>
        <sz val="8"/>
        <color indexed="8"/>
        <rFont val="Calibri"/>
      </rPr>
      <t>Confusion 7</t>
    </r>
  </si>
  <si>
    <t>ILM.06.07</t>
  </si>
  <si>
    <t>76×25×20</t>
  </si>
  <si>
    <t>IL 2608</t>
  </si>
  <si>
    <r>
      <rPr>
        <u val="single"/>
        <sz val="8"/>
        <color indexed="8"/>
        <rFont val="Calibri"/>
      </rPr>
      <t>Confusion 8</t>
    </r>
  </si>
  <si>
    <t>ILM.06.08</t>
  </si>
  <si>
    <t>94×40×15</t>
  </si>
  <si>
    <t>IL 2609</t>
  </si>
  <si>
    <r>
      <rPr>
        <u val="single"/>
        <sz val="8"/>
        <color indexed="8"/>
        <rFont val="Calibri"/>
      </rPr>
      <t>Confusion 9</t>
    </r>
  </si>
  <si>
    <t>ILM.06.09</t>
  </si>
  <si>
    <t>85×44×18</t>
  </si>
  <si>
    <t>IL 2610</t>
  </si>
  <si>
    <r>
      <rPr>
        <u val="single"/>
        <sz val="8"/>
        <color indexed="8"/>
        <rFont val="Calibri"/>
      </rPr>
      <t>Confusion 10</t>
    </r>
  </si>
  <si>
    <t>ILM.06.10</t>
  </si>
  <si>
    <t>96×27×21</t>
  </si>
  <si>
    <t>IL 2611</t>
  </si>
  <si>
    <r>
      <rPr>
        <u val="single"/>
        <sz val="8"/>
        <color indexed="8"/>
        <rFont val="Calibri"/>
      </rPr>
      <t>Confusion 11</t>
    </r>
  </si>
  <si>
    <t>ILM.06.11</t>
  </si>
  <si>
    <t>84×28×14</t>
  </si>
  <si>
    <t>IL 2612</t>
  </si>
  <si>
    <r>
      <rPr>
        <u val="single"/>
        <sz val="8"/>
        <color indexed="8"/>
        <rFont val="Calibri"/>
      </rPr>
      <t>Confusion 12</t>
    </r>
  </si>
  <si>
    <t>ILM.06.12</t>
  </si>
  <si>
    <t>95×24×11</t>
  </si>
  <si>
    <t>OVAL RANGE</t>
  </si>
  <si>
    <t>07. OASIS</t>
  </si>
  <si>
    <t xml:space="preserve">IL 2632 </t>
  </si>
  <si>
    <r>
      <rPr>
        <u val="single"/>
        <sz val="8"/>
        <color indexed="8"/>
        <rFont val="Calibri"/>
      </rPr>
      <t>Oasis 1</t>
    </r>
  </si>
  <si>
    <t>ILM.07.01</t>
  </si>
  <si>
    <t>41×26×13</t>
  </si>
  <si>
    <t>IL 2633</t>
  </si>
  <si>
    <r>
      <rPr>
        <u val="single"/>
        <sz val="8"/>
        <color indexed="8"/>
        <rFont val="Calibri"/>
      </rPr>
      <t>Oasis 2</t>
    </r>
  </si>
  <si>
    <t>ILM.07.02</t>
  </si>
  <si>
    <t>45×34×15</t>
  </si>
  <si>
    <t>IL 2634</t>
  </si>
  <si>
    <r>
      <rPr>
        <u val="single"/>
        <sz val="8"/>
        <color indexed="8"/>
        <rFont val="Calibri"/>
      </rPr>
      <t>Oasis 3</t>
    </r>
  </si>
  <si>
    <t>ILM.07.03</t>
  </si>
  <si>
    <t>50×30×16</t>
  </si>
  <si>
    <t>IL 2635</t>
  </si>
  <si>
    <r>
      <rPr>
        <u val="single"/>
        <sz val="8"/>
        <color indexed="8"/>
        <rFont val="Calibri"/>
      </rPr>
      <t>Oasis 4</t>
    </r>
  </si>
  <si>
    <t>ILM.07.04</t>
  </si>
  <si>
    <t>40×27×14</t>
  </si>
  <si>
    <t>IL 2636</t>
  </si>
  <si>
    <r>
      <rPr>
        <u val="single"/>
        <sz val="8"/>
        <color indexed="8"/>
        <rFont val="Calibri"/>
      </rPr>
      <t>Oasis 5</t>
    </r>
  </si>
  <si>
    <t>ILM.07.05</t>
  </si>
  <si>
    <t>38×24×8</t>
  </si>
  <si>
    <t>IL 2637</t>
  </si>
  <si>
    <r>
      <rPr>
        <u val="single"/>
        <sz val="8"/>
        <color indexed="8"/>
        <rFont val="Calibri"/>
      </rPr>
      <t>Oasis 6</t>
    </r>
  </si>
  <si>
    <t>ILM.07.06</t>
  </si>
  <si>
    <t>35×26×10</t>
  </si>
  <si>
    <t>IL 2638</t>
  </si>
  <si>
    <r>
      <rPr>
        <u val="single"/>
        <sz val="8"/>
        <color indexed="8"/>
        <rFont val="Calibri"/>
      </rPr>
      <t>Oasis 7</t>
    </r>
  </si>
  <si>
    <t>ILM.07.07</t>
  </si>
  <si>
    <t>36×27×10</t>
  </si>
  <si>
    <t>IL 2639</t>
  </si>
  <si>
    <r>
      <rPr>
        <u val="single"/>
        <sz val="8"/>
        <color indexed="8"/>
        <rFont val="Calibri"/>
      </rPr>
      <t>Oasis 8</t>
    </r>
  </si>
  <si>
    <t>ILM.07.08</t>
  </si>
  <si>
    <t>43,5×26×11</t>
  </si>
  <si>
    <t>IL 2640</t>
  </si>
  <si>
    <r>
      <rPr>
        <u val="single"/>
        <sz val="8"/>
        <color indexed="8"/>
        <rFont val="Calibri"/>
      </rPr>
      <t>Oasis 9</t>
    </r>
  </si>
  <si>
    <t>ILM.07.09</t>
  </si>
  <si>
    <t>54×26,5×15,5</t>
  </si>
  <si>
    <t>IL 2641</t>
  </si>
  <si>
    <r>
      <rPr>
        <u val="single"/>
        <sz val="8"/>
        <color indexed="8"/>
        <rFont val="Calibri"/>
      </rPr>
      <t>Oasis 10</t>
    </r>
  </si>
  <si>
    <t>ILM.07.10</t>
  </si>
  <si>
    <t>62×35×14</t>
  </si>
  <si>
    <t>08. OASIS DT</t>
  </si>
  <si>
    <t>IL 2632 DT</t>
  </si>
  <si>
    <r>
      <rPr>
        <u val="single"/>
        <sz val="8"/>
        <color indexed="8"/>
        <rFont val="Calibri"/>
      </rPr>
      <t>Oasis 1 DT</t>
    </r>
  </si>
  <si>
    <t>ILM.08.01</t>
  </si>
  <si>
    <t>IL 2633 DT</t>
  </si>
  <si>
    <r>
      <rPr>
        <u val="single"/>
        <sz val="8"/>
        <color indexed="8"/>
        <rFont val="Calibri"/>
      </rPr>
      <t>Oasis 2 DT</t>
    </r>
  </si>
  <si>
    <t>ILM.08.02</t>
  </si>
  <si>
    <t>IL 2634 DT</t>
  </si>
  <si>
    <r>
      <rPr>
        <u val="single"/>
        <sz val="8"/>
        <color indexed="8"/>
        <rFont val="Calibri"/>
      </rPr>
      <t>Oasis 3 DT</t>
    </r>
  </si>
  <si>
    <t>ILM.08.03</t>
  </si>
  <si>
    <t>IL 2635 DT</t>
  </si>
  <si>
    <r>
      <rPr>
        <u val="single"/>
        <sz val="8"/>
        <color indexed="8"/>
        <rFont val="Calibri"/>
      </rPr>
      <t>Oasis 4 DT</t>
    </r>
  </si>
  <si>
    <t>ILM.08.04</t>
  </si>
  <si>
    <t>IL 2636 DT</t>
  </si>
  <si>
    <r>
      <rPr>
        <u val="single"/>
        <sz val="8"/>
        <color indexed="8"/>
        <rFont val="Calibri"/>
      </rPr>
      <t>Oasis 5 DT</t>
    </r>
  </si>
  <si>
    <t>ILM.08.05</t>
  </si>
  <si>
    <t>IL 2637 DT</t>
  </si>
  <si>
    <r>
      <rPr>
        <u val="single"/>
        <sz val="8"/>
        <color indexed="8"/>
        <rFont val="Calibri"/>
      </rPr>
      <t>Oasis 6 DT</t>
    </r>
  </si>
  <si>
    <t>ILM.08.06</t>
  </si>
  <si>
    <t>IL 2638 DT</t>
  </si>
  <si>
    <r>
      <rPr>
        <u val="single"/>
        <sz val="8"/>
        <color indexed="8"/>
        <rFont val="Calibri"/>
      </rPr>
      <t>Oasis 7 DT</t>
    </r>
  </si>
  <si>
    <t>ILM.08.07</t>
  </si>
  <si>
    <t>IL 2639 DT</t>
  </si>
  <si>
    <r>
      <rPr>
        <u val="single"/>
        <sz val="8"/>
        <color indexed="8"/>
        <rFont val="Calibri"/>
      </rPr>
      <t>Oasis 8 DT</t>
    </r>
  </si>
  <si>
    <t>ILM.08.08</t>
  </si>
  <si>
    <t>IL 2640 DT</t>
  </si>
  <si>
    <r>
      <rPr>
        <u val="single"/>
        <sz val="8"/>
        <color indexed="8"/>
        <rFont val="Calibri"/>
      </rPr>
      <t>Oasis 9 DT</t>
    </r>
  </si>
  <si>
    <t>ILM.08.09</t>
  </si>
  <si>
    <t>IL 2641 DT</t>
  </si>
  <si>
    <r>
      <rPr>
        <u val="single"/>
        <sz val="8"/>
        <color indexed="8"/>
        <rFont val="Calibri"/>
      </rPr>
      <t>Oasis 10 DT</t>
    </r>
  </si>
  <si>
    <t>ILM.08.10</t>
  </si>
  <si>
    <t>09. CON CAVE</t>
  </si>
  <si>
    <t>IL 2642</t>
  </si>
  <si>
    <r>
      <rPr>
        <u val="single"/>
        <sz val="8"/>
        <color indexed="8"/>
        <rFont val="Calibri"/>
      </rPr>
      <t>Con Cave 1</t>
    </r>
  </si>
  <si>
    <t>ILM.09.01</t>
  </si>
  <si>
    <t>42x75x19</t>
  </si>
  <si>
    <t>IL 2643</t>
  </si>
  <si>
    <r>
      <rPr>
        <u val="single"/>
        <sz val="8"/>
        <color indexed="8"/>
        <rFont val="Calibri"/>
      </rPr>
      <t>Con Cave 2</t>
    </r>
  </si>
  <si>
    <t>ILM.09.02</t>
  </si>
  <si>
    <t>34x55x16</t>
  </si>
  <si>
    <t>IL 2644</t>
  </si>
  <si>
    <r>
      <rPr>
        <u val="single"/>
        <sz val="8"/>
        <color indexed="8"/>
        <rFont val="Calibri"/>
      </rPr>
      <t>Con Cave 3</t>
    </r>
  </si>
  <si>
    <t>ILM.09.03</t>
  </si>
  <si>
    <t>48x60x16</t>
  </si>
  <si>
    <t>IL 2645</t>
  </si>
  <si>
    <r>
      <rPr>
        <u val="single"/>
        <sz val="8"/>
        <color indexed="8"/>
        <rFont val="Calibri"/>
      </rPr>
      <t>Con Cave 4</t>
    </r>
  </si>
  <si>
    <t>ILM.09.04</t>
  </si>
  <si>
    <t>40x66x18</t>
  </si>
  <si>
    <t>IL 2646</t>
  </si>
  <si>
    <r>
      <rPr>
        <u val="single"/>
        <sz val="8"/>
        <color indexed="8"/>
        <rFont val="Calibri"/>
      </rPr>
      <t>Con Cave 5</t>
    </r>
  </si>
  <si>
    <t>ILM.09.05</t>
  </si>
  <si>
    <t>40x63x15</t>
  </si>
  <si>
    <t>10. RIVA DT</t>
  </si>
  <si>
    <t>IL 2734 DT</t>
  </si>
  <si>
    <r>
      <rPr>
        <u val="single"/>
        <sz val="8"/>
        <color indexed="8"/>
        <rFont val="Calibri"/>
      </rPr>
      <t>Riva 1 DT</t>
    </r>
  </si>
  <si>
    <t>ILM.10.01</t>
  </si>
  <si>
    <t>79x55x24</t>
  </si>
  <si>
    <t>IL 2735 DT</t>
  </si>
  <si>
    <r>
      <rPr>
        <u val="single"/>
        <sz val="8"/>
        <color indexed="8"/>
        <rFont val="Calibri"/>
      </rPr>
      <t>Riva 2 DT</t>
    </r>
  </si>
  <si>
    <t>ILM.10.02</t>
  </si>
  <si>
    <t>74x48x22</t>
  </si>
  <si>
    <t>IL 2736 DT</t>
  </si>
  <si>
    <r>
      <rPr>
        <u val="single"/>
        <sz val="8"/>
        <color indexed="8"/>
        <rFont val="Calibri"/>
      </rPr>
      <t>Riva 3 DT</t>
    </r>
  </si>
  <si>
    <t>ILM.10.03</t>
  </si>
  <si>
    <t>80x51x27</t>
  </si>
  <si>
    <t>IL 2737 DT</t>
  </si>
  <si>
    <r>
      <rPr>
        <u val="single"/>
        <sz val="8"/>
        <color indexed="8"/>
        <rFont val="Calibri"/>
      </rPr>
      <t>Riva 4 DT</t>
    </r>
  </si>
  <si>
    <t>ILM.10.04</t>
  </si>
  <si>
    <t>59x38x16</t>
  </si>
  <si>
    <t>IL 2738 DT</t>
  </si>
  <si>
    <r>
      <rPr>
        <u val="single"/>
        <sz val="8"/>
        <color indexed="8"/>
        <rFont val="Calibri"/>
      </rPr>
      <t>Riva 5 DT</t>
    </r>
  </si>
  <si>
    <t>ILM.10.05</t>
  </si>
  <si>
    <t>65x45x18</t>
  </si>
  <si>
    <t>IL 2739 DT</t>
  </si>
  <si>
    <r>
      <rPr>
        <u val="single"/>
        <sz val="8"/>
        <color indexed="8"/>
        <rFont val="Calibri"/>
      </rPr>
      <t>Riva 6 DT</t>
    </r>
  </si>
  <si>
    <t>ILM.10.06</t>
  </si>
  <si>
    <t>76x50x21</t>
  </si>
  <si>
    <t>IL 2740 DT</t>
  </si>
  <si>
    <r>
      <rPr>
        <u val="single"/>
        <sz val="8"/>
        <color indexed="8"/>
        <rFont val="Calibri"/>
      </rPr>
      <t>Riva 7 DT</t>
    </r>
  </si>
  <si>
    <t>ILM.10.07</t>
  </si>
  <si>
    <t>65x40x17</t>
  </si>
  <si>
    <t>IL 2741 DT</t>
  </si>
  <si>
    <r>
      <rPr>
        <u val="single"/>
        <sz val="8"/>
        <color indexed="8"/>
        <rFont val="Calibri"/>
      </rPr>
      <t>Riva 8 DT</t>
    </r>
  </si>
  <si>
    <t>ILM.10.08</t>
  </si>
  <si>
    <t>70x48x19</t>
  </si>
  <si>
    <t>IL 2742 DT</t>
  </si>
  <si>
    <r>
      <rPr>
        <u val="single"/>
        <sz val="8"/>
        <color indexed="8"/>
        <rFont val="Calibri"/>
      </rPr>
      <t>Riva 9 DT</t>
    </r>
  </si>
  <si>
    <t>ILM.10.09</t>
  </si>
  <si>
    <t>60x36x16</t>
  </si>
  <si>
    <t>IL 2743 DT</t>
  </si>
  <si>
    <r>
      <rPr>
        <u val="single"/>
        <sz val="8"/>
        <color indexed="8"/>
        <rFont val="Calibri"/>
      </rPr>
      <t>Riva 10 DT</t>
    </r>
  </si>
  <si>
    <t>ILM.10.10</t>
  </si>
  <si>
    <t>70x43x20</t>
  </si>
  <si>
    <t>RETRO NOSE</t>
  </si>
  <si>
    <t>11. RETRO NOSE</t>
  </si>
  <si>
    <t>IL 2654</t>
  </si>
  <si>
    <r>
      <rPr>
        <u val="single"/>
        <sz val="8"/>
        <color indexed="8"/>
        <rFont val="Calibri"/>
      </rPr>
      <t>Retro Nose 1</t>
    </r>
  </si>
  <si>
    <t>ILM.11.01</t>
  </si>
  <si>
    <t>52x35x26</t>
  </si>
  <si>
    <t>IL 2655</t>
  </si>
  <si>
    <r>
      <rPr>
        <u val="single"/>
        <sz val="8"/>
        <color indexed="8"/>
        <rFont val="Calibri"/>
      </rPr>
      <t>Retro Nose 2</t>
    </r>
  </si>
  <si>
    <t>ILM.11.02</t>
  </si>
  <si>
    <t>50x38x33</t>
  </si>
  <si>
    <t>IL 2656</t>
  </si>
  <si>
    <r>
      <rPr>
        <u val="single"/>
        <sz val="8"/>
        <color indexed="8"/>
        <rFont val="Calibri"/>
      </rPr>
      <t>Retro Nose 3</t>
    </r>
  </si>
  <si>
    <t>ILM.11.03</t>
  </si>
  <si>
    <t>42x31x26</t>
  </si>
  <si>
    <t>IL 2657</t>
  </si>
  <si>
    <r>
      <rPr>
        <u val="single"/>
        <sz val="8"/>
        <color indexed="8"/>
        <rFont val="Calibri"/>
      </rPr>
      <t>Retro Nose 4</t>
    </r>
  </si>
  <si>
    <t>ILM.11.04</t>
  </si>
  <si>
    <t>43x37x33</t>
  </si>
  <si>
    <t>IL 2658</t>
  </si>
  <si>
    <r>
      <rPr>
        <u val="single"/>
        <sz val="8"/>
        <color indexed="8"/>
        <rFont val="Calibri"/>
      </rPr>
      <t>Retro Nose 5</t>
    </r>
  </si>
  <si>
    <t>ILM.11.05</t>
  </si>
  <si>
    <t>37x30x22</t>
  </si>
  <si>
    <t>IL 2659</t>
  </si>
  <si>
    <r>
      <rPr>
        <u val="single"/>
        <sz val="8"/>
        <color indexed="8"/>
        <rFont val="Calibri"/>
      </rPr>
      <t>Retro Nose 6</t>
    </r>
  </si>
  <si>
    <t>ILM.11.06</t>
  </si>
  <si>
    <t>40x39x32</t>
  </si>
  <si>
    <t>IL 2660</t>
  </si>
  <si>
    <r>
      <rPr>
        <u val="single"/>
        <sz val="8"/>
        <color indexed="8"/>
        <rFont val="Calibri"/>
      </rPr>
      <t>Retro Nose 7</t>
    </r>
  </si>
  <si>
    <t>ILM.11.07</t>
  </si>
  <si>
    <t>54x48x40</t>
  </si>
  <si>
    <t>IL 2661</t>
  </si>
  <si>
    <r>
      <rPr>
        <u val="single"/>
        <sz val="8"/>
        <color indexed="8"/>
        <rFont val="Calibri"/>
      </rPr>
      <t>Retro Nose 8</t>
    </r>
  </si>
  <si>
    <t>ILM.11.08</t>
  </si>
  <si>
    <t>42x25,5x27</t>
  </si>
  <si>
    <t>IL 2663</t>
  </si>
  <si>
    <r>
      <rPr>
        <u val="single"/>
        <sz val="8"/>
        <color indexed="8"/>
        <rFont val="Calibri"/>
      </rPr>
      <t>Retro Nose 9</t>
    </r>
  </si>
  <si>
    <t>ILM.11.09</t>
  </si>
  <si>
    <t>39x37x25</t>
  </si>
  <si>
    <t>IL 2664</t>
  </si>
  <si>
    <r>
      <rPr>
        <u val="single"/>
        <sz val="8"/>
        <color indexed="8"/>
        <rFont val="Calibri"/>
      </rPr>
      <t>Retro Nose 10</t>
    </r>
  </si>
  <si>
    <t>ILM.11.10</t>
  </si>
  <si>
    <t>42,5x35x25</t>
  </si>
  <si>
    <t>OVAL CONE PINCH</t>
  </si>
  <si>
    <t>12. OVAL CONE PINCH</t>
  </si>
  <si>
    <t>IL 2693</t>
  </si>
  <si>
    <r>
      <rPr>
        <u val="single"/>
        <sz val="8"/>
        <color indexed="8"/>
        <rFont val="Calibri"/>
      </rPr>
      <t xml:space="preserve">Oval cone Pinch 1 </t>
    </r>
  </si>
  <si>
    <t>ILM.12.01</t>
  </si>
  <si>
    <t>IL 2694</t>
  </si>
  <si>
    <r>
      <rPr>
        <u val="single"/>
        <sz val="8"/>
        <color indexed="8"/>
        <rFont val="Calibri"/>
      </rPr>
      <t>Oval cone Pinch 2</t>
    </r>
  </si>
  <si>
    <t>ILM.12.02</t>
  </si>
  <si>
    <t>IL 2701</t>
  </si>
  <si>
    <r>
      <rPr>
        <u val="single"/>
        <sz val="8"/>
        <color indexed="8"/>
        <rFont val="Calibri"/>
      </rPr>
      <t>Oval cone Pinch  3</t>
    </r>
  </si>
  <si>
    <t>ILM.12.03</t>
  </si>
  <si>
    <t>IL 2702</t>
  </si>
  <si>
    <r>
      <rPr>
        <u val="single"/>
        <sz val="8"/>
        <color indexed="8"/>
        <rFont val="Calibri"/>
      </rPr>
      <t>Oval cone Pinch 4</t>
    </r>
  </si>
  <si>
    <t>ILM.12.04</t>
  </si>
  <si>
    <t>IL 2700</t>
  </si>
  <si>
    <r>
      <rPr>
        <u val="single"/>
        <sz val="8"/>
        <color indexed="8"/>
        <rFont val="Calibri"/>
      </rPr>
      <t>Oval cone Pinch 5</t>
    </r>
  </si>
  <si>
    <t>ILM.12.05</t>
  </si>
  <si>
    <t>IL 2695</t>
  </si>
  <si>
    <r>
      <rPr>
        <u val="single"/>
        <sz val="8"/>
        <color indexed="8"/>
        <rFont val="Calibri"/>
      </rPr>
      <t>Oval cone Pinch 6</t>
    </r>
  </si>
  <si>
    <t>ILM.12.06</t>
  </si>
  <si>
    <t>IL 2696</t>
  </si>
  <si>
    <r>
      <rPr>
        <u val="single"/>
        <sz val="8"/>
        <color indexed="8"/>
        <rFont val="Calibri"/>
      </rPr>
      <t>Oval cone Pinch 7</t>
    </r>
  </si>
  <si>
    <t>ILM.12.07</t>
  </si>
  <si>
    <t>IL 2697</t>
  </si>
  <si>
    <r>
      <rPr>
        <u val="single"/>
        <sz val="8"/>
        <color indexed="8"/>
        <rFont val="Calibri"/>
      </rPr>
      <t>Oval cone Pinch 8</t>
    </r>
  </si>
  <si>
    <t>ILM.12.08</t>
  </si>
  <si>
    <t>IL 2698</t>
  </si>
  <si>
    <r>
      <rPr>
        <u val="single"/>
        <sz val="8"/>
        <color indexed="8"/>
        <rFont val="Calibri"/>
      </rPr>
      <t>Oval cone Pinch 9</t>
    </r>
  </si>
  <si>
    <t>ILM.12.09</t>
  </si>
  <si>
    <t>IL 2699</t>
  </si>
  <si>
    <r>
      <rPr>
        <u val="single"/>
        <sz val="8"/>
        <color indexed="8"/>
        <rFont val="Calibri"/>
      </rPr>
      <t>Oval cone Pinch 10</t>
    </r>
  </si>
  <si>
    <t>ILM.12.10</t>
  </si>
  <si>
    <t>13. OVAL CONE PINCH DT</t>
  </si>
  <si>
    <t>IL 2693 DT</t>
  </si>
  <si>
    <r>
      <rPr>
        <u val="single"/>
        <sz val="8"/>
        <color indexed="8"/>
        <rFont val="Calibri"/>
      </rPr>
      <t>Oval Cone Pinch 1 DT</t>
    </r>
  </si>
  <si>
    <t>ILM.13.01</t>
  </si>
  <si>
    <t>IL 2694 DT</t>
  </si>
  <si>
    <r>
      <rPr>
        <u val="single"/>
        <sz val="8"/>
        <color indexed="8"/>
        <rFont val="Calibri"/>
      </rPr>
      <t>Oval Cone Pinch 2 DT</t>
    </r>
  </si>
  <si>
    <t>ILM.13.02</t>
  </si>
  <si>
    <t>IL 2701 DT</t>
  </si>
  <si>
    <r>
      <rPr>
        <u val="single"/>
        <sz val="8"/>
        <color indexed="8"/>
        <rFont val="Calibri"/>
      </rPr>
      <t>Oval Cone Pinch 3 DT</t>
    </r>
  </si>
  <si>
    <t>ILM.13.03</t>
  </si>
  <si>
    <t>IL 2702 DT</t>
  </si>
  <si>
    <r>
      <rPr>
        <u val="single"/>
        <sz val="8"/>
        <color indexed="8"/>
        <rFont val="Calibri"/>
      </rPr>
      <t>Oval Cone Pinch 4 DT</t>
    </r>
  </si>
  <si>
    <t>ILM.13.04</t>
  </si>
  <si>
    <t>IL 2700 DT</t>
  </si>
  <si>
    <r>
      <rPr>
        <u val="single"/>
        <sz val="8"/>
        <color indexed="8"/>
        <rFont val="Calibri"/>
      </rPr>
      <t>Oval Cone Pinch 5 DT</t>
    </r>
  </si>
  <si>
    <t>ILM.13.05</t>
  </si>
  <si>
    <t>IL 2695 DT</t>
  </si>
  <si>
    <r>
      <rPr>
        <u val="single"/>
        <sz val="8"/>
        <color indexed="8"/>
        <rFont val="Calibri"/>
      </rPr>
      <t>Oval Cone Pinch 6 DT</t>
    </r>
  </si>
  <si>
    <t>ILM.13.06</t>
  </si>
  <si>
    <t>IL 2696 DT</t>
  </si>
  <si>
    <r>
      <rPr>
        <u val="single"/>
        <sz val="8"/>
        <color indexed="8"/>
        <rFont val="Calibri"/>
      </rPr>
      <t>Oval Cone Pinch 7 DT</t>
    </r>
  </si>
  <si>
    <t>ILM.13.07</t>
  </si>
  <si>
    <t>IL 2697 DT</t>
  </si>
  <si>
    <r>
      <rPr>
        <u val="single"/>
        <sz val="8"/>
        <color indexed="8"/>
        <rFont val="Calibri"/>
      </rPr>
      <t>Oval Cone Pinch 8 DT</t>
    </r>
  </si>
  <si>
    <t>ILM.13.08</t>
  </si>
  <si>
    <t>IL 2698 DT</t>
  </si>
  <si>
    <r>
      <rPr>
        <u val="single"/>
        <sz val="8"/>
        <color indexed="8"/>
        <rFont val="Calibri"/>
      </rPr>
      <t>Oval Cone Pinch 9 DT</t>
    </r>
  </si>
  <si>
    <t>ILM.13.09</t>
  </si>
  <si>
    <t>IL 2699 DT</t>
  </si>
  <si>
    <r>
      <rPr>
        <u val="single"/>
        <sz val="8"/>
        <color indexed="8"/>
        <rFont val="Calibri"/>
      </rPr>
      <t>Oval Cone Pinch 10 DT</t>
    </r>
  </si>
  <si>
    <t>ILM.13.10</t>
  </si>
  <si>
    <t>SPLOONG PINCH</t>
  </si>
  <si>
    <t>14. SPLOONG</t>
  </si>
  <si>
    <t>IL2744</t>
  </si>
  <si>
    <r>
      <rPr>
        <u val="single"/>
        <sz val="8"/>
        <color indexed="8"/>
        <rFont val="Calibri"/>
      </rPr>
      <t>Sploong 1</t>
    </r>
  </si>
  <si>
    <t>ILM.14.01</t>
  </si>
  <si>
    <t>122x25x17</t>
  </si>
  <si>
    <t>IL2745</t>
  </si>
  <si>
    <r>
      <rPr>
        <u val="single"/>
        <sz val="8"/>
        <color indexed="8"/>
        <rFont val="Calibri"/>
      </rPr>
      <t>Sploong 2</t>
    </r>
  </si>
  <si>
    <t>ILM.14.02</t>
  </si>
  <si>
    <t>117x25x15</t>
  </si>
  <si>
    <t>IL2746</t>
  </si>
  <si>
    <r>
      <rPr>
        <u val="single"/>
        <sz val="8"/>
        <color indexed="8"/>
        <rFont val="Calibri"/>
      </rPr>
      <t>Sploong 3</t>
    </r>
  </si>
  <si>
    <t>ILM.14.03</t>
  </si>
  <si>
    <t>105x20x11</t>
  </si>
  <si>
    <t>IL2747</t>
  </si>
  <si>
    <r>
      <rPr>
        <u val="single"/>
        <sz val="8"/>
        <color indexed="8"/>
        <rFont val="Calibri"/>
      </rPr>
      <t>Sploong 4</t>
    </r>
  </si>
  <si>
    <t>ILM.14.04</t>
  </si>
  <si>
    <t>101x23x11</t>
  </si>
  <si>
    <t>IL2748</t>
  </si>
  <si>
    <r>
      <rPr>
        <u val="single"/>
        <sz val="8"/>
        <color indexed="8"/>
        <rFont val="Calibri"/>
      </rPr>
      <t>Sploong 5</t>
    </r>
  </si>
  <si>
    <t>ILM.14.05</t>
  </si>
  <si>
    <t>101x25x14</t>
  </si>
  <si>
    <t>IL2749</t>
  </si>
  <si>
    <r>
      <rPr>
        <u val="single"/>
        <sz val="8"/>
        <color indexed="8"/>
        <rFont val="Calibri"/>
      </rPr>
      <t>Sploong 6</t>
    </r>
  </si>
  <si>
    <t>ILM.14.06</t>
  </si>
  <si>
    <t>98x29x15</t>
  </si>
  <si>
    <t>IL2750</t>
  </si>
  <si>
    <r>
      <rPr>
        <u val="single"/>
        <sz val="8"/>
        <color indexed="8"/>
        <rFont val="Calibri"/>
      </rPr>
      <t>Sploong 7</t>
    </r>
  </si>
  <si>
    <t>ILM.14.07</t>
  </si>
  <si>
    <t>102x21x12</t>
  </si>
  <si>
    <t>IL2751</t>
  </si>
  <si>
    <r>
      <rPr>
        <u val="single"/>
        <sz val="8"/>
        <color indexed="8"/>
        <rFont val="Calibri"/>
      </rPr>
      <t>Sploong 8</t>
    </r>
  </si>
  <si>
    <t>ILM.14.08</t>
  </si>
  <si>
    <t>107x20x10</t>
  </si>
  <si>
    <t>IL2752</t>
  </si>
  <si>
    <r>
      <rPr>
        <u val="single"/>
        <sz val="8"/>
        <color indexed="8"/>
        <rFont val="Calibri"/>
      </rPr>
      <t>Sploong 9</t>
    </r>
  </si>
  <si>
    <t>ILM.14.09</t>
  </si>
  <si>
    <t>IL2753</t>
  </si>
  <si>
    <r>
      <rPr>
        <u val="single"/>
        <sz val="8"/>
        <color indexed="8"/>
        <rFont val="Calibri"/>
      </rPr>
      <t>Sploong 10</t>
    </r>
  </si>
  <si>
    <t>ILM.14.10</t>
  </si>
  <si>
    <t>102x22x11</t>
  </si>
  <si>
    <t>15. RIVA</t>
  </si>
  <si>
    <t>IL 2734</t>
  </si>
  <si>
    <r>
      <rPr>
        <u val="single"/>
        <sz val="8"/>
        <color indexed="8"/>
        <rFont val="Calibri"/>
      </rPr>
      <t>Riva 1</t>
    </r>
  </si>
  <si>
    <t>ILM.15.01</t>
  </si>
  <si>
    <t>IL 2735</t>
  </si>
  <si>
    <r>
      <rPr>
        <u val="single"/>
        <sz val="8"/>
        <color indexed="8"/>
        <rFont val="Calibri"/>
      </rPr>
      <t>Riva 2</t>
    </r>
  </si>
  <si>
    <t>ILM.15.02</t>
  </si>
  <si>
    <t>IL 2736</t>
  </si>
  <si>
    <r>
      <rPr>
        <u val="single"/>
        <sz val="8"/>
        <color indexed="8"/>
        <rFont val="Calibri"/>
      </rPr>
      <t>Riva 3</t>
    </r>
  </si>
  <si>
    <t>ILM.15.03</t>
  </si>
  <si>
    <t>IL 2737</t>
  </si>
  <si>
    <r>
      <rPr>
        <u val="single"/>
        <sz val="8"/>
        <color indexed="8"/>
        <rFont val="Calibri"/>
      </rPr>
      <t>Riva 4</t>
    </r>
  </si>
  <si>
    <t>ILM.15.04</t>
  </si>
  <si>
    <t>IL 2738</t>
  </si>
  <si>
    <r>
      <rPr>
        <u val="single"/>
        <sz val="8"/>
        <color indexed="8"/>
        <rFont val="Calibri"/>
      </rPr>
      <t>Riva 5</t>
    </r>
  </si>
  <si>
    <t>ILM.15.05</t>
  </si>
  <si>
    <t>IL 2739</t>
  </si>
  <si>
    <r>
      <rPr>
        <u val="single"/>
        <sz val="8"/>
        <color indexed="8"/>
        <rFont val="Calibri"/>
      </rPr>
      <t>Riva 6</t>
    </r>
  </si>
  <si>
    <t>ILM.15.06</t>
  </si>
  <si>
    <t>IL 2740</t>
  </si>
  <si>
    <r>
      <rPr>
        <u val="single"/>
        <sz val="8"/>
        <color indexed="8"/>
        <rFont val="Calibri"/>
      </rPr>
      <t>Riva 7</t>
    </r>
  </si>
  <si>
    <t>ILM.15.07</t>
  </si>
  <si>
    <t>IL 2741</t>
  </si>
  <si>
    <r>
      <rPr>
        <u val="single"/>
        <sz val="8"/>
        <color indexed="8"/>
        <rFont val="Calibri"/>
      </rPr>
      <t>Riva 8</t>
    </r>
  </si>
  <si>
    <t>ILM.15.08</t>
  </si>
  <si>
    <t>IL 2742</t>
  </si>
  <si>
    <r>
      <rPr>
        <u val="single"/>
        <sz val="8"/>
        <color indexed="8"/>
        <rFont val="Calibri"/>
      </rPr>
      <t>Riva 9</t>
    </r>
  </si>
  <si>
    <t>ILM.15.09</t>
  </si>
  <si>
    <t>IL 2743</t>
  </si>
  <si>
    <r>
      <rPr>
        <u val="single"/>
        <sz val="8"/>
        <color indexed="8"/>
        <rFont val="Calibri"/>
      </rPr>
      <t>Riva 10</t>
    </r>
  </si>
  <si>
    <t>ILM.15.10</t>
  </si>
  <si>
    <t>16. NOCTURNAL</t>
  </si>
  <si>
    <t>ILM.16.01</t>
  </si>
  <si>
    <r>
      <rPr>
        <u val="single"/>
        <sz val="8"/>
        <color indexed="8"/>
        <rFont val="Calibri"/>
      </rPr>
      <t>Nocturnal 1</t>
    </r>
  </si>
  <si>
    <t>37x25x8</t>
  </si>
  <si>
    <t>ILM.16.02</t>
  </si>
  <si>
    <r>
      <rPr>
        <u val="single"/>
        <sz val="8"/>
        <color indexed="8"/>
        <rFont val="Calibri"/>
      </rPr>
      <t>Nocturnal 2</t>
    </r>
  </si>
  <si>
    <t>50x24x7</t>
  </si>
  <si>
    <t>ILM.16.03</t>
  </si>
  <si>
    <r>
      <rPr>
        <u val="single"/>
        <sz val="8"/>
        <color indexed="8"/>
        <rFont val="Calibri"/>
      </rPr>
      <t>Nocturnal 3</t>
    </r>
  </si>
  <si>
    <t>43x30x12</t>
  </si>
  <si>
    <t>ILM.16.04</t>
  </si>
  <si>
    <r>
      <rPr>
        <u val="single"/>
        <sz val="8"/>
        <color indexed="8"/>
        <rFont val="Calibri"/>
      </rPr>
      <t>Nocturnal 4</t>
    </r>
  </si>
  <si>
    <t>47x23x11</t>
  </si>
  <si>
    <t>ILM.16.05</t>
  </si>
  <si>
    <r>
      <rPr>
        <u val="single"/>
        <sz val="8"/>
        <color indexed="8"/>
        <rFont val="Calibri"/>
      </rPr>
      <t>Nocturnal 5</t>
    </r>
  </si>
  <si>
    <t>56x29x14</t>
  </si>
  <si>
    <t>ILM.16.06</t>
  </si>
  <si>
    <r>
      <rPr>
        <u val="single"/>
        <sz val="8"/>
        <color indexed="8"/>
        <rFont val="Calibri"/>
      </rPr>
      <t>Nocturnal 6</t>
    </r>
  </si>
  <si>
    <t>62x29x16</t>
  </si>
  <si>
    <t>ILM.16.07</t>
  </si>
  <si>
    <r>
      <rPr>
        <u val="single"/>
        <sz val="8"/>
        <color indexed="8"/>
        <rFont val="Calibri"/>
      </rPr>
      <t>Nocturnal 7</t>
    </r>
  </si>
  <si>
    <t>65x45x13</t>
  </si>
  <si>
    <t>ILM.16.08</t>
  </si>
  <si>
    <r>
      <rPr>
        <u val="single"/>
        <sz val="8"/>
        <color indexed="8"/>
        <rFont val="Calibri"/>
      </rPr>
      <t>Nocturnal 8</t>
    </r>
  </si>
  <si>
    <t>69x26x13</t>
  </si>
  <si>
    <t>ILM.16.09</t>
  </si>
  <si>
    <r>
      <rPr>
        <u val="single"/>
        <sz val="8"/>
        <color indexed="8"/>
        <rFont val="Calibri"/>
      </rPr>
      <t>Nocturnal 9</t>
    </r>
  </si>
  <si>
    <t>82x30x13</t>
  </si>
  <si>
    <t>ILM.16.10</t>
  </si>
  <si>
    <r>
      <rPr>
        <u val="single"/>
        <sz val="8"/>
        <color indexed="8"/>
        <rFont val="Calibri"/>
      </rPr>
      <t>Nocturnal 10</t>
    </r>
  </si>
  <si>
    <t>85x34x16</t>
  </si>
  <si>
    <t>ILM.16.11</t>
  </si>
  <si>
    <r>
      <rPr>
        <u val="single"/>
        <sz val="8"/>
        <color indexed="8"/>
        <rFont val="Calibri"/>
      </rPr>
      <t>Nocturnal 11</t>
    </r>
  </si>
  <si>
    <t>70x42x22</t>
  </si>
  <si>
    <t>ILM.16.12</t>
  </si>
  <si>
    <r>
      <rPr>
        <u val="single"/>
        <sz val="8"/>
        <color indexed="8"/>
        <rFont val="Calibri"/>
      </rPr>
      <t>Nocturnal 12</t>
    </r>
  </si>
  <si>
    <t>111x33x21</t>
  </si>
  <si>
    <t>INFINITY</t>
  </si>
  <si>
    <t>01. PYRAMIDES</t>
  </si>
  <si>
    <t>C2172</t>
  </si>
  <si>
    <r>
      <rPr>
        <u val="single"/>
        <sz val="8"/>
        <color indexed="8"/>
        <rFont val="Calibri"/>
      </rPr>
      <t>Pyramide A1</t>
    </r>
  </si>
  <si>
    <t>INW.01.01</t>
  </si>
  <si>
    <t>37,4×44×15,4</t>
  </si>
  <si>
    <t>C2196</t>
  </si>
  <si>
    <r>
      <rPr>
        <u val="single"/>
        <sz val="8"/>
        <color indexed="8"/>
        <rFont val="Calibri"/>
      </rPr>
      <t>Pyramide A4</t>
    </r>
  </si>
  <si>
    <t>INW.01.02</t>
  </si>
  <si>
    <t>47,6×56×19,6</t>
  </si>
  <si>
    <t>C2173</t>
  </si>
  <si>
    <r>
      <rPr>
        <u val="single"/>
        <sz val="8"/>
        <color indexed="8"/>
        <rFont val="Calibri"/>
      </rPr>
      <t>Pyramide B1</t>
    </r>
  </si>
  <si>
    <t>INW.01.03</t>
  </si>
  <si>
    <t>37,4×44×12,1</t>
  </si>
  <si>
    <t>C2174</t>
  </si>
  <si>
    <r>
      <rPr>
        <u val="single"/>
        <sz val="8"/>
        <color indexed="8"/>
        <rFont val="Calibri"/>
      </rPr>
      <t>Pyramide B2</t>
    </r>
  </si>
  <si>
    <t>INW.01.04</t>
  </si>
  <si>
    <t>C2175</t>
  </si>
  <si>
    <r>
      <rPr>
        <u val="single"/>
        <sz val="8"/>
        <color indexed="8"/>
        <rFont val="Calibri"/>
      </rPr>
      <t>Pyramide B3</t>
    </r>
  </si>
  <si>
    <t>INW.01.05</t>
  </si>
  <si>
    <t>37,4×44×18,7</t>
  </si>
  <si>
    <t>C2176</t>
  </si>
  <si>
    <r>
      <rPr>
        <u val="single"/>
        <sz val="8"/>
        <color indexed="8"/>
        <rFont val="Calibri"/>
      </rPr>
      <t>Pyramide B4</t>
    </r>
  </si>
  <si>
    <t>INW.01.06</t>
  </si>
  <si>
    <t>C2177</t>
  </si>
  <si>
    <r>
      <rPr>
        <u val="single"/>
        <sz val="8"/>
        <color indexed="8"/>
        <rFont val="Calibri"/>
      </rPr>
      <t>Pyramide C1</t>
    </r>
  </si>
  <si>
    <t>INW.01.07</t>
  </si>
  <si>
    <t>37,4×18,7×12,1</t>
  </si>
  <si>
    <t>C2178</t>
  </si>
  <si>
    <r>
      <rPr>
        <u val="single"/>
        <sz val="8"/>
        <color indexed="8"/>
        <rFont val="Calibri"/>
      </rPr>
      <t>Pyramide C2</t>
    </r>
  </si>
  <si>
    <t>INW.01.08</t>
  </si>
  <si>
    <t>37,4×18,7×15,4</t>
  </si>
  <si>
    <t>C2179</t>
  </si>
  <si>
    <r>
      <rPr>
        <u val="single"/>
        <sz val="8"/>
        <color indexed="8"/>
        <rFont val="Calibri"/>
      </rPr>
      <t>Pyramide C3</t>
    </r>
  </si>
  <si>
    <t>INW.01.09</t>
  </si>
  <si>
    <t>37,4×18,7×18,7</t>
  </si>
  <si>
    <t>C2180</t>
  </si>
  <si>
    <r>
      <rPr>
        <u val="single"/>
        <sz val="8"/>
        <color indexed="8"/>
        <rFont val="Calibri"/>
      </rPr>
      <t>Pyramide C4</t>
    </r>
  </si>
  <si>
    <t>INW.01.10</t>
  </si>
  <si>
    <t>47,6×23,8x19,6</t>
  </si>
  <si>
    <t>C2182</t>
  </si>
  <si>
    <r>
      <rPr>
        <u val="single"/>
        <sz val="8"/>
        <color indexed="8"/>
        <rFont val="Calibri"/>
      </rPr>
      <t>Pyramide E1 Left</t>
    </r>
  </si>
  <si>
    <t>INW.01.11</t>
  </si>
  <si>
    <t>37,4×30,8×15,4</t>
  </si>
  <si>
    <t>C2181</t>
  </si>
  <si>
    <r>
      <rPr>
        <u val="single"/>
        <sz val="8"/>
        <color indexed="8"/>
        <rFont val="Calibri"/>
      </rPr>
      <t>Pyramide E1 Right</t>
    </r>
  </si>
  <si>
    <t>INW.01.12</t>
  </si>
  <si>
    <t>C2198</t>
  </si>
  <si>
    <r>
      <rPr>
        <u val="single"/>
        <sz val="8"/>
        <color indexed="8"/>
        <rFont val="Calibri"/>
      </rPr>
      <t>Pyramide E4 Left</t>
    </r>
  </si>
  <si>
    <t>INW.01.13</t>
  </si>
  <si>
    <t>47,6x39,2x19,6</t>
  </si>
  <si>
    <t>C2197</t>
  </si>
  <si>
    <r>
      <rPr>
        <u val="single"/>
        <sz val="8"/>
        <color indexed="8"/>
        <rFont val="Calibri"/>
      </rPr>
      <t>Pyramide E4 Right</t>
    </r>
  </si>
  <si>
    <t>INW.01.14</t>
  </si>
  <si>
    <t>C2183</t>
  </si>
  <si>
    <r>
      <rPr>
        <u val="single"/>
        <sz val="8"/>
        <color indexed="8"/>
        <rFont val="Calibri"/>
      </rPr>
      <t>Pyramide F1 Left</t>
    </r>
  </si>
  <si>
    <t>INW.01.15</t>
  </si>
  <si>
    <t>37,4x41,8x15,4</t>
  </si>
  <si>
    <t>C2184</t>
  </si>
  <si>
    <r>
      <rPr>
        <u val="single"/>
        <sz val="8"/>
        <color indexed="8"/>
        <rFont val="Calibri"/>
      </rPr>
      <t>Pyramide F1 Right</t>
    </r>
  </si>
  <si>
    <t>INW.01.16</t>
  </si>
  <si>
    <t>C2200</t>
  </si>
  <si>
    <r>
      <rPr>
        <u val="single"/>
        <sz val="8"/>
        <color indexed="8"/>
        <rFont val="Calibri"/>
      </rPr>
      <t>Pyramide F4 Left</t>
    </r>
  </si>
  <si>
    <t>INW.01.17</t>
  </si>
  <si>
    <t>47,6x53,2x19,6</t>
  </si>
  <si>
    <t>C2199</t>
  </si>
  <si>
    <r>
      <rPr>
        <u val="single"/>
        <sz val="8"/>
        <color indexed="8"/>
        <rFont val="Calibri"/>
      </rPr>
      <t>Pyramide F4 Right</t>
    </r>
  </si>
  <si>
    <t>INW.01.18</t>
  </si>
  <si>
    <t>C2185</t>
  </si>
  <si>
    <r>
      <rPr>
        <u val="single"/>
        <sz val="8"/>
        <color indexed="8"/>
        <rFont val="Calibri"/>
      </rPr>
      <t>Pyramide G1 Left</t>
    </r>
  </si>
  <si>
    <t>INW.01.19</t>
  </si>
  <si>
    <t>37,4x27x15,4</t>
  </si>
  <si>
    <t>C2186</t>
  </si>
  <si>
    <r>
      <rPr>
        <u val="single"/>
        <sz val="8"/>
        <color indexed="8"/>
        <rFont val="Calibri"/>
      </rPr>
      <t>Pyramide G1 Right</t>
    </r>
  </si>
  <si>
    <t>INW.01.20</t>
  </si>
  <si>
    <t>C2202</t>
  </si>
  <si>
    <r>
      <rPr>
        <u val="single"/>
        <sz val="8"/>
        <color indexed="8"/>
        <rFont val="Calibri"/>
      </rPr>
      <t>Pyramide G4 Left</t>
    </r>
  </si>
  <si>
    <t>INW.01.21</t>
  </si>
  <si>
    <t>47,6x34,3x19,6</t>
  </si>
  <si>
    <t>C2201</t>
  </si>
  <si>
    <r>
      <rPr>
        <u val="single"/>
        <sz val="8"/>
        <color indexed="8"/>
        <rFont val="Calibri"/>
      </rPr>
      <t>Pyramide G4 Right</t>
    </r>
  </si>
  <si>
    <t>INW.01.22</t>
  </si>
  <si>
    <t>C2187</t>
  </si>
  <si>
    <r>
      <rPr>
        <u val="single"/>
        <sz val="8"/>
        <color indexed="8"/>
        <rFont val="Calibri"/>
      </rPr>
      <t>Pyramide H1</t>
    </r>
  </si>
  <si>
    <t>INW.01.23</t>
  </si>
  <si>
    <t>37,4x55x12,1</t>
  </si>
  <si>
    <t>C2188</t>
  </si>
  <si>
    <r>
      <rPr>
        <u val="single"/>
        <sz val="8"/>
        <color indexed="8"/>
        <rFont val="Calibri"/>
      </rPr>
      <t>Pyramide H2</t>
    </r>
  </si>
  <si>
    <t>INW.01.24</t>
  </si>
  <si>
    <t>37,4x55x15,4</t>
  </si>
  <si>
    <t>C2189</t>
  </si>
  <si>
    <r>
      <rPr>
        <u val="single"/>
        <sz val="8"/>
        <color indexed="8"/>
        <rFont val="Calibri"/>
      </rPr>
      <t>Pyramide H3</t>
    </r>
  </si>
  <si>
    <t>INW.01.25</t>
  </si>
  <si>
    <t>37,4x55x18,7</t>
  </si>
  <si>
    <t>C2190</t>
  </si>
  <si>
    <r>
      <rPr>
        <u val="single"/>
        <sz val="8"/>
        <color indexed="8"/>
        <rFont val="Calibri"/>
      </rPr>
      <t>Pyramide I1</t>
    </r>
  </si>
  <si>
    <t>INW.01.26</t>
  </si>
  <si>
    <t>32,8x34,6x15,4</t>
  </si>
  <si>
    <t>C2191</t>
  </si>
  <si>
    <r>
      <rPr>
        <u val="single"/>
        <sz val="8"/>
        <color indexed="8"/>
        <rFont val="Calibri"/>
      </rPr>
      <t>Pyramide I2</t>
    </r>
  </si>
  <si>
    <t>INW.01.27</t>
  </si>
  <si>
    <t>42,9x32,4x15,4</t>
  </si>
  <si>
    <t>C2192</t>
  </si>
  <si>
    <r>
      <rPr>
        <u val="single"/>
        <sz val="8"/>
        <color indexed="8"/>
        <rFont val="Calibri"/>
      </rPr>
      <t>Pyramide I3</t>
    </r>
  </si>
  <si>
    <t>INW.01.28</t>
  </si>
  <si>
    <t>60,7x26,4x15,4</t>
  </si>
  <si>
    <t>C2193</t>
  </si>
  <si>
    <r>
      <rPr>
        <u val="single"/>
        <sz val="8"/>
        <color indexed="8"/>
        <rFont val="Calibri"/>
      </rPr>
      <t>Pyramide I4</t>
    </r>
  </si>
  <si>
    <t>INW.01.29</t>
  </si>
  <si>
    <t>74,3x18,7x15,4</t>
  </si>
  <si>
    <t>C2203</t>
  </si>
  <si>
    <r>
      <rPr>
        <u val="single"/>
        <sz val="8"/>
        <color indexed="8"/>
        <rFont val="Calibri"/>
      </rPr>
      <t>Pyramide I5</t>
    </r>
  </si>
  <si>
    <t>INW.01.30</t>
  </si>
  <si>
    <t>44x41,8x19,6</t>
  </si>
  <si>
    <t>C2204</t>
  </si>
  <si>
    <r>
      <rPr>
        <u val="single"/>
        <sz val="8"/>
        <color indexed="8"/>
        <rFont val="Calibri"/>
      </rPr>
      <t>Pyramide I6</t>
    </r>
  </si>
  <si>
    <t>INW.01.31</t>
  </si>
  <si>
    <t>54,6x41,2x19,6</t>
  </si>
  <si>
    <t>C2205</t>
  </si>
  <si>
    <r>
      <rPr>
        <u val="single"/>
        <sz val="8"/>
        <color indexed="8"/>
        <rFont val="Calibri"/>
      </rPr>
      <t>Pyramide I7</t>
    </r>
  </si>
  <si>
    <t>INW.01.32</t>
  </si>
  <si>
    <t>77,2x33,7x19,6</t>
  </si>
  <si>
    <t>C2206</t>
  </si>
  <si>
    <r>
      <rPr>
        <u val="single"/>
        <sz val="8"/>
        <color indexed="8"/>
        <rFont val="Calibri"/>
      </rPr>
      <t>Pyramide I8</t>
    </r>
  </si>
  <si>
    <t>INW.01.33</t>
  </si>
  <si>
    <t>94,5x23,8x19,6</t>
  </si>
  <si>
    <t>C2194</t>
  </si>
  <si>
    <r>
      <rPr>
        <u val="single"/>
        <sz val="8"/>
        <color indexed="8"/>
        <rFont val="Calibri"/>
      </rPr>
      <t>Pyramide R1</t>
    </r>
  </si>
  <si>
    <t>INW.01.34</t>
  </si>
  <si>
    <t>47,6x27,5x19,6</t>
  </si>
  <si>
    <t>C2195</t>
  </si>
  <si>
    <r>
      <rPr>
        <u val="single"/>
        <sz val="8"/>
        <color indexed="8"/>
        <rFont val="Calibri"/>
      </rPr>
      <t>Pyramide R2</t>
    </r>
  </si>
  <si>
    <t>INW.01.35</t>
  </si>
  <si>
    <t>55x47,6x19,6</t>
  </si>
  <si>
    <t>PACKS</t>
  </si>
  <si>
    <t>02. PACKS</t>
  </si>
  <si>
    <t>C2207</t>
  </si>
  <si>
    <r>
      <rPr>
        <u val="single"/>
        <sz val="8"/>
        <color indexed="8"/>
        <rFont val="Calibri"/>
      </rPr>
      <t>Basic Pack</t>
    </r>
  </si>
  <si>
    <t>INW.02.01</t>
  </si>
  <si>
    <t>C2208</t>
  </si>
  <si>
    <r>
      <rPr>
        <u val="single"/>
        <sz val="8"/>
        <color indexed="8"/>
        <rFont val="Calibri"/>
      </rPr>
      <t>Arrow Pack</t>
    </r>
  </si>
  <si>
    <t>INW.02.02</t>
  </si>
  <si>
    <t>C2209</t>
  </si>
  <si>
    <r>
      <rPr>
        <u val="single"/>
        <sz val="8"/>
        <color indexed="8"/>
        <rFont val="Calibri"/>
      </rPr>
      <t>Running Pack</t>
    </r>
  </si>
  <si>
    <t>INW.02.03</t>
  </si>
  <si>
    <t>C2210</t>
  </si>
  <si>
    <r>
      <rPr>
        <u val="single"/>
        <sz val="8"/>
        <color indexed="8"/>
        <rFont val="Calibri"/>
      </rPr>
      <t>Connection Pack</t>
    </r>
  </si>
  <si>
    <t>INW.02.04</t>
  </si>
  <si>
    <t>C2213</t>
  </si>
  <si>
    <r>
      <rPr>
        <u val="single"/>
        <sz val="8"/>
        <color indexed="8"/>
        <rFont val="Calibri"/>
      </rPr>
      <t>Snake Pack</t>
    </r>
  </si>
  <si>
    <t>INW.02.05</t>
  </si>
  <si>
    <t>C2214</t>
  </si>
  <si>
    <r>
      <rPr>
        <u val="single"/>
        <sz val="8"/>
        <color indexed="8"/>
        <rFont val="Calibri"/>
      </rPr>
      <t>Long Pack</t>
    </r>
  </si>
  <si>
    <t>INW.02.06</t>
  </si>
  <si>
    <t>C2215</t>
  </si>
  <si>
    <r>
      <rPr>
        <u val="single"/>
        <sz val="8"/>
        <color indexed="8"/>
        <rFont val="Calibri"/>
      </rPr>
      <t>Puzzle Pack MINI</t>
    </r>
  </si>
  <si>
    <t>INW.02.07</t>
  </si>
  <si>
    <r>
      <rPr>
        <u val="single"/>
        <sz val="8"/>
        <color indexed="8"/>
        <rFont val="Calibri"/>
      </rPr>
      <t>Puzzle Pack MEGA</t>
    </r>
  </si>
  <si>
    <t>INW.02.08</t>
  </si>
  <si>
    <r>
      <rPr>
        <u val="single"/>
        <sz val="8"/>
        <color indexed="8"/>
        <rFont val="Calibri"/>
      </rPr>
      <t>Discovery Pack</t>
    </r>
  </si>
  <si>
    <t>INW.02.09</t>
  </si>
  <si>
    <r>
      <rPr>
        <u val="single"/>
        <sz val="8"/>
        <color indexed="8"/>
        <rFont val="Calibri"/>
      </rPr>
      <t>Cosmic Pack</t>
    </r>
  </si>
  <si>
    <t>INW.02.10</t>
  </si>
  <si>
    <r>
      <rPr>
        <u val="single"/>
        <sz val="8"/>
        <color indexed="8"/>
        <rFont val="Calibri"/>
      </rPr>
      <t>Adventure Pack</t>
    </r>
  </si>
  <si>
    <t>INW.02.11</t>
  </si>
  <si>
    <r>
      <rPr>
        <u val="single"/>
        <sz val="8"/>
        <color indexed="8"/>
        <rFont val="Calibri"/>
      </rPr>
      <t>Mystic Pack</t>
    </r>
  </si>
  <si>
    <t>INW.02.12</t>
  </si>
  <si>
    <r>
      <rPr>
        <u val="single"/>
        <sz val="8"/>
        <color indexed="8"/>
        <rFont val="Calibri"/>
      </rPr>
      <t>Rocket Pack</t>
    </r>
  </si>
  <si>
    <t>INW.02.13</t>
  </si>
  <si>
    <r>
      <rPr>
        <u val="single"/>
        <sz val="8"/>
        <color indexed="8"/>
        <rFont val="Calibri"/>
      </rPr>
      <t>B Pack</t>
    </r>
  </si>
  <si>
    <t>INW.02.14</t>
  </si>
  <si>
    <t>Size</t>
  </si>
  <si>
    <t>TOTAL PCS</t>
  </si>
  <si>
    <t xml:space="preserve">NEON PINK </t>
  </si>
  <si>
    <t>NEON GREEN</t>
  </si>
  <si>
    <t>NEON ORANGE</t>
  </si>
  <si>
    <t>01. CHOCOLATE HILLS</t>
  </si>
  <si>
    <r>
      <rPr>
        <u val="single"/>
        <sz val="8"/>
        <color indexed="8"/>
        <rFont val="Calibri"/>
      </rPr>
      <t>Chocolate hills 1</t>
    </r>
  </si>
  <si>
    <t>INH.01.01</t>
  </si>
  <si>
    <t>L</t>
  </si>
  <si>
    <r>
      <rPr>
        <u val="single"/>
        <sz val="8"/>
        <color indexed="8"/>
        <rFont val="Calibri"/>
      </rPr>
      <t>Chocolate hills 2</t>
    </r>
  </si>
  <si>
    <t>INH.01.02</t>
  </si>
  <si>
    <r>
      <rPr>
        <u val="single"/>
        <sz val="8"/>
        <color indexed="8"/>
        <rFont val="Calibri"/>
      </rPr>
      <t>Chocolate hills 3</t>
    </r>
  </si>
  <si>
    <t>INH.01.03</t>
  </si>
  <si>
    <t>M</t>
  </si>
  <si>
    <r>
      <rPr>
        <u val="single"/>
        <sz val="8"/>
        <color indexed="8"/>
        <rFont val="Calibri"/>
      </rPr>
      <t>Chocolate hills 4</t>
    </r>
  </si>
  <si>
    <t>INH.01.04</t>
  </si>
  <si>
    <t>S</t>
  </si>
  <si>
    <r>
      <rPr>
        <u val="single"/>
        <sz val="8"/>
        <color indexed="8"/>
        <rFont val="Calibri"/>
      </rPr>
      <t>Chocolate hills 5</t>
    </r>
  </si>
  <si>
    <t>INH.01.05</t>
  </si>
  <si>
    <r>
      <rPr>
        <u val="single"/>
        <sz val="8"/>
        <color indexed="8"/>
        <rFont val="Calibri"/>
      </rPr>
      <t>Chocolate hills 6</t>
    </r>
  </si>
  <si>
    <t>INH.01.06</t>
  </si>
  <si>
    <t>XL</t>
  </si>
  <si>
    <r>
      <rPr>
        <u val="single"/>
        <sz val="8"/>
        <color indexed="8"/>
        <rFont val="Calibri"/>
      </rPr>
      <t>Chocolate hills 7</t>
    </r>
  </si>
  <si>
    <t>INH.01.07</t>
  </si>
  <si>
    <r>
      <rPr>
        <u val="single"/>
        <sz val="8"/>
        <color indexed="8"/>
        <rFont val="Calibri"/>
      </rPr>
      <t>Chocolate hills 8</t>
    </r>
  </si>
  <si>
    <t>INH.01.08</t>
  </si>
  <si>
    <r>
      <rPr>
        <u val="single"/>
        <sz val="8"/>
        <color indexed="8"/>
        <rFont val="Calibri"/>
      </rPr>
      <t>Chocolate hills 9</t>
    </r>
  </si>
  <si>
    <t>INH.01.09</t>
  </si>
  <si>
    <r>
      <rPr>
        <u val="single"/>
        <sz val="8"/>
        <color indexed="8"/>
        <rFont val="Calibri"/>
      </rPr>
      <t>Chocolate hills 10</t>
    </r>
  </si>
  <si>
    <t>INH.01.10</t>
  </si>
  <si>
    <r>
      <rPr>
        <u val="single"/>
        <sz val="8"/>
        <color indexed="8"/>
        <rFont val="Calibri"/>
      </rPr>
      <t>Chocolate hills 11</t>
    </r>
  </si>
  <si>
    <t>INH.01.11</t>
  </si>
  <si>
    <r>
      <rPr>
        <u val="single"/>
        <sz val="8"/>
        <color indexed="8"/>
        <rFont val="Calibri"/>
      </rPr>
      <t>Chocolate hills 12</t>
    </r>
  </si>
  <si>
    <t>INH.01.12</t>
  </si>
  <si>
    <r>
      <rPr>
        <u val="single"/>
        <sz val="8"/>
        <color indexed="8"/>
        <rFont val="Calibri"/>
      </rPr>
      <t>Chocolate hills 13</t>
    </r>
  </si>
  <si>
    <t>INH.01.13</t>
  </si>
  <si>
    <t>XXL</t>
  </si>
  <si>
    <r>
      <rPr>
        <u val="single"/>
        <sz val="8"/>
        <color indexed="8"/>
        <rFont val="Calibri"/>
      </rPr>
      <t>Chocolate hills 14</t>
    </r>
  </si>
  <si>
    <t>INH.01.14</t>
  </si>
  <si>
    <t>02. ROAD KILL</t>
  </si>
  <si>
    <r>
      <rPr>
        <u val="single"/>
        <sz val="8"/>
        <color indexed="8"/>
        <rFont val="Calibri"/>
      </rPr>
      <t>Road kill 1</t>
    </r>
  </si>
  <si>
    <t>INH.02.01</t>
  </si>
  <si>
    <r>
      <rPr>
        <u val="single"/>
        <sz val="8"/>
        <color indexed="8"/>
        <rFont val="Calibri"/>
      </rPr>
      <t>Road kill 2</t>
    </r>
  </si>
  <si>
    <t>INH.02.02</t>
  </si>
  <si>
    <r>
      <rPr>
        <u val="single"/>
        <sz val="8"/>
        <color indexed="8"/>
        <rFont val="Calibri"/>
      </rPr>
      <t>Road kill 3</t>
    </r>
  </si>
  <si>
    <t>INH.02.03</t>
  </si>
  <si>
    <r>
      <rPr>
        <u val="single"/>
        <sz val="8"/>
        <color indexed="8"/>
        <rFont val="Calibri"/>
      </rPr>
      <t>Road kill 4</t>
    </r>
  </si>
  <si>
    <t>INH.02.04</t>
  </si>
  <si>
    <r>
      <rPr>
        <u val="single"/>
        <sz val="8"/>
        <color indexed="8"/>
        <rFont val="Calibri"/>
      </rPr>
      <t>Road kill 5</t>
    </r>
  </si>
  <si>
    <t>INH.02.05</t>
  </si>
  <si>
    <r>
      <rPr>
        <u val="single"/>
        <sz val="8"/>
        <color indexed="8"/>
        <rFont val="Calibri"/>
      </rPr>
      <t>Road kill 6</t>
    </r>
  </si>
  <si>
    <t>INH.02.06</t>
  </si>
  <si>
    <r>
      <rPr>
        <u val="single"/>
        <sz val="8"/>
        <color indexed="8"/>
        <rFont val="Calibri"/>
      </rPr>
      <t>Road kill 7</t>
    </r>
  </si>
  <si>
    <t>INH.02.07</t>
  </si>
  <si>
    <r>
      <rPr>
        <u val="single"/>
        <sz val="8"/>
        <color indexed="8"/>
        <rFont val="Calibri"/>
      </rPr>
      <t>Road kill 9</t>
    </r>
  </si>
  <si>
    <t>INH.02.09</t>
  </si>
  <si>
    <t>XS</t>
  </si>
  <si>
    <r>
      <rPr>
        <u val="single"/>
        <sz val="8"/>
        <color indexed="8"/>
        <rFont val="Calibri"/>
      </rPr>
      <t>Road kill 10</t>
    </r>
  </si>
  <si>
    <t>INH.02.10</t>
  </si>
  <si>
    <r>
      <rPr>
        <u val="single"/>
        <sz val="8"/>
        <color indexed="8"/>
        <rFont val="Calibri"/>
      </rPr>
      <t>Road kill 11</t>
    </r>
  </si>
  <si>
    <t>INH.02.11</t>
  </si>
  <si>
    <r>
      <rPr>
        <u val="single"/>
        <sz val="8"/>
        <color indexed="8"/>
        <rFont val="Calibri"/>
      </rPr>
      <t>Road kill 12</t>
    </r>
  </si>
  <si>
    <t>INH.02.12</t>
  </si>
  <si>
    <t>03. GRISINNI</t>
  </si>
  <si>
    <r>
      <rPr>
        <u val="single"/>
        <sz val="8"/>
        <color indexed="8"/>
        <rFont val="Calibri"/>
      </rPr>
      <t>Grisinni 1</t>
    </r>
  </si>
  <si>
    <t>INH.03.01</t>
  </si>
  <si>
    <r>
      <rPr>
        <u val="single"/>
        <sz val="8"/>
        <color indexed="8"/>
        <rFont val="Calibri"/>
      </rPr>
      <t>Grisinni 2</t>
    </r>
  </si>
  <si>
    <t>INH.03.02</t>
  </si>
  <si>
    <r>
      <rPr>
        <u val="single"/>
        <sz val="8"/>
        <color indexed="8"/>
        <rFont val="Calibri"/>
      </rPr>
      <t>Grisinni 3</t>
    </r>
  </si>
  <si>
    <t>INH.03.03</t>
  </si>
  <si>
    <r>
      <rPr>
        <u val="single"/>
        <sz val="8"/>
        <color indexed="8"/>
        <rFont val="Calibri"/>
      </rPr>
      <t>Grisinni 4</t>
    </r>
  </si>
  <si>
    <t>INH.03.04</t>
  </si>
  <si>
    <r>
      <rPr>
        <u val="single"/>
        <sz val="8"/>
        <color indexed="8"/>
        <rFont val="Calibri"/>
      </rPr>
      <t>Grisinni 5</t>
    </r>
  </si>
  <si>
    <t>INH.03.05</t>
  </si>
  <si>
    <r>
      <rPr>
        <u val="single"/>
        <sz val="8"/>
        <color indexed="8"/>
        <rFont val="Calibri"/>
      </rPr>
      <t>Grisinni 6</t>
    </r>
  </si>
  <si>
    <t>INH.03.06</t>
  </si>
  <si>
    <r>
      <rPr>
        <u val="single"/>
        <sz val="8"/>
        <color indexed="8"/>
        <rFont val="Calibri"/>
      </rPr>
      <t>Grisinni 7</t>
    </r>
  </si>
  <si>
    <t>INH.03.07</t>
  </si>
  <si>
    <r>
      <rPr>
        <u val="single"/>
        <sz val="8"/>
        <color indexed="8"/>
        <rFont val="Calibri"/>
      </rPr>
      <t>Grisinni 8</t>
    </r>
  </si>
  <si>
    <t>INH.03.08</t>
  </si>
  <si>
    <t>Grisinni 9</t>
  </si>
  <si>
    <t>INH.03.09</t>
  </si>
  <si>
    <t>Grisinni 10</t>
  </si>
  <si>
    <t>INH.03.10</t>
  </si>
  <si>
    <t>Grisinni 11</t>
  </si>
  <si>
    <t>INH.03.11</t>
  </si>
  <si>
    <t>Grisinni 12</t>
  </si>
  <si>
    <t>INH.03.12</t>
  </si>
  <si>
    <r>
      <rPr>
        <u val="single"/>
        <sz val="8"/>
        <color indexed="8"/>
        <rFont val="Calibri"/>
      </rPr>
      <t>Grisinni 13</t>
    </r>
  </si>
  <si>
    <t>INH.03.13</t>
  </si>
  <si>
    <r>
      <rPr>
        <u val="single"/>
        <sz val="8"/>
        <color indexed="8"/>
        <rFont val="Calibri"/>
      </rPr>
      <t>Grisinni 14</t>
    </r>
  </si>
  <si>
    <t>INH.03.14</t>
  </si>
  <si>
    <r>
      <rPr>
        <u val="single"/>
        <sz val="8"/>
        <color indexed="8"/>
        <rFont val="Calibri"/>
      </rPr>
      <t>Grisinni 15</t>
    </r>
  </si>
  <si>
    <t>INH.03.15</t>
  </si>
  <si>
    <t>Grisinni 16</t>
  </si>
  <si>
    <t>INH.03.16</t>
  </si>
  <si>
    <t>10 + 11 + 12</t>
  </si>
  <si>
    <r>
      <rPr>
        <u val="single"/>
        <sz val="8"/>
        <color indexed="8"/>
        <rFont val="Calibri"/>
      </rPr>
      <t>Grisinni 17</t>
    </r>
  </si>
  <si>
    <t>INH.03.17</t>
  </si>
  <si>
    <t>MEGA</t>
  </si>
  <si>
    <t>9 + 16</t>
  </si>
  <si>
    <r>
      <rPr>
        <u val="single"/>
        <sz val="8"/>
        <color indexed="8"/>
        <rFont val="Calibri"/>
      </rPr>
      <t>Grisinni 18</t>
    </r>
  </si>
  <si>
    <t>INH.03.18</t>
  </si>
  <si>
    <t>04. RUNNING OYSTERS</t>
  </si>
  <si>
    <r>
      <rPr>
        <u val="single"/>
        <sz val="8"/>
        <color indexed="8"/>
        <rFont val="Calibri"/>
      </rPr>
      <t>Running Oysters 1</t>
    </r>
  </si>
  <si>
    <t>INH.04.01</t>
  </si>
  <si>
    <t xml:space="preserve">S </t>
  </si>
  <si>
    <r>
      <rPr>
        <u val="single"/>
        <sz val="8"/>
        <color indexed="8"/>
        <rFont val="Calibri"/>
      </rPr>
      <t>Running Oysters 2</t>
    </r>
  </si>
  <si>
    <t>INH.04.02</t>
  </si>
  <si>
    <r>
      <rPr>
        <u val="single"/>
        <sz val="8"/>
        <color indexed="8"/>
        <rFont val="Calibri"/>
      </rPr>
      <t>Running Oysters 3</t>
    </r>
  </si>
  <si>
    <t>INH.04.03</t>
  </si>
  <si>
    <r>
      <rPr>
        <u val="single"/>
        <sz val="8"/>
        <color indexed="8"/>
        <rFont val="Calibri"/>
      </rPr>
      <t>Running Oysters 4</t>
    </r>
  </si>
  <si>
    <t>INH.04.04</t>
  </si>
  <si>
    <r>
      <rPr>
        <u val="single"/>
        <sz val="8"/>
        <color indexed="8"/>
        <rFont val="Calibri"/>
      </rPr>
      <t>Running Oysters 5</t>
    </r>
  </si>
  <si>
    <t>INH.04.05</t>
  </si>
  <si>
    <r>
      <rPr>
        <u val="single"/>
        <sz val="8"/>
        <color indexed="8"/>
        <rFont val="Calibri"/>
      </rPr>
      <t>Running Oysters 6</t>
    </r>
  </si>
  <si>
    <t>INH.04.06</t>
  </si>
  <si>
    <r>
      <rPr>
        <u val="single"/>
        <sz val="8"/>
        <color indexed="8"/>
        <rFont val="Calibri"/>
      </rPr>
      <t>Running Oysters 7</t>
    </r>
  </si>
  <si>
    <t>INH.04.07</t>
  </si>
  <si>
    <r>
      <rPr>
        <u val="single"/>
        <sz val="8"/>
        <color indexed="8"/>
        <rFont val="Calibri"/>
      </rPr>
      <t>Running Oysters 8</t>
    </r>
  </si>
  <si>
    <t>INH.04.08</t>
  </si>
  <si>
    <r>
      <rPr>
        <u val="single"/>
        <sz val="8"/>
        <color indexed="8"/>
        <rFont val="Calibri"/>
      </rPr>
      <t>Running Oysters 9</t>
    </r>
  </si>
  <si>
    <t>INH.04.09</t>
  </si>
  <si>
    <r>
      <rPr>
        <u val="single"/>
        <sz val="8"/>
        <color indexed="8"/>
        <rFont val="Calibri"/>
      </rPr>
      <t>Running Oysters 13</t>
    </r>
  </si>
  <si>
    <t>INH.04.13</t>
  </si>
  <si>
    <t>M+L</t>
  </si>
  <si>
    <t>05. RABBIT HOLES</t>
  </si>
  <si>
    <r>
      <rPr>
        <u val="single"/>
        <sz val="8"/>
        <color indexed="37"/>
        <rFont val="Calibri"/>
      </rPr>
      <t>Rabbit Holes 1</t>
    </r>
  </si>
  <si>
    <t>INH.05.01</t>
  </si>
  <si>
    <r>
      <rPr>
        <u val="single"/>
        <sz val="8"/>
        <color indexed="37"/>
        <rFont val="Calibri"/>
      </rPr>
      <t>Rabbit Holes 2</t>
    </r>
  </si>
  <si>
    <t>INH.05.02</t>
  </si>
  <si>
    <r>
      <rPr>
        <u val="single"/>
        <sz val="8"/>
        <color indexed="37"/>
        <rFont val="Calibri"/>
      </rPr>
      <t>Rabbit Holes 3</t>
    </r>
  </si>
  <si>
    <t>INH.05.03</t>
  </si>
  <si>
    <r>
      <rPr>
        <u val="single"/>
        <sz val="8"/>
        <color indexed="37"/>
        <rFont val="Calibri"/>
      </rPr>
      <t>Rabbit Holes 4</t>
    </r>
  </si>
  <si>
    <t>INH.05.04</t>
  </si>
  <si>
    <r>
      <rPr>
        <u val="single"/>
        <sz val="8"/>
        <color indexed="37"/>
        <rFont val="Calibri"/>
      </rPr>
      <t>Rabbit Holes 5</t>
    </r>
  </si>
  <si>
    <t>INH.05.05</t>
  </si>
  <si>
    <r>
      <rPr>
        <u val="single"/>
        <sz val="8"/>
        <color indexed="37"/>
        <rFont val="Calibri"/>
      </rPr>
      <t>Rabbit Holes 6</t>
    </r>
  </si>
  <si>
    <t>INH.05.06</t>
  </si>
  <si>
    <r>
      <rPr>
        <u val="single"/>
        <sz val="8"/>
        <color indexed="37"/>
        <rFont val="Calibri"/>
      </rPr>
      <t>Rabbit Holes 7</t>
    </r>
  </si>
  <si>
    <t>INH.05.07</t>
  </si>
  <si>
    <r>
      <rPr>
        <u val="single"/>
        <sz val="8"/>
        <color indexed="37"/>
        <rFont val="Calibri"/>
      </rPr>
      <t>Rabbit Holes 8</t>
    </r>
  </si>
  <si>
    <t>INH.05.08</t>
  </si>
  <si>
    <r>
      <rPr>
        <u val="single"/>
        <sz val="8"/>
        <color indexed="37"/>
        <rFont val="Calibri"/>
      </rPr>
      <t>Rabbit Holes 9</t>
    </r>
  </si>
  <si>
    <t>INH.05.09</t>
  </si>
  <si>
    <r>
      <rPr>
        <u val="single"/>
        <sz val="8"/>
        <color indexed="37"/>
        <rFont val="Calibri"/>
      </rPr>
      <t>Rabbit Holes 10</t>
    </r>
  </si>
  <si>
    <t>INH.05.10</t>
  </si>
  <si>
    <r>
      <rPr>
        <u val="single"/>
        <sz val="8"/>
        <color indexed="37"/>
        <rFont val="Calibri"/>
      </rPr>
      <t>Rabbit Holes 11</t>
    </r>
  </si>
  <si>
    <t>INH.05.11</t>
  </si>
  <si>
    <r>
      <rPr>
        <u val="single"/>
        <sz val="8"/>
        <color indexed="37"/>
        <rFont val="Calibri"/>
      </rPr>
      <t>Rabbit Holes 12</t>
    </r>
  </si>
  <si>
    <t>INH.05.12</t>
  </si>
  <si>
    <r>
      <rPr>
        <u val="single"/>
        <sz val="8"/>
        <color indexed="37"/>
        <rFont val="Calibri"/>
      </rPr>
      <t>Rabbit Holes 13</t>
    </r>
  </si>
  <si>
    <t>INH.05.13</t>
  </si>
  <si>
    <r>
      <rPr>
        <u val="single"/>
        <sz val="8"/>
        <color indexed="37"/>
        <rFont val="Calibri"/>
      </rPr>
      <t>Rabbit Holes 14</t>
    </r>
  </si>
  <si>
    <t>INH.05.14</t>
  </si>
  <si>
    <t>TRIANGLES</t>
  </si>
  <si>
    <t>01. TRIANGLES</t>
  </si>
  <si>
    <t>C2101</t>
  </si>
  <si>
    <r>
      <rPr>
        <u val="single"/>
        <sz val="8"/>
        <color indexed="8"/>
        <rFont val="Calibri"/>
      </rPr>
      <t>Crux</t>
    </r>
  </si>
  <si>
    <t>CW.01.01</t>
  </si>
  <si>
    <t>25×25×10</t>
  </si>
  <si>
    <t>C2102</t>
  </si>
  <si>
    <r>
      <rPr>
        <u val="single"/>
        <sz val="8"/>
        <color indexed="8"/>
        <rFont val="Calibri"/>
      </rPr>
      <t>Blizzard</t>
    </r>
  </si>
  <si>
    <t>CW.01.02</t>
  </si>
  <si>
    <t>30×30×10</t>
  </si>
  <si>
    <t>C2103</t>
  </si>
  <si>
    <r>
      <rPr>
        <u val="single"/>
        <sz val="8"/>
        <color indexed="8"/>
        <rFont val="Calibri"/>
      </rPr>
      <t>Tornado</t>
    </r>
  </si>
  <si>
    <t>CW.01.03</t>
  </si>
  <si>
    <t>30×30×15</t>
  </si>
  <si>
    <t>C2104</t>
  </si>
  <si>
    <r>
      <rPr>
        <u val="single"/>
        <sz val="8"/>
        <color indexed="8"/>
        <rFont val="Calibri"/>
      </rPr>
      <t>Storm</t>
    </r>
  </si>
  <si>
    <t>CW.01.04</t>
  </si>
  <si>
    <t>C2105</t>
  </si>
  <si>
    <r>
      <rPr>
        <u val="single"/>
        <sz val="8"/>
        <color indexed="8"/>
        <rFont val="Calibri"/>
      </rPr>
      <t>Nunatak</t>
    </r>
  </si>
  <si>
    <t>CW.01.05</t>
  </si>
  <si>
    <t>45×45×15</t>
  </si>
  <si>
    <t>C2106</t>
  </si>
  <si>
    <r>
      <rPr>
        <u val="single"/>
        <sz val="8"/>
        <color indexed="8"/>
        <rFont val="Calibri"/>
      </rPr>
      <t>Iceberg</t>
    </r>
  </si>
  <si>
    <t>CW.01.06</t>
  </si>
  <si>
    <t>45×45×20</t>
  </si>
  <si>
    <t>C2107</t>
  </si>
  <si>
    <r>
      <rPr>
        <u val="single"/>
        <sz val="8"/>
        <color indexed="8"/>
        <rFont val="Calibri"/>
      </rPr>
      <t>Vertigo</t>
    </r>
  </si>
  <si>
    <t>CW.01.07</t>
  </si>
  <si>
    <t>60×60×20</t>
  </si>
  <si>
    <t>C2108</t>
  </si>
  <si>
    <r>
      <rPr>
        <u val="single"/>
        <sz val="8"/>
        <color indexed="8"/>
        <rFont val="Calibri"/>
      </rPr>
      <t>Spitzkoppe</t>
    </r>
  </si>
  <si>
    <t>CW.01.08</t>
  </si>
  <si>
    <t>60×60×30</t>
  </si>
  <si>
    <t>C2109</t>
  </si>
  <si>
    <r>
      <rPr>
        <u val="single"/>
        <sz val="8"/>
        <color indexed="8"/>
        <rFont val="Calibri"/>
      </rPr>
      <t>Runout</t>
    </r>
  </si>
  <si>
    <t>CW.01.09</t>
  </si>
  <si>
    <t>90×90×30</t>
  </si>
  <si>
    <t>C2110</t>
  </si>
  <si>
    <r>
      <rPr>
        <u val="single"/>
        <sz val="8"/>
        <color indexed="8"/>
        <rFont val="Calibri"/>
      </rPr>
      <t>Table Mountain</t>
    </r>
  </si>
  <si>
    <t>CW.01.10</t>
  </si>
  <si>
    <t>90×90×20</t>
  </si>
  <si>
    <t>C2111</t>
  </si>
  <si>
    <r>
      <rPr>
        <u val="single"/>
        <sz val="8"/>
        <color indexed="8"/>
        <rFont val="Calibri"/>
      </rPr>
      <t>Roraima</t>
    </r>
  </si>
  <si>
    <t>CW.01.11</t>
  </si>
  <si>
    <t>90×90×15</t>
  </si>
  <si>
    <t>C2164</t>
  </si>
  <si>
    <r>
      <rPr>
        <u val="single"/>
        <sz val="8"/>
        <color indexed="8"/>
        <rFont val="Calibri"/>
      </rPr>
      <t>Manta Left</t>
    </r>
  </si>
  <si>
    <t>CW.01.12</t>
  </si>
  <si>
    <t>60/45/75x15</t>
  </si>
  <si>
    <t>C2165</t>
  </si>
  <si>
    <r>
      <rPr>
        <u val="single"/>
        <sz val="8"/>
        <color indexed="8"/>
        <rFont val="Calibri"/>
      </rPr>
      <t>Manta Right</t>
    </r>
  </si>
  <si>
    <t>CW.01.13</t>
  </si>
  <si>
    <t>C2119</t>
  </si>
  <si>
    <r>
      <rPr>
        <u val="single"/>
        <sz val="8"/>
        <color indexed="8"/>
        <rFont val="Calibri"/>
      </rPr>
      <t>Screamer</t>
    </r>
  </si>
  <si>
    <t>CW.01.14</t>
  </si>
  <si>
    <t>C2120</t>
  </si>
  <si>
    <r>
      <rPr>
        <u val="single"/>
        <sz val="8"/>
        <color indexed="8"/>
        <rFont val="Calibri"/>
      </rPr>
      <t>Comet</t>
    </r>
  </si>
  <si>
    <t>CW.01.15</t>
  </si>
  <si>
    <t>90×60×15</t>
  </si>
  <si>
    <t>C2121</t>
  </si>
  <si>
    <r>
      <rPr>
        <u val="single"/>
        <sz val="8"/>
        <color indexed="8"/>
        <rFont val="Calibri"/>
      </rPr>
      <t>Asteroid</t>
    </r>
  </si>
  <si>
    <t>CW.01.16</t>
  </si>
  <si>
    <t>60×30×15</t>
  </si>
  <si>
    <t>C2122</t>
  </si>
  <si>
    <r>
      <rPr>
        <u val="single"/>
        <sz val="8"/>
        <color indexed="8"/>
        <rFont val="Calibri"/>
      </rPr>
      <t>Allez</t>
    </r>
  </si>
  <si>
    <t>CW.01.17</t>
  </si>
  <si>
    <t>45×30×15</t>
  </si>
  <si>
    <t>C2140</t>
  </si>
  <si>
    <r>
      <rPr>
        <u val="single"/>
        <sz val="8"/>
        <color indexed="8"/>
        <rFont val="Calibri"/>
      </rPr>
      <t>Faint</t>
    </r>
  </si>
  <si>
    <t>CW.01.18</t>
  </si>
  <si>
    <t>60×60×15</t>
  </si>
  <si>
    <t>C2141</t>
  </si>
  <si>
    <r>
      <rPr>
        <u val="single"/>
        <sz val="8"/>
        <color indexed="8"/>
        <rFont val="Calibri"/>
      </rPr>
      <t>Safety first</t>
    </r>
  </si>
  <si>
    <t>CW.01.19</t>
  </si>
  <si>
    <t>90×90×90</t>
  </si>
  <si>
    <t>QUADRANGLES</t>
  </si>
  <si>
    <t>02. QUADRANGLES</t>
  </si>
  <si>
    <t>C2112</t>
  </si>
  <si>
    <r>
      <rPr>
        <u val="single"/>
        <sz val="8"/>
        <color indexed="8"/>
        <rFont val="Calibri"/>
      </rPr>
      <t>Isis</t>
    </r>
  </si>
  <si>
    <t>CW.02.01</t>
  </si>
  <si>
    <t>C2113</t>
  </si>
  <si>
    <r>
      <rPr>
        <u val="single"/>
        <sz val="8"/>
        <color indexed="8"/>
        <rFont val="Calibri"/>
      </rPr>
      <t>Imothep</t>
    </r>
  </si>
  <si>
    <t>CW.02.02</t>
  </si>
  <si>
    <t>C2114</t>
  </si>
  <si>
    <r>
      <rPr>
        <u val="single"/>
        <sz val="8"/>
        <color indexed="8"/>
        <rFont val="Calibri"/>
      </rPr>
      <t>Cheops</t>
    </r>
  </si>
  <si>
    <t>CW.02.03</t>
  </si>
  <si>
    <t>45×45×30</t>
  </si>
  <si>
    <t>C2115</t>
  </si>
  <si>
    <r>
      <rPr>
        <u val="single"/>
        <sz val="8"/>
        <color indexed="8"/>
        <rFont val="Calibri"/>
      </rPr>
      <t>Dynamic</t>
    </r>
  </si>
  <si>
    <t>CW.02.04</t>
  </si>
  <si>
    <t>90×45×20</t>
  </si>
  <si>
    <t>C2116</t>
  </si>
  <si>
    <r>
      <rPr>
        <u val="single"/>
        <sz val="8"/>
        <color indexed="8"/>
        <rFont val="Calibri"/>
      </rPr>
      <t>Epic</t>
    </r>
  </si>
  <si>
    <t>CW.02.05</t>
  </si>
  <si>
    <t>90×45×30</t>
  </si>
  <si>
    <t>C2117</t>
  </si>
  <si>
    <r>
      <rPr>
        <u val="single"/>
        <sz val="8"/>
        <color indexed="8"/>
        <rFont val="Calibri"/>
      </rPr>
      <t>Butterfly</t>
    </r>
  </si>
  <si>
    <t>CW.02.06</t>
  </si>
  <si>
    <t>C2118</t>
  </si>
  <si>
    <r>
      <rPr>
        <u val="single"/>
        <sz val="8"/>
        <color indexed="8"/>
        <rFont val="Calibri"/>
      </rPr>
      <t>Onsight</t>
    </r>
  </si>
  <si>
    <t>CW.02.07</t>
  </si>
  <si>
    <t>90×60×30x15</t>
  </si>
  <si>
    <t>C2124</t>
  </si>
  <si>
    <r>
      <rPr>
        <u val="single"/>
        <sz val="8"/>
        <color indexed="8"/>
        <rFont val="Calibri"/>
      </rPr>
      <t>Shield</t>
    </r>
  </si>
  <si>
    <t>CW.02.08</t>
  </si>
  <si>
    <t>C2125</t>
  </si>
  <si>
    <r>
      <rPr>
        <u val="single"/>
        <sz val="8"/>
        <color indexed="8"/>
        <rFont val="Calibri"/>
      </rPr>
      <t>Kite</t>
    </r>
  </si>
  <si>
    <t>CW.02.09</t>
  </si>
  <si>
    <t>60×45×15</t>
  </si>
  <si>
    <t>C2142</t>
  </si>
  <si>
    <r>
      <rPr>
        <u val="single"/>
        <sz val="8"/>
        <color indexed="8"/>
        <rFont val="Calibri"/>
      </rPr>
      <t>Twister</t>
    </r>
  </si>
  <si>
    <t>CW.02.10</t>
  </si>
  <si>
    <t>60×45×20</t>
  </si>
  <si>
    <t>C2143</t>
  </si>
  <si>
    <r>
      <rPr>
        <u val="single"/>
        <sz val="8"/>
        <color indexed="8"/>
        <rFont val="Calibri"/>
      </rPr>
      <t>Blister</t>
    </r>
  </si>
  <si>
    <t>CW.02.11</t>
  </si>
  <si>
    <t>C2150</t>
  </si>
  <si>
    <r>
      <rPr>
        <u val="single"/>
        <sz val="8"/>
        <color indexed="8"/>
        <rFont val="Calibri"/>
      </rPr>
      <t>Rodeo small</t>
    </r>
  </si>
  <si>
    <t>CW.02.12</t>
  </si>
  <si>
    <t>60×20×15</t>
  </si>
  <si>
    <t>C2151</t>
  </si>
  <si>
    <r>
      <rPr>
        <u val="single"/>
        <sz val="8"/>
        <color indexed="8"/>
        <rFont val="Calibri"/>
      </rPr>
      <t>Rodeo large</t>
    </r>
  </si>
  <si>
    <t>CW.02.13</t>
  </si>
  <si>
    <t>90×30×20</t>
  </si>
  <si>
    <t>C2167</t>
  </si>
  <si>
    <r>
      <rPr>
        <u val="single"/>
        <sz val="8"/>
        <color indexed="8"/>
        <rFont val="Calibri"/>
      </rPr>
      <t>Rodeo XL</t>
    </r>
  </si>
  <si>
    <t>CW.02.14</t>
  </si>
  <si>
    <t>150×45×30</t>
  </si>
  <si>
    <t>C2166</t>
  </si>
  <si>
    <r>
      <rPr>
        <u val="single"/>
        <sz val="8"/>
        <color indexed="8"/>
        <rFont val="Calibri"/>
      </rPr>
      <t>Cheese XL</t>
    </r>
  </si>
  <si>
    <t>CW.02.15</t>
  </si>
  <si>
    <t>C2163</t>
  </si>
  <si>
    <r>
      <rPr>
        <u val="single"/>
        <sz val="8"/>
        <color indexed="8"/>
        <rFont val="Calibri"/>
      </rPr>
      <t>Cheese Large</t>
    </r>
  </si>
  <si>
    <t>CW.02.16</t>
  </si>
  <si>
    <t>C2161</t>
  </si>
  <si>
    <r>
      <rPr>
        <u val="single"/>
        <sz val="8"/>
        <color indexed="8"/>
        <rFont val="Calibri"/>
      </rPr>
      <t>Cheese medium1</t>
    </r>
  </si>
  <si>
    <t>CW.02.17</t>
  </si>
  <si>
    <t>45×45×11</t>
  </si>
  <si>
    <t>C2162</t>
  </si>
  <si>
    <r>
      <rPr>
        <u val="single"/>
        <sz val="8"/>
        <color indexed="8"/>
        <rFont val="Calibri"/>
      </rPr>
      <t>Cheese medium2</t>
    </r>
  </si>
  <si>
    <t>CW.02.18</t>
  </si>
  <si>
    <t>C2171</t>
  </si>
  <si>
    <r>
      <rPr>
        <u val="single"/>
        <sz val="8"/>
        <color indexed="8"/>
        <rFont val="Calibri"/>
      </rPr>
      <t>Tris Large</t>
    </r>
  </si>
  <si>
    <t>CW.02.19</t>
  </si>
  <si>
    <t>90×53×35/56</t>
  </si>
  <si>
    <t>C2170</t>
  </si>
  <si>
    <r>
      <rPr>
        <u val="single"/>
        <sz val="8"/>
        <color indexed="8"/>
        <rFont val="Calibri"/>
      </rPr>
      <t>Tris Medium</t>
    </r>
  </si>
  <si>
    <t>CW.02.20</t>
  </si>
  <si>
    <t>60×50x20/35</t>
  </si>
  <si>
    <t>C2169</t>
  </si>
  <si>
    <r>
      <rPr>
        <u val="single"/>
        <sz val="8"/>
        <color indexed="8"/>
        <rFont val="Calibri"/>
      </rPr>
      <t>Tris Small</t>
    </r>
  </si>
  <si>
    <t>CW.02.21</t>
  </si>
  <si>
    <t>45×45x9/20</t>
  </si>
  <si>
    <t>SPECIAL</t>
  </si>
  <si>
    <t>03. SPECIAL</t>
  </si>
  <si>
    <t>C2123</t>
  </si>
  <si>
    <r>
      <rPr>
        <u val="single"/>
        <sz val="8"/>
        <color indexed="8"/>
        <rFont val="Calibri"/>
      </rPr>
      <t>Scorpio</t>
    </r>
  </si>
  <si>
    <t>CW.03.01</t>
  </si>
  <si>
    <t>60x30x20</t>
  </si>
  <si>
    <t>C2126</t>
  </si>
  <si>
    <r>
      <rPr>
        <u val="single"/>
        <sz val="8"/>
        <color indexed="8"/>
        <rFont val="Calibri"/>
      </rPr>
      <t>Teardrop</t>
    </r>
  </si>
  <si>
    <t>CW.03.02</t>
  </si>
  <si>
    <t>60x30x30x15x15</t>
  </si>
  <si>
    <t>C2127</t>
  </si>
  <si>
    <r>
      <rPr>
        <u val="single"/>
        <sz val="8"/>
        <color indexed="8"/>
        <rFont val="Calibri"/>
      </rPr>
      <t>Rosetta</t>
    </r>
  </si>
  <si>
    <t>CW.03.03</t>
  </si>
  <si>
    <t>45x45x20</t>
  </si>
  <si>
    <t>C2128</t>
  </si>
  <si>
    <r>
      <rPr>
        <u val="single"/>
        <sz val="8"/>
        <color indexed="8"/>
        <rFont val="Calibri"/>
      </rPr>
      <t>Pentagon comp.</t>
    </r>
  </si>
  <si>
    <t>CW.03.04</t>
  </si>
  <si>
    <t>60x60x30</t>
  </si>
  <si>
    <t>C2130</t>
  </si>
  <si>
    <r>
      <rPr>
        <u val="single"/>
        <sz val="8"/>
        <color indexed="8"/>
        <rFont val="Calibri"/>
      </rPr>
      <t>Lotos</t>
    </r>
  </si>
  <si>
    <t>CW.03.05</t>
  </si>
  <si>
    <t>C2131</t>
  </si>
  <si>
    <r>
      <rPr>
        <u val="single"/>
        <sz val="8"/>
        <color indexed="8"/>
        <rFont val="Calibri"/>
      </rPr>
      <t>Superstar comp.</t>
    </r>
  </si>
  <si>
    <t>CW.03.06</t>
  </si>
  <si>
    <t>ASYMETRIC</t>
  </si>
  <si>
    <t>04. ASYMETRIC</t>
  </si>
  <si>
    <t>C2144</t>
  </si>
  <si>
    <r>
      <rPr>
        <u val="single"/>
        <sz val="8"/>
        <color indexed="8"/>
        <rFont val="Calibri"/>
      </rPr>
      <t>Dragonfly</t>
    </r>
  </si>
  <si>
    <t>CW.04.01</t>
  </si>
  <si>
    <t>C2145</t>
  </si>
  <si>
    <r>
      <rPr>
        <u val="single"/>
        <sz val="8"/>
        <color indexed="8"/>
        <rFont val="Calibri"/>
      </rPr>
      <t>Mosquito</t>
    </r>
  </si>
  <si>
    <t>CW.04.02</t>
  </si>
  <si>
    <t>C2146</t>
  </si>
  <si>
    <r>
      <rPr>
        <u val="single"/>
        <sz val="8"/>
        <color indexed="8"/>
        <rFont val="Calibri"/>
      </rPr>
      <t>Hook</t>
    </r>
  </si>
  <si>
    <t>CW.04.03</t>
  </si>
  <si>
    <t>C2147</t>
  </si>
  <si>
    <r>
      <rPr>
        <u val="single"/>
        <sz val="8"/>
        <color indexed="8"/>
        <rFont val="Calibri"/>
      </rPr>
      <t>Tulip</t>
    </r>
  </si>
  <si>
    <t>CW.04.04</t>
  </si>
  <si>
    <t>45×30×10</t>
  </si>
  <si>
    <t>C2148</t>
  </si>
  <si>
    <r>
      <rPr>
        <u val="single"/>
        <sz val="8"/>
        <color indexed="8"/>
        <rFont val="Calibri"/>
      </rPr>
      <t>Right Arrow</t>
    </r>
  </si>
  <si>
    <t>CW.04.05</t>
  </si>
  <si>
    <t>90×60×20</t>
  </si>
  <si>
    <t>C2149</t>
  </si>
  <si>
    <r>
      <rPr>
        <u val="single"/>
        <sz val="8"/>
        <color indexed="8"/>
        <rFont val="Calibri"/>
      </rPr>
      <t>Left Arrow</t>
    </r>
  </si>
  <si>
    <t>CW.04.06</t>
  </si>
  <si>
    <t>GIANT</t>
  </si>
  <si>
    <t>05. GIANT</t>
  </si>
  <si>
    <t>C2152</t>
  </si>
  <si>
    <r>
      <rPr>
        <u val="single"/>
        <sz val="8"/>
        <color indexed="8"/>
        <rFont val="Calibri"/>
      </rPr>
      <t>Cocoon Slim 1</t>
    </r>
  </si>
  <si>
    <t>CW.05.01</t>
  </si>
  <si>
    <t>57×90×30</t>
  </si>
  <si>
    <t>C2153</t>
  </si>
  <si>
    <r>
      <rPr>
        <u val="single"/>
        <sz val="8"/>
        <color indexed="8"/>
        <rFont val="Calibri"/>
      </rPr>
      <t>Small slice left 2</t>
    </r>
  </si>
  <si>
    <t>CW.05.02</t>
  </si>
  <si>
    <t>57×30×30</t>
  </si>
  <si>
    <t>C2154</t>
  </si>
  <si>
    <r>
      <rPr>
        <u val="single"/>
        <sz val="8"/>
        <color indexed="8"/>
        <rFont val="Calibri"/>
      </rPr>
      <t>Small slice right 3</t>
    </r>
  </si>
  <si>
    <t>CW.05.03</t>
  </si>
  <si>
    <t>C2155</t>
  </si>
  <si>
    <r>
      <rPr>
        <u val="single"/>
        <sz val="8"/>
        <color indexed="8"/>
        <rFont val="Calibri"/>
      </rPr>
      <t>Cocoon Fat 1</t>
    </r>
  </si>
  <si>
    <t>CW.05.04</t>
  </si>
  <si>
    <t>86×90×44</t>
  </si>
  <si>
    <t>C2156</t>
  </si>
  <si>
    <r>
      <rPr>
        <u val="single"/>
        <sz val="8"/>
        <color indexed="8"/>
        <rFont val="Calibri"/>
      </rPr>
      <t>Large slice left 2</t>
    </r>
  </si>
  <si>
    <t>CW.05.05</t>
  </si>
  <si>
    <t>C2157</t>
  </si>
  <si>
    <r>
      <rPr>
        <u val="single"/>
        <sz val="8"/>
        <color indexed="8"/>
        <rFont val="Calibri"/>
      </rPr>
      <t>Large slice right 3</t>
    </r>
  </si>
  <si>
    <t>CW.05.06</t>
  </si>
  <si>
    <t>C2168</t>
  </si>
  <si>
    <r>
      <rPr>
        <u val="single"/>
        <sz val="8"/>
        <color indexed="8"/>
        <rFont val="Calibri"/>
      </rPr>
      <t>Wing</t>
    </r>
  </si>
  <si>
    <t>CW.05.07</t>
  </si>
  <si>
    <t>180x30x12</t>
  </si>
  <si>
    <t>6. PACKS</t>
  </si>
  <si>
    <t>C2211</t>
  </si>
  <si>
    <r>
      <rPr>
        <u val="single"/>
        <sz val="8"/>
        <color indexed="8"/>
        <rFont val="Calibri"/>
      </rPr>
      <t>Coordination Pack</t>
    </r>
  </si>
  <si>
    <t>CW.06.01</t>
  </si>
  <si>
    <t>C2212</t>
  </si>
  <si>
    <r>
      <rPr>
        <u val="single"/>
        <sz val="8"/>
        <color indexed="8"/>
        <rFont val="Calibri"/>
      </rPr>
      <t>Classic Pack</t>
    </r>
  </si>
  <si>
    <t>CW.06.02</t>
  </si>
  <si>
    <t>IL1109</t>
  </si>
  <si>
    <r>
      <rPr>
        <u val="single"/>
        <sz val="8"/>
        <color indexed="8"/>
        <rFont val="Calibri"/>
      </rPr>
      <t>Sponges</t>
    </r>
  </si>
  <si>
    <t>CWL.01.04</t>
  </si>
  <si>
    <t>IL1113</t>
  </si>
  <si>
    <r>
      <rPr>
        <u val="single"/>
        <sz val="8"/>
        <color indexed="8"/>
        <rFont val="Calibri"/>
      </rPr>
      <t>Limestone flakes</t>
    </r>
  </si>
  <si>
    <t>CWL.01.05</t>
  </si>
  <si>
    <t>M, L</t>
  </si>
  <si>
    <t>IL1102</t>
  </si>
  <si>
    <r>
      <rPr>
        <u val="single"/>
        <sz val="8"/>
        <color indexed="8"/>
        <rFont val="Calibri"/>
      </rPr>
      <t>Pickpockets</t>
    </r>
  </si>
  <si>
    <t>CWL.01.07</t>
  </si>
  <si>
    <t>IL1103</t>
  </si>
  <si>
    <r>
      <rPr>
        <u val="single"/>
        <sz val="8"/>
        <color indexed="8"/>
        <rFont val="Calibri"/>
      </rPr>
      <t>Footprints</t>
    </r>
  </si>
  <si>
    <t>CWL.01.10</t>
  </si>
  <si>
    <t>IL1111</t>
  </si>
  <si>
    <r>
      <rPr>
        <u val="single"/>
        <sz val="8"/>
        <color indexed="8"/>
        <rFont val="Calibri"/>
      </rPr>
      <t>Broken pebbles</t>
    </r>
  </si>
  <si>
    <t>CWL.01.12</t>
  </si>
  <si>
    <t>IL1110</t>
  </si>
  <si>
    <r>
      <rPr>
        <u val="single"/>
        <sz val="8"/>
        <color indexed="8"/>
        <rFont val="Calibri"/>
      </rPr>
      <t>Old pots</t>
    </r>
  </si>
  <si>
    <t>CWL.01.14</t>
  </si>
  <si>
    <t>Total PCS</t>
  </si>
  <si>
    <t>IL1114</t>
  </si>
  <si>
    <r>
      <rPr>
        <u val="single"/>
        <sz val="8"/>
        <color indexed="8"/>
        <rFont val="Calibri"/>
      </rPr>
      <t>Scarry ghosts</t>
    </r>
  </si>
  <si>
    <t>KL.01.01</t>
  </si>
  <si>
    <t>IL1115</t>
  </si>
  <si>
    <r>
      <rPr>
        <u val="single"/>
        <sz val="8"/>
        <color indexed="8"/>
        <rFont val="Calibri"/>
      </rPr>
      <t>Ocean friends</t>
    </r>
  </si>
  <si>
    <t>KL.01.02</t>
  </si>
  <si>
    <t>IL1116</t>
  </si>
  <si>
    <r>
      <rPr>
        <u val="single"/>
        <sz val="8"/>
        <color indexed="8"/>
        <rFont val="Calibri"/>
      </rPr>
      <t>Happy vehicles</t>
    </r>
  </si>
  <si>
    <t>KL.01.03</t>
  </si>
  <si>
    <t>IL1117</t>
  </si>
  <si>
    <r>
      <rPr>
        <u val="single"/>
        <sz val="8"/>
        <color indexed="8"/>
        <rFont val="Calibri"/>
      </rPr>
      <t>Hungry Jack</t>
    </r>
  </si>
  <si>
    <t>KL.01.04</t>
  </si>
  <si>
    <t>Delivery addressa and phone contact number:</t>
  </si>
  <si>
    <t>Notes:</t>
  </si>
  <si>
    <t>Name</t>
  </si>
  <si>
    <t>Code</t>
  </si>
  <si>
    <t>Expression Price</t>
  </si>
  <si>
    <t>Total Price</t>
  </si>
  <si>
    <t>REFRESH</t>
  </si>
  <si>
    <t>Tricky 1 A</t>
  </si>
  <si>
    <t>E1</t>
  </si>
  <si>
    <t>Tricky 1 B</t>
  </si>
  <si>
    <t>E2</t>
  </si>
  <si>
    <t>Tricky 2 A</t>
  </si>
  <si>
    <t>E3</t>
  </si>
  <si>
    <t>Tricky 2 B</t>
  </si>
  <si>
    <t>E4</t>
  </si>
  <si>
    <t>Tricky 3 A</t>
  </si>
  <si>
    <t>E5</t>
  </si>
  <si>
    <t>Tricky 3 B</t>
  </si>
  <si>
    <t>E6</t>
  </si>
  <si>
    <t>Trip 1 A</t>
  </si>
  <si>
    <t>E7</t>
  </si>
  <si>
    <t>Trip 1 B</t>
  </si>
  <si>
    <t>E8</t>
  </si>
  <si>
    <t>Trip 1 C</t>
  </si>
  <si>
    <t>E9</t>
  </si>
  <si>
    <t>Trip 2 A</t>
  </si>
  <si>
    <t>E10</t>
  </si>
  <si>
    <t>Trip 2 B</t>
  </si>
  <si>
    <t>E11</t>
  </si>
  <si>
    <t>Trip 2 C</t>
  </si>
  <si>
    <t>E12</t>
  </si>
  <si>
    <t>Trip 3 A</t>
  </si>
  <si>
    <t>E13</t>
  </si>
  <si>
    <t>Trip 3 B</t>
  </si>
  <si>
    <t>E14</t>
  </si>
  <si>
    <t>Trip 3 C</t>
  </si>
  <si>
    <t>E15</t>
  </si>
  <si>
    <t>Trip 4 A</t>
  </si>
  <si>
    <t>E16</t>
  </si>
  <si>
    <t>Trip 4 B</t>
  </si>
  <si>
    <t>E17</t>
  </si>
  <si>
    <t>Trip 4 C</t>
  </si>
  <si>
    <t>E18</t>
  </si>
  <si>
    <t>Trip 5 A</t>
  </si>
  <si>
    <t>E19</t>
  </si>
  <si>
    <t>Trip 5 B</t>
  </si>
  <si>
    <t>E20</t>
  </si>
  <si>
    <t>Trip 5 C</t>
  </si>
  <si>
    <t>E21</t>
  </si>
  <si>
    <t>Quasar 1</t>
  </si>
  <si>
    <t>E22</t>
  </si>
  <si>
    <t>Quasar 2</t>
  </si>
  <si>
    <t>E23</t>
  </si>
  <si>
    <t>Quasar 3</t>
  </si>
  <si>
    <t>E24</t>
  </si>
  <si>
    <t>Quantum 1 A</t>
  </si>
  <si>
    <t>E25</t>
  </si>
  <si>
    <t>Quantum 1 B</t>
  </si>
  <si>
    <t>E26</t>
  </si>
  <si>
    <t>Quantum 2 A</t>
  </si>
  <si>
    <t>E27</t>
  </si>
  <si>
    <t>Quantum 2 B</t>
  </si>
  <si>
    <t>E28</t>
  </si>
  <si>
    <t>Quantum 3 A</t>
  </si>
  <si>
    <t>E29</t>
  </si>
  <si>
    <t>Quantum 3 B</t>
  </si>
  <si>
    <t>E30</t>
  </si>
  <si>
    <t>P-GIANTS-1</t>
  </si>
  <si>
    <t>E31</t>
  </si>
  <si>
    <t>P-GIANTS-2</t>
  </si>
  <si>
    <t>E32</t>
  </si>
  <si>
    <t>P-GIANTS-3</t>
  </si>
  <si>
    <t>E33</t>
  </si>
  <si>
    <t>P-GIANTS-4</t>
  </si>
  <si>
    <t>E34</t>
  </si>
  <si>
    <t>P-GIANTS-5</t>
  </si>
  <si>
    <t>E35</t>
  </si>
  <si>
    <t>P-GIANTS-6</t>
  </si>
  <si>
    <t>E36</t>
  </si>
  <si>
    <t>P-GIANTS-7</t>
  </si>
  <si>
    <t>E37</t>
  </si>
  <si>
    <t>P-GIANTS-8</t>
  </si>
  <si>
    <t>E38</t>
  </si>
  <si>
    <t>P-GIANTS-9</t>
  </si>
  <si>
    <t>E39</t>
  </si>
  <si>
    <t>P-GIANTS-10</t>
  </si>
  <si>
    <t>E40</t>
  </si>
  <si>
    <t>P-GIANTS-11</t>
  </si>
  <si>
    <t>E41</t>
  </si>
  <si>
    <t>P-GIANTS-12</t>
  </si>
  <si>
    <t>E42</t>
  </si>
  <si>
    <t>P-GIANTS-13</t>
  </si>
  <si>
    <t>E43</t>
  </si>
  <si>
    <t>P-GIANTS-14</t>
  </si>
  <si>
    <t>E44</t>
  </si>
  <si>
    <t>P-GIANTS-15</t>
  </si>
  <si>
    <t>E45</t>
  </si>
  <si>
    <t>RANGE-2-1</t>
  </si>
  <si>
    <t>E46</t>
  </si>
  <si>
    <t>RANGE-2-2</t>
  </si>
  <si>
    <t>E47</t>
  </si>
  <si>
    <t>RANGE-2-3</t>
  </si>
  <si>
    <t>E48</t>
  </si>
  <si>
    <t>RANGE-2-4</t>
  </si>
  <si>
    <t>E49</t>
  </si>
  <si>
    <t>RANGE-2-5</t>
  </si>
  <si>
    <t>E50</t>
  </si>
  <si>
    <t>RANGE-2-6</t>
  </si>
  <si>
    <t>E51</t>
  </si>
  <si>
    <t>RANGE-2-7</t>
  </si>
  <si>
    <t>E52</t>
  </si>
  <si>
    <t>RANGE-2-8</t>
  </si>
  <si>
    <t>E53</t>
  </si>
  <si>
    <t>RANGE-2-9</t>
  </si>
  <si>
    <t>E54</t>
  </si>
  <si>
    <t>RANGE-2-10</t>
  </si>
  <si>
    <t>E55</t>
  </si>
  <si>
    <t>RANGE-2-11</t>
  </si>
  <si>
    <t>E56</t>
  </si>
  <si>
    <t>RANGE-2-12</t>
  </si>
  <si>
    <t>E57</t>
  </si>
  <si>
    <t>RANGE-2-13</t>
  </si>
  <si>
    <t>E58</t>
  </si>
  <si>
    <t>RANGE-2-14</t>
  </si>
  <si>
    <t>E59</t>
  </si>
  <si>
    <t>RANGE-2-15</t>
  </si>
  <si>
    <t>E60</t>
  </si>
  <si>
    <t>BEAT BOXES 1</t>
  </si>
  <si>
    <t>E61</t>
  </si>
  <si>
    <t>BEAT BOXES 2</t>
  </si>
  <si>
    <t>E62</t>
  </si>
  <si>
    <t>BEAT BOXES 3</t>
  </si>
  <si>
    <t>E63</t>
  </si>
  <si>
    <t>BEAT BOXES 4</t>
  </si>
  <si>
    <t>E64</t>
  </si>
  <si>
    <t>BEAT BOXES 5</t>
  </si>
  <si>
    <t>E65</t>
  </si>
  <si>
    <t>P-SMALL-1</t>
  </si>
  <si>
    <t>E66</t>
  </si>
  <si>
    <t>P-SMALL-2</t>
  </si>
  <si>
    <t>E67</t>
  </si>
  <si>
    <t>P-SMALL-3</t>
  </si>
  <si>
    <t>E68</t>
  </si>
  <si>
    <t>P-SMALL-4</t>
  </si>
  <si>
    <t>E69</t>
  </si>
  <si>
    <t>P-SMALL-5</t>
  </si>
  <si>
    <t>E70</t>
  </si>
  <si>
    <t>P-SMALL-6</t>
  </si>
  <si>
    <t>E71</t>
  </si>
  <si>
    <t>P-SMALL-7</t>
  </si>
  <si>
    <t>E72</t>
  </si>
  <si>
    <t>P-SMALL-8</t>
  </si>
  <si>
    <t>E73</t>
  </si>
  <si>
    <t>P-SMALL-9</t>
  </si>
  <si>
    <t>E74</t>
  </si>
  <si>
    <t>P-SMALL-10</t>
  </si>
  <si>
    <t>E75</t>
  </si>
  <si>
    <t>P-SMALL-11</t>
  </si>
  <si>
    <t>E76</t>
  </si>
  <si>
    <t>P-SMALL-12</t>
  </si>
  <si>
    <t>E77</t>
  </si>
  <si>
    <t>P-SMALL-13</t>
  </si>
  <si>
    <t>E78</t>
  </si>
  <si>
    <t>P-SMALL-14</t>
  </si>
  <si>
    <t>E79</t>
  </si>
  <si>
    <t>P-SMALL-15</t>
  </si>
  <si>
    <t>E80</t>
  </si>
  <si>
    <t>P-SMALL-16</t>
  </si>
  <si>
    <t>E81</t>
  </si>
  <si>
    <t>P-SMALL-17</t>
  </si>
  <si>
    <t>E82</t>
  </si>
  <si>
    <t>P-SMALL-18</t>
  </si>
  <si>
    <t>E83</t>
  </si>
  <si>
    <t>TOTAL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</si>
</sst>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#,##0.00&quot; €&quot;"/>
    <numFmt numFmtId="60" formatCode="&quot; &quot;* #,##0.00&quot; &quot;[$SIT]&quot; &quot;;&quot;-&quot;* #,##0.00&quot; &quot;[$SIT]&quot; &quot;;&quot; &quot;* &quot;-&quot;??&quot; &quot;[$SIT]&quot; &quot;"/>
  </numFmts>
  <fonts count="32">
    <font>
      <sz val="11"/>
      <color indexed="8"/>
      <name val="Calibri"/>
    </font>
    <font>
      <sz val="12"/>
      <color indexed="8"/>
      <name val="Helvetica Neue"/>
    </font>
    <font>
      <sz val="15"/>
      <color indexed="8"/>
      <name val="Calibri"/>
    </font>
    <font>
      <sz val="11"/>
      <color indexed="8"/>
      <name val="Arial Nova Cond"/>
    </font>
    <font>
      <b val="1"/>
      <sz val="12"/>
      <color indexed="8"/>
      <name val="Arial Nova Cond"/>
    </font>
    <font>
      <sz val="12"/>
      <color indexed="8"/>
      <name val="Arial Nova Cond"/>
    </font>
    <font>
      <b val="1"/>
      <sz val="20"/>
      <color indexed="8"/>
      <name val="Arial Nova Cond"/>
    </font>
    <font>
      <sz val="11"/>
      <color indexed="10"/>
      <name val="Arial Nova Cond"/>
    </font>
    <font>
      <b val="1"/>
      <sz val="8"/>
      <color indexed="8"/>
      <name val="Arial Nova Cond"/>
    </font>
    <font>
      <b val="1"/>
      <sz val="8"/>
      <color indexed="10"/>
      <name val="Arial Nova Cond"/>
    </font>
    <font>
      <sz val="8"/>
      <color indexed="8"/>
      <name val="Arial Nova Cond"/>
    </font>
    <font>
      <sz val="10"/>
      <color indexed="8"/>
      <name val="Calibri"/>
    </font>
    <font>
      <b val="1"/>
      <sz val="10"/>
      <color indexed="8"/>
      <name val="Calibri"/>
    </font>
    <font>
      <sz val="8"/>
      <color indexed="8"/>
      <name val="Calibri"/>
    </font>
    <font>
      <b val="1"/>
      <sz val="8"/>
      <color indexed="10"/>
      <name val="Calibri"/>
    </font>
    <font>
      <sz val="11"/>
      <color indexed="8"/>
      <name val="Helvetica Neue"/>
    </font>
    <font>
      <u val="single"/>
      <sz val="8"/>
      <color indexed="8"/>
      <name val="Calibri"/>
    </font>
    <font>
      <b val="1"/>
      <sz val="8"/>
      <color indexed="8"/>
      <name val="Calibri"/>
    </font>
    <font>
      <b val="1"/>
      <sz val="8"/>
      <color indexed="29"/>
      <name val="Calibri"/>
    </font>
    <font>
      <b val="1"/>
      <sz val="11"/>
      <color indexed="8"/>
      <name val="Calibri"/>
    </font>
    <font>
      <b val="1"/>
      <sz val="8"/>
      <color indexed="30"/>
      <name val="Calibri"/>
    </font>
    <font>
      <sz val="17"/>
      <color indexed="32"/>
      <name val="Arial"/>
    </font>
    <font>
      <b val="1"/>
      <sz val="10"/>
      <color indexed="8"/>
      <name val="Arial Nova Cond"/>
    </font>
    <font>
      <sz val="8"/>
      <color indexed="10"/>
      <name val="Calibri"/>
    </font>
    <font>
      <sz val="8"/>
      <color indexed="29"/>
      <name val="Calibri"/>
    </font>
    <font>
      <u val="single"/>
      <sz val="8"/>
      <color indexed="37"/>
      <name val="Calibri"/>
    </font>
    <font>
      <sz val="14"/>
      <color indexed="8"/>
      <name val="Calibri"/>
    </font>
    <font>
      <b val="1"/>
      <sz val="11"/>
      <color indexed="8"/>
      <name val="Arial Nova Cond"/>
    </font>
    <font>
      <sz val="11"/>
      <color indexed="10"/>
      <name val="Calibri"/>
    </font>
    <font>
      <sz val="10"/>
      <color indexed="8"/>
      <name val="Arial Nova Cond"/>
    </font>
    <font>
      <b val="1"/>
      <sz val="14"/>
      <color indexed="8"/>
      <name val="Arial Nova Cond"/>
    </font>
    <font>
      <sz val="16"/>
      <color indexed="8"/>
      <name val="Calibri"/>
    </font>
  </fonts>
  <fills count="27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8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4"/>
        <bgColor auto="1"/>
      </patternFill>
    </fill>
    <fill>
      <patternFill patternType="solid">
        <fgColor indexed="25"/>
        <bgColor auto="1"/>
      </patternFill>
    </fill>
    <fill>
      <patternFill patternType="solid">
        <fgColor indexed="26"/>
        <bgColor auto="1"/>
      </patternFill>
    </fill>
    <fill>
      <patternFill patternType="solid">
        <fgColor indexed="27"/>
        <bgColor auto="1"/>
      </patternFill>
    </fill>
    <fill>
      <patternFill patternType="solid">
        <fgColor indexed="28"/>
        <bgColor auto="1"/>
      </patternFill>
    </fill>
    <fill>
      <patternFill patternType="solid">
        <fgColor indexed="31"/>
        <bgColor auto="1"/>
      </patternFill>
    </fill>
    <fill>
      <patternFill patternType="solid">
        <fgColor indexed="33"/>
        <bgColor auto="1"/>
      </patternFill>
    </fill>
    <fill>
      <patternFill patternType="solid">
        <fgColor indexed="34"/>
        <bgColor auto="1"/>
      </patternFill>
    </fill>
    <fill>
      <patternFill patternType="solid">
        <fgColor indexed="35"/>
        <bgColor auto="1"/>
      </patternFill>
    </fill>
    <fill>
      <patternFill patternType="solid">
        <fgColor indexed="36"/>
        <bgColor auto="1"/>
      </patternFill>
    </fill>
    <fill>
      <patternFill patternType="solid">
        <fgColor indexed="38"/>
        <bgColor auto="1"/>
      </patternFill>
    </fill>
  </fills>
  <borders count="131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indexed="11"/>
      </bottom>
      <diagonal/>
    </border>
    <border>
      <left/>
      <right style="medium">
        <color indexed="11"/>
      </right>
      <top/>
      <bottom/>
      <diagonal/>
    </border>
    <border>
      <left style="medium">
        <color indexed="11"/>
      </left>
      <right/>
      <top style="medium">
        <color indexed="11"/>
      </top>
      <bottom style="medium">
        <color indexed="11"/>
      </bottom>
      <diagonal/>
    </border>
    <border>
      <left/>
      <right/>
      <top style="medium">
        <color indexed="11"/>
      </top>
      <bottom style="medium">
        <color indexed="11"/>
      </bottom>
      <diagonal/>
    </border>
    <border>
      <left/>
      <right style="medium">
        <color indexed="11"/>
      </right>
      <top style="medium">
        <color indexed="11"/>
      </top>
      <bottom style="medium">
        <color indexed="11"/>
      </bottom>
      <diagonal/>
    </border>
    <border>
      <left style="medium">
        <color indexed="11"/>
      </left>
      <right/>
      <top/>
      <bottom/>
      <diagonal/>
    </border>
    <border>
      <left style="medium">
        <color indexed="11"/>
      </left>
      <right/>
      <top style="medium">
        <color indexed="11"/>
      </top>
      <bottom/>
      <diagonal/>
    </border>
    <border>
      <left/>
      <right/>
      <top style="medium">
        <color indexed="11"/>
      </top>
      <bottom/>
      <diagonal/>
    </border>
    <border>
      <left/>
      <right style="medium">
        <color indexed="11"/>
      </right>
      <top style="medium">
        <color indexed="11"/>
      </top>
      <bottom/>
      <diagonal/>
    </border>
    <border>
      <left style="medium">
        <color indexed="11"/>
      </left>
      <right/>
      <top/>
      <bottom style="medium">
        <color indexed="11"/>
      </bottom>
      <diagonal/>
    </border>
    <border>
      <left/>
      <right style="medium">
        <color indexed="11"/>
      </right>
      <top/>
      <bottom style="medium">
        <color indexed="11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ck">
        <color indexed="8"/>
      </bottom>
      <diagonal/>
    </border>
    <border>
      <left/>
      <right/>
      <top style="medium">
        <color indexed="8"/>
      </top>
      <bottom style="thick">
        <color indexed="8"/>
      </bottom>
      <diagonal/>
    </border>
    <border>
      <left/>
      <right style="thin">
        <color indexed="8"/>
      </right>
      <top style="medium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/>
      <right style="thin">
        <color indexed="8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9"/>
      </left>
      <right/>
      <top/>
      <bottom style="thin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 style="thin">
        <color indexed="8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9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medium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8"/>
      </top>
      <bottom style="medium">
        <color indexed="8"/>
      </bottom>
      <diagonal/>
    </border>
    <border>
      <left style="thin">
        <color indexed="11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11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11"/>
      </bottom>
      <diagonal/>
    </border>
    <border>
      <left/>
      <right/>
      <top style="medium">
        <color indexed="8"/>
      </top>
      <bottom style="medium">
        <color indexed="11"/>
      </bottom>
      <diagonal/>
    </border>
    <border>
      <left/>
      <right style="thin">
        <color indexed="8"/>
      </right>
      <top style="medium">
        <color indexed="11"/>
      </top>
      <bottom style="medium">
        <color indexed="11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11"/>
      </top>
      <bottom style="medium">
        <color indexed="11"/>
      </bottom>
      <diagonal/>
    </border>
    <border>
      <left style="medium">
        <color indexed="8"/>
      </left>
      <right/>
      <top style="medium">
        <color indexed="11"/>
      </top>
      <bottom style="thin">
        <color indexed="11"/>
      </bottom>
      <diagonal/>
    </border>
    <border>
      <left/>
      <right/>
      <top style="medium">
        <color indexed="11"/>
      </top>
      <bottom style="thin">
        <color indexed="11"/>
      </bottom>
      <diagonal/>
    </border>
    <border>
      <left/>
      <right style="thin">
        <color indexed="8"/>
      </right>
      <top style="medium">
        <color indexed="11"/>
      </top>
      <bottom style="thin">
        <color indexed="8"/>
      </bottom>
      <diagonal/>
    </border>
    <border>
      <left/>
      <right/>
      <top style="thin">
        <color indexed="11"/>
      </top>
      <bottom/>
      <diagonal/>
    </border>
    <border>
      <left style="thin">
        <color indexed="9"/>
      </left>
      <right/>
      <top style="thin">
        <color indexed="8"/>
      </top>
      <bottom style="thin">
        <color indexed="9"/>
      </bottom>
      <diagonal/>
    </border>
    <border>
      <left/>
      <right/>
      <top style="thin">
        <color indexed="8"/>
      </top>
      <bottom style="thin">
        <color indexed="9"/>
      </bottom>
      <diagonal/>
    </border>
    <border>
      <left/>
      <right/>
      <top style="thin">
        <color indexed="11"/>
      </top>
      <bottom style="thin">
        <color indexed="9"/>
      </bottom>
      <diagonal/>
    </border>
    <border>
      <left/>
      <right/>
      <top style="thin">
        <color indexed="9"/>
      </top>
      <bottom style="medium">
        <color indexed="8"/>
      </bottom>
      <diagonal/>
    </border>
    <border>
      <left style="thin">
        <color indexed="9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9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11"/>
      </top>
      <bottom style="medium">
        <color indexed="11"/>
      </bottom>
      <diagonal/>
    </border>
    <border>
      <left style="thin">
        <color indexed="8"/>
      </left>
      <right/>
      <top style="medium">
        <color indexed="11"/>
      </top>
      <bottom style="medium">
        <color indexed="11"/>
      </bottom>
      <diagonal/>
    </border>
    <border>
      <left style="thin">
        <color indexed="8"/>
      </left>
      <right style="thin">
        <color indexed="8"/>
      </right>
      <top style="medium">
        <color indexed="11"/>
      </top>
      <bottom style="thin">
        <color indexed="8"/>
      </bottom>
      <diagonal/>
    </border>
    <border>
      <left style="thin">
        <color indexed="8"/>
      </left>
      <right/>
      <top style="medium">
        <color indexed="11"/>
      </top>
      <bottom style="thin">
        <color indexed="11"/>
      </bottom>
      <diagonal/>
    </border>
    <border>
      <left/>
      <right style="thin">
        <color indexed="8"/>
      </right>
      <top style="thin">
        <color indexed="8"/>
      </top>
      <bottom style="medium">
        <color indexed="11"/>
      </bottom>
      <diagonal/>
    </border>
    <border>
      <left/>
      <right style="medium">
        <color indexed="8"/>
      </right>
      <top style="thin">
        <color indexed="8"/>
      </top>
      <bottom style="medium">
        <color indexed="11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1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11"/>
      </bottom>
      <diagonal/>
    </border>
    <border>
      <left style="thin">
        <color indexed="8"/>
      </left>
      <right/>
      <top style="thin">
        <color indexed="8"/>
      </top>
      <bottom style="medium">
        <color indexed="11"/>
      </bottom>
      <diagonal/>
    </border>
    <border>
      <left/>
      <right/>
      <top style="medium">
        <color indexed="11"/>
      </top>
      <bottom style="thin">
        <color indexed="8"/>
      </bottom>
      <diagonal/>
    </border>
    <border>
      <left/>
      <right style="thin">
        <color indexed="8"/>
      </right>
      <top style="medium">
        <color indexed="11"/>
      </top>
      <bottom style="thin">
        <color indexed="11"/>
      </bottom>
      <diagonal/>
    </border>
    <border>
      <left/>
      <right style="medium">
        <color indexed="8"/>
      </right>
      <top style="thin">
        <color indexed="11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11"/>
      </top>
      <bottom style="medium">
        <color indexed="11"/>
      </bottom>
      <diagonal/>
    </border>
    <border>
      <left/>
      <right/>
      <top style="thin">
        <color indexed="11"/>
      </top>
      <bottom style="thin">
        <color indexed="8"/>
      </bottom>
      <diagonal/>
    </border>
    <border>
      <left/>
      <right style="thin">
        <color indexed="8"/>
      </right>
      <top style="thin">
        <color indexed="11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11"/>
      </bottom>
      <diagonal/>
    </border>
    <border>
      <left style="medium">
        <color indexed="8"/>
      </left>
      <right style="medium">
        <color indexed="8"/>
      </right>
      <top style="medium">
        <color indexed="11"/>
      </top>
      <bottom style="thin">
        <color indexed="8"/>
      </bottom>
      <diagonal/>
    </border>
    <border>
      <left style="thin">
        <color indexed="8"/>
      </left>
      <right/>
      <top style="medium">
        <color indexed="11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11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9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11"/>
      </bottom>
      <diagonal/>
    </border>
    <border>
      <left style="thin">
        <color indexed="8"/>
      </left>
      <right/>
      <top style="thin">
        <color indexed="11"/>
      </top>
      <bottom style="thin">
        <color indexed="11"/>
      </bottom>
      <diagonal/>
    </border>
    <border>
      <left/>
      <right/>
      <top style="thin">
        <color indexed="11"/>
      </top>
      <bottom style="thin">
        <color indexed="11"/>
      </bottom>
      <diagonal/>
    </border>
    <border>
      <left/>
      <right style="thin">
        <color indexed="8"/>
      </right>
      <top style="thin">
        <color indexed="11"/>
      </top>
      <bottom style="thin">
        <color indexed="11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1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9"/>
      </left>
      <right style="medium">
        <color indexed="39"/>
      </right>
      <top/>
      <bottom/>
      <diagonal/>
    </border>
    <border>
      <left style="medium">
        <color indexed="39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542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borderId="1" applyNumberFormat="0" applyFont="1" applyFill="0" applyBorder="1" applyAlignment="1" applyProtection="0">
      <alignment vertical="bottom"/>
    </xf>
    <xf numFmtId="0" fontId="0" borderId="2" applyNumberFormat="0" applyFont="1" applyFill="0" applyBorder="1" applyAlignment="1" applyProtection="0">
      <alignment vertical="bottom"/>
    </xf>
    <xf numFmtId="0" fontId="0" borderId="3" applyNumberFormat="0" applyFont="1" applyFill="0" applyBorder="1" applyAlignment="1" applyProtection="0">
      <alignment vertical="bottom"/>
    </xf>
    <xf numFmtId="0" fontId="0" borderId="4" applyNumberFormat="0" applyFont="1" applyFill="0" applyBorder="1" applyAlignment="1" applyProtection="0">
      <alignment vertical="bottom"/>
    </xf>
    <xf numFmtId="0" fontId="0" borderId="5" applyNumberFormat="0" applyFont="1" applyFill="0" applyBorder="1" applyAlignment="1" applyProtection="0">
      <alignment vertical="bottom"/>
    </xf>
    <xf numFmtId="0" fontId="3" borderId="4" applyNumberFormat="0" applyFont="1" applyFill="0" applyBorder="1" applyAlignment="1" applyProtection="0">
      <alignment vertical="bottom"/>
    </xf>
    <xf numFmtId="0" fontId="3" borderId="5" applyNumberFormat="0" applyFont="1" applyFill="0" applyBorder="1" applyAlignment="1" applyProtection="0">
      <alignment vertical="bottom"/>
    </xf>
    <xf numFmtId="49" fontId="4" fillId="2" borderId="4" applyNumberFormat="1" applyFont="1" applyFill="1" applyBorder="1" applyAlignment="1" applyProtection="0">
      <alignment vertical="bottom" wrapText="1"/>
    </xf>
    <xf numFmtId="49" fontId="5" borderId="6" applyNumberFormat="1" applyFont="1" applyFill="0" applyBorder="1" applyAlignment="1" applyProtection="0">
      <alignment vertical="bottom"/>
    </xf>
    <xf numFmtId="0" fontId="3" borderId="6" applyNumberFormat="0" applyFont="1" applyFill="0" applyBorder="1" applyAlignment="1" applyProtection="0">
      <alignment vertical="bottom"/>
    </xf>
    <xf numFmtId="0" fontId="3" fillId="2" borderId="6" applyNumberFormat="0" applyFont="1" applyFill="1" applyBorder="1" applyAlignment="1" applyProtection="0">
      <alignment horizontal="center" vertical="center"/>
    </xf>
    <xf numFmtId="0" fontId="3" fillId="2" borderId="5" applyNumberFormat="0" applyFont="1" applyFill="1" applyBorder="1" applyAlignment="1" applyProtection="0">
      <alignment horizontal="center" vertical="center"/>
    </xf>
    <xf numFmtId="0" fontId="3" fillId="2" borderId="5" applyNumberFormat="0" applyFont="1" applyFill="1" applyBorder="1" applyAlignment="1" applyProtection="0">
      <alignment horizontal="right" vertical="center"/>
    </xf>
    <xf numFmtId="0" fontId="3" borderId="7" applyNumberFormat="0" applyFont="1" applyFill="0" applyBorder="1" applyAlignment="1" applyProtection="0">
      <alignment vertical="bottom"/>
    </xf>
    <xf numFmtId="0" fontId="5" fillId="3" borderId="8" applyNumberFormat="0" applyFont="1" applyFill="1" applyBorder="1" applyAlignment="1" applyProtection="0">
      <alignment horizontal="center" vertical="center" wrapText="1"/>
    </xf>
    <xf numFmtId="0" fontId="5" fillId="3" borderId="9" applyNumberFormat="0" applyFont="1" applyFill="1" applyBorder="1" applyAlignment="1" applyProtection="0">
      <alignment horizontal="center" vertical="center" wrapText="1"/>
    </xf>
    <xf numFmtId="0" fontId="5" fillId="3" borderId="10" applyNumberFormat="0" applyFont="1" applyFill="1" applyBorder="1" applyAlignment="1" applyProtection="0">
      <alignment horizontal="center" vertical="center" wrapText="1"/>
    </xf>
    <xf numFmtId="0" fontId="3" borderId="11" applyNumberFormat="0" applyFont="1" applyFill="0" applyBorder="1" applyAlignment="1" applyProtection="0">
      <alignment vertical="bottom"/>
    </xf>
    <xf numFmtId="49" fontId="5" borderId="4" applyNumberFormat="1" applyFont="1" applyFill="0" applyBorder="1" applyAlignment="1" applyProtection="0">
      <alignment vertical="bottom"/>
    </xf>
    <xf numFmtId="49" fontId="5" borderId="9" applyNumberFormat="1" applyFont="1" applyFill="0" applyBorder="1" applyAlignment="1" applyProtection="0">
      <alignment vertical="bottom"/>
    </xf>
    <xf numFmtId="0" fontId="3" fillId="2" borderId="9" applyNumberFormat="0" applyFont="1" applyFill="1" applyBorder="1" applyAlignment="1" applyProtection="0">
      <alignment horizontal="center" vertical="center"/>
    </xf>
    <xf numFmtId="0" fontId="3" fillId="2" borderId="9" applyNumberFormat="0" applyFont="1" applyFill="1" applyBorder="1" applyAlignment="1" applyProtection="0">
      <alignment horizontal="right" vertical="center"/>
    </xf>
    <xf numFmtId="0" fontId="3" borderId="9" applyNumberFormat="0" applyFont="1" applyFill="0" applyBorder="1" applyAlignment="1" applyProtection="0">
      <alignment vertical="bottom"/>
    </xf>
    <xf numFmtId="49" fontId="5" borderId="4" applyNumberFormat="1" applyFont="1" applyFill="0" applyBorder="1" applyAlignment="1" applyProtection="0">
      <alignment horizontal="left" vertical="bottom"/>
    </xf>
    <xf numFmtId="0" fontId="5" borderId="4" applyNumberFormat="0" applyFont="1" applyFill="0" applyBorder="1" applyAlignment="1" applyProtection="0">
      <alignment vertical="bottom"/>
    </xf>
    <xf numFmtId="0" fontId="5" fillId="3" borderId="12" applyNumberFormat="0" applyFont="1" applyFill="1" applyBorder="1" applyAlignment="1" applyProtection="0">
      <alignment vertical="center" wrapText="1"/>
    </xf>
    <xf numFmtId="0" fontId="5" fillId="3" borderId="13" applyNumberFormat="0" applyFont="1" applyFill="1" applyBorder="1" applyAlignment="1" applyProtection="0">
      <alignment vertical="center" wrapText="1"/>
    </xf>
    <xf numFmtId="0" fontId="5" fillId="3" borderId="14" applyNumberFormat="0" applyFont="1" applyFill="1" applyBorder="1" applyAlignment="1" applyProtection="0">
      <alignment vertical="center" wrapText="1"/>
    </xf>
    <xf numFmtId="0" fontId="5" fillId="3" borderId="15" applyNumberFormat="0" applyFont="1" applyFill="1" applyBorder="1" applyAlignment="1" applyProtection="0">
      <alignment vertical="center" wrapText="1"/>
    </xf>
    <xf numFmtId="0" fontId="5" fillId="3" borderId="6" applyNumberFormat="0" applyFont="1" applyFill="1" applyBorder="1" applyAlignment="1" applyProtection="0">
      <alignment vertical="center" wrapText="1"/>
    </xf>
    <xf numFmtId="0" fontId="5" fillId="3" borderId="16" applyNumberFormat="0" applyFont="1" applyFill="1" applyBorder="1" applyAlignment="1" applyProtection="0">
      <alignment vertical="center" wrapText="1"/>
    </xf>
    <xf numFmtId="0" fontId="3" borderId="13" applyNumberFormat="0" applyFont="1" applyFill="0" applyBorder="1" applyAlignment="1" applyProtection="0">
      <alignment vertical="bottom"/>
    </xf>
    <xf numFmtId="0" fontId="3" fillId="2" borderId="13" applyNumberFormat="0" applyFont="1" applyFill="1" applyBorder="1" applyAlignment="1" applyProtection="0">
      <alignment horizontal="center" vertical="center"/>
    </xf>
    <xf numFmtId="0" fontId="3" borderId="17" applyNumberFormat="0" applyFont="1" applyFill="0" applyBorder="1" applyAlignment="1" applyProtection="0">
      <alignment vertical="bottom"/>
    </xf>
    <xf numFmtId="0" fontId="3" borderId="18" applyNumberFormat="0" applyFont="1" applyFill="0" applyBorder="1" applyAlignment="1" applyProtection="0">
      <alignment vertical="bottom"/>
    </xf>
    <xf numFmtId="49" fontId="4" borderId="19" applyNumberFormat="1" applyFont="1" applyFill="0" applyBorder="1" applyAlignment="1" applyProtection="0">
      <alignment vertical="bottom"/>
    </xf>
    <xf numFmtId="49" fontId="4" fillId="2" borderId="20" applyNumberFormat="1" applyFont="1" applyFill="1" applyBorder="1" applyAlignment="1" applyProtection="0">
      <alignment horizontal="center" vertical="top"/>
    </xf>
    <xf numFmtId="49" fontId="4" borderId="20" applyNumberFormat="1" applyFont="1" applyFill="0" applyBorder="1" applyAlignment="1" applyProtection="0">
      <alignment vertical="bottom"/>
    </xf>
    <xf numFmtId="49" fontId="4" borderId="21" applyNumberFormat="1" applyFont="1" applyFill="0" applyBorder="1" applyAlignment="1" applyProtection="0">
      <alignment vertical="bottom"/>
    </xf>
    <xf numFmtId="0" fontId="5" borderId="22" applyNumberFormat="0" applyFont="1" applyFill="0" applyBorder="1" applyAlignment="1" applyProtection="0">
      <alignment vertical="bottom"/>
    </xf>
    <xf numFmtId="1" fontId="5" borderId="20" applyNumberFormat="1" applyFont="1" applyFill="0" applyBorder="1" applyAlignment="1" applyProtection="0">
      <alignment horizontal="center" vertical="bottom"/>
    </xf>
    <xf numFmtId="2" fontId="5" borderId="20" applyNumberFormat="1" applyFont="1" applyFill="0" applyBorder="1" applyAlignment="1" applyProtection="0">
      <alignment horizontal="center" vertical="bottom"/>
    </xf>
    <xf numFmtId="59" fontId="5" borderId="21" applyNumberFormat="1" applyFont="1" applyFill="0" applyBorder="1" applyAlignment="1" applyProtection="0">
      <alignment horizontal="center" vertical="bottom"/>
    </xf>
    <xf numFmtId="59" fontId="5" borderId="22" applyNumberFormat="1" applyFont="1" applyFill="0" applyBorder="1" applyAlignment="1" applyProtection="0">
      <alignment horizontal="center" vertical="bottom"/>
    </xf>
    <xf numFmtId="0" fontId="3" fillId="2" borderId="4" applyNumberFormat="0" applyFont="1" applyFill="1" applyBorder="1" applyAlignment="1" applyProtection="0">
      <alignment horizontal="center" vertical="center"/>
    </xf>
    <xf numFmtId="49" fontId="4" borderId="23" applyNumberFormat="1" applyFont="1" applyFill="0" applyBorder="1" applyAlignment="1" applyProtection="0">
      <alignment vertical="bottom"/>
    </xf>
    <xf numFmtId="1" fontId="4" borderId="24" applyNumberFormat="1" applyFont="1" applyFill="0" applyBorder="1" applyAlignment="1" applyProtection="0">
      <alignment horizontal="center" vertical="bottom"/>
    </xf>
    <xf numFmtId="2" fontId="4" borderId="24" applyNumberFormat="1" applyFont="1" applyFill="0" applyBorder="1" applyAlignment="1" applyProtection="0">
      <alignment horizontal="center" vertical="bottom"/>
    </xf>
    <xf numFmtId="60" fontId="4" borderId="25" applyNumberFormat="1" applyFont="1" applyFill="0" applyBorder="1" applyAlignment="1" applyProtection="0">
      <alignment horizontal="right" vertical="bottom"/>
    </xf>
    <xf numFmtId="60" fontId="4" borderId="22" applyNumberFormat="1" applyFont="1" applyFill="0" applyBorder="1" applyAlignment="1" applyProtection="0">
      <alignment horizontal="right" vertical="bottom"/>
    </xf>
    <xf numFmtId="49" fontId="4" borderId="26" applyNumberFormat="1" applyFont="1" applyFill="0" applyBorder="1" applyAlignment="1" applyProtection="0">
      <alignment vertical="bottom"/>
    </xf>
    <xf numFmtId="1" fontId="5" borderId="27" applyNumberFormat="1" applyFont="1" applyFill="0" applyBorder="1" applyAlignment="1" applyProtection="0">
      <alignment horizontal="center" vertical="bottom"/>
    </xf>
    <xf numFmtId="9" fontId="0" fillId="4" borderId="27" applyNumberFormat="1" applyFont="1" applyFill="1" applyBorder="1" applyAlignment="1" applyProtection="0">
      <alignment horizontal="center" vertical="bottom"/>
    </xf>
    <xf numFmtId="59" fontId="5" borderId="28" applyNumberFormat="1" applyFont="1" applyFill="0" applyBorder="1" applyAlignment="1" applyProtection="0">
      <alignment horizontal="center" vertical="bottom"/>
    </xf>
    <xf numFmtId="0" fontId="3" borderId="22" applyNumberFormat="0" applyFont="1" applyFill="0" applyBorder="1" applyAlignment="1" applyProtection="0">
      <alignment vertical="bottom"/>
    </xf>
    <xf numFmtId="49" fontId="4" borderId="29" applyNumberFormat="1" applyFont="1" applyFill="0" applyBorder="1" applyAlignment="1" applyProtection="0">
      <alignment vertical="bottom"/>
    </xf>
    <xf numFmtId="1" fontId="4" borderId="30" applyNumberFormat="1" applyFont="1" applyFill="0" applyBorder="1" applyAlignment="1" applyProtection="0">
      <alignment horizontal="center" vertical="bottom"/>
    </xf>
    <xf numFmtId="2" fontId="4" borderId="30" applyNumberFormat="1" applyFont="1" applyFill="0" applyBorder="1" applyAlignment="1" applyProtection="0">
      <alignment horizontal="center" vertical="bottom"/>
    </xf>
    <xf numFmtId="60" fontId="4" borderId="31" applyNumberFormat="1" applyFont="1" applyFill="0" applyBorder="1" applyAlignment="1" applyProtection="0">
      <alignment horizontal="right" vertical="bottom"/>
    </xf>
    <xf numFmtId="0" fontId="3" borderId="32" applyNumberFormat="0" applyFont="1" applyFill="0" applyBorder="1" applyAlignment="1" applyProtection="0">
      <alignment vertical="bottom"/>
    </xf>
    <xf numFmtId="49" fontId="6" borderId="4" applyNumberFormat="1" applyFont="1" applyFill="0" applyBorder="1" applyAlignment="1" applyProtection="0">
      <alignment vertical="bottom"/>
    </xf>
    <xf numFmtId="0" fontId="3" borderId="33" applyNumberFormat="0" applyFont="1" applyFill="0" applyBorder="1" applyAlignment="1" applyProtection="0">
      <alignment vertical="bottom"/>
    </xf>
    <xf numFmtId="49" fontId="5" borderId="34" applyNumberFormat="1" applyFont="1" applyFill="0" applyBorder="1" applyAlignment="1" applyProtection="0">
      <alignment vertical="bottom"/>
    </xf>
    <xf numFmtId="0" fontId="7" borderId="5" applyNumberFormat="0" applyFont="1" applyFill="0" applyBorder="1" applyAlignment="1" applyProtection="0">
      <alignment vertical="bottom"/>
    </xf>
    <xf numFmtId="0" fontId="3" borderId="35" applyNumberFormat="0" applyFont="1" applyFill="0" applyBorder="1" applyAlignment="1" applyProtection="0">
      <alignment vertical="bottom"/>
    </xf>
    <xf numFmtId="49" fontId="4" borderId="36" applyNumberFormat="1" applyFont="1" applyFill="0" applyBorder="1" applyAlignment="1" applyProtection="0">
      <alignment vertical="bottom"/>
    </xf>
    <xf numFmtId="49" fontId="8" borderId="36" applyNumberFormat="1" applyFont="1" applyFill="0" applyBorder="1" applyAlignment="1" applyProtection="0">
      <alignment vertical="bottom"/>
    </xf>
    <xf numFmtId="49" fontId="9" fillId="5" borderId="37" applyNumberFormat="1" applyFont="1" applyFill="1" applyBorder="1" applyAlignment="1" applyProtection="0">
      <alignment horizontal="center" vertical="center" wrapText="1"/>
    </xf>
    <xf numFmtId="49" fontId="9" fillId="5" borderId="38" applyNumberFormat="1" applyFont="1" applyFill="1" applyBorder="1" applyAlignment="1" applyProtection="0">
      <alignment horizontal="center" vertical="center" wrapText="1"/>
    </xf>
    <xf numFmtId="49" fontId="9" fillId="5" borderId="39" applyNumberFormat="1" applyFont="1" applyFill="1" applyBorder="1" applyAlignment="1" applyProtection="0">
      <alignment horizontal="center" vertical="center" wrapText="1"/>
    </xf>
    <xf numFmtId="49" fontId="9" fillId="5" borderId="40" applyNumberFormat="1" applyFont="1" applyFill="1" applyBorder="1" applyAlignment="1" applyProtection="0">
      <alignment horizontal="center" vertical="center" wrapText="1"/>
    </xf>
    <xf numFmtId="49" fontId="4" borderId="41" applyNumberFormat="1" applyFont="1" applyFill="0" applyBorder="1" applyAlignment="1" applyProtection="0">
      <alignment vertical="bottom"/>
    </xf>
    <xf numFmtId="1" fontId="3" borderId="41" applyNumberFormat="1" applyFont="1" applyFill="0" applyBorder="1" applyAlignment="1" applyProtection="0">
      <alignment vertical="bottom"/>
    </xf>
    <xf numFmtId="0" fontId="7" borderId="22" applyNumberFormat="1" applyFont="1" applyFill="0" applyBorder="1" applyAlignment="1" applyProtection="0">
      <alignment vertical="bottom"/>
    </xf>
    <xf numFmtId="49" fontId="4" borderId="42" applyNumberFormat="1" applyFont="1" applyFill="0" applyBorder="1" applyAlignment="1" applyProtection="0">
      <alignment vertical="bottom"/>
    </xf>
    <xf numFmtId="0" fontId="4" borderId="36" applyNumberFormat="1" applyFont="1" applyFill="0" applyBorder="1" applyAlignment="1" applyProtection="0">
      <alignment vertical="bottom"/>
    </xf>
    <xf numFmtId="0" fontId="8" fillId="6" borderId="43" applyNumberFormat="1" applyFont="1" applyFill="1" applyBorder="1" applyAlignment="1" applyProtection="0">
      <alignment horizontal="center" vertical="center" wrapText="1"/>
    </xf>
    <xf numFmtId="0" fontId="8" fillId="7" borderId="44" applyNumberFormat="1" applyFont="1" applyFill="1" applyBorder="1" applyAlignment="1" applyProtection="0">
      <alignment horizontal="center" vertical="center" wrapText="1"/>
    </xf>
    <xf numFmtId="0" fontId="8" fillId="8" borderId="44" applyNumberFormat="1" applyFont="1" applyFill="1" applyBorder="1" applyAlignment="1" applyProtection="0">
      <alignment horizontal="center" vertical="center" wrapText="1"/>
    </xf>
    <xf numFmtId="0" fontId="8" fillId="9" borderId="44" applyNumberFormat="1" applyFont="1" applyFill="1" applyBorder="1" applyAlignment="1" applyProtection="0">
      <alignment horizontal="center" vertical="center" wrapText="1"/>
    </xf>
    <xf numFmtId="0" fontId="8" fillId="4" borderId="44" applyNumberFormat="1" applyFont="1" applyFill="1" applyBorder="1" applyAlignment="1" applyProtection="0">
      <alignment horizontal="center" vertical="center" wrapText="1"/>
    </xf>
    <xf numFmtId="0" fontId="8" fillId="10" borderId="44" applyNumberFormat="1" applyFont="1" applyFill="1" applyBorder="1" applyAlignment="1" applyProtection="0">
      <alignment horizontal="center" vertical="center" wrapText="1"/>
    </xf>
    <xf numFmtId="0" fontId="8" fillId="11" borderId="44" applyNumberFormat="1" applyFont="1" applyFill="1" applyBorder="1" applyAlignment="1" applyProtection="0">
      <alignment horizontal="center" vertical="center" wrapText="1"/>
    </xf>
    <xf numFmtId="0" fontId="8" fillId="12" borderId="44" applyNumberFormat="1" applyFont="1" applyFill="1" applyBorder="1" applyAlignment="1" applyProtection="0">
      <alignment horizontal="center" vertical="center" wrapText="1"/>
    </xf>
    <xf numFmtId="0" fontId="8" fillId="13" borderId="44" applyNumberFormat="1" applyFont="1" applyFill="1" applyBorder="1" applyAlignment="1" applyProtection="0">
      <alignment horizontal="center" vertical="center" wrapText="1"/>
    </xf>
    <xf numFmtId="0" fontId="8" fillId="14" borderId="45" applyNumberFormat="1" applyFont="1" applyFill="1" applyBorder="1" applyAlignment="1" applyProtection="0">
      <alignment horizontal="center" vertical="center" wrapText="1"/>
    </xf>
    <xf numFmtId="0" fontId="8" fillId="2" borderId="36" applyNumberFormat="1" applyFont="1" applyFill="1" applyBorder="1" applyAlignment="1" applyProtection="0">
      <alignment horizontal="center" vertical="center" wrapText="1"/>
    </xf>
    <xf numFmtId="0" fontId="3" borderId="46" applyNumberFormat="0" applyFont="1" applyFill="0" applyBorder="1" applyAlignment="1" applyProtection="0">
      <alignment vertical="bottom"/>
    </xf>
    <xf numFmtId="49" fontId="4" borderId="47" applyNumberFormat="1" applyFont="1" applyFill="0" applyBorder="1" applyAlignment="1" applyProtection="0">
      <alignment vertical="bottom"/>
    </xf>
    <xf numFmtId="0" fontId="3" borderId="48" applyNumberFormat="0" applyFont="1" applyFill="0" applyBorder="1" applyAlignment="1" applyProtection="0">
      <alignment vertical="bottom"/>
    </xf>
    <xf numFmtId="0" fontId="7" borderId="22" applyNumberFormat="0" applyFont="1" applyFill="0" applyBorder="1" applyAlignment="1" applyProtection="0">
      <alignment vertical="bottom"/>
    </xf>
    <xf numFmtId="0" fontId="8" fillId="15" borderId="36" applyNumberFormat="1" applyFont="1" applyFill="1" applyBorder="1" applyAlignment="1" applyProtection="0">
      <alignment horizontal="center" vertical="center" wrapText="1"/>
    </xf>
    <xf numFmtId="0" fontId="0" borderId="49" applyNumberFormat="0" applyFont="1" applyFill="0" applyBorder="1" applyAlignment="1" applyProtection="0">
      <alignment vertical="bottom"/>
    </xf>
    <xf numFmtId="49" fontId="5" borderId="41" applyNumberFormat="1" applyFont="1" applyFill="0" applyBorder="1" applyAlignment="1" applyProtection="0">
      <alignment vertical="bottom"/>
    </xf>
    <xf numFmtId="0" fontId="3" borderId="19" applyNumberFormat="0" applyFont="1" applyFill="0" applyBorder="1" applyAlignment="1" applyProtection="0">
      <alignment vertical="bottom"/>
    </xf>
    <xf numFmtId="0" fontId="8" fillId="2" borderId="36" applyNumberFormat="0" applyFont="1" applyFill="1" applyBorder="1" applyAlignment="1" applyProtection="0">
      <alignment horizontal="center" vertical="center" wrapText="1"/>
    </xf>
    <xf numFmtId="0" fontId="3" borderId="36" applyNumberFormat="0" applyFont="1" applyFill="0" applyBorder="1" applyAlignment="1" applyProtection="0">
      <alignment vertical="bottom"/>
    </xf>
    <xf numFmtId="0" fontId="10" fillId="16" borderId="36" applyNumberFormat="1" applyFont="1" applyFill="1" applyBorder="1" applyAlignment="1" applyProtection="0">
      <alignment horizontal="center" vertical="bottom"/>
    </xf>
    <xf numFmtId="0" fontId="10" fillId="17" borderId="36" applyNumberFormat="1" applyFont="1" applyFill="1" applyBorder="1" applyAlignment="1" applyProtection="0">
      <alignment horizontal="center" vertical="bottom"/>
    </xf>
    <xf numFmtId="0" fontId="10" fillId="18" borderId="36" applyNumberFormat="1" applyFont="1" applyFill="1" applyBorder="1" applyAlignment="1" applyProtection="0">
      <alignment horizontal="center" vertical="center"/>
    </xf>
    <xf numFmtId="0" fontId="10" fillId="19" borderId="36" applyNumberFormat="1" applyFont="1" applyFill="1" applyBorder="1" applyAlignment="1" applyProtection="0">
      <alignment horizontal="center" vertical="center"/>
    </xf>
    <xf numFmtId="0" fontId="0" borderId="50" applyNumberFormat="0" applyFont="1" applyFill="0" applyBorder="1" applyAlignment="1" applyProtection="0">
      <alignment vertical="bottom"/>
    </xf>
    <xf numFmtId="0" fontId="3" borderId="51" applyNumberFormat="0" applyFont="1" applyFill="0" applyBorder="1" applyAlignment="1" applyProtection="0">
      <alignment vertical="bottom"/>
    </xf>
    <xf numFmtId="0" fontId="3" borderId="52" applyNumberFormat="0" applyFont="1" applyFill="0" applyBorder="1" applyAlignment="1" applyProtection="0">
      <alignment vertical="bottom"/>
    </xf>
    <xf numFmtId="49" fontId="4" borderId="53" applyNumberFormat="1" applyFont="1" applyFill="0" applyBorder="1" applyAlignment="1" applyProtection="0">
      <alignment vertical="bottom"/>
    </xf>
    <xf numFmtId="0" fontId="3" borderId="43" applyNumberFormat="1" applyFont="1" applyFill="0" applyBorder="1" applyAlignment="1" applyProtection="0">
      <alignment vertical="bottom"/>
    </xf>
    <xf numFmtId="0" fontId="3" borderId="44" applyNumberFormat="1" applyFont="1" applyFill="0" applyBorder="1" applyAlignment="1" applyProtection="0">
      <alignment vertical="bottom"/>
    </xf>
    <xf numFmtId="0" fontId="3" borderId="45" applyNumberFormat="1" applyFont="1" applyFill="0" applyBorder="1" applyAlignment="1" applyProtection="0">
      <alignment vertical="bottom"/>
    </xf>
    <xf numFmtId="0" fontId="0" borderId="54" applyNumberFormat="0" applyFont="1" applyFill="0" applyBorder="1" applyAlignment="1" applyProtection="0">
      <alignment vertical="bottom"/>
    </xf>
    <xf numFmtId="0" fontId="3" borderId="55" applyNumberFormat="0" applyFont="1" applyFill="0" applyBorder="1" applyAlignment="1" applyProtection="0">
      <alignment vertical="bottom"/>
    </xf>
    <xf numFmtId="0" fontId="3" borderId="40" applyNumberFormat="0" applyFont="1" applyFill="0" applyBorder="1" applyAlignment="1" applyProtection="0">
      <alignment vertical="bottom"/>
    </xf>
    <xf numFmtId="0" fontId="0" borderId="56" applyNumberFormat="0" applyFont="1" applyFill="0" applyBorder="1" applyAlignment="1" applyProtection="0">
      <alignment vertical="bottom"/>
    </xf>
    <xf numFmtId="0" fontId="0" borderId="57" applyNumberFormat="0" applyFont="1" applyFill="0" applyBorder="1" applyAlignment="1" applyProtection="0">
      <alignment vertical="bottom"/>
    </xf>
    <xf numFmtId="0" fontId="0" borderId="58" applyNumberFormat="0" applyFont="1" applyFill="0" applyBorder="1" applyAlignment="1" applyProtection="0">
      <alignment vertical="bottom"/>
    </xf>
    <xf numFmtId="0" fontId="0" borderId="59" applyNumberFormat="0" applyFont="1" applyFill="0" applyBorder="1" applyAlignment="1" applyProtection="0">
      <alignment vertical="bottom"/>
    </xf>
    <xf numFmtId="0" fontId="0" borderId="60" applyNumberFormat="0" applyFont="1" applyFill="0" applyBorder="1" applyAlignment="1" applyProtection="0">
      <alignment vertical="bottom"/>
    </xf>
    <xf numFmtId="0" fontId="0" borderId="61" applyNumberFormat="0" applyFont="1" applyFill="0" applyBorder="1" applyAlignment="1" applyProtection="0">
      <alignment vertical="bottom"/>
    </xf>
    <xf numFmtId="0" fontId="0" borderId="62" applyNumberFormat="0" applyFont="1" applyFill="0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1" applyNumberFormat="0" applyFont="1" applyFill="1" applyBorder="1" applyAlignment="1" applyProtection="0">
      <alignment vertical="bottom"/>
    </xf>
    <xf numFmtId="0" fontId="0" fillId="2" borderId="2" applyNumberFormat="0" applyFont="1" applyFill="1" applyBorder="1" applyAlignment="1" applyProtection="0">
      <alignment vertical="bottom"/>
    </xf>
    <xf numFmtId="0" fontId="0" fillId="2" borderId="63" applyNumberFormat="0" applyFont="1" applyFill="1" applyBorder="1" applyAlignment="1" applyProtection="0">
      <alignment vertical="bottom"/>
    </xf>
    <xf numFmtId="0" fontId="0" fillId="2" borderId="33" applyNumberFormat="0" applyFont="1" applyFill="1" applyBorder="1" applyAlignment="1" applyProtection="0">
      <alignment vertical="bottom"/>
    </xf>
    <xf numFmtId="0" fontId="0" fillId="2" borderId="5" applyNumberFormat="0" applyFont="1" applyFill="1" applyBorder="1" applyAlignment="1" applyProtection="0">
      <alignment vertical="bottom"/>
    </xf>
    <xf numFmtId="49" fontId="11" fillId="2" borderId="64" applyNumberFormat="1" applyFont="1" applyFill="1" applyBorder="1" applyAlignment="1" applyProtection="0">
      <alignment horizontal="center" vertical="bottom"/>
    </xf>
    <xf numFmtId="0" fontId="11" fillId="2" borderId="65" applyNumberFormat="0" applyFont="1" applyFill="1" applyBorder="1" applyAlignment="1" applyProtection="0">
      <alignment horizontal="center" vertical="bottom"/>
    </xf>
    <xf numFmtId="59" fontId="12" fillId="2" borderId="65" applyNumberFormat="1" applyFont="1" applyFill="1" applyBorder="1" applyAlignment="1" applyProtection="0">
      <alignment horizontal="right" vertical="bottom"/>
    </xf>
    <xf numFmtId="59" fontId="12" fillId="2" borderId="66" applyNumberFormat="1" applyFont="1" applyFill="1" applyBorder="1" applyAlignment="1" applyProtection="0">
      <alignment horizontal="right" vertical="bottom"/>
    </xf>
    <xf numFmtId="0" fontId="0" fillId="2" borderId="46" applyNumberFormat="0" applyFont="1" applyFill="1" applyBorder="1" applyAlignment="1" applyProtection="0">
      <alignment vertical="bottom"/>
    </xf>
    <xf numFmtId="49" fontId="11" fillId="2" borderId="37" applyNumberFormat="1" applyFont="1" applyFill="1" applyBorder="1" applyAlignment="1" applyProtection="0">
      <alignment horizontal="center" vertical="bottom"/>
    </xf>
    <xf numFmtId="0" fontId="11" fillId="2" borderId="38" applyNumberFormat="0" applyFont="1" applyFill="1" applyBorder="1" applyAlignment="1" applyProtection="0">
      <alignment horizontal="center" vertical="bottom"/>
    </xf>
    <xf numFmtId="1" fontId="11" fillId="2" borderId="38" applyNumberFormat="1" applyFont="1" applyFill="1" applyBorder="1" applyAlignment="1" applyProtection="0">
      <alignment horizontal="right" vertical="bottom"/>
    </xf>
    <xf numFmtId="1" fontId="11" fillId="2" borderId="67" applyNumberFormat="1" applyFont="1" applyFill="1" applyBorder="1" applyAlignment="1" applyProtection="0">
      <alignment horizontal="right" vertical="bottom"/>
    </xf>
    <xf numFmtId="0" fontId="0" fillId="2" borderId="68" applyNumberFormat="0" applyFont="1" applyFill="1" applyBorder="1" applyAlignment="1" applyProtection="0">
      <alignment vertical="bottom"/>
    </xf>
    <xf numFmtId="0" fontId="0" fillId="2" borderId="69" applyNumberFormat="0" applyFont="1" applyFill="1" applyBorder="1" applyAlignment="1" applyProtection="0">
      <alignment vertical="bottom"/>
    </xf>
    <xf numFmtId="0" fontId="0" fillId="2" borderId="17" applyNumberFormat="0" applyFont="1" applyFill="1" applyBorder="1" applyAlignment="1" applyProtection="0">
      <alignment vertical="bottom"/>
    </xf>
    <xf numFmtId="49" fontId="0" fillId="2" borderId="33" applyNumberFormat="1" applyFont="1" applyFill="1" applyBorder="1" applyAlignment="1" applyProtection="0">
      <alignment vertical="bottom" wrapText="1"/>
    </xf>
    <xf numFmtId="0" fontId="13" fillId="2" borderId="17" applyNumberFormat="1" applyFont="1" applyFill="1" applyBorder="1" applyAlignment="1" applyProtection="0">
      <alignment horizontal="center" vertical="bottom"/>
    </xf>
    <xf numFmtId="0" fontId="13" borderId="5" applyNumberFormat="0" applyFont="1" applyFill="0" applyBorder="1" applyAlignment="1" applyProtection="0">
      <alignment vertical="bottom"/>
    </xf>
    <xf numFmtId="0" fontId="13" borderId="50" applyNumberFormat="0" applyFont="1" applyFill="0" applyBorder="1" applyAlignment="1" applyProtection="0">
      <alignment vertical="bottom"/>
    </xf>
    <xf numFmtId="49" fontId="14" fillId="5" borderId="41" applyNumberFormat="1" applyFont="1" applyFill="1" applyBorder="1" applyAlignment="1" applyProtection="0">
      <alignment horizontal="center" vertical="bottom" wrapText="1"/>
    </xf>
    <xf numFmtId="49" fontId="14" fillId="5" borderId="70" applyNumberFormat="1" applyFont="1" applyFill="1" applyBorder="1" applyAlignment="1" applyProtection="0">
      <alignment horizontal="center" vertical="center" wrapText="1"/>
    </xf>
    <xf numFmtId="49" fontId="14" fillId="5" borderId="71" applyNumberFormat="1" applyFont="1" applyFill="1" applyBorder="1" applyAlignment="1" applyProtection="0">
      <alignment horizontal="center" vertical="center" wrapText="1"/>
    </xf>
    <xf numFmtId="49" fontId="14" fillId="5" borderId="72" applyNumberFormat="1" applyFont="1" applyFill="1" applyBorder="1" applyAlignment="1" applyProtection="0">
      <alignment horizontal="center" vertical="center" wrapText="1"/>
    </xf>
    <xf numFmtId="49" fontId="14" fillId="5" borderId="64" applyNumberFormat="1" applyFont="1" applyFill="1" applyBorder="1" applyAlignment="1" applyProtection="0">
      <alignment horizontal="center" vertical="center" wrapText="1"/>
    </xf>
    <xf numFmtId="49" fontId="14" fillId="5" borderId="65" applyNumberFormat="1" applyFont="1" applyFill="1" applyBorder="1" applyAlignment="1" applyProtection="0">
      <alignment horizontal="center" vertical="center" wrapText="1"/>
    </xf>
    <xf numFmtId="49" fontId="14" fillId="5" borderId="66" applyNumberFormat="1" applyFont="1" applyFill="1" applyBorder="1" applyAlignment="1" applyProtection="0">
      <alignment horizontal="center" vertical="center" wrapText="1"/>
    </xf>
    <xf numFmtId="49" fontId="14" fillId="5" borderId="37" applyNumberFormat="1" applyFont="1" applyFill="1" applyBorder="1" applyAlignment="1" applyProtection="0">
      <alignment horizontal="center" vertical="center" wrapText="1"/>
    </xf>
    <xf numFmtId="49" fontId="14" fillId="5" borderId="38" applyNumberFormat="1" applyFont="1" applyFill="1" applyBorder="1" applyAlignment="1" applyProtection="0">
      <alignment horizontal="center" vertical="center" wrapText="1"/>
    </xf>
    <xf numFmtId="49" fontId="14" fillId="5" borderId="73" applyNumberFormat="1" applyFont="1" applyFill="1" applyBorder="1" applyAlignment="1" applyProtection="0">
      <alignment horizontal="center" vertical="center" wrapText="1"/>
    </xf>
    <xf numFmtId="0" fontId="0" fillId="2" borderId="22" applyNumberFormat="0" applyFont="1" applyFill="1" applyBorder="1" applyAlignment="1" applyProtection="0">
      <alignment vertical="bottom"/>
    </xf>
    <xf numFmtId="49" fontId="0" fillId="2" borderId="41" applyNumberFormat="1" applyFont="1" applyFill="1" applyBorder="1" applyAlignment="1" applyProtection="0">
      <alignment vertical="bottom"/>
    </xf>
    <xf numFmtId="49" fontId="16" fillId="2" borderId="74" applyNumberFormat="1" applyFont="1" applyFill="1" applyBorder="1" applyAlignment="1" applyProtection="0">
      <alignment vertical="bottom"/>
    </xf>
    <xf numFmtId="0" fontId="13" fillId="2" borderId="69" applyNumberFormat="1" applyFont="1" applyFill="1" applyBorder="1" applyAlignment="1" applyProtection="0">
      <alignment horizontal="center" vertical="center"/>
    </xf>
    <xf numFmtId="49" fontId="13" fillId="2" borderId="69" applyNumberFormat="1" applyFont="1" applyFill="1" applyBorder="1" applyAlignment="1" applyProtection="0">
      <alignment horizontal="center" vertical="center" wrapText="1"/>
    </xf>
    <xf numFmtId="59" fontId="13" fillId="2" borderId="75" applyNumberFormat="1" applyFont="1" applyFill="1" applyBorder="1" applyAlignment="1" applyProtection="0">
      <alignment horizontal="right" vertical="center"/>
    </xf>
    <xf numFmtId="59" fontId="0" fillId="20" borderId="76" applyNumberFormat="1" applyFont="1" applyFill="1" applyBorder="1" applyAlignment="1" applyProtection="0">
      <alignment vertical="center"/>
    </xf>
    <xf numFmtId="1" fontId="0" fillId="2" borderId="41" applyNumberFormat="1" applyFont="1" applyFill="1" applyBorder="1" applyAlignment="1" applyProtection="0">
      <alignment vertical="center"/>
    </xf>
    <xf numFmtId="0" fontId="0" fillId="20" borderId="41" applyNumberFormat="0" applyFont="1" applyFill="1" applyBorder="1" applyAlignment="1" applyProtection="0">
      <alignment vertical="center"/>
    </xf>
    <xf numFmtId="0" fontId="0" fillId="20" borderId="77" applyNumberFormat="0" applyFont="1" applyFill="1" applyBorder="1" applyAlignment="1" applyProtection="0">
      <alignment vertical="center"/>
    </xf>
    <xf numFmtId="0" fontId="17" fillId="6" borderId="78" applyNumberFormat="0" applyFont="1" applyFill="1" applyBorder="1" applyAlignment="1" applyProtection="0">
      <alignment horizontal="center" vertical="center" wrapText="1"/>
    </xf>
    <xf numFmtId="0" fontId="17" fillId="7" borderId="79" applyNumberFormat="0" applyFont="1" applyFill="1" applyBorder="1" applyAlignment="1" applyProtection="0">
      <alignment horizontal="center" vertical="center" wrapText="1"/>
    </xf>
    <xf numFmtId="0" fontId="17" fillId="8" borderId="79" applyNumberFormat="0" applyFont="1" applyFill="1" applyBorder="1" applyAlignment="1" applyProtection="0">
      <alignment horizontal="center" vertical="center" wrapText="1"/>
    </xf>
    <xf numFmtId="0" fontId="17" fillId="9" borderId="79" applyNumberFormat="0" applyFont="1" applyFill="1" applyBorder="1" applyAlignment="1" applyProtection="0">
      <alignment horizontal="center" vertical="center" wrapText="1"/>
    </xf>
    <xf numFmtId="0" fontId="17" fillId="4" borderId="79" applyNumberFormat="0" applyFont="1" applyFill="1" applyBorder="1" applyAlignment="1" applyProtection="0">
      <alignment horizontal="center" vertical="center" wrapText="1"/>
    </xf>
    <xf numFmtId="0" fontId="17" fillId="10" borderId="79" applyNumberFormat="0" applyFont="1" applyFill="1" applyBorder="1" applyAlignment="1" applyProtection="0">
      <alignment horizontal="center" vertical="center" wrapText="1"/>
    </xf>
    <xf numFmtId="0" fontId="17" fillId="11" borderId="79" applyNumberFormat="0" applyFont="1" applyFill="1" applyBorder="1" applyAlignment="1" applyProtection="0">
      <alignment horizontal="center" vertical="center" wrapText="1"/>
    </xf>
    <xf numFmtId="0" fontId="17" fillId="12" borderId="79" applyNumberFormat="0" applyFont="1" applyFill="1" applyBorder="1" applyAlignment="1" applyProtection="0">
      <alignment horizontal="center" vertical="center" wrapText="1"/>
    </xf>
    <xf numFmtId="0" fontId="17" fillId="13" borderId="79" applyNumberFormat="0" applyFont="1" applyFill="1" applyBorder="1" applyAlignment="1" applyProtection="0">
      <alignment horizontal="center" vertical="center" wrapText="1"/>
    </xf>
    <xf numFmtId="0" fontId="17" fillId="14" borderId="80" applyNumberFormat="0" applyFont="1" applyFill="1" applyBorder="1" applyAlignment="1" applyProtection="0">
      <alignment horizontal="center" vertical="center" wrapText="1"/>
    </xf>
    <xf numFmtId="49" fontId="16" fillId="2" borderId="19" applyNumberFormat="1" applyFont="1" applyFill="1" applyBorder="1" applyAlignment="1" applyProtection="0">
      <alignment vertical="bottom"/>
    </xf>
    <xf numFmtId="0" fontId="13" fillId="2" borderId="20" applyNumberFormat="1" applyFont="1" applyFill="1" applyBorder="1" applyAlignment="1" applyProtection="0">
      <alignment horizontal="center" vertical="center"/>
    </xf>
    <xf numFmtId="49" fontId="13" fillId="2" borderId="20" applyNumberFormat="1" applyFont="1" applyFill="1" applyBorder="1" applyAlignment="1" applyProtection="0">
      <alignment horizontal="center" vertical="center" wrapText="1"/>
    </xf>
    <xf numFmtId="59" fontId="13" fillId="2" borderId="81" applyNumberFormat="1" applyFont="1" applyFill="1" applyBorder="1" applyAlignment="1" applyProtection="0">
      <alignment horizontal="right" vertical="center"/>
    </xf>
    <xf numFmtId="0" fontId="0" fillId="2" borderId="41" applyNumberFormat="0" applyFont="1" applyFill="1" applyBorder="1" applyAlignment="1" applyProtection="0">
      <alignment vertical="center"/>
    </xf>
    <xf numFmtId="0" fontId="0" fillId="2" borderId="77" applyNumberFormat="0" applyFont="1" applyFill="1" applyBorder="1" applyAlignment="1" applyProtection="0">
      <alignment vertical="center"/>
    </xf>
    <xf numFmtId="0" fontId="17" fillId="6" borderId="82" applyNumberFormat="0" applyFont="1" applyFill="1" applyBorder="1" applyAlignment="1" applyProtection="0">
      <alignment horizontal="center" vertical="center" wrapText="1"/>
    </xf>
    <xf numFmtId="0" fontId="17" fillId="7" borderId="9" applyNumberFormat="0" applyFont="1" applyFill="1" applyBorder="1" applyAlignment="1" applyProtection="0">
      <alignment horizontal="center" vertical="center" wrapText="1"/>
    </xf>
    <xf numFmtId="0" fontId="17" fillId="8" borderId="9" applyNumberFormat="0" applyFont="1" applyFill="1" applyBorder="1" applyAlignment="1" applyProtection="0">
      <alignment horizontal="center" vertical="center" wrapText="1"/>
    </xf>
    <xf numFmtId="0" fontId="17" fillId="9" borderId="9" applyNumberFormat="0" applyFont="1" applyFill="1" applyBorder="1" applyAlignment="1" applyProtection="0">
      <alignment horizontal="center" vertical="center" wrapText="1"/>
    </xf>
    <xf numFmtId="0" fontId="17" fillId="4" borderId="9" applyNumberFormat="0" applyFont="1" applyFill="1" applyBorder="1" applyAlignment="1" applyProtection="0">
      <alignment horizontal="center" vertical="center" wrapText="1"/>
    </xf>
    <xf numFmtId="0" fontId="17" fillId="10" borderId="9" applyNumberFormat="0" applyFont="1" applyFill="1" applyBorder="1" applyAlignment="1" applyProtection="0">
      <alignment horizontal="center" vertical="center" wrapText="1"/>
    </xf>
    <xf numFmtId="0" fontId="17" fillId="11" borderId="9" applyNumberFormat="0" applyFont="1" applyFill="1" applyBorder="1" applyAlignment="1" applyProtection="0">
      <alignment horizontal="center" vertical="center" wrapText="1"/>
    </xf>
    <xf numFmtId="0" fontId="17" fillId="12" borderId="9" applyNumberFormat="0" applyFont="1" applyFill="1" applyBorder="1" applyAlignment="1" applyProtection="0">
      <alignment horizontal="center" vertical="center" wrapText="1"/>
    </xf>
    <xf numFmtId="0" fontId="17" fillId="13" borderId="9" applyNumberFormat="0" applyFont="1" applyFill="1" applyBorder="1" applyAlignment="1" applyProtection="0">
      <alignment horizontal="center" vertical="center" wrapText="1"/>
    </xf>
    <xf numFmtId="0" fontId="17" fillId="6" borderId="83" applyNumberFormat="0" applyFont="1" applyFill="1" applyBorder="1" applyAlignment="1" applyProtection="0">
      <alignment horizontal="center" vertical="center" wrapText="1"/>
    </xf>
    <xf numFmtId="0" fontId="17" fillId="7" borderId="84" applyNumberFormat="0" applyFont="1" applyFill="1" applyBorder="1" applyAlignment="1" applyProtection="0">
      <alignment horizontal="center" vertical="center" wrapText="1"/>
    </xf>
    <xf numFmtId="0" fontId="17" fillId="8" borderId="84" applyNumberFormat="0" applyFont="1" applyFill="1" applyBorder="1" applyAlignment="1" applyProtection="0">
      <alignment horizontal="center" vertical="center" wrapText="1"/>
    </xf>
    <xf numFmtId="0" fontId="17" fillId="9" borderId="84" applyNumberFormat="0" applyFont="1" applyFill="1" applyBorder="1" applyAlignment="1" applyProtection="0">
      <alignment horizontal="center" vertical="center" wrapText="1"/>
    </xf>
    <xf numFmtId="0" fontId="17" fillId="4" borderId="84" applyNumberFormat="0" applyFont="1" applyFill="1" applyBorder="1" applyAlignment="1" applyProtection="0">
      <alignment horizontal="center" vertical="center" wrapText="1"/>
    </xf>
    <xf numFmtId="0" fontId="17" fillId="10" borderId="84" applyNumberFormat="0" applyFont="1" applyFill="1" applyBorder="1" applyAlignment="1" applyProtection="0">
      <alignment horizontal="center" vertical="center" wrapText="1"/>
    </xf>
    <xf numFmtId="0" fontId="17" fillId="11" borderId="84" applyNumberFormat="0" applyFont="1" applyFill="1" applyBorder="1" applyAlignment="1" applyProtection="0">
      <alignment horizontal="center" vertical="center" wrapText="1"/>
    </xf>
    <xf numFmtId="0" fontId="17" fillId="12" borderId="84" applyNumberFormat="0" applyFont="1" applyFill="1" applyBorder="1" applyAlignment="1" applyProtection="0">
      <alignment horizontal="center" vertical="center" wrapText="1"/>
    </xf>
    <xf numFmtId="0" fontId="17" fillId="13" borderId="84" applyNumberFormat="0" applyFont="1" applyFill="1" applyBorder="1" applyAlignment="1" applyProtection="0">
      <alignment horizontal="center" vertical="center" wrapText="1"/>
    </xf>
    <xf numFmtId="0" fontId="17" fillId="14" borderId="85" applyNumberFormat="0" applyFont="1" applyFill="1" applyBorder="1" applyAlignment="1" applyProtection="0">
      <alignment horizontal="center" vertical="center" wrapText="1"/>
    </xf>
    <xf numFmtId="0" fontId="0" fillId="2" borderId="55" applyNumberFormat="0" applyFont="1" applyFill="1" applyBorder="1" applyAlignment="1" applyProtection="0">
      <alignment vertical="bottom"/>
    </xf>
    <xf numFmtId="0" fontId="0" fillId="2" borderId="40" applyNumberFormat="0" applyFont="1" applyFill="1" applyBorder="1" applyAlignment="1" applyProtection="0">
      <alignment vertical="bottom"/>
    </xf>
    <xf numFmtId="0" fontId="0" fillId="2" borderId="86" applyNumberFormat="0" applyFont="1" applyFill="1" applyBorder="1" applyAlignment="1" applyProtection="0">
      <alignment vertical="bottom"/>
    </xf>
    <xf numFmtId="0" fontId="11" fillId="2" borderId="4" applyNumberFormat="0" applyFont="1" applyFill="1" applyBorder="1" applyAlignment="1" applyProtection="0">
      <alignment vertical="bottom"/>
    </xf>
    <xf numFmtId="0" fontId="11" fillId="2" borderId="5" applyNumberFormat="0" applyFont="1" applyFill="1" applyBorder="1" applyAlignment="1" applyProtection="0">
      <alignment vertical="bottom"/>
    </xf>
    <xf numFmtId="0" fontId="11" fillId="2" borderId="60" applyNumberFormat="0" applyFont="1" applyFill="1" applyBorder="1" applyAlignment="1" applyProtection="0">
      <alignment vertical="bottom"/>
    </xf>
    <xf numFmtId="0" fontId="11" fillId="2" borderId="61" applyNumberFormat="0" applyFont="1" applyFill="1" applyBorder="1" applyAlignment="1" applyProtection="0">
      <alignment vertical="bottom"/>
    </xf>
    <xf numFmtId="0" fontId="0" fillId="2" borderId="61" applyNumberFormat="0" applyFont="1" applyFill="1" applyBorder="1" applyAlignment="1" applyProtection="0">
      <alignment vertical="bottom"/>
    </xf>
    <xf numFmtId="1" fontId="0" fillId="2" borderId="61" applyNumberFormat="1" applyFont="1" applyFill="1" applyBorder="1" applyAlignment="1" applyProtection="0">
      <alignment vertical="bottom"/>
    </xf>
    <xf numFmtId="0" fontId="13" borderId="61" applyNumberFormat="0" applyFont="1" applyFill="0" applyBorder="1" applyAlignment="1" applyProtection="0">
      <alignment vertical="bottom"/>
    </xf>
    <xf numFmtId="0" fontId="13" borderId="56" applyNumberFormat="0" applyFont="1" applyFill="0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59" fontId="0" fillId="2" borderId="65" applyNumberFormat="1" applyFont="1" applyFill="1" applyBorder="1" applyAlignment="1" applyProtection="0">
      <alignment horizontal="right" vertical="bottom"/>
    </xf>
    <xf numFmtId="1" fontId="0" fillId="2" borderId="38" applyNumberFormat="1" applyFont="1" applyFill="1" applyBorder="1" applyAlignment="1" applyProtection="0">
      <alignment horizontal="right" vertical="bottom"/>
    </xf>
    <xf numFmtId="0" fontId="13" fillId="2" borderId="33" applyNumberFormat="0" applyFont="1" applyFill="1" applyBorder="1" applyAlignment="1" applyProtection="0">
      <alignment horizontal="right" vertical="bottom"/>
    </xf>
    <xf numFmtId="49" fontId="16" fillId="2" borderId="74" applyNumberFormat="1" applyFont="1" applyFill="1" applyBorder="1" applyAlignment="1" applyProtection="0">
      <alignment vertical="center"/>
    </xf>
    <xf numFmtId="49" fontId="0" fillId="2" borderId="19" applyNumberFormat="1" applyFont="1" applyFill="1" applyBorder="1" applyAlignment="1" applyProtection="0">
      <alignment vertical="center"/>
    </xf>
    <xf numFmtId="0" fontId="0" fillId="2" borderId="87" applyNumberFormat="0" applyFont="1" applyFill="1" applyBorder="1" applyAlignment="1" applyProtection="0">
      <alignment vertical="bottom"/>
    </xf>
    <xf numFmtId="0" fontId="0" fillId="2" borderId="88" applyNumberFormat="0" applyFont="1" applyFill="1" applyBorder="1" applyAlignment="1" applyProtection="0">
      <alignment vertical="bottom"/>
    </xf>
    <xf numFmtId="0" fontId="0" fillId="2" borderId="89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90" applyNumberFormat="0" applyFont="1" applyFill="1" applyBorder="1" applyAlignment="1" applyProtection="0">
      <alignment vertical="bottom"/>
    </xf>
    <xf numFmtId="59" fontId="0" fillId="2" borderId="90" applyNumberFormat="1" applyFont="1" applyFill="1" applyBorder="1" applyAlignment="1" applyProtection="0">
      <alignment vertical="bottom"/>
    </xf>
    <xf numFmtId="0" fontId="0" fillId="2" borderId="4" applyNumberFormat="0" applyFont="1" applyFill="1" applyBorder="1" applyAlignment="1" applyProtection="0">
      <alignment vertical="bottom"/>
    </xf>
    <xf numFmtId="49" fontId="18" fillId="5" borderId="69" applyNumberFormat="1" applyFont="1" applyFill="1" applyBorder="1" applyAlignment="1" applyProtection="0">
      <alignment horizontal="center" vertical="center" wrapText="1"/>
    </xf>
    <xf numFmtId="0" fontId="0" fillId="2" borderId="91" applyNumberFormat="0" applyFont="1" applyFill="1" applyBorder="1" applyAlignment="1" applyProtection="0">
      <alignment vertical="bottom"/>
    </xf>
    <xf numFmtId="0" fontId="0" fillId="2" borderId="92" applyNumberFormat="0" applyFont="1" applyFill="1" applyBorder="1" applyAlignment="1" applyProtection="0">
      <alignment vertical="bottom"/>
    </xf>
    <xf numFmtId="59" fontId="0" fillId="2" borderId="65" applyNumberFormat="1" applyFont="1" applyFill="1" applyBorder="1" applyAlignment="1" applyProtection="0">
      <alignment horizontal="center" vertical="bottom"/>
    </xf>
    <xf numFmtId="59" fontId="19" fillId="2" borderId="66" applyNumberFormat="1" applyFont="1" applyFill="1" applyBorder="1" applyAlignment="1" applyProtection="0">
      <alignment horizontal="center" vertical="bottom"/>
    </xf>
    <xf numFmtId="59" fontId="19" fillId="2" borderId="53" applyNumberFormat="1" applyFont="1" applyFill="1" applyBorder="1" applyAlignment="1" applyProtection="0">
      <alignment horizontal="center" vertical="bottom"/>
    </xf>
    <xf numFmtId="0" fontId="0" fillId="2" borderId="48" applyNumberFormat="0" applyFont="1" applyFill="1" applyBorder="1" applyAlignment="1" applyProtection="0">
      <alignment vertical="bottom"/>
    </xf>
    <xf numFmtId="1" fontId="0" fillId="2" borderId="38" applyNumberFormat="1" applyFont="1" applyFill="1" applyBorder="1" applyAlignment="1" applyProtection="0">
      <alignment horizontal="center" vertical="bottom"/>
    </xf>
    <xf numFmtId="1" fontId="0" fillId="2" borderId="67" applyNumberFormat="1" applyFont="1" applyFill="1" applyBorder="1" applyAlignment="1" applyProtection="0">
      <alignment horizontal="center" vertical="bottom"/>
    </xf>
    <xf numFmtId="0" fontId="0" fillId="2" borderId="93" applyNumberFormat="0" applyFont="1" applyFill="1" applyBorder="1" applyAlignment="1" applyProtection="0">
      <alignment vertical="bottom"/>
    </xf>
    <xf numFmtId="49" fontId="13" fillId="2" borderId="43" applyNumberFormat="1" applyFont="1" applyFill="1" applyBorder="1" applyAlignment="1" applyProtection="0">
      <alignment horizontal="center" vertical="center"/>
    </xf>
    <xf numFmtId="0" fontId="13" fillId="2" borderId="44" applyNumberFormat="0" applyFont="1" applyFill="1" applyBorder="1" applyAlignment="1" applyProtection="0">
      <alignment horizontal="center" vertical="center"/>
    </xf>
    <xf numFmtId="0" fontId="13" fillId="2" borderId="45" applyNumberFormat="0" applyFont="1" applyFill="1" applyBorder="1" applyAlignment="1" applyProtection="0">
      <alignment horizontal="center" vertical="center"/>
    </xf>
    <xf numFmtId="0" fontId="17" fillId="6" borderId="43" applyNumberFormat="1" applyFont="1" applyFill="1" applyBorder="1" applyAlignment="1" applyProtection="0">
      <alignment horizontal="center" vertical="center" wrapText="1"/>
    </xf>
    <xf numFmtId="0" fontId="17" fillId="7" borderId="44" applyNumberFormat="1" applyFont="1" applyFill="1" applyBorder="1" applyAlignment="1" applyProtection="0">
      <alignment horizontal="center" vertical="center" wrapText="1"/>
    </xf>
    <xf numFmtId="0" fontId="17" fillId="8" borderId="44" applyNumberFormat="1" applyFont="1" applyFill="1" applyBorder="1" applyAlignment="1" applyProtection="0">
      <alignment horizontal="center" vertical="center" wrapText="1"/>
    </xf>
    <xf numFmtId="0" fontId="17" fillId="9" borderId="44" applyNumberFormat="1" applyFont="1" applyFill="1" applyBorder="1" applyAlignment="1" applyProtection="0">
      <alignment horizontal="center" vertical="center" wrapText="1"/>
    </xf>
    <xf numFmtId="0" fontId="17" fillId="4" borderId="44" applyNumberFormat="1" applyFont="1" applyFill="1" applyBorder="1" applyAlignment="1" applyProtection="0">
      <alignment horizontal="center" vertical="center" wrapText="1"/>
    </xf>
    <xf numFmtId="0" fontId="17" fillId="10" borderId="44" applyNumberFormat="1" applyFont="1" applyFill="1" applyBorder="1" applyAlignment="1" applyProtection="0">
      <alignment horizontal="center" vertical="center" wrapText="1"/>
    </xf>
    <xf numFmtId="0" fontId="17" fillId="11" borderId="44" applyNumberFormat="1" applyFont="1" applyFill="1" applyBorder="1" applyAlignment="1" applyProtection="0">
      <alignment horizontal="center" vertical="center" wrapText="1"/>
    </xf>
    <xf numFmtId="0" fontId="17" fillId="12" borderId="44" applyNumberFormat="1" applyFont="1" applyFill="1" applyBorder="1" applyAlignment="1" applyProtection="0">
      <alignment horizontal="center" vertical="center" wrapText="1"/>
    </xf>
    <xf numFmtId="0" fontId="17" fillId="13" borderId="44" applyNumberFormat="1" applyFont="1" applyFill="1" applyBorder="1" applyAlignment="1" applyProtection="0">
      <alignment horizontal="center" vertical="center" wrapText="1"/>
    </xf>
    <xf numFmtId="0" fontId="17" fillId="14" borderId="45" applyNumberFormat="1" applyFont="1" applyFill="1" applyBorder="1" applyAlignment="1" applyProtection="0">
      <alignment horizontal="center" vertical="center" wrapText="1"/>
    </xf>
    <xf numFmtId="0" fontId="17" fillId="2" borderId="36" applyNumberFormat="1" applyFont="1" applyFill="1" applyBorder="1" applyAlignment="1" applyProtection="0">
      <alignment horizontal="center" vertical="center" wrapText="1"/>
    </xf>
    <xf numFmtId="0" fontId="11" fillId="2" borderId="69" applyNumberFormat="0" applyFont="1" applyFill="1" applyBorder="1" applyAlignment="1" applyProtection="0">
      <alignment horizontal="center" vertical="bottom"/>
    </xf>
    <xf numFmtId="1" fontId="0" fillId="2" borderId="69" applyNumberFormat="1" applyFont="1" applyFill="1" applyBorder="1" applyAlignment="1" applyProtection="0">
      <alignment horizontal="center" vertical="bottom"/>
    </xf>
    <xf numFmtId="0" fontId="0" fillId="2" borderId="44" applyNumberFormat="0" applyFont="1" applyFill="1" applyBorder="1" applyAlignment="1" applyProtection="0">
      <alignment vertical="bottom"/>
    </xf>
    <xf numFmtId="0" fontId="0" fillId="2" borderId="20" applyNumberFormat="0" applyFont="1" applyFill="1" applyBorder="1" applyAlignment="1" applyProtection="0">
      <alignment vertical="bottom"/>
    </xf>
    <xf numFmtId="0" fontId="13" fillId="2" borderId="44" applyNumberFormat="0" applyFont="1" applyFill="1" applyBorder="1" applyAlignment="1" applyProtection="0">
      <alignment horizontal="right" vertical="bottom"/>
    </xf>
    <xf numFmtId="0" fontId="0" fillId="2" borderId="20" applyNumberFormat="1" applyFont="1" applyFill="1" applyBorder="1" applyAlignment="1" applyProtection="0">
      <alignment horizontal="center" vertical="bottom"/>
    </xf>
    <xf numFmtId="0" fontId="0" fillId="2" borderId="94" applyNumberFormat="0" applyFont="1" applyFill="1" applyBorder="1" applyAlignment="1" applyProtection="0">
      <alignment vertical="bottom"/>
    </xf>
    <xf numFmtId="49" fontId="14" fillId="5" borderId="95" applyNumberFormat="1" applyFont="1" applyFill="1" applyBorder="1" applyAlignment="1" applyProtection="0">
      <alignment horizontal="center" vertical="center" wrapText="1"/>
    </xf>
    <xf numFmtId="49" fontId="14" fillId="5" borderId="96" applyNumberFormat="1" applyFont="1" applyFill="1" applyBorder="1" applyAlignment="1" applyProtection="0">
      <alignment horizontal="center" vertical="center" wrapText="1"/>
    </xf>
    <xf numFmtId="49" fontId="14" fillId="5" borderId="97" applyNumberFormat="1" applyFont="1" applyFill="1" applyBorder="1" applyAlignment="1" applyProtection="0">
      <alignment horizontal="center" vertical="center" wrapText="1"/>
    </xf>
    <xf numFmtId="49" fontId="20" fillId="5" borderId="47" applyNumberFormat="1" applyFont="1" applyFill="1" applyBorder="1" applyAlignment="1" applyProtection="0">
      <alignment horizontal="center" vertical="center" wrapText="1"/>
    </xf>
    <xf numFmtId="49" fontId="20" fillId="5" borderId="42" applyNumberFormat="1" applyFont="1" applyFill="1" applyBorder="1" applyAlignment="1" applyProtection="0">
      <alignment horizontal="center" vertical="center" wrapText="1"/>
    </xf>
    <xf numFmtId="49" fontId="13" fillId="21" borderId="41" applyNumberFormat="1" applyFont="1" applyFill="1" applyBorder="1" applyAlignment="1" applyProtection="0">
      <alignment horizontal="center" vertical="bottom" wrapText="1"/>
    </xf>
    <xf numFmtId="49" fontId="13" fillId="21" borderId="19" applyNumberFormat="1" applyFont="1" applyFill="1" applyBorder="1" applyAlignment="1" applyProtection="0">
      <alignment horizontal="left" vertical="bottom" wrapText="1"/>
    </xf>
    <xf numFmtId="0" fontId="13" fillId="21" borderId="20" applyNumberFormat="0" applyFont="1" applyFill="1" applyBorder="1" applyAlignment="1" applyProtection="0">
      <alignment horizontal="center" vertical="center"/>
    </xf>
    <xf numFmtId="0" fontId="13" fillId="21" borderId="20" applyNumberFormat="0" applyFont="1" applyFill="1" applyBorder="1" applyAlignment="1" applyProtection="0">
      <alignment horizontal="center" vertical="center" wrapText="1"/>
    </xf>
    <xf numFmtId="0" fontId="17" fillId="21" borderId="9" applyNumberFormat="0" applyFont="1" applyFill="1" applyBorder="1" applyAlignment="1" applyProtection="0">
      <alignment horizontal="center" vertical="center" wrapText="1"/>
    </xf>
    <xf numFmtId="0" fontId="17" fillId="21" borderId="80" applyNumberFormat="0" applyFont="1" applyFill="1" applyBorder="1" applyAlignment="1" applyProtection="0">
      <alignment horizontal="center" vertical="center" wrapText="1"/>
    </xf>
    <xf numFmtId="0" fontId="17" fillId="21" borderId="98" applyNumberFormat="0" applyFont="1" applyFill="1" applyBorder="1" applyAlignment="1" applyProtection="0">
      <alignment horizontal="center" vertical="center" wrapText="1"/>
    </xf>
    <xf numFmtId="49" fontId="16" fillId="2" borderId="19" applyNumberFormat="1" applyFont="1" applyFill="1" applyBorder="1" applyAlignment="1" applyProtection="0">
      <alignment vertical="center"/>
    </xf>
    <xf numFmtId="49" fontId="17" fillId="2" borderId="20" applyNumberFormat="1" applyFont="1" applyFill="1" applyBorder="1" applyAlignment="1" applyProtection="0">
      <alignment horizontal="center" vertical="center"/>
    </xf>
    <xf numFmtId="10" fontId="13" fillId="2" borderId="47" applyNumberFormat="1" applyFont="1" applyFill="1" applyBorder="1" applyAlignment="1" applyProtection="0">
      <alignment horizontal="right" vertical="center"/>
    </xf>
    <xf numFmtId="59" fontId="13" fillId="2" borderId="47" applyNumberFormat="1" applyFont="1" applyFill="1" applyBorder="1" applyAlignment="1" applyProtection="0">
      <alignment horizontal="right" vertical="center"/>
    </xf>
    <xf numFmtId="59" fontId="17" fillId="2" borderId="47" applyNumberFormat="1" applyFont="1" applyFill="1" applyBorder="1" applyAlignment="1" applyProtection="0">
      <alignment horizontal="right" vertical="center"/>
    </xf>
    <xf numFmtId="0" fontId="17" fillId="6" borderId="99" applyNumberFormat="0" applyFont="1" applyFill="1" applyBorder="1" applyAlignment="1" applyProtection="0">
      <alignment horizontal="center" vertical="center" wrapText="1"/>
    </xf>
    <xf numFmtId="0" fontId="17" fillId="2" borderId="98" applyNumberFormat="0" applyFont="1" applyFill="1" applyBorder="1" applyAlignment="1" applyProtection="0">
      <alignment horizontal="center" vertical="center" wrapText="1"/>
    </xf>
    <xf numFmtId="0" fontId="21" fillId="2" borderId="22" applyNumberFormat="0" applyFont="1" applyFill="1" applyBorder="1" applyAlignment="1" applyProtection="0">
      <alignment vertical="bottom"/>
    </xf>
    <xf numFmtId="0" fontId="21" borderId="5" applyNumberFormat="0" applyFont="1" applyFill="0" applyBorder="1" applyAlignment="1" applyProtection="0">
      <alignment vertical="bottom"/>
    </xf>
    <xf numFmtId="49" fontId="0" fillId="21" borderId="19" applyNumberFormat="1" applyFont="1" applyFill="1" applyBorder="1" applyAlignment="1" applyProtection="0">
      <alignment vertical="center"/>
    </xf>
    <xf numFmtId="0" fontId="17" fillId="21" borderId="20" applyNumberFormat="0" applyFont="1" applyFill="1" applyBorder="1" applyAlignment="1" applyProtection="0">
      <alignment horizontal="center" vertical="center"/>
    </xf>
    <xf numFmtId="0" fontId="17" fillId="2" borderId="94" applyNumberFormat="0" applyFont="1" applyFill="1" applyBorder="1" applyAlignment="1" applyProtection="0">
      <alignment vertical="bottom"/>
    </xf>
    <xf numFmtId="0" fontId="17" fillId="2" borderId="100" applyNumberFormat="0" applyFont="1" applyFill="1" applyBorder="1" applyAlignment="1" applyProtection="0">
      <alignment horizontal="center" vertical="center" wrapText="1"/>
    </xf>
    <xf numFmtId="0" fontId="0" fillId="2" borderId="41" applyNumberFormat="0" applyFont="1" applyFill="1" applyBorder="1" applyAlignment="1" applyProtection="0">
      <alignment vertical="bottom"/>
    </xf>
    <xf numFmtId="49" fontId="13" fillId="2" borderId="20" applyNumberFormat="1" applyFont="1" applyFill="1" applyBorder="1" applyAlignment="1" applyProtection="0">
      <alignment horizontal="center" vertical="center"/>
    </xf>
    <xf numFmtId="49" fontId="17" fillId="8" borderId="9" applyNumberFormat="1" applyFont="1" applyFill="1" applyBorder="1" applyAlignment="1" applyProtection="0">
      <alignment horizontal="center" vertical="center" wrapText="1"/>
    </xf>
    <xf numFmtId="0" fontId="17" fillId="6" borderId="101" applyNumberFormat="0" applyFont="1" applyFill="1" applyBorder="1" applyAlignment="1" applyProtection="0">
      <alignment horizontal="center" vertical="center" wrapText="1"/>
    </xf>
    <xf numFmtId="0" fontId="0" fillId="2" borderId="60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59" fontId="0" fillId="2" borderId="5" applyNumberFormat="1" applyFont="1" applyFill="1" applyBorder="1" applyAlignment="1" applyProtection="0">
      <alignment vertical="bottom"/>
    </xf>
    <xf numFmtId="0" fontId="0" fillId="2" borderId="35" applyNumberFormat="0" applyFont="1" applyFill="1" applyBorder="1" applyAlignment="1" applyProtection="0">
      <alignment vertical="bottom"/>
    </xf>
    <xf numFmtId="59" fontId="12" fillId="2" borderId="66" applyNumberFormat="1" applyFont="1" applyFill="1" applyBorder="1" applyAlignment="1" applyProtection="0">
      <alignment horizontal="center" vertical="bottom"/>
    </xf>
    <xf numFmtId="1" fontId="11" fillId="2" borderId="67" applyNumberFormat="1" applyFont="1" applyFill="1" applyBorder="1" applyAlignment="1" applyProtection="0">
      <alignment horizontal="center" vertical="bottom"/>
    </xf>
    <xf numFmtId="0" fontId="0" fillId="2" borderId="52" applyNumberFormat="0" applyFont="1" applyFill="1" applyBorder="1" applyAlignment="1" applyProtection="0">
      <alignment vertical="bottom"/>
    </xf>
    <xf numFmtId="0" fontId="17" fillId="14" borderId="44" applyNumberFormat="1" applyFont="1" applyFill="1" applyBorder="1" applyAlignment="1" applyProtection="0">
      <alignment horizontal="center" vertical="center" wrapText="1"/>
    </xf>
    <xf numFmtId="0" fontId="17" fillId="2" borderId="44" applyNumberFormat="1" applyFont="1" applyFill="1" applyBorder="1" applyAlignment="1" applyProtection="0">
      <alignment horizontal="center" vertical="center" wrapText="1"/>
    </xf>
    <xf numFmtId="1" fontId="11" fillId="2" borderId="69" applyNumberFormat="1" applyFont="1" applyFill="1" applyBorder="1" applyAlignment="1" applyProtection="0">
      <alignment horizontal="right" vertical="bottom"/>
    </xf>
    <xf numFmtId="0" fontId="13" fillId="2" borderId="20" applyNumberFormat="1" applyFont="1" applyFill="1" applyBorder="1" applyAlignment="1" applyProtection="0">
      <alignment horizontal="center" vertical="bottom"/>
    </xf>
    <xf numFmtId="0" fontId="13" fillId="2" borderId="20" applyNumberFormat="0" applyFont="1" applyFill="1" applyBorder="1" applyAlignment="1" applyProtection="0">
      <alignment horizontal="center" vertical="bottom"/>
    </xf>
    <xf numFmtId="49" fontId="14" fillId="5" borderId="41" applyNumberFormat="1" applyFont="1" applyFill="1" applyBorder="1" applyAlignment="1" applyProtection="0">
      <alignment horizontal="center" vertical="center" wrapText="1"/>
    </xf>
    <xf numFmtId="0" fontId="0" borderId="22" applyNumberFormat="0" applyFont="1" applyFill="0" applyBorder="1" applyAlignment="1" applyProtection="0">
      <alignment vertical="bottom"/>
    </xf>
    <xf numFmtId="0" fontId="13" fillId="21" borderId="21" applyNumberFormat="0" applyFont="1" applyFill="1" applyBorder="1" applyAlignment="1" applyProtection="0">
      <alignment horizontal="center" vertical="center" wrapText="1"/>
    </xf>
    <xf numFmtId="1" fontId="0" fillId="21" borderId="19" applyNumberFormat="1" applyFont="1" applyFill="1" applyBorder="1" applyAlignment="1" applyProtection="0">
      <alignment vertical="center"/>
    </xf>
    <xf numFmtId="1" fontId="0" fillId="21" borderId="20" applyNumberFormat="1" applyFont="1" applyFill="1" applyBorder="1" applyAlignment="1" applyProtection="0">
      <alignment vertical="center"/>
    </xf>
    <xf numFmtId="0" fontId="17" fillId="21" borderId="21" applyNumberFormat="0" applyFont="1" applyFill="1" applyBorder="1" applyAlignment="1" applyProtection="0">
      <alignment horizontal="center" vertical="center" wrapText="1"/>
    </xf>
    <xf numFmtId="0" fontId="17" fillId="21" borderId="41" applyNumberFormat="0" applyFont="1" applyFill="1" applyBorder="1" applyAlignment="1" applyProtection="0">
      <alignment horizontal="center" vertical="center" wrapText="1"/>
    </xf>
    <xf numFmtId="0" fontId="17" fillId="2" borderId="5" applyNumberFormat="0" applyFont="1" applyFill="1" applyBorder="1" applyAlignment="1" applyProtection="0">
      <alignment vertical="bottom"/>
    </xf>
    <xf numFmtId="1" fontId="0" fillId="2" borderId="19" applyNumberFormat="1" applyFont="1" applyFill="1" applyBorder="1" applyAlignment="1" applyProtection="0">
      <alignment vertical="center"/>
    </xf>
    <xf numFmtId="0" fontId="17" fillId="6" borderId="9" applyNumberFormat="0" applyFont="1" applyFill="1" applyBorder="1" applyAlignment="1" applyProtection="0">
      <alignment horizontal="center" vertical="center" wrapText="1"/>
    </xf>
    <xf numFmtId="0" fontId="17" fillId="14" borderId="102" applyNumberFormat="0" applyFont="1" applyFill="1" applyBorder="1" applyAlignment="1" applyProtection="0">
      <alignment horizontal="center" vertical="center" wrapText="1"/>
    </xf>
    <xf numFmtId="0" fontId="17" fillId="2" borderId="73" applyNumberFormat="0" applyFont="1" applyFill="1" applyBorder="1" applyAlignment="1" applyProtection="0">
      <alignment horizontal="center" vertical="center" wrapText="1"/>
    </xf>
    <xf numFmtId="0" fontId="17" fillId="21" borderId="20" applyNumberFormat="0" applyFont="1" applyFill="1" applyBorder="1" applyAlignment="1" applyProtection="0">
      <alignment horizontal="center" vertical="center" wrapText="1"/>
    </xf>
    <xf numFmtId="49" fontId="0" fillId="3" borderId="19" applyNumberFormat="1" applyFont="1" applyFill="1" applyBorder="1" applyAlignment="1" applyProtection="0">
      <alignment vertical="center"/>
    </xf>
    <xf numFmtId="49" fontId="13" fillId="21" borderId="19" applyNumberFormat="1" applyFont="1" applyFill="1" applyBorder="1" applyAlignment="1" applyProtection="0">
      <alignment horizontal="left" vertical="center"/>
    </xf>
    <xf numFmtId="1" fontId="0" fillId="21" borderId="41" applyNumberFormat="1" applyFont="1" applyFill="1" applyBorder="1" applyAlignment="1" applyProtection="0">
      <alignment vertical="center"/>
    </xf>
    <xf numFmtId="59" fontId="13" fillId="2" borderId="103" applyNumberFormat="1" applyFont="1" applyFill="1" applyBorder="1" applyAlignment="1" applyProtection="0">
      <alignment horizontal="right" vertical="center"/>
    </xf>
    <xf numFmtId="10" fontId="13" fillId="2" borderId="104" applyNumberFormat="1" applyFont="1" applyFill="1" applyBorder="1" applyAlignment="1" applyProtection="0">
      <alignment horizontal="right" vertical="center"/>
    </xf>
    <xf numFmtId="59" fontId="13" fillId="2" borderId="104" applyNumberFormat="1" applyFont="1" applyFill="1" applyBorder="1" applyAlignment="1" applyProtection="0">
      <alignment horizontal="right" vertical="center"/>
    </xf>
    <xf numFmtId="59" fontId="17" fillId="2" borderId="104" applyNumberFormat="1" applyFont="1" applyFill="1" applyBorder="1" applyAlignment="1" applyProtection="0">
      <alignment horizontal="right" vertical="center"/>
    </xf>
    <xf numFmtId="59" fontId="0" fillId="20" borderId="105" applyNumberFormat="1" applyFont="1" applyFill="1" applyBorder="1" applyAlignment="1" applyProtection="0">
      <alignment vertical="center"/>
    </xf>
    <xf numFmtId="1" fontId="0" fillId="2" borderId="73" applyNumberFormat="1" applyFont="1" applyFill="1" applyBorder="1" applyAlignment="1" applyProtection="0">
      <alignment vertical="center"/>
    </xf>
    <xf numFmtId="1" fontId="0" fillId="2" borderId="106" applyNumberFormat="1" applyFont="1" applyFill="1" applyBorder="1" applyAlignment="1" applyProtection="0">
      <alignment vertical="center"/>
    </xf>
    <xf numFmtId="0" fontId="13" fillId="21" borderId="41" applyNumberFormat="0" applyFont="1" applyFill="1" applyBorder="1" applyAlignment="1" applyProtection="0">
      <alignment horizontal="center" vertical="bottom" wrapText="1"/>
    </xf>
    <xf numFmtId="0" fontId="17" fillId="21" borderId="84" applyNumberFormat="0" applyFont="1" applyFill="1" applyBorder="1" applyAlignment="1" applyProtection="0">
      <alignment horizontal="center" vertical="center" wrapText="1"/>
    </xf>
    <xf numFmtId="0" fontId="17" fillId="21" borderId="107" applyNumberFormat="0" applyFont="1" applyFill="1" applyBorder="1" applyAlignment="1" applyProtection="0">
      <alignment horizontal="center" vertical="center" wrapText="1"/>
    </xf>
    <xf numFmtId="0" fontId="17" fillId="21" borderId="108" applyNumberFormat="0" applyFont="1" applyFill="1" applyBorder="1" applyAlignment="1" applyProtection="0">
      <alignment horizontal="center" vertical="center" wrapText="1"/>
    </xf>
    <xf numFmtId="0" fontId="17" fillId="14" borderId="100" applyNumberFormat="0" applyFont="1" applyFill="1" applyBorder="1" applyAlignment="1" applyProtection="0">
      <alignment horizontal="center" vertical="center" wrapText="1"/>
    </xf>
    <xf numFmtId="59" fontId="13" fillId="2" borderId="109" applyNumberFormat="1" applyFont="1" applyFill="1" applyBorder="1" applyAlignment="1" applyProtection="0">
      <alignment horizontal="right" vertical="center"/>
    </xf>
    <xf numFmtId="59" fontId="13" fillId="2" borderId="110" applyNumberFormat="1" applyFont="1" applyFill="1" applyBorder="1" applyAlignment="1" applyProtection="0">
      <alignment horizontal="right" vertical="center"/>
    </xf>
    <xf numFmtId="1" fontId="0" fillId="2" borderId="99" applyNumberFormat="1" applyFont="1" applyFill="1" applyBorder="1" applyAlignment="1" applyProtection="0">
      <alignment vertical="center"/>
    </xf>
    <xf numFmtId="0" fontId="17" fillId="11" borderId="111" applyNumberFormat="0" applyFont="1" applyFill="1" applyBorder="1" applyAlignment="1" applyProtection="0">
      <alignment horizontal="center" vertical="center" wrapText="1"/>
    </xf>
    <xf numFmtId="0" fontId="17" fillId="12" borderId="111" applyNumberFormat="0" applyFont="1" applyFill="1" applyBorder="1" applyAlignment="1" applyProtection="0">
      <alignment horizontal="center" vertical="center" wrapText="1"/>
    </xf>
    <xf numFmtId="0" fontId="17" fillId="13" borderId="111" applyNumberFormat="0" applyFont="1" applyFill="1" applyBorder="1" applyAlignment="1" applyProtection="0">
      <alignment horizontal="center" vertical="center" wrapText="1"/>
    </xf>
    <xf numFmtId="0" fontId="17" fillId="14" borderId="112" applyNumberFormat="0" applyFont="1" applyFill="1" applyBorder="1" applyAlignment="1" applyProtection="0">
      <alignment horizontal="center" vertical="center" wrapText="1"/>
    </xf>
    <xf numFmtId="0" fontId="17" fillId="14" borderId="41" applyNumberFormat="0" applyFont="1" applyFill="1" applyBorder="1" applyAlignment="1" applyProtection="0">
      <alignment horizontal="center" vertical="center" wrapText="1"/>
    </xf>
    <xf numFmtId="0" fontId="17" fillId="11" borderId="20" applyNumberFormat="0" applyFont="1" applyFill="1" applyBorder="1" applyAlignment="1" applyProtection="0">
      <alignment horizontal="center" vertical="center" wrapText="1"/>
    </xf>
    <xf numFmtId="0" fontId="17" fillId="12" borderId="20" applyNumberFormat="0" applyFont="1" applyFill="1" applyBorder="1" applyAlignment="1" applyProtection="0">
      <alignment horizontal="center" vertical="center" wrapText="1"/>
    </xf>
    <xf numFmtId="0" fontId="17" fillId="13" borderId="20" applyNumberFormat="0" applyFont="1" applyFill="1" applyBorder="1" applyAlignment="1" applyProtection="0">
      <alignment horizontal="center" vertical="center" wrapText="1"/>
    </xf>
    <xf numFmtId="0" fontId="17" fillId="14" borderId="21" applyNumberFormat="0" applyFont="1" applyFill="1" applyBorder="1" applyAlignment="1" applyProtection="0">
      <alignment horizontal="center" vertical="center" wrapText="1"/>
    </xf>
    <xf numFmtId="0" fontId="17" fillId="11" borderId="113" applyNumberFormat="0" applyFont="1" applyFill="1" applyBorder="1" applyAlignment="1" applyProtection="0">
      <alignment horizontal="center" vertical="center" wrapText="1"/>
    </xf>
    <xf numFmtId="0" fontId="17" fillId="12" borderId="113" applyNumberFormat="0" applyFont="1" applyFill="1" applyBorder="1" applyAlignment="1" applyProtection="0">
      <alignment horizontal="center" vertical="center" wrapText="1"/>
    </xf>
    <xf numFmtId="0" fontId="17" fillId="13" borderId="113" applyNumberFormat="0" applyFont="1" applyFill="1" applyBorder="1" applyAlignment="1" applyProtection="0">
      <alignment horizontal="center" vertical="center" wrapText="1"/>
    </xf>
    <xf numFmtId="0" fontId="17" fillId="14" borderId="73" applyNumberFormat="0" applyFont="1" applyFill="1" applyBorder="1" applyAlignment="1" applyProtection="0">
      <alignment horizontal="center" vertical="center" wrapText="1"/>
    </xf>
    <xf numFmtId="49" fontId="13" fillId="2" borderId="41" applyNumberFormat="1" applyFont="1" applyFill="1" applyBorder="1" applyAlignment="1" applyProtection="0">
      <alignment horizontal="left" vertical="center"/>
    </xf>
    <xf numFmtId="59" fontId="13" fillId="2" borderId="114" applyNumberFormat="1" applyFont="1" applyFill="1" applyBorder="1" applyAlignment="1" applyProtection="0">
      <alignment horizontal="right" vertical="center"/>
    </xf>
    <xf numFmtId="1" fontId="0" fillId="2" borderId="115" applyNumberFormat="1" applyFont="1" applyFill="1" applyBorder="1" applyAlignment="1" applyProtection="0">
      <alignment vertical="center"/>
    </xf>
    <xf numFmtId="0" fontId="13" fillId="2" borderId="20" applyNumberFormat="0" applyFont="1" applyFill="1" applyBorder="1" applyAlignment="1" applyProtection="0">
      <alignment horizontal="center" vertical="center"/>
    </xf>
    <xf numFmtId="0" fontId="17" fillId="6" borderId="107" applyNumberFormat="0" applyFont="1" applyFill="1" applyBorder="1" applyAlignment="1" applyProtection="0">
      <alignment horizontal="center" vertical="center" wrapText="1"/>
    </xf>
    <xf numFmtId="0" fontId="17" fillId="7" borderId="107" applyNumberFormat="0" applyFont="1" applyFill="1" applyBorder="1" applyAlignment="1" applyProtection="0">
      <alignment horizontal="center" vertical="center" wrapText="1"/>
    </xf>
    <xf numFmtId="0" fontId="17" fillId="8" borderId="107" applyNumberFormat="0" applyFont="1" applyFill="1" applyBorder="1" applyAlignment="1" applyProtection="0">
      <alignment horizontal="center" vertical="center" wrapText="1"/>
    </xf>
    <xf numFmtId="0" fontId="17" fillId="9" borderId="107" applyNumberFormat="0" applyFont="1" applyFill="1" applyBorder="1" applyAlignment="1" applyProtection="0">
      <alignment horizontal="center" vertical="center" wrapText="1"/>
    </xf>
    <xf numFmtId="0" fontId="17" fillId="4" borderId="107" applyNumberFormat="0" applyFont="1" applyFill="1" applyBorder="1" applyAlignment="1" applyProtection="0">
      <alignment horizontal="center" vertical="center" wrapText="1"/>
    </xf>
    <xf numFmtId="0" fontId="17" fillId="10" borderId="107" applyNumberFormat="0" applyFont="1" applyFill="1" applyBorder="1" applyAlignment="1" applyProtection="0">
      <alignment horizontal="center" vertical="center" wrapText="1"/>
    </xf>
    <xf numFmtId="0" fontId="17" fillId="11" borderId="107" applyNumberFormat="0" applyFont="1" applyFill="1" applyBorder="1" applyAlignment="1" applyProtection="0">
      <alignment horizontal="center" vertical="center" wrapText="1"/>
    </xf>
    <xf numFmtId="0" fontId="17" fillId="12" borderId="107" applyNumberFormat="0" applyFont="1" applyFill="1" applyBorder="1" applyAlignment="1" applyProtection="0">
      <alignment horizontal="center" vertical="center" wrapText="1"/>
    </xf>
    <xf numFmtId="0" fontId="17" fillId="13" borderId="107" applyNumberFormat="0" applyFont="1" applyFill="1" applyBorder="1" applyAlignment="1" applyProtection="0">
      <alignment horizontal="center" vertical="center" wrapText="1"/>
    </xf>
    <xf numFmtId="0" fontId="17" fillId="6" borderId="116" applyNumberFormat="0" applyFont="1" applyFill="1" applyBorder="1" applyAlignment="1" applyProtection="0">
      <alignment horizontal="center" vertical="center" wrapText="1"/>
    </xf>
    <xf numFmtId="0" fontId="17" fillId="7" borderId="116" applyNumberFormat="0" applyFont="1" applyFill="1" applyBorder="1" applyAlignment="1" applyProtection="0">
      <alignment horizontal="center" vertical="center" wrapText="1"/>
    </xf>
    <xf numFmtId="0" fontId="17" fillId="8" borderId="116" applyNumberFormat="0" applyFont="1" applyFill="1" applyBorder="1" applyAlignment="1" applyProtection="0">
      <alignment horizontal="center" vertical="center" wrapText="1"/>
    </xf>
    <xf numFmtId="0" fontId="17" fillId="9" borderId="116" applyNumberFormat="0" applyFont="1" applyFill="1" applyBorder="1" applyAlignment="1" applyProtection="0">
      <alignment horizontal="center" vertical="center" wrapText="1"/>
    </xf>
    <xf numFmtId="0" fontId="17" fillId="4" borderId="116" applyNumberFormat="0" applyFont="1" applyFill="1" applyBorder="1" applyAlignment="1" applyProtection="0">
      <alignment horizontal="center" vertical="center" wrapText="1"/>
    </xf>
    <xf numFmtId="0" fontId="17" fillId="10" borderId="116" applyNumberFormat="0" applyFont="1" applyFill="1" applyBorder="1" applyAlignment="1" applyProtection="0">
      <alignment horizontal="center" vertical="center" wrapText="1"/>
    </xf>
    <xf numFmtId="0" fontId="17" fillId="11" borderId="116" applyNumberFormat="0" applyFont="1" applyFill="1" applyBorder="1" applyAlignment="1" applyProtection="0">
      <alignment horizontal="center" vertical="center" wrapText="1"/>
    </xf>
    <xf numFmtId="0" fontId="17" fillId="12" borderId="116" applyNumberFormat="0" applyFont="1" applyFill="1" applyBorder="1" applyAlignment="1" applyProtection="0">
      <alignment horizontal="center" vertical="center" wrapText="1"/>
    </xf>
    <xf numFmtId="0" fontId="17" fillId="13" borderId="116" applyNumberFormat="0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bottom"/>
    </xf>
    <xf numFmtId="0" fontId="11" fillId="2" borderId="2" applyNumberFormat="0" applyFont="1" applyFill="1" applyBorder="1" applyAlignment="1" applyProtection="0">
      <alignment vertical="bottom"/>
    </xf>
    <xf numFmtId="0" fontId="11" fillId="2" borderId="90" applyNumberFormat="0" applyFont="1" applyFill="1" applyBorder="1" applyAlignment="1" applyProtection="0">
      <alignment vertical="bottom"/>
    </xf>
    <xf numFmtId="0" fontId="13" borderId="2" applyNumberFormat="0" applyFont="1" applyFill="0" applyBorder="1" applyAlignment="1" applyProtection="0">
      <alignment vertical="bottom"/>
    </xf>
    <xf numFmtId="0" fontId="13" borderId="49" applyNumberFormat="0" applyFont="1" applyFill="0" applyBorder="1" applyAlignment="1" applyProtection="0">
      <alignment vertical="bottom"/>
    </xf>
    <xf numFmtId="0" fontId="11" fillId="2" borderId="33" applyNumberFormat="0" applyFont="1" applyFill="1" applyBorder="1" applyAlignment="1" applyProtection="0">
      <alignment vertical="bottom"/>
    </xf>
    <xf numFmtId="0" fontId="11" fillId="2" borderId="35" applyNumberFormat="0" applyFont="1" applyFill="1" applyBorder="1" applyAlignment="1" applyProtection="0">
      <alignment vertical="bottom"/>
    </xf>
    <xf numFmtId="49" fontId="18" fillId="5" borderId="42" applyNumberFormat="1" applyFont="1" applyFill="1" applyBorder="1" applyAlignment="1" applyProtection="0">
      <alignment horizontal="center" vertical="center" wrapText="1"/>
    </xf>
    <xf numFmtId="0" fontId="11" fillId="2" borderId="92" applyNumberFormat="0" applyFont="1" applyFill="1" applyBorder="1" applyAlignment="1" applyProtection="0">
      <alignment vertical="bottom"/>
    </xf>
    <xf numFmtId="0" fontId="11" fillId="2" borderId="46" applyNumberFormat="0" applyFont="1" applyFill="1" applyBorder="1" applyAlignment="1" applyProtection="0">
      <alignment vertical="bottom"/>
    </xf>
    <xf numFmtId="2" fontId="11" fillId="2" borderId="5" applyNumberFormat="1" applyFont="1" applyFill="1" applyBorder="1" applyAlignment="1" applyProtection="0">
      <alignment vertical="bottom"/>
    </xf>
    <xf numFmtId="2" fontId="0" fillId="2" borderId="5" applyNumberFormat="1" applyFont="1" applyFill="1" applyBorder="1" applyAlignment="1" applyProtection="0">
      <alignment vertical="bottom"/>
    </xf>
    <xf numFmtId="59" fontId="0" fillId="2" borderId="65" applyNumberFormat="1" applyFont="1" applyFill="1" applyBorder="1" applyAlignment="1" applyProtection="0">
      <alignment horizontal="center" vertical="center"/>
    </xf>
    <xf numFmtId="59" fontId="12" fillId="2" borderId="66" applyNumberFormat="1" applyFont="1" applyFill="1" applyBorder="1" applyAlignment="1" applyProtection="0">
      <alignment horizontal="center" vertical="center"/>
    </xf>
    <xf numFmtId="1" fontId="0" fillId="2" borderId="38" applyNumberFormat="1" applyFont="1" applyFill="1" applyBorder="1" applyAlignment="1" applyProtection="0">
      <alignment horizontal="center" vertical="center"/>
    </xf>
    <xf numFmtId="1" fontId="11" fillId="2" borderId="67" applyNumberFormat="1" applyFont="1" applyFill="1" applyBorder="1" applyAlignment="1" applyProtection="0">
      <alignment horizontal="center" vertical="center"/>
    </xf>
    <xf numFmtId="0" fontId="17" fillId="15" borderId="45" applyNumberFormat="1" applyFont="1" applyFill="1" applyBorder="1" applyAlignment="1" applyProtection="0">
      <alignment horizontal="center" vertical="center" wrapText="1"/>
    </xf>
    <xf numFmtId="0" fontId="0" fillId="2" borderId="36" applyNumberFormat="1" applyFont="1" applyFill="1" applyBorder="1" applyAlignment="1" applyProtection="0">
      <alignment horizontal="center" vertical="center" wrapText="1"/>
    </xf>
    <xf numFmtId="0" fontId="0" borderId="46" applyNumberFormat="0" applyFont="1" applyFill="0" applyBorder="1" applyAlignment="1" applyProtection="0">
      <alignment vertical="bottom"/>
    </xf>
    <xf numFmtId="49" fontId="14" fillId="5" borderId="106" applyNumberFormat="1" applyFont="1" applyFill="1" applyBorder="1" applyAlignment="1" applyProtection="0">
      <alignment horizontal="center" vertical="center" wrapText="1"/>
    </xf>
    <xf numFmtId="49" fontId="14" fillId="5" borderId="21" applyNumberFormat="1" applyFont="1" applyFill="1" applyBorder="1" applyAlignment="1" applyProtection="0">
      <alignment horizontal="center" vertical="bottom" wrapText="1"/>
    </xf>
    <xf numFmtId="0" fontId="13" borderId="22" applyNumberFormat="0" applyFont="1" applyFill="0" applyBorder="1" applyAlignment="1" applyProtection="0">
      <alignment vertical="bottom"/>
    </xf>
    <xf numFmtId="0" fontId="17" fillId="21" borderId="99" applyNumberFormat="0" applyFont="1" applyFill="1" applyBorder="1" applyAlignment="1" applyProtection="0">
      <alignment horizontal="center" vertical="center" wrapText="1"/>
    </xf>
    <xf numFmtId="59" fontId="0" fillId="2" borderId="76" applyNumberFormat="1" applyFont="1" applyFill="1" applyBorder="1" applyAlignment="1" applyProtection="0">
      <alignment vertical="center"/>
    </xf>
    <xf numFmtId="0" fontId="17" fillId="14" borderId="9" applyNumberFormat="0" applyFont="1" applyFill="1" applyBorder="1" applyAlignment="1" applyProtection="0">
      <alignment horizontal="center" vertical="center" wrapText="1"/>
    </xf>
    <xf numFmtId="0" fontId="22" fillId="15" borderId="9" applyNumberFormat="0" applyFont="1" applyFill="1" applyBorder="1" applyAlignment="1" applyProtection="0">
      <alignment horizontal="center" vertical="center" wrapText="1"/>
    </xf>
    <xf numFmtId="0" fontId="17" fillId="2" borderId="102" applyNumberFormat="0" applyFont="1" applyFill="1" applyBorder="1" applyAlignment="1" applyProtection="0">
      <alignment horizontal="center" vertical="center" wrapText="1"/>
    </xf>
    <xf numFmtId="0" fontId="17" fillId="2" borderId="80" applyNumberFormat="0" applyFont="1" applyFill="1" applyBorder="1" applyAlignment="1" applyProtection="0">
      <alignment horizontal="center" vertical="center" wrapText="1"/>
    </xf>
    <xf numFmtId="0" fontId="17" fillId="15" borderId="9" applyNumberFormat="0" applyFont="1" applyFill="1" applyBorder="1" applyAlignment="1" applyProtection="0">
      <alignment horizontal="center" vertical="center" wrapText="1"/>
    </xf>
    <xf numFmtId="49" fontId="0" fillId="2" borderId="41" applyNumberFormat="1" applyFont="1" applyFill="1" applyBorder="1" applyAlignment="1" applyProtection="0">
      <alignment vertical="center"/>
    </xf>
    <xf numFmtId="0" fontId="13" fillId="2" borderId="20" applyNumberFormat="0" applyFont="1" applyFill="1" applyBorder="1" applyAlignment="1" applyProtection="0">
      <alignment horizontal="center" vertical="center" wrapText="1"/>
    </xf>
    <xf numFmtId="59" fontId="23" fillId="2" borderId="22" applyNumberFormat="1" applyFont="1" applyFill="1" applyBorder="1" applyAlignment="1" applyProtection="0">
      <alignment horizontal="right" vertical="center"/>
    </xf>
    <xf numFmtId="0" fontId="23" borderId="22" applyNumberFormat="1" applyFont="1" applyFill="0" applyBorder="1" applyAlignment="1" applyProtection="0">
      <alignment vertical="bottom"/>
    </xf>
    <xf numFmtId="0" fontId="17" fillId="2" borderId="85" applyNumberFormat="0" applyFont="1" applyFill="1" applyBorder="1" applyAlignment="1" applyProtection="0">
      <alignment horizontal="center" vertical="center" wrapText="1"/>
    </xf>
    <xf numFmtId="0" fontId="17" fillId="6" borderId="115" applyNumberFormat="0" applyFont="1" applyFill="1" applyBorder="1" applyAlignment="1" applyProtection="0">
      <alignment horizontal="center" vertical="center" wrapText="1"/>
    </xf>
    <xf numFmtId="0" fontId="17" fillId="14" borderId="107" applyNumberFormat="0" applyFont="1" applyFill="1" applyBorder="1" applyAlignment="1" applyProtection="0">
      <alignment horizontal="center" vertical="center" wrapText="1"/>
    </xf>
    <xf numFmtId="0" fontId="22" fillId="15" borderId="107" applyNumberFormat="0" applyFont="1" applyFill="1" applyBorder="1" applyAlignment="1" applyProtection="0">
      <alignment horizontal="center" vertical="center" wrapText="1"/>
    </xf>
    <xf numFmtId="0" fontId="17" fillId="6" borderId="19" applyNumberFormat="0" applyFont="1" applyFill="1" applyBorder="1" applyAlignment="1" applyProtection="0">
      <alignment horizontal="center" vertical="center" wrapText="1"/>
    </xf>
    <xf numFmtId="0" fontId="17" fillId="7" borderId="20" applyNumberFormat="0" applyFont="1" applyFill="1" applyBorder="1" applyAlignment="1" applyProtection="0">
      <alignment horizontal="center" vertical="center" wrapText="1"/>
    </xf>
    <xf numFmtId="0" fontId="17" fillId="8" borderId="20" applyNumberFormat="0" applyFont="1" applyFill="1" applyBorder="1" applyAlignment="1" applyProtection="0">
      <alignment horizontal="center" vertical="center" wrapText="1"/>
    </xf>
    <xf numFmtId="0" fontId="17" fillId="9" borderId="20" applyNumberFormat="0" applyFont="1" applyFill="1" applyBorder="1" applyAlignment="1" applyProtection="0">
      <alignment horizontal="center" vertical="center" wrapText="1"/>
    </xf>
    <xf numFmtId="0" fontId="17" fillId="4" borderId="20" applyNumberFormat="0" applyFont="1" applyFill="1" applyBorder="1" applyAlignment="1" applyProtection="0">
      <alignment horizontal="center" vertical="center" wrapText="1"/>
    </xf>
    <xf numFmtId="0" fontId="17" fillId="10" borderId="20" applyNumberFormat="0" applyFont="1" applyFill="1" applyBorder="1" applyAlignment="1" applyProtection="0">
      <alignment horizontal="center" vertical="center" wrapText="1"/>
    </xf>
    <xf numFmtId="0" fontId="17" fillId="14" borderId="20" applyNumberFormat="0" applyFont="1" applyFill="1" applyBorder="1" applyAlignment="1" applyProtection="0">
      <alignment horizontal="center" vertical="center" wrapText="1"/>
    </xf>
    <xf numFmtId="0" fontId="22" fillId="15" borderId="20" applyNumberFormat="0" applyFont="1" applyFill="1" applyBorder="1" applyAlignment="1" applyProtection="0">
      <alignment horizontal="center" vertical="center" wrapText="1"/>
    </xf>
    <xf numFmtId="0" fontId="17" fillId="2" borderId="21" applyNumberFormat="0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bottom"/>
    </xf>
    <xf numFmtId="59" fontId="0" fillId="2" borderId="74" applyNumberFormat="1" applyFont="1" applyFill="1" applyBorder="1" applyAlignment="1" applyProtection="0">
      <alignment horizontal="center" vertical="center"/>
    </xf>
    <xf numFmtId="59" fontId="12" fillId="2" borderId="75" applyNumberFormat="1" applyFont="1" applyFill="1" applyBorder="1" applyAlignment="1" applyProtection="0">
      <alignment horizontal="center" vertical="center"/>
    </xf>
    <xf numFmtId="1" fontId="0" fillId="2" borderId="23" applyNumberFormat="1" applyFont="1" applyFill="1" applyBorder="1" applyAlignment="1" applyProtection="0">
      <alignment horizontal="center" vertical="center"/>
    </xf>
    <xf numFmtId="1" fontId="11" fillId="2" borderId="117" applyNumberFormat="1" applyFont="1" applyFill="1" applyBorder="1" applyAlignment="1" applyProtection="0">
      <alignment horizontal="center" vertical="center"/>
    </xf>
    <xf numFmtId="0" fontId="0" fillId="6" borderId="43" applyNumberFormat="1" applyFont="1" applyFill="1" applyBorder="1" applyAlignment="1" applyProtection="0">
      <alignment horizontal="center" vertical="center" wrapText="1"/>
    </xf>
    <xf numFmtId="0" fontId="0" fillId="7" borderId="44" applyNumberFormat="1" applyFont="1" applyFill="1" applyBorder="1" applyAlignment="1" applyProtection="0">
      <alignment horizontal="center" vertical="center" wrapText="1"/>
    </xf>
    <xf numFmtId="0" fontId="0" fillId="8" borderId="44" applyNumberFormat="1" applyFont="1" applyFill="1" applyBorder="1" applyAlignment="1" applyProtection="0">
      <alignment horizontal="center" vertical="center" wrapText="1"/>
    </xf>
    <xf numFmtId="0" fontId="0" fillId="9" borderId="44" applyNumberFormat="1" applyFont="1" applyFill="1" applyBorder="1" applyAlignment="1" applyProtection="0">
      <alignment horizontal="center" vertical="center" wrapText="1"/>
    </xf>
    <xf numFmtId="0" fontId="0" fillId="4" borderId="44" applyNumberFormat="1" applyFont="1" applyFill="1" applyBorder="1" applyAlignment="1" applyProtection="0">
      <alignment horizontal="center" vertical="center" wrapText="1"/>
    </xf>
    <xf numFmtId="0" fontId="0" fillId="10" borderId="44" applyNumberFormat="1" applyFont="1" applyFill="1" applyBorder="1" applyAlignment="1" applyProtection="0">
      <alignment horizontal="center" vertical="center" wrapText="1"/>
    </xf>
    <xf numFmtId="0" fontId="0" fillId="11" borderId="44" applyNumberFormat="1" applyFont="1" applyFill="1" applyBorder="1" applyAlignment="1" applyProtection="0">
      <alignment horizontal="center" vertical="center" wrapText="1"/>
    </xf>
    <xf numFmtId="0" fontId="0" fillId="12" borderId="44" applyNumberFormat="1" applyFont="1" applyFill="1" applyBorder="1" applyAlignment="1" applyProtection="0">
      <alignment horizontal="center" vertical="center" wrapText="1"/>
    </xf>
    <xf numFmtId="0" fontId="0" fillId="13" borderId="44" applyNumberFormat="1" applyFont="1" applyFill="1" applyBorder="1" applyAlignment="1" applyProtection="0">
      <alignment horizontal="center" vertical="center" wrapText="1"/>
    </xf>
    <xf numFmtId="0" fontId="0" fillId="14" borderId="44" applyNumberFormat="1" applyFont="1" applyFill="1" applyBorder="1" applyAlignment="1" applyProtection="0">
      <alignment horizontal="center" vertical="center" wrapText="1"/>
    </xf>
    <xf numFmtId="0" fontId="0" fillId="22" borderId="44" applyNumberFormat="1" applyFont="1" applyFill="1" applyBorder="1" applyAlignment="1" applyProtection="0">
      <alignment horizontal="center" vertical="center" wrapText="1"/>
    </xf>
    <xf numFmtId="0" fontId="0" fillId="23" borderId="44" applyNumberFormat="1" applyFont="1" applyFill="1" applyBorder="1" applyAlignment="1" applyProtection="0">
      <alignment horizontal="center" vertical="center" wrapText="1"/>
    </xf>
    <xf numFmtId="0" fontId="0" fillId="24" borderId="44" applyNumberFormat="1" applyFont="1" applyFill="1" applyBorder="1" applyAlignment="1" applyProtection="0">
      <alignment horizontal="center" vertical="center" wrapText="1"/>
    </xf>
    <xf numFmtId="0" fontId="0" fillId="25" borderId="44" applyNumberFormat="1" applyFont="1" applyFill="1" applyBorder="1" applyAlignment="1" applyProtection="0">
      <alignment horizontal="center" vertical="center" wrapText="1"/>
    </xf>
    <xf numFmtId="1" fontId="11" fillId="2" borderId="17" applyNumberFormat="1" applyFont="1" applyFill="1" applyBorder="1" applyAlignment="1" applyProtection="0">
      <alignment horizontal="right" vertical="bottom"/>
    </xf>
    <xf numFmtId="0" fontId="13" borderId="118" applyNumberFormat="0" applyFont="1" applyFill="0" applyBorder="1" applyAlignment="1" applyProtection="0">
      <alignment vertical="bottom"/>
    </xf>
    <xf numFmtId="1" fontId="13" fillId="21" borderId="21" applyNumberFormat="1" applyFont="1" applyFill="1" applyBorder="1" applyAlignment="1" applyProtection="0">
      <alignment horizontal="center" vertical="center" wrapText="1"/>
    </xf>
    <xf numFmtId="0" fontId="17" fillId="2" borderId="20" applyNumberFormat="1" applyFont="1" applyFill="1" applyBorder="1" applyAlignment="1" applyProtection="0">
      <alignment horizontal="center" vertical="center"/>
    </xf>
    <xf numFmtId="2" fontId="0" fillId="2" borderId="41" applyNumberFormat="1" applyFont="1" applyFill="1" applyBorder="1" applyAlignment="1" applyProtection="0">
      <alignment vertical="center"/>
    </xf>
    <xf numFmtId="0" fontId="17" fillId="16" borderId="9" applyNumberFormat="0" applyFont="1" applyFill="1" applyBorder="1" applyAlignment="1" applyProtection="0">
      <alignment horizontal="center" vertical="center" wrapText="1"/>
    </xf>
    <xf numFmtId="0" fontId="17" fillId="17" borderId="9" applyNumberFormat="0" applyFont="1" applyFill="1" applyBorder="1" applyAlignment="1" applyProtection="0">
      <alignment horizontal="center" vertical="center" wrapText="1"/>
    </xf>
    <xf numFmtId="0" fontId="17" fillId="18" borderId="9" applyNumberFormat="0" applyFont="1" applyFill="1" applyBorder="1" applyAlignment="1" applyProtection="0">
      <alignment horizontal="center" vertical="center" wrapText="1"/>
    </xf>
    <xf numFmtId="0" fontId="17" fillId="19" borderId="80" applyNumberFormat="0" applyFont="1" applyFill="1" applyBorder="1" applyAlignment="1" applyProtection="0">
      <alignment horizontal="center" vertical="center" wrapText="1"/>
    </xf>
    <xf numFmtId="49" fontId="16" fillId="19" borderId="19" applyNumberFormat="1" applyFont="1" applyFill="1" applyBorder="1" applyAlignment="1" applyProtection="0">
      <alignment vertical="bottom"/>
    </xf>
    <xf numFmtId="49" fontId="18" fillId="2" borderId="20" applyNumberFormat="1" applyFont="1" applyFill="1" applyBorder="1" applyAlignment="1" applyProtection="0">
      <alignment horizontal="center" vertical="center"/>
    </xf>
    <xf numFmtId="0" fontId="18" fillId="2" borderId="20" applyNumberFormat="1" applyFont="1" applyFill="1" applyBorder="1" applyAlignment="1" applyProtection="0">
      <alignment horizontal="center" vertical="center"/>
    </xf>
    <xf numFmtId="49" fontId="24" fillId="2" borderId="20" applyNumberFormat="1" applyFont="1" applyFill="1" applyBorder="1" applyAlignment="1" applyProtection="0">
      <alignment horizontal="center" vertical="center" wrapText="1"/>
    </xf>
    <xf numFmtId="0" fontId="24" fillId="2" borderId="20" applyNumberFormat="1" applyFont="1" applyFill="1" applyBorder="1" applyAlignment="1" applyProtection="0">
      <alignment horizontal="center" vertical="center"/>
    </xf>
    <xf numFmtId="0" fontId="0" borderId="118" applyNumberFormat="0" applyFont="1" applyFill="0" applyBorder="1" applyAlignment="1" applyProtection="0">
      <alignment vertical="bottom"/>
    </xf>
    <xf numFmtId="59" fontId="24" fillId="2" borderId="81" applyNumberFormat="1" applyFont="1" applyFill="1" applyBorder="1" applyAlignment="1" applyProtection="0">
      <alignment horizontal="right" vertical="center"/>
    </xf>
    <xf numFmtId="49" fontId="23" fillId="2" borderId="94" applyNumberFormat="1" applyFont="1" applyFill="1" applyBorder="1" applyAlignment="1" applyProtection="0">
      <alignment horizontal="center" vertical="center"/>
    </xf>
    <xf numFmtId="1" fontId="13" fillId="21" borderId="20" applyNumberFormat="1" applyFont="1" applyFill="1" applyBorder="1" applyAlignment="1" applyProtection="0">
      <alignment horizontal="center" vertical="center" wrapText="1"/>
    </xf>
    <xf numFmtId="1" fontId="17" fillId="21" borderId="20" applyNumberFormat="1" applyFont="1" applyFill="1" applyBorder="1" applyAlignment="1" applyProtection="0">
      <alignment horizontal="center" vertical="center" wrapText="1"/>
    </xf>
    <xf numFmtId="0" fontId="13" fillId="2" borderId="94" applyNumberFormat="0" applyFont="1" applyFill="1" applyBorder="1" applyAlignment="1" applyProtection="0">
      <alignment horizontal="center" vertical="center"/>
    </xf>
    <xf numFmtId="49" fontId="25" fillId="2" borderId="19" applyNumberFormat="1" applyFont="1" applyFill="1" applyBorder="1" applyAlignment="1" applyProtection="0">
      <alignment vertical="bottom"/>
    </xf>
    <xf numFmtId="0" fontId="17" fillId="6" borderId="119" applyNumberFormat="0" applyFont="1" applyFill="1" applyBorder="1" applyAlignment="1" applyProtection="0">
      <alignment horizontal="center" vertical="center" wrapText="1"/>
    </xf>
    <xf numFmtId="0" fontId="17" fillId="16" borderId="107" applyNumberFormat="0" applyFont="1" applyFill="1" applyBorder="1" applyAlignment="1" applyProtection="0">
      <alignment horizontal="center" vertical="center" wrapText="1"/>
    </xf>
    <xf numFmtId="0" fontId="17" fillId="17" borderId="107" applyNumberFormat="0" applyFont="1" applyFill="1" applyBorder="1" applyAlignment="1" applyProtection="0">
      <alignment horizontal="center" vertical="center" wrapText="1"/>
    </xf>
    <xf numFmtId="0" fontId="17" fillId="18" borderId="107" applyNumberFormat="0" applyFont="1" applyFill="1" applyBorder="1" applyAlignment="1" applyProtection="0">
      <alignment horizontal="center" vertical="center" wrapText="1"/>
    </xf>
    <xf numFmtId="0" fontId="17" fillId="19" borderId="85" applyNumberFormat="0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bottom"/>
    </xf>
    <xf numFmtId="0" fontId="8" fillId="15" borderId="44" applyNumberFormat="1" applyFont="1" applyFill="1" applyBorder="1" applyAlignment="1" applyProtection="0">
      <alignment horizontal="center" vertical="center" wrapText="1"/>
    </xf>
    <xf numFmtId="0" fontId="22" fillId="15" borderId="80" applyNumberFormat="0" applyFont="1" applyFill="1" applyBorder="1" applyAlignment="1" applyProtection="0">
      <alignment horizontal="center" vertical="center" wrapText="1"/>
    </xf>
    <xf numFmtId="0" fontId="17" fillId="15" borderId="80" applyNumberFormat="0" applyFont="1" applyFill="1" applyBorder="1" applyAlignment="1" applyProtection="0">
      <alignment horizontal="center" vertical="center" wrapText="1"/>
    </xf>
    <xf numFmtId="0" fontId="22" fillId="15" borderId="108" applyNumberFormat="0" applyFont="1" applyFill="1" applyBorder="1" applyAlignment="1" applyProtection="0">
      <alignment horizontal="center" vertical="center" wrapText="1"/>
    </xf>
    <xf numFmtId="0" fontId="17" fillId="21" borderId="120" applyNumberFormat="0" applyFont="1" applyFill="1" applyBorder="1" applyAlignment="1" applyProtection="0">
      <alignment horizontal="center" vertical="center" wrapText="1"/>
    </xf>
    <xf numFmtId="0" fontId="17" fillId="21" borderId="121" applyNumberFormat="0" applyFont="1" applyFill="1" applyBorder="1" applyAlignment="1" applyProtection="0">
      <alignment horizontal="center" vertical="center" wrapText="1"/>
    </xf>
    <xf numFmtId="0" fontId="17" fillId="21" borderId="122" applyNumberFormat="0" applyFont="1" applyFill="1" applyBorder="1" applyAlignment="1" applyProtection="0">
      <alignment horizontal="center" vertical="center" wrapText="1"/>
    </xf>
    <xf numFmtId="0" fontId="17" fillId="6" borderId="120" applyNumberFormat="0" applyFont="1" applyFill="1" applyBorder="1" applyAlignment="1" applyProtection="0">
      <alignment horizontal="center" vertical="center" wrapText="1"/>
    </xf>
    <xf numFmtId="0" fontId="17" fillId="7" borderId="121" applyNumberFormat="0" applyFont="1" applyFill="1" applyBorder="1" applyAlignment="1" applyProtection="0">
      <alignment horizontal="center" vertical="center" wrapText="1"/>
    </xf>
    <xf numFmtId="0" fontId="17" fillId="8" borderId="121" applyNumberFormat="0" applyFont="1" applyFill="1" applyBorder="1" applyAlignment="1" applyProtection="0">
      <alignment horizontal="center" vertical="center" wrapText="1"/>
    </xf>
    <xf numFmtId="0" fontId="17" fillId="9" borderId="121" applyNumberFormat="0" applyFont="1" applyFill="1" applyBorder="1" applyAlignment="1" applyProtection="0">
      <alignment horizontal="center" vertical="center" wrapText="1"/>
    </xf>
    <xf numFmtId="0" fontId="17" fillId="4" borderId="121" applyNumberFormat="0" applyFont="1" applyFill="1" applyBorder="1" applyAlignment="1" applyProtection="0">
      <alignment horizontal="center" vertical="center" wrapText="1"/>
    </xf>
    <xf numFmtId="0" fontId="17" fillId="10" borderId="121" applyNumberFormat="0" applyFont="1" applyFill="1" applyBorder="1" applyAlignment="1" applyProtection="0">
      <alignment horizontal="center" vertical="center" wrapText="1"/>
    </xf>
    <xf numFmtId="0" fontId="17" fillId="11" borderId="121" applyNumberFormat="0" applyFont="1" applyFill="1" applyBorder="1" applyAlignment="1" applyProtection="0">
      <alignment horizontal="center" vertical="center" wrapText="1"/>
    </xf>
    <xf numFmtId="0" fontId="17" fillId="12" borderId="121" applyNumberFormat="0" applyFont="1" applyFill="1" applyBorder="1" applyAlignment="1" applyProtection="0">
      <alignment horizontal="center" vertical="center" wrapText="1"/>
    </xf>
    <xf numFmtId="0" fontId="17" fillId="13" borderId="121" applyNumberFormat="0" applyFont="1" applyFill="1" applyBorder="1" applyAlignment="1" applyProtection="0">
      <alignment horizontal="center" vertical="center" wrapText="1"/>
    </xf>
    <xf numFmtId="0" fontId="22" fillId="15" borderId="122" applyNumberFormat="0" applyFont="1" applyFill="1" applyBorder="1" applyAlignment="1" applyProtection="0">
      <alignment horizontal="center" vertical="center" wrapText="1"/>
    </xf>
    <xf numFmtId="0" fontId="17" fillId="2" borderId="41" applyNumberFormat="0" applyFont="1" applyFill="1" applyBorder="1" applyAlignment="1" applyProtection="0">
      <alignment horizontal="center" vertical="center" wrapText="1"/>
    </xf>
    <xf numFmtId="0" fontId="0" fillId="2" borderId="13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49" applyNumberFormat="0" applyFont="1" applyFill="1" applyBorder="1" applyAlignment="1" applyProtection="0">
      <alignment vertical="bottom"/>
    </xf>
    <xf numFmtId="0" fontId="0" fillId="2" borderId="50" applyNumberFormat="0" applyFont="1" applyFill="1" applyBorder="1" applyAlignment="1" applyProtection="0">
      <alignment vertical="bottom"/>
    </xf>
    <xf numFmtId="49" fontId="11" fillId="2" borderId="123" applyNumberFormat="1" applyFont="1" applyFill="1" applyBorder="1" applyAlignment="1" applyProtection="0">
      <alignment horizontal="center" vertical="bottom"/>
    </xf>
    <xf numFmtId="0" fontId="11" fillId="2" borderId="124" applyNumberFormat="0" applyFont="1" applyFill="1" applyBorder="1" applyAlignment="1" applyProtection="0">
      <alignment horizontal="center" vertical="bottom"/>
    </xf>
    <xf numFmtId="59" fontId="12" fillId="2" borderId="65" applyNumberFormat="1" applyFont="1" applyFill="1" applyBorder="1" applyAlignment="1" applyProtection="0">
      <alignment horizontal="center" vertical="center"/>
    </xf>
    <xf numFmtId="59" fontId="19" fillId="2" borderId="24" applyNumberFormat="1" applyFont="1" applyFill="1" applyBorder="1" applyAlignment="1" applyProtection="0">
      <alignment horizontal="center" vertical="bottom"/>
    </xf>
    <xf numFmtId="49" fontId="11" fillId="2" borderId="125" applyNumberFormat="1" applyFont="1" applyFill="1" applyBorder="1" applyAlignment="1" applyProtection="0">
      <alignment horizontal="center" vertical="bottom"/>
    </xf>
    <xf numFmtId="0" fontId="11" fillId="2" borderId="25" applyNumberFormat="0" applyFont="1" applyFill="1" applyBorder="1" applyAlignment="1" applyProtection="0">
      <alignment horizontal="center" vertical="bottom"/>
    </xf>
    <xf numFmtId="1" fontId="11" fillId="2" borderId="38" applyNumberFormat="1" applyFont="1" applyFill="1" applyBorder="1" applyAlignment="1" applyProtection="0">
      <alignment horizontal="center" vertical="center"/>
    </xf>
    <xf numFmtId="0" fontId="13" fillId="2" borderId="92" applyNumberFormat="0" applyFont="1" applyFill="1" applyBorder="1" applyAlignment="1" applyProtection="0">
      <alignment horizontal="center" vertical="center"/>
    </xf>
    <xf numFmtId="0" fontId="13" fillId="2" borderId="20" applyNumberFormat="0" applyFont="1" applyFill="1" applyBorder="1" applyAlignment="1" applyProtection="0">
      <alignment horizontal="right" vertical="bottom"/>
    </xf>
    <xf numFmtId="49" fontId="14" fillId="5" borderId="76" applyNumberFormat="1" applyFont="1" applyFill="1" applyBorder="1" applyAlignment="1" applyProtection="0">
      <alignment horizontal="center" vertical="center" wrapText="1"/>
    </xf>
    <xf numFmtId="49" fontId="14" fillId="5" borderId="73" applyNumberFormat="1" applyFont="1" applyFill="1" applyBorder="1" applyAlignment="1" applyProtection="0">
      <alignment horizontal="center" vertical="bottom" wrapText="1"/>
    </xf>
    <xf numFmtId="0" fontId="0" fillId="2" borderId="118" applyNumberFormat="0" applyFont="1" applyFill="1" applyBorder="1" applyAlignment="1" applyProtection="0">
      <alignment vertical="bottom"/>
    </xf>
    <xf numFmtId="49" fontId="17" fillId="2" borderId="20" applyNumberFormat="1" applyFont="1" applyFill="1" applyBorder="1" applyAlignment="1" applyProtection="0">
      <alignment horizontal="center" vertical="bottom"/>
    </xf>
    <xf numFmtId="59" fontId="13" fillId="2" borderId="20" applyNumberFormat="1" applyFont="1" applyFill="1" applyBorder="1" applyAlignment="1" applyProtection="0">
      <alignment horizontal="right" vertical="center"/>
    </xf>
    <xf numFmtId="10" fontId="13" fillId="2" borderId="20" applyNumberFormat="1" applyFont="1" applyFill="1" applyBorder="1" applyAlignment="1" applyProtection="0">
      <alignment horizontal="right" vertical="center"/>
    </xf>
    <xf numFmtId="59" fontId="17" fillId="2" borderId="20" applyNumberFormat="1" applyFont="1" applyFill="1" applyBorder="1" applyAlignment="1" applyProtection="0">
      <alignment horizontal="right" vertical="center"/>
    </xf>
    <xf numFmtId="59" fontId="0" fillId="2" borderId="20" applyNumberFormat="1" applyFont="1" applyFill="1" applyBorder="1" applyAlignment="1" applyProtection="0">
      <alignment vertical="center"/>
    </xf>
    <xf numFmtId="1" fontId="0" fillId="2" borderId="20" applyNumberFormat="1" applyFont="1" applyFill="1" applyBorder="1" applyAlignment="1" applyProtection="0">
      <alignment vertical="center"/>
    </xf>
    <xf numFmtId="0" fontId="0" fillId="2" borderId="56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59" fontId="19" fillId="2" borderId="65" applyNumberFormat="1" applyFont="1" applyFill="1" applyBorder="1" applyAlignment="1" applyProtection="0">
      <alignment horizontal="center" vertical="center"/>
    </xf>
    <xf numFmtId="0" fontId="0" borderId="33" applyNumberFormat="0" applyFont="1" applyFill="0" applyBorder="1" applyAlignment="1" applyProtection="0">
      <alignment vertical="bottom"/>
    </xf>
    <xf numFmtId="0" fontId="0" borderId="69" applyNumberFormat="0" applyFont="1" applyFill="0" applyBorder="1" applyAlignment="1" applyProtection="0">
      <alignment vertical="bottom"/>
    </xf>
    <xf numFmtId="0" fontId="13" borderId="20" applyNumberFormat="0" applyFont="1" applyFill="0" applyBorder="1" applyAlignment="1" applyProtection="0">
      <alignment vertical="bottom"/>
    </xf>
    <xf numFmtId="49" fontId="17" fillId="2" borderId="69" applyNumberFormat="1" applyFont="1" applyFill="1" applyBorder="1" applyAlignment="1" applyProtection="0">
      <alignment horizontal="center" vertical="bottom"/>
    </xf>
    <xf numFmtId="0" fontId="17" fillId="6" borderId="126" applyNumberFormat="0" applyFont="1" applyFill="1" applyBorder="1" applyAlignment="1" applyProtection="0">
      <alignment horizontal="center" vertical="center" wrapText="1"/>
    </xf>
    <xf numFmtId="0" fontId="13" borderId="41" applyNumberFormat="0" applyFont="1" applyFill="0" applyBorder="1" applyAlignment="1" applyProtection="0">
      <alignment vertical="bottom"/>
    </xf>
    <xf numFmtId="0" fontId="0" borderId="40" applyNumberFormat="0" applyFont="1" applyFill="0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5" fillId="2" borderId="33" applyNumberFormat="1" applyFont="1" applyFill="1" applyBorder="1" applyAlignment="1" applyProtection="0">
      <alignment vertical="bottom"/>
    </xf>
    <xf numFmtId="0" fontId="0" fillId="2" borderId="33" applyNumberFormat="0" applyFont="1" applyFill="1" applyBorder="1" applyAlignment="1" applyProtection="0">
      <alignment horizontal="center" vertical="center"/>
    </xf>
    <xf numFmtId="0" fontId="0" fillId="2" borderId="5" applyNumberFormat="0" applyFont="1" applyFill="1" applyBorder="1" applyAlignment="1" applyProtection="0">
      <alignment horizontal="right" vertical="center"/>
    </xf>
    <xf numFmtId="0" fontId="5" borderId="33" applyNumberFormat="0" applyFont="1" applyFill="0" applyBorder="1" applyAlignment="1" applyProtection="0">
      <alignment vertical="bottom"/>
    </xf>
    <xf numFmtId="0" fontId="0" borderId="91" applyNumberFormat="0" applyFont="1" applyFill="0" applyBorder="1" applyAlignment="1" applyProtection="0">
      <alignment vertical="bottom"/>
    </xf>
    <xf numFmtId="0" fontId="26" fillId="20" borderId="43" applyNumberFormat="0" applyFont="1" applyFill="1" applyBorder="1" applyAlignment="1" applyProtection="0">
      <alignment horizontal="center" vertical="center" wrapText="1"/>
    </xf>
    <xf numFmtId="0" fontId="0" fillId="2" borderId="45" applyNumberFormat="0" applyFont="1" applyFill="1" applyBorder="1" applyAlignment="1" applyProtection="0">
      <alignment horizontal="center" vertical="center" wrapText="1"/>
    </xf>
    <xf numFmtId="0" fontId="26" fillId="2" borderId="92" applyNumberFormat="0" applyFont="1" applyFill="1" applyBorder="1" applyAlignment="1" applyProtection="0">
      <alignment horizontal="center" vertical="center" wrapText="1"/>
    </xf>
    <xf numFmtId="0" fontId="0" fillId="2" borderId="44" applyNumberFormat="0" applyFont="1" applyFill="1" applyBorder="1" applyAlignment="1" applyProtection="0">
      <alignment horizontal="center" vertical="center" wrapText="1"/>
    </xf>
    <xf numFmtId="49" fontId="5" fillId="2" borderId="44" applyNumberFormat="1" applyFont="1" applyFill="1" applyBorder="1" applyAlignment="1" applyProtection="0">
      <alignment vertical="bottom"/>
    </xf>
    <xf numFmtId="0" fontId="0" fillId="2" borderId="44" applyNumberFormat="0" applyFont="1" applyFill="1" applyBorder="1" applyAlignment="1" applyProtection="0">
      <alignment horizontal="center" vertical="center"/>
    </xf>
    <xf numFmtId="0" fontId="0" borderId="44" applyNumberFormat="0" applyFont="1" applyFill="0" applyBorder="1" applyAlignment="1" applyProtection="0">
      <alignment vertical="bottom"/>
    </xf>
    <xf numFmtId="0" fontId="0" borderId="92" applyNumberFormat="0" applyFont="1" applyFill="0" applyBorder="1" applyAlignment="1" applyProtection="0">
      <alignment vertical="bottom"/>
    </xf>
    <xf numFmtId="0" fontId="0" borderId="52" applyNumberFormat="0" applyFont="1" applyFill="0" applyBorder="1" applyAlignment="1" applyProtection="0">
      <alignment vertical="bottom"/>
    </xf>
    <xf numFmtId="0" fontId="0" borderId="17" applyNumberFormat="0" applyFont="1" applyFill="0" applyBorder="1" applyAlignment="1" applyProtection="0">
      <alignment vertical="bottom"/>
    </xf>
    <xf numFmtId="0" fontId="0" borderId="94" applyNumberFormat="0" applyFont="1" applyFill="0" applyBorder="1" applyAlignment="1" applyProtection="0">
      <alignment vertical="bottom"/>
    </xf>
    <xf numFmtId="49" fontId="27" fillId="26" borderId="41" applyNumberFormat="1" applyFont="1" applyFill="1" applyBorder="1" applyAlignment="1" applyProtection="0">
      <alignment horizontal="center" vertical="bottom" wrapText="1"/>
    </xf>
    <xf numFmtId="49" fontId="22" fillId="26" borderId="41" applyNumberFormat="1" applyFont="1" applyFill="1" applyBorder="1" applyAlignment="1" applyProtection="0">
      <alignment horizontal="center" vertical="bottom" wrapText="1"/>
    </xf>
    <xf numFmtId="49" fontId="28" fillId="2" borderId="127" applyNumberFormat="1" applyFont="1" applyFill="1" applyBorder="1" applyAlignment="1" applyProtection="0">
      <alignment horizontal="center" vertical="bottom" wrapText="1"/>
    </xf>
    <xf numFmtId="0" fontId="0" borderId="128" applyNumberFormat="0" applyFont="1" applyFill="0" applyBorder="1" applyAlignment="1" applyProtection="0">
      <alignment vertical="bottom"/>
    </xf>
    <xf numFmtId="49" fontId="0" fillId="20" borderId="129" applyNumberFormat="1" applyFont="1" applyFill="1" applyBorder="1" applyAlignment="1" applyProtection="0">
      <alignment vertical="center"/>
    </xf>
    <xf numFmtId="49" fontId="3" fillId="20" borderId="20" applyNumberFormat="1" applyFont="1" applyFill="1" applyBorder="1" applyAlignment="1" applyProtection="0">
      <alignment horizontal="center" vertical="bottom"/>
    </xf>
    <xf numFmtId="60" fontId="3" fillId="20" borderId="20" applyNumberFormat="1" applyFont="1" applyFill="1" applyBorder="1" applyAlignment="1" applyProtection="0">
      <alignment vertical="center"/>
    </xf>
    <xf numFmtId="1" fontId="3" fillId="20" borderId="20" applyNumberFormat="1" applyFont="1" applyFill="1" applyBorder="1" applyAlignment="1" applyProtection="0">
      <alignment horizontal="center" vertical="bottom"/>
    </xf>
    <xf numFmtId="49" fontId="0" fillId="2" borderId="129" applyNumberFormat="1" applyFont="1" applyFill="1" applyBorder="1" applyAlignment="1" applyProtection="0">
      <alignment vertical="center"/>
    </xf>
    <xf numFmtId="49" fontId="3" fillId="2" borderId="20" applyNumberFormat="1" applyFont="1" applyFill="1" applyBorder="1" applyAlignment="1" applyProtection="0">
      <alignment horizontal="center" vertical="bottom"/>
    </xf>
    <xf numFmtId="60" fontId="3" fillId="2" borderId="20" applyNumberFormat="1" applyFont="1" applyFill="1" applyBorder="1" applyAlignment="1" applyProtection="0">
      <alignment vertical="center"/>
    </xf>
    <xf numFmtId="49" fontId="0" fillId="2" borderId="20" applyNumberFormat="1" applyFont="1" applyFill="1" applyBorder="1" applyAlignment="1" applyProtection="0">
      <alignment vertical="center"/>
    </xf>
    <xf numFmtId="59" fontId="29" fillId="2" borderId="20" applyNumberFormat="1" applyFont="1" applyFill="1" applyBorder="1" applyAlignment="1" applyProtection="0">
      <alignment horizontal="right" vertical="center"/>
    </xf>
    <xf numFmtId="59" fontId="29" fillId="20" borderId="20" applyNumberFormat="1" applyFont="1" applyFill="1" applyBorder="1" applyAlignment="1" applyProtection="0">
      <alignment horizontal="right" vertical="center"/>
    </xf>
    <xf numFmtId="0" fontId="0" fillId="2" borderId="20" applyNumberFormat="0" applyFont="1" applyFill="1" applyBorder="1" applyAlignment="1" applyProtection="0">
      <alignment vertical="center"/>
    </xf>
    <xf numFmtId="0" fontId="3" fillId="2" borderId="20" applyNumberFormat="0" applyFont="1" applyFill="1" applyBorder="1" applyAlignment="1" applyProtection="0">
      <alignment horizontal="center" vertical="bottom"/>
    </xf>
    <xf numFmtId="60" fontId="0" fillId="20" borderId="20" applyNumberFormat="1" applyFont="1" applyFill="1" applyBorder="1" applyAlignment="1" applyProtection="0">
      <alignment vertical="center"/>
    </xf>
    <xf numFmtId="49" fontId="30" fillId="2" borderId="130" applyNumberFormat="1" applyFont="1" applyFill="1" applyBorder="1" applyAlignment="1" applyProtection="0">
      <alignment vertical="bottom"/>
    </xf>
    <xf numFmtId="0" fontId="30" fillId="2" borderId="20" applyNumberFormat="0" applyFont="1" applyFill="1" applyBorder="1" applyAlignment="1" applyProtection="0">
      <alignment vertical="bottom"/>
    </xf>
    <xf numFmtId="0" fontId="30" borderId="20" applyNumberFormat="0" applyFont="1" applyFill="0" applyBorder="1" applyAlignment="1" applyProtection="0">
      <alignment vertical="bottom"/>
    </xf>
    <xf numFmtId="1" fontId="30" fillId="2" borderId="20" applyNumberFormat="1" applyFont="1" applyFill="1" applyBorder="1" applyAlignment="1" applyProtection="0">
      <alignment horizontal="center" vertical="bottom"/>
    </xf>
    <xf numFmtId="60" fontId="30" borderId="20" applyNumberFormat="1" applyFont="1" applyFill="0" applyBorder="1" applyAlignment="1" applyProtection="0">
      <alignment horizontal="center" vertical="bottom"/>
    </xf>
    <xf numFmtId="0" fontId="0" fillId="2" borderId="5" applyNumberFormat="0" applyFont="1" applyFill="1" applyBorder="1" applyAlignment="1" applyProtection="0">
      <alignment vertical="center"/>
    </xf>
    <xf numFmtId="0" fontId="0" fillId="2" borderId="61" applyNumberFormat="0" applyFont="1" applyFill="1" applyBorder="1" applyAlignment="1" applyProtection="0">
      <alignment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7f7f7f"/>
      <rgbColor rgb="ffe7e6e6"/>
      <rgbColor rgb="ffb4c6e7"/>
      <rgbColor rgb="fffff2cb"/>
      <rgbColor rgb="ffffe497"/>
      <rgbColor rgb="fffda97b"/>
      <rgbColor rgb="ffd3b1d1"/>
      <rgbColor rgb="ffbfdeaa"/>
      <rgbColor rgb="ffececec"/>
      <rgbColor rgb="ffdadada"/>
      <rgbColor rgb="ffbfbfbf"/>
      <rgbColor rgb="ff737373"/>
      <rgbColor rgb="ffccffcc"/>
      <rgbColor rgb="fff4bede"/>
      <rgbColor rgb="ffffffdd"/>
      <rgbColor rgb="ff99ffcc"/>
      <rgbColor rgb="ffffcc66"/>
      <rgbColor rgb="fff2f2f2"/>
      <rgbColor rgb="ffff0000"/>
      <rgbColor rgb="ffffa3a3"/>
      <rgbColor rgb="fff7caac"/>
      <rgbColor rgb="ff040c28"/>
      <rgbColor rgb="ffff10f0"/>
      <rgbColor rgb="ffffff00"/>
      <rgbColor rgb="ff39ff14"/>
      <rgbColor rgb="ffff5d15"/>
      <rgbColor rgb="ff393939"/>
      <rgbColor rgb="ffd8d8d8"/>
      <rgbColor rgb="ff44546a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/Relationships>
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5.jpeg"/><Relationship Id="rId2" Type="http://schemas.openxmlformats.org/officeDocument/2006/relationships/image" Target="../media/image30.png"/><Relationship Id="rId3" Type="http://schemas.openxmlformats.org/officeDocument/2006/relationships/image" Target="../media/image16.jpeg"/><Relationship Id="rId4" Type="http://schemas.openxmlformats.org/officeDocument/2006/relationships/image" Target="../media/image17.jpeg"/><Relationship Id="rId5" Type="http://schemas.openxmlformats.org/officeDocument/2006/relationships/image" Target="../media/image18.jpeg"/></Relationships>
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31.png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2.jpeg"/><Relationship Id="rId5" Type="http://schemas.openxmlformats.org/officeDocument/2006/relationships/image" Target="../media/image3.jpeg"/><Relationship Id="rId6" Type="http://schemas.openxmlformats.org/officeDocument/2006/relationships/image" Target="../media/image4.png"/><Relationship Id="rId7" Type="http://schemas.openxmlformats.org/officeDocument/2006/relationships/image" Target="../media/image5.png"/><Relationship Id="rId8" Type="http://schemas.openxmlformats.org/officeDocument/2006/relationships/image" Target="../media/image6.png"/><Relationship Id="rId9" Type="http://schemas.openxmlformats.org/officeDocument/2006/relationships/image" Target="../media/image7.png"/><Relationship Id="rId10" Type="http://schemas.openxmlformats.org/officeDocument/2006/relationships/image" Target="../media/image8.png"/></Relationships>
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9.png"/><Relationship Id="rId5" Type="http://schemas.openxmlformats.org/officeDocument/2006/relationships/image" Target="../media/image4.jpeg"/><Relationship Id="rId6" Type="http://schemas.openxmlformats.org/officeDocument/2006/relationships/image" Target="../media/image5.jpeg"/><Relationship Id="rId7" Type="http://schemas.openxmlformats.org/officeDocument/2006/relationships/image" Target="../media/image6.jpeg"/><Relationship Id="rId8" Type="http://schemas.openxmlformats.org/officeDocument/2006/relationships/image" Target="../media/image7.jpeg"/><Relationship Id="rId9" Type="http://schemas.openxmlformats.org/officeDocument/2006/relationships/image" Target="../media/image8.jpe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/Relationships>
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10.jpeg"/><Relationship Id="rId3" Type="http://schemas.openxmlformats.org/officeDocument/2006/relationships/image" Target="../media/image20.png"/></Relationships>
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21.png"/><Relationship Id="rId3" Type="http://schemas.openxmlformats.org/officeDocument/2006/relationships/image" Target="../media/image22.png"/><Relationship Id="rId4" Type="http://schemas.openxmlformats.org/officeDocument/2006/relationships/image" Target="../media/image23.png"/><Relationship Id="rId5" Type="http://schemas.openxmlformats.org/officeDocument/2006/relationships/image" Target="../media/image11.jpeg"/><Relationship Id="rId6" Type="http://schemas.openxmlformats.org/officeDocument/2006/relationships/image" Target="../media/image12.jpeg"/></Relationships>
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24.png"/><Relationship Id="rId2" Type="http://schemas.openxmlformats.org/officeDocument/2006/relationships/image" Target="../media/image25.png"/><Relationship Id="rId3" Type="http://schemas.openxmlformats.org/officeDocument/2006/relationships/image" Target="../media/image26.png"/><Relationship Id="rId4" Type="http://schemas.openxmlformats.org/officeDocument/2006/relationships/image" Target="../media/image27.png"/><Relationship Id="rId5" Type="http://schemas.openxmlformats.org/officeDocument/2006/relationships/image" Target="../media/image28.png"/><Relationship Id="rId6" Type="http://schemas.openxmlformats.org/officeDocument/2006/relationships/image" Target="../media/image29.png"/></Relationships>
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3.jpeg"/><Relationship Id="rId2" Type="http://schemas.openxmlformats.org/officeDocument/2006/relationships/image" Target="../media/image14.jpe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6</xdr:col>
      <xdr:colOff>477987</xdr:colOff>
      <xdr:row>10</xdr:row>
      <xdr:rowOff>171898</xdr:rowOff>
    </xdr:to>
    <xdr:pic>
      <xdr:nvPicPr>
        <xdr:cNvPr id="2" name="Slika 3" descr="Slika 3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9799788" cy="20768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1379220</xdr:colOff>
      <xdr:row>0</xdr:row>
      <xdr:rowOff>83819</xdr:rowOff>
    </xdr:from>
    <xdr:to>
      <xdr:col>4</xdr:col>
      <xdr:colOff>396302</xdr:colOff>
      <xdr:row>1</xdr:row>
      <xdr:rowOff>148589</xdr:rowOff>
    </xdr:to>
    <xdr:pic>
      <xdr:nvPicPr>
        <xdr:cNvPr id="87" name="Slika 2" descr="Slika 2"/>
        <xdr:cNvPicPr>
          <a:picLocks noChangeAspect="1"/>
        </xdr:cNvPicPr>
      </xdr:nvPicPr>
      <xdr:blipFill>
        <a:blip r:embed="rId1">
          <a:extLst/>
        </a:blip>
        <a:srcRect l="7746" t="26525" r="4509" b="27729"/>
        <a:stretch>
          <a:fillRect/>
        </a:stretch>
      </xdr:blipFill>
      <xdr:spPr>
        <a:xfrm>
          <a:off x="1379220" y="83819"/>
          <a:ext cx="2407983" cy="7315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19</xdr:row>
      <xdr:rowOff>64768</xdr:rowOff>
    </xdr:from>
    <xdr:to>
      <xdr:col>0</xdr:col>
      <xdr:colOff>1400174</xdr:colOff>
      <xdr:row>25</xdr:row>
      <xdr:rowOff>156778</xdr:rowOff>
    </xdr:to>
    <xdr:pic>
      <xdr:nvPicPr>
        <xdr:cNvPr id="88" name="Picture 7" descr="Picture 7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0" y="4079238"/>
          <a:ext cx="1400175" cy="1189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</xdr:row>
      <xdr:rowOff>31026</xdr:rowOff>
    </xdr:from>
    <xdr:to>
      <xdr:col>0</xdr:col>
      <xdr:colOff>1424940</xdr:colOff>
      <xdr:row>13</xdr:row>
      <xdr:rowOff>15908</xdr:rowOff>
    </xdr:to>
    <xdr:pic>
      <xdr:nvPicPr>
        <xdr:cNvPr id="89" name="Slika 1" descr="Slika 1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0" y="1988096"/>
          <a:ext cx="1424940" cy="9450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13</xdr:row>
      <xdr:rowOff>16691</xdr:rowOff>
    </xdr:from>
    <xdr:to>
      <xdr:col>0</xdr:col>
      <xdr:colOff>1473664</xdr:colOff>
      <xdr:row>18</xdr:row>
      <xdr:rowOff>85725</xdr:rowOff>
    </xdr:to>
    <xdr:pic>
      <xdr:nvPicPr>
        <xdr:cNvPr id="90" name="Slika 3" descr="Slika 3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0" y="2933881"/>
          <a:ext cx="1473665" cy="9834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18</xdr:row>
      <xdr:rowOff>55245</xdr:rowOff>
    </xdr:from>
    <xdr:to>
      <xdr:col>0</xdr:col>
      <xdr:colOff>1438275</xdr:colOff>
      <xdr:row>20</xdr:row>
      <xdr:rowOff>811</xdr:rowOff>
    </xdr:to>
    <xdr:pic>
      <xdr:nvPicPr>
        <xdr:cNvPr id="91" name="Slika 4" descr="Slika 4"/>
        <xdr:cNvPicPr>
          <a:picLocks noChangeAspect="1"/>
        </xdr:cNvPicPr>
      </xdr:nvPicPr>
      <xdr:blipFill>
        <a:blip r:embed="rId5">
          <a:extLst/>
        </a:blip>
        <a:srcRect l="0" t="44929" r="0" b="22200"/>
        <a:stretch>
          <a:fillRect/>
        </a:stretch>
      </xdr:blipFill>
      <xdr:spPr>
        <a:xfrm>
          <a:off x="0" y="3886835"/>
          <a:ext cx="1438275" cy="3113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38100</xdr:colOff>
      <xdr:row>0</xdr:row>
      <xdr:rowOff>0</xdr:rowOff>
    </xdr:from>
    <xdr:to>
      <xdr:col>5</xdr:col>
      <xdr:colOff>175798</xdr:colOff>
      <xdr:row>0</xdr:row>
      <xdr:rowOff>1036320</xdr:rowOff>
    </xdr:to>
    <xdr:pic>
      <xdr:nvPicPr>
        <xdr:cNvPr id="93" name="Slika 1" descr="Slika 1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711200" y="0"/>
          <a:ext cx="4671599" cy="10363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773429</xdr:colOff>
      <xdr:row>93</xdr:row>
      <xdr:rowOff>44196</xdr:rowOff>
    </xdr:from>
    <xdr:to>
      <xdr:col>8</xdr:col>
      <xdr:colOff>270508</xdr:colOff>
      <xdr:row>97</xdr:row>
      <xdr:rowOff>153923</xdr:rowOff>
    </xdr:to>
    <xdr:sp>
      <xdr:nvSpPr>
        <xdr:cNvPr id="94" name="PoljeZBesedilom 5"/>
        <xdr:cNvSpPr txBox="1"/>
      </xdr:nvSpPr>
      <xdr:spPr>
        <a:xfrm>
          <a:off x="5980429" y="3101721"/>
          <a:ext cx="2062480" cy="841248"/>
        </a:xfrm>
        <a:prstGeom prst="rect">
          <a:avLst/>
        </a:prstGeom>
        <a:solidFill>
          <a:srgbClr val="FF0000"/>
        </a:solidFill>
        <a:ln w="9525" cap="flat">
          <a:solidFill>
            <a:srgbClr val="BABABA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square" lIns="45719" tIns="45719" rIns="45719" bIns="45719" numCol="1" anchor="ctr">
          <a:noAutofit/>
        </a:bodyPr>
        <a:lstStyle/>
        <a:p>
          <a:pPr marL="0" marR="0" indent="0" algn="ctr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600" u="none"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defRPr>
          </a:pPr>
          <a:r>
            <a:rPr b="0" baseline="0" cap="none" i="0" spc="0" strike="noStrike" sz="1600" u="none"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CLICK FOR YOUR ORDER</a:t>
          </a:r>
        </a:p>
      </xdr:txBody>
    </xdr:sp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8</xdr:col>
      <xdr:colOff>56029</xdr:colOff>
      <xdr:row>0</xdr:row>
      <xdr:rowOff>156883</xdr:rowOff>
    </xdr:from>
    <xdr:to>
      <xdr:col>9</xdr:col>
      <xdr:colOff>425822</xdr:colOff>
      <xdr:row>0</xdr:row>
      <xdr:rowOff>1274362</xdr:rowOff>
    </xdr:to>
    <xdr:pic>
      <xdr:nvPicPr>
        <xdr:cNvPr id="6" name="Slika 3" descr="Slika 3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6799729" y="156882"/>
          <a:ext cx="1017494" cy="11174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100852</xdr:colOff>
      <xdr:row>0</xdr:row>
      <xdr:rowOff>168088</xdr:rowOff>
    </xdr:from>
    <xdr:to>
      <xdr:col>11</xdr:col>
      <xdr:colOff>459440</xdr:colOff>
      <xdr:row>0</xdr:row>
      <xdr:rowOff>1273254</xdr:rowOff>
    </xdr:to>
    <xdr:pic>
      <xdr:nvPicPr>
        <xdr:cNvPr id="7" name="Slika 4" descr="Slika 4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8139952" y="168087"/>
          <a:ext cx="1006289" cy="11051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512455</xdr:colOff>
      <xdr:row>0</xdr:row>
      <xdr:rowOff>1344706</xdr:rowOff>
    </xdr:to>
    <xdr:pic>
      <xdr:nvPicPr>
        <xdr:cNvPr id="8" name="Picture 2" descr="Picture 2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0" y="0"/>
          <a:ext cx="5503556" cy="13447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795617</xdr:colOff>
      <xdr:row>0</xdr:row>
      <xdr:rowOff>156883</xdr:rowOff>
    </xdr:from>
    <xdr:to>
      <xdr:col>9</xdr:col>
      <xdr:colOff>201706</xdr:colOff>
      <xdr:row>1</xdr:row>
      <xdr:rowOff>389097</xdr:rowOff>
    </xdr:to>
    <xdr:pic>
      <xdr:nvPicPr>
        <xdr:cNvPr id="12" name="Slika 3" descr="Slika 3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6980517" y="156882"/>
          <a:ext cx="1158690" cy="11199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459441</xdr:colOff>
      <xdr:row>0</xdr:row>
      <xdr:rowOff>168088</xdr:rowOff>
    </xdr:from>
    <xdr:to>
      <xdr:col>11</xdr:col>
      <xdr:colOff>235323</xdr:colOff>
      <xdr:row>1</xdr:row>
      <xdr:rowOff>387989</xdr:rowOff>
    </xdr:to>
    <xdr:pic>
      <xdr:nvPicPr>
        <xdr:cNvPr id="13" name="Slika 4" descr="Slika 4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8396941" y="168087"/>
          <a:ext cx="1071283" cy="11076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22411</xdr:colOff>
      <xdr:row>0</xdr:row>
      <xdr:rowOff>0</xdr:rowOff>
    </xdr:from>
    <xdr:to>
      <xdr:col>6</xdr:col>
      <xdr:colOff>75424</xdr:colOff>
      <xdr:row>1</xdr:row>
      <xdr:rowOff>459441</xdr:rowOff>
    </xdr:to>
    <xdr:pic>
      <xdr:nvPicPr>
        <xdr:cNvPr id="14" name="Picture 2" descr="Picture 2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22411" y="0"/>
          <a:ext cx="5590214" cy="13471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13</xdr:col>
      <xdr:colOff>103206</xdr:colOff>
      <xdr:row>0</xdr:row>
      <xdr:rowOff>65443</xdr:rowOff>
    </xdr:from>
    <xdr:to>
      <xdr:col>15</xdr:col>
      <xdr:colOff>22844</xdr:colOff>
      <xdr:row>1</xdr:row>
      <xdr:rowOff>110490</xdr:rowOff>
    </xdr:to>
    <xdr:pic>
      <xdr:nvPicPr>
        <xdr:cNvPr id="16" name="Slika 9" descr="Slika 9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7570806" y="65443"/>
          <a:ext cx="1215039" cy="7117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12</xdr:col>
      <xdr:colOff>13334</xdr:colOff>
      <xdr:row>0</xdr:row>
      <xdr:rowOff>89984</xdr:rowOff>
    </xdr:from>
    <xdr:to>
      <xdr:col>13</xdr:col>
      <xdr:colOff>0</xdr:colOff>
      <xdr:row>1</xdr:row>
      <xdr:rowOff>110491</xdr:rowOff>
    </xdr:to>
    <xdr:pic>
      <xdr:nvPicPr>
        <xdr:cNvPr id="17" name="Slika 10" descr="Slika 10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6833234" y="89983"/>
          <a:ext cx="634366" cy="6872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0</xdr:row>
      <xdr:rowOff>93346</xdr:rowOff>
    </xdr:from>
    <xdr:to>
      <xdr:col>4</xdr:col>
      <xdr:colOff>720090</xdr:colOff>
      <xdr:row>1</xdr:row>
      <xdr:rowOff>110894</xdr:rowOff>
    </xdr:to>
    <xdr:pic>
      <xdr:nvPicPr>
        <xdr:cNvPr id="18" name="Picture 2" descr="Picture 2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638300" y="93345"/>
          <a:ext cx="2726691" cy="684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29305</xdr:colOff>
      <xdr:row>21</xdr:row>
      <xdr:rowOff>7620</xdr:rowOff>
    </xdr:from>
    <xdr:to>
      <xdr:col>2</xdr:col>
      <xdr:colOff>0</xdr:colOff>
      <xdr:row>26</xdr:row>
      <xdr:rowOff>38101</xdr:rowOff>
    </xdr:to>
    <xdr:pic>
      <xdr:nvPicPr>
        <xdr:cNvPr id="19" name="Picture 3" descr="Picture 3"/>
        <xdr:cNvPicPr>
          <a:picLocks noChangeAspect="1"/>
        </xdr:cNvPicPr>
      </xdr:nvPicPr>
      <xdr:blipFill>
        <a:blip r:embed="rId4">
          <a:extLst/>
        </a:blip>
        <a:srcRect l="0" t="22157" r="0" b="22352"/>
        <a:stretch>
          <a:fillRect/>
        </a:stretch>
      </xdr:blipFill>
      <xdr:spPr>
        <a:xfrm>
          <a:off x="29305" y="4060190"/>
          <a:ext cx="1608996" cy="792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30</xdr:row>
      <xdr:rowOff>21771</xdr:rowOff>
    </xdr:from>
    <xdr:to>
      <xdr:col>2</xdr:col>
      <xdr:colOff>0</xdr:colOff>
      <xdr:row>35</xdr:row>
      <xdr:rowOff>60142</xdr:rowOff>
    </xdr:to>
    <xdr:pic>
      <xdr:nvPicPr>
        <xdr:cNvPr id="20" name="Picture 7" descr="Picture 7"/>
        <xdr:cNvPicPr>
          <a:picLocks noChangeAspect="1"/>
        </xdr:cNvPicPr>
      </xdr:nvPicPr>
      <xdr:blipFill>
        <a:blip r:embed="rId5">
          <a:extLst/>
        </a:blip>
        <a:srcRect l="0" t="21569" r="0" b="22129"/>
        <a:stretch>
          <a:fillRect/>
        </a:stretch>
      </xdr:blipFill>
      <xdr:spPr>
        <a:xfrm>
          <a:off x="0" y="5445941"/>
          <a:ext cx="1638300" cy="8003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10886</xdr:colOff>
      <xdr:row>38</xdr:row>
      <xdr:rowOff>43542</xdr:rowOff>
    </xdr:from>
    <xdr:to>
      <xdr:col>2</xdr:col>
      <xdr:colOff>0</xdr:colOff>
      <xdr:row>43</xdr:row>
      <xdr:rowOff>152399</xdr:rowOff>
    </xdr:to>
    <xdr:pic>
      <xdr:nvPicPr>
        <xdr:cNvPr id="21" name="Picture 14" descr="Picture 14"/>
        <xdr:cNvPicPr>
          <a:picLocks noChangeAspect="1"/>
        </xdr:cNvPicPr>
      </xdr:nvPicPr>
      <xdr:blipFill>
        <a:blip r:embed="rId6">
          <a:extLst/>
        </a:blip>
        <a:srcRect l="0" t="19219" r="0" b="20557"/>
        <a:stretch>
          <a:fillRect/>
        </a:stretch>
      </xdr:blipFill>
      <xdr:spPr>
        <a:xfrm>
          <a:off x="10885" y="6686912"/>
          <a:ext cx="1627416" cy="8708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46</xdr:row>
      <xdr:rowOff>76199</xdr:rowOff>
    </xdr:from>
    <xdr:to>
      <xdr:col>2</xdr:col>
      <xdr:colOff>0</xdr:colOff>
      <xdr:row>52</xdr:row>
      <xdr:rowOff>110762</xdr:rowOff>
    </xdr:to>
    <xdr:pic>
      <xdr:nvPicPr>
        <xdr:cNvPr id="22" name="Picture 16" descr="Picture 16"/>
        <xdr:cNvPicPr>
          <a:picLocks noChangeAspect="1"/>
        </xdr:cNvPicPr>
      </xdr:nvPicPr>
      <xdr:blipFill>
        <a:blip r:embed="rId7">
          <a:extLst/>
        </a:blip>
        <a:srcRect l="10505" t="24650" r="9944" b="23529"/>
        <a:stretch>
          <a:fillRect/>
        </a:stretch>
      </xdr:blipFill>
      <xdr:spPr>
        <a:xfrm>
          <a:off x="-1" y="7938769"/>
          <a:ext cx="1638302" cy="9489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43543</xdr:colOff>
      <xdr:row>67</xdr:row>
      <xdr:rowOff>62998</xdr:rowOff>
    </xdr:from>
    <xdr:to>
      <xdr:col>0</xdr:col>
      <xdr:colOff>1638300</xdr:colOff>
      <xdr:row>73</xdr:row>
      <xdr:rowOff>116427</xdr:rowOff>
    </xdr:to>
    <xdr:pic>
      <xdr:nvPicPr>
        <xdr:cNvPr id="23" name="Picture 18" descr="Picture 18"/>
        <xdr:cNvPicPr>
          <a:picLocks noChangeAspect="1"/>
        </xdr:cNvPicPr>
      </xdr:nvPicPr>
      <xdr:blipFill>
        <a:blip r:embed="rId8">
          <a:extLst/>
        </a:blip>
        <a:srcRect l="4901" t="9664" r="8122" b="30392"/>
        <a:stretch>
          <a:fillRect/>
        </a:stretch>
      </xdr:blipFill>
      <xdr:spPr>
        <a:xfrm>
          <a:off x="43543" y="11125968"/>
          <a:ext cx="1594757" cy="9678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57334</xdr:colOff>
      <xdr:row>7</xdr:row>
      <xdr:rowOff>97971</xdr:rowOff>
    </xdr:from>
    <xdr:to>
      <xdr:col>2</xdr:col>
      <xdr:colOff>0</xdr:colOff>
      <xdr:row>15</xdr:row>
      <xdr:rowOff>111306</xdr:rowOff>
    </xdr:to>
    <xdr:pic>
      <xdr:nvPicPr>
        <xdr:cNvPr id="24" name="Picture 2" descr="Picture 2"/>
        <xdr:cNvPicPr>
          <a:picLocks noChangeAspect="1"/>
        </xdr:cNvPicPr>
      </xdr:nvPicPr>
      <xdr:blipFill>
        <a:blip r:embed="rId9">
          <a:extLst/>
        </a:blip>
        <a:srcRect l="13586" t="20869" r="28711" b="27731"/>
        <a:stretch>
          <a:fillRect/>
        </a:stretch>
      </xdr:blipFill>
      <xdr:spPr>
        <a:xfrm>
          <a:off x="57334" y="2016941"/>
          <a:ext cx="1580967" cy="12325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92</xdr:row>
      <xdr:rowOff>24759</xdr:rowOff>
    </xdr:from>
    <xdr:to>
      <xdr:col>0</xdr:col>
      <xdr:colOff>1392714</xdr:colOff>
      <xdr:row>99</xdr:row>
      <xdr:rowOff>17144</xdr:rowOff>
    </xdr:to>
    <xdr:pic>
      <xdr:nvPicPr>
        <xdr:cNvPr id="25" name="Picture 4" descr="Picture 4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0" y="14897729"/>
          <a:ext cx="1392715" cy="11734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1202881</xdr:colOff>
      <xdr:row>72</xdr:row>
      <xdr:rowOff>74743</xdr:rowOff>
    </xdr:from>
    <xdr:to>
      <xdr:col>0</xdr:col>
      <xdr:colOff>1388843</xdr:colOff>
      <xdr:row>73</xdr:row>
      <xdr:rowOff>131444</xdr:rowOff>
    </xdr:to>
    <xdr:pic>
      <xdr:nvPicPr>
        <xdr:cNvPr id="26" name="Slika 1" descr="Slika 1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202881" y="11899713"/>
          <a:ext cx="185963" cy="2091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1224915</xdr:colOff>
      <xdr:row>47</xdr:row>
      <xdr:rowOff>1905</xdr:rowOff>
    </xdr:from>
    <xdr:to>
      <xdr:col>0</xdr:col>
      <xdr:colOff>1426117</xdr:colOff>
      <xdr:row>48</xdr:row>
      <xdr:rowOff>58605</xdr:rowOff>
    </xdr:to>
    <xdr:pic>
      <xdr:nvPicPr>
        <xdr:cNvPr id="27" name="Slika 5" descr="Slika 5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224914" y="8016875"/>
          <a:ext cx="201204" cy="2091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1171575</xdr:colOff>
      <xdr:row>38</xdr:row>
      <xdr:rowOff>135255</xdr:rowOff>
    </xdr:from>
    <xdr:to>
      <xdr:col>0</xdr:col>
      <xdr:colOff>1351822</xdr:colOff>
      <xdr:row>40</xdr:row>
      <xdr:rowOff>35745</xdr:rowOff>
    </xdr:to>
    <xdr:pic>
      <xdr:nvPicPr>
        <xdr:cNvPr id="28" name="Slika 6" descr="Slika 6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71575" y="6778625"/>
          <a:ext cx="180248" cy="205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1160145</xdr:colOff>
      <xdr:row>29</xdr:row>
      <xdr:rowOff>85725</xdr:rowOff>
    </xdr:from>
    <xdr:to>
      <xdr:col>0</xdr:col>
      <xdr:colOff>1353727</xdr:colOff>
      <xdr:row>30</xdr:row>
      <xdr:rowOff>132900</xdr:rowOff>
    </xdr:to>
    <xdr:pic>
      <xdr:nvPicPr>
        <xdr:cNvPr id="29" name="Slika 8" descr="Slika 8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60144" y="5357495"/>
          <a:ext cx="193583" cy="199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276225</xdr:colOff>
      <xdr:row>20</xdr:row>
      <xdr:rowOff>95250</xdr:rowOff>
    </xdr:from>
    <xdr:to>
      <xdr:col>0</xdr:col>
      <xdr:colOff>473617</xdr:colOff>
      <xdr:row>21</xdr:row>
      <xdr:rowOff>151950</xdr:rowOff>
    </xdr:to>
    <xdr:pic>
      <xdr:nvPicPr>
        <xdr:cNvPr id="30" name="Slika 12" descr="Slika 12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276225" y="3995420"/>
          <a:ext cx="197393" cy="2091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885825</xdr:colOff>
      <xdr:row>10</xdr:row>
      <xdr:rowOff>85725</xdr:rowOff>
    </xdr:from>
    <xdr:to>
      <xdr:col>0</xdr:col>
      <xdr:colOff>1083217</xdr:colOff>
      <xdr:row>11</xdr:row>
      <xdr:rowOff>132901</xdr:rowOff>
    </xdr:to>
    <xdr:pic>
      <xdr:nvPicPr>
        <xdr:cNvPr id="31" name="Slika 13" descr="Slika 13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885825" y="2461895"/>
          <a:ext cx="197393" cy="1995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11</xdr:col>
      <xdr:colOff>8629</xdr:colOff>
      <xdr:row>0</xdr:row>
      <xdr:rowOff>99733</xdr:rowOff>
    </xdr:from>
    <xdr:to>
      <xdr:col>12</xdr:col>
      <xdr:colOff>60690</xdr:colOff>
      <xdr:row>1</xdr:row>
      <xdr:rowOff>174624</xdr:rowOff>
    </xdr:to>
    <xdr:pic>
      <xdr:nvPicPr>
        <xdr:cNvPr id="33" name="Slika 1" descr="Slika 1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7361929" y="99732"/>
          <a:ext cx="699762" cy="7511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12</xdr:col>
      <xdr:colOff>232410</xdr:colOff>
      <xdr:row>0</xdr:row>
      <xdr:rowOff>90232</xdr:rowOff>
    </xdr:from>
    <xdr:to>
      <xdr:col>15</xdr:col>
      <xdr:colOff>288925</xdr:colOff>
      <xdr:row>1</xdr:row>
      <xdr:rowOff>174756</xdr:rowOff>
    </xdr:to>
    <xdr:pic>
      <xdr:nvPicPr>
        <xdr:cNvPr id="34" name="Slika 2" descr="Slika 2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8233410" y="90231"/>
          <a:ext cx="1999616" cy="760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0</xdr:row>
      <xdr:rowOff>38103</xdr:rowOff>
    </xdr:from>
    <xdr:to>
      <xdr:col>4</xdr:col>
      <xdr:colOff>16254</xdr:colOff>
      <xdr:row>1</xdr:row>
      <xdr:rowOff>152400</xdr:rowOff>
    </xdr:to>
    <xdr:pic>
      <xdr:nvPicPr>
        <xdr:cNvPr id="35" name="Picture 2" descr="Picture 2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638300" y="38103"/>
          <a:ext cx="3254755" cy="7905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39107</xdr:colOff>
      <xdr:row>93</xdr:row>
      <xdr:rowOff>1567</xdr:rowOff>
    </xdr:from>
    <xdr:to>
      <xdr:col>0</xdr:col>
      <xdr:colOff>1638300</xdr:colOff>
      <xdr:row>102</xdr:row>
      <xdr:rowOff>21552</xdr:rowOff>
    </xdr:to>
    <xdr:pic>
      <xdr:nvPicPr>
        <xdr:cNvPr id="36" name="Picture 12" descr="Picture 12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 flipH="1">
          <a:off x="39107" y="15066942"/>
          <a:ext cx="1599193" cy="1391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89647</xdr:colOff>
      <xdr:row>36</xdr:row>
      <xdr:rowOff>35859</xdr:rowOff>
    </xdr:from>
    <xdr:to>
      <xdr:col>0</xdr:col>
      <xdr:colOff>1411304</xdr:colOff>
      <xdr:row>38</xdr:row>
      <xdr:rowOff>97976</xdr:rowOff>
    </xdr:to>
    <xdr:pic>
      <xdr:nvPicPr>
        <xdr:cNvPr id="37" name="Picture 18" descr="Picture 18"/>
        <xdr:cNvPicPr>
          <a:picLocks noChangeAspect="1"/>
        </xdr:cNvPicPr>
      </xdr:nvPicPr>
      <xdr:blipFill>
        <a:blip r:embed="rId5">
          <a:extLst/>
        </a:blip>
        <a:srcRect l="232" t="34025" r="229" b="38293"/>
        <a:stretch>
          <a:fillRect/>
        </a:stretch>
      </xdr:blipFill>
      <xdr:spPr>
        <a:xfrm>
          <a:off x="89647" y="6414434"/>
          <a:ext cx="1321657" cy="3669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251010</xdr:colOff>
      <xdr:row>46</xdr:row>
      <xdr:rowOff>152086</xdr:rowOff>
    </xdr:from>
    <xdr:to>
      <xdr:col>0</xdr:col>
      <xdr:colOff>1241647</xdr:colOff>
      <xdr:row>51</xdr:row>
      <xdr:rowOff>59428</xdr:rowOff>
    </xdr:to>
    <xdr:pic>
      <xdr:nvPicPr>
        <xdr:cNvPr id="38" name="Picture 22" descr="Picture 22"/>
        <xdr:cNvPicPr>
          <a:picLocks noChangeAspect="1"/>
        </xdr:cNvPicPr>
      </xdr:nvPicPr>
      <xdr:blipFill>
        <a:blip r:embed="rId6">
          <a:extLst/>
        </a:blip>
        <a:srcRect l="0" t="17681" r="0" b="16522"/>
        <a:stretch>
          <a:fillRect/>
        </a:stretch>
      </xdr:blipFill>
      <xdr:spPr>
        <a:xfrm>
          <a:off x="251009" y="8054661"/>
          <a:ext cx="990639" cy="6693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44825</xdr:colOff>
      <xdr:row>136</xdr:row>
      <xdr:rowOff>44823</xdr:rowOff>
    </xdr:from>
    <xdr:to>
      <xdr:col>1</xdr:col>
      <xdr:colOff>0</xdr:colOff>
      <xdr:row>145</xdr:row>
      <xdr:rowOff>60213</xdr:rowOff>
    </xdr:to>
    <xdr:pic>
      <xdr:nvPicPr>
        <xdr:cNvPr id="39" name="Picture 26" descr="Picture 26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44825" y="21663398"/>
          <a:ext cx="1593476" cy="13869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124029</xdr:colOff>
      <xdr:row>86</xdr:row>
      <xdr:rowOff>58307</xdr:rowOff>
    </xdr:from>
    <xdr:to>
      <xdr:col>0</xdr:col>
      <xdr:colOff>1317695</xdr:colOff>
      <xdr:row>92</xdr:row>
      <xdr:rowOff>73277</xdr:rowOff>
    </xdr:to>
    <xdr:pic>
      <xdr:nvPicPr>
        <xdr:cNvPr id="40" name="Picture 28" descr="Picture 28"/>
        <xdr:cNvPicPr>
          <a:picLocks noChangeAspect="1"/>
        </xdr:cNvPicPr>
      </xdr:nvPicPr>
      <xdr:blipFill>
        <a:blip r:embed="rId8">
          <a:extLst/>
        </a:blip>
        <a:srcRect l="12195" t="0" r="12195" b="0"/>
        <a:stretch>
          <a:fillRect/>
        </a:stretch>
      </xdr:blipFill>
      <xdr:spPr>
        <a:xfrm rot="16200000">
          <a:off x="256177" y="13924734"/>
          <a:ext cx="929370" cy="1193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76201</xdr:colOff>
      <xdr:row>64</xdr:row>
      <xdr:rowOff>119742</xdr:rowOff>
    </xdr:from>
    <xdr:to>
      <xdr:col>1</xdr:col>
      <xdr:colOff>0</xdr:colOff>
      <xdr:row>70</xdr:row>
      <xdr:rowOff>59508</xdr:rowOff>
    </xdr:to>
    <xdr:pic>
      <xdr:nvPicPr>
        <xdr:cNvPr id="41" name="Picture 30" descr="Picture 30"/>
        <xdr:cNvPicPr>
          <a:picLocks noChangeAspect="1"/>
        </xdr:cNvPicPr>
      </xdr:nvPicPr>
      <xdr:blipFill>
        <a:blip r:embed="rId9">
          <a:extLst/>
        </a:blip>
        <a:srcRect l="0" t="17927" r="0" b="19048"/>
        <a:stretch>
          <a:fillRect/>
        </a:stretch>
      </xdr:blipFill>
      <xdr:spPr>
        <a:xfrm>
          <a:off x="76200" y="10765517"/>
          <a:ext cx="1562101" cy="8541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157843</xdr:colOff>
      <xdr:row>14</xdr:row>
      <xdr:rowOff>119745</xdr:rowOff>
    </xdr:from>
    <xdr:to>
      <xdr:col>0</xdr:col>
      <xdr:colOff>1333500</xdr:colOff>
      <xdr:row>21</xdr:row>
      <xdr:rowOff>21456</xdr:rowOff>
    </xdr:to>
    <xdr:pic>
      <xdr:nvPicPr>
        <xdr:cNvPr id="42" name="Picture 34" descr="Picture 34"/>
        <xdr:cNvPicPr>
          <a:picLocks noChangeAspect="1"/>
        </xdr:cNvPicPr>
      </xdr:nvPicPr>
      <xdr:blipFill>
        <a:blip r:embed="rId10">
          <a:extLst/>
        </a:blip>
        <a:srcRect l="9038" t="15888" r="6414" b="14139"/>
        <a:stretch>
          <a:fillRect/>
        </a:stretch>
      </xdr:blipFill>
      <xdr:spPr>
        <a:xfrm>
          <a:off x="157843" y="3145520"/>
          <a:ext cx="1175658" cy="9685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43542</xdr:colOff>
      <xdr:row>75</xdr:row>
      <xdr:rowOff>21772</xdr:rowOff>
    </xdr:from>
    <xdr:to>
      <xdr:col>1</xdr:col>
      <xdr:colOff>0</xdr:colOff>
      <xdr:row>83</xdr:row>
      <xdr:rowOff>98698</xdr:rowOff>
    </xdr:to>
    <xdr:pic>
      <xdr:nvPicPr>
        <xdr:cNvPr id="43" name="Picture 36" descr="Picture 36"/>
        <xdr:cNvPicPr>
          <a:picLocks noChangeAspect="1"/>
        </xdr:cNvPicPr>
      </xdr:nvPicPr>
      <xdr:blipFill>
        <a:blip r:embed="rId11">
          <a:extLst/>
        </a:blip>
        <a:srcRect l="11765" t="13866" r="12044" b="13866"/>
        <a:stretch>
          <a:fillRect/>
        </a:stretch>
      </xdr:blipFill>
      <xdr:spPr>
        <a:xfrm>
          <a:off x="43542" y="12343947"/>
          <a:ext cx="1594759" cy="12961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150223</xdr:colOff>
      <xdr:row>7</xdr:row>
      <xdr:rowOff>55516</xdr:rowOff>
    </xdr:from>
    <xdr:to>
      <xdr:col>0</xdr:col>
      <xdr:colOff>1279526</xdr:colOff>
      <xdr:row>14</xdr:row>
      <xdr:rowOff>21384</xdr:rowOff>
    </xdr:to>
    <xdr:pic>
      <xdr:nvPicPr>
        <xdr:cNvPr id="44" name="Picture 38" descr="Picture 38"/>
        <xdr:cNvPicPr>
          <a:picLocks noChangeAspect="1"/>
        </xdr:cNvPicPr>
      </xdr:nvPicPr>
      <xdr:blipFill>
        <a:blip r:embed="rId12">
          <a:extLst/>
        </a:blip>
        <a:srcRect l="10644" t="9384" r="12045" b="20308"/>
        <a:stretch>
          <a:fillRect/>
        </a:stretch>
      </xdr:blipFill>
      <xdr:spPr>
        <a:xfrm>
          <a:off x="150223" y="2014491"/>
          <a:ext cx="1129303" cy="10326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39187</xdr:colOff>
      <xdr:row>125</xdr:row>
      <xdr:rowOff>57148</xdr:rowOff>
    </xdr:from>
    <xdr:to>
      <xdr:col>0</xdr:col>
      <xdr:colOff>1424988</xdr:colOff>
      <xdr:row>134</xdr:row>
      <xdr:rowOff>40549</xdr:rowOff>
    </xdr:to>
    <xdr:pic>
      <xdr:nvPicPr>
        <xdr:cNvPr id="45" name="Picture 40" descr="Picture 40"/>
        <xdr:cNvPicPr>
          <a:picLocks noChangeAspect="1"/>
        </xdr:cNvPicPr>
      </xdr:nvPicPr>
      <xdr:blipFill>
        <a:blip r:embed="rId13">
          <a:extLst/>
        </a:blip>
        <a:srcRect l="7703" t="2101" r="8963" b="15126"/>
        <a:stretch>
          <a:fillRect/>
        </a:stretch>
      </xdr:blipFill>
      <xdr:spPr>
        <a:xfrm>
          <a:off x="39187" y="19999323"/>
          <a:ext cx="1385802" cy="13550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21771</xdr:colOff>
      <xdr:row>52</xdr:row>
      <xdr:rowOff>21770</xdr:rowOff>
    </xdr:from>
    <xdr:to>
      <xdr:col>0</xdr:col>
      <xdr:colOff>1638300</xdr:colOff>
      <xdr:row>57</xdr:row>
      <xdr:rowOff>137069</xdr:rowOff>
    </xdr:to>
    <xdr:pic>
      <xdr:nvPicPr>
        <xdr:cNvPr id="46" name="Picture 42" descr="Picture 42"/>
        <xdr:cNvPicPr>
          <a:picLocks noChangeAspect="1"/>
        </xdr:cNvPicPr>
      </xdr:nvPicPr>
      <xdr:blipFill>
        <a:blip r:embed="rId14">
          <a:extLst/>
        </a:blip>
        <a:srcRect l="2101" t="2660" r="1401" b="36695"/>
        <a:stretch>
          <a:fillRect/>
        </a:stretch>
      </xdr:blipFill>
      <xdr:spPr>
        <a:xfrm>
          <a:off x="21771" y="8838745"/>
          <a:ext cx="1616529" cy="877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54428</xdr:colOff>
      <xdr:row>103</xdr:row>
      <xdr:rowOff>32656</xdr:rowOff>
    </xdr:from>
    <xdr:to>
      <xdr:col>1</xdr:col>
      <xdr:colOff>0</xdr:colOff>
      <xdr:row>109</xdr:row>
      <xdr:rowOff>136251</xdr:rowOff>
    </xdr:to>
    <xdr:pic>
      <xdr:nvPicPr>
        <xdr:cNvPr id="47" name="Picture 44" descr="Picture 44"/>
        <xdr:cNvPicPr>
          <a:picLocks noChangeAspect="1"/>
        </xdr:cNvPicPr>
      </xdr:nvPicPr>
      <xdr:blipFill>
        <a:blip r:embed="rId15">
          <a:extLst/>
        </a:blip>
        <a:srcRect l="9105" t="5042" r="7563" b="33894"/>
        <a:stretch>
          <a:fillRect/>
        </a:stretch>
      </xdr:blipFill>
      <xdr:spPr>
        <a:xfrm>
          <a:off x="54428" y="16622031"/>
          <a:ext cx="1583873" cy="10179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62050</xdr:colOff>
      <xdr:row>22</xdr:row>
      <xdr:rowOff>18505</xdr:rowOff>
    </xdr:from>
    <xdr:to>
      <xdr:col>0</xdr:col>
      <xdr:colOff>1638300</xdr:colOff>
      <xdr:row>30</xdr:row>
      <xdr:rowOff>137068</xdr:rowOff>
    </xdr:to>
    <xdr:pic>
      <xdr:nvPicPr>
        <xdr:cNvPr id="48" name="Picture 5" descr="Picture 5"/>
        <xdr:cNvPicPr>
          <a:picLocks noChangeAspect="1"/>
        </xdr:cNvPicPr>
      </xdr:nvPicPr>
      <xdr:blipFill>
        <a:blip r:embed="rId16">
          <a:extLst/>
        </a:blip>
        <a:srcRect l="2381" t="2100" r="35154" b="35995"/>
        <a:stretch>
          <a:fillRect/>
        </a:stretch>
      </xdr:blipFill>
      <xdr:spPr>
        <a:xfrm>
          <a:off x="62050" y="4263480"/>
          <a:ext cx="1576250" cy="13377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159</xdr:row>
      <xdr:rowOff>28574</xdr:rowOff>
    </xdr:from>
    <xdr:to>
      <xdr:col>0</xdr:col>
      <xdr:colOff>1391621</xdr:colOff>
      <xdr:row>166</xdr:row>
      <xdr:rowOff>15240</xdr:rowOff>
    </xdr:to>
    <xdr:pic>
      <xdr:nvPicPr>
        <xdr:cNvPr id="49" name="Picture 7" descr="Picture 7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57150" y="25198069"/>
          <a:ext cx="1334471" cy="11201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38101</xdr:colOff>
      <xdr:row>148</xdr:row>
      <xdr:rowOff>3483</xdr:rowOff>
    </xdr:from>
    <xdr:to>
      <xdr:col>0</xdr:col>
      <xdr:colOff>1388745</xdr:colOff>
      <xdr:row>155</xdr:row>
      <xdr:rowOff>78506</xdr:rowOff>
    </xdr:to>
    <xdr:pic>
      <xdr:nvPicPr>
        <xdr:cNvPr id="50" name="Picture 9" descr="Picture 9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38100" y="23488958"/>
          <a:ext cx="1350646" cy="11494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114</xdr:row>
      <xdr:rowOff>66107</xdr:rowOff>
    </xdr:from>
    <xdr:to>
      <xdr:col>0</xdr:col>
      <xdr:colOff>1390362</xdr:colOff>
      <xdr:row>122</xdr:row>
      <xdr:rowOff>53824</xdr:rowOff>
    </xdr:to>
    <xdr:pic>
      <xdr:nvPicPr>
        <xdr:cNvPr id="51" name="Picture 11" descr="Picture 11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28575" y="18331882"/>
          <a:ext cx="1361788" cy="12069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1181876</xdr:colOff>
      <xdr:row>137</xdr:row>
      <xdr:rowOff>1</xdr:rowOff>
    </xdr:from>
    <xdr:to>
      <xdr:col>0</xdr:col>
      <xdr:colOff>1350010</xdr:colOff>
      <xdr:row>138</xdr:row>
      <xdr:rowOff>34290</xdr:rowOff>
    </xdr:to>
    <xdr:pic>
      <xdr:nvPicPr>
        <xdr:cNvPr id="52" name="Slika 4" descr="Slika 4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81876" y="21770976"/>
          <a:ext cx="168135" cy="1866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1191401</xdr:colOff>
      <xdr:row>126</xdr:row>
      <xdr:rowOff>19051</xdr:rowOff>
    </xdr:from>
    <xdr:to>
      <xdr:col>0</xdr:col>
      <xdr:colOff>1355725</xdr:colOff>
      <xdr:row>127</xdr:row>
      <xdr:rowOff>57151</xdr:rowOff>
    </xdr:to>
    <xdr:pic>
      <xdr:nvPicPr>
        <xdr:cNvPr id="53" name="Slika 6" descr="Slika 6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91401" y="20113626"/>
          <a:ext cx="164324" cy="190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1200150</xdr:colOff>
      <xdr:row>108</xdr:row>
      <xdr:rowOff>66675</xdr:rowOff>
    </xdr:from>
    <xdr:to>
      <xdr:col>0</xdr:col>
      <xdr:colOff>1368284</xdr:colOff>
      <xdr:row>109</xdr:row>
      <xdr:rowOff>97155</xdr:rowOff>
    </xdr:to>
    <xdr:pic>
      <xdr:nvPicPr>
        <xdr:cNvPr id="54" name="Slika 8" descr="Slika 8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200150" y="17418050"/>
          <a:ext cx="168135" cy="1828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1217295</xdr:colOff>
      <xdr:row>94</xdr:row>
      <xdr:rowOff>121919</xdr:rowOff>
    </xdr:from>
    <xdr:to>
      <xdr:col>0</xdr:col>
      <xdr:colOff>1393049</xdr:colOff>
      <xdr:row>96</xdr:row>
      <xdr:rowOff>1905</xdr:rowOff>
    </xdr:to>
    <xdr:pic>
      <xdr:nvPicPr>
        <xdr:cNvPr id="55" name="Slika 10" descr="Slika 10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217294" y="15339694"/>
          <a:ext cx="175755" cy="1847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1085850</xdr:colOff>
      <xdr:row>86</xdr:row>
      <xdr:rowOff>76200</xdr:rowOff>
    </xdr:from>
    <xdr:to>
      <xdr:col>0</xdr:col>
      <xdr:colOff>1236839</xdr:colOff>
      <xdr:row>87</xdr:row>
      <xdr:rowOff>97155</xdr:rowOff>
    </xdr:to>
    <xdr:pic>
      <xdr:nvPicPr>
        <xdr:cNvPr id="56" name="Slika 13" descr="Slika 13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085850" y="14074775"/>
          <a:ext cx="150990" cy="1733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1253490</xdr:colOff>
      <xdr:row>76</xdr:row>
      <xdr:rowOff>114300</xdr:rowOff>
    </xdr:from>
    <xdr:to>
      <xdr:col>0</xdr:col>
      <xdr:colOff>1425434</xdr:colOff>
      <xdr:row>77</xdr:row>
      <xdr:rowOff>131444</xdr:rowOff>
    </xdr:to>
    <xdr:pic>
      <xdr:nvPicPr>
        <xdr:cNvPr id="57" name="Slika 14" descr="Slika 14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253489" y="12588875"/>
          <a:ext cx="171946" cy="1695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1247775</xdr:colOff>
      <xdr:row>65</xdr:row>
      <xdr:rowOff>9525</xdr:rowOff>
    </xdr:from>
    <xdr:to>
      <xdr:col>0</xdr:col>
      <xdr:colOff>1429244</xdr:colOff>
      <xdr:row>66</xdr:row>
      <xdr:rowOff>57150</xdr:rowOff>
    </xdr:to>
    <xdr:pic>
      <xdr:nvPicPr>
        <xdr:cNvPr id="58" name="Slika 15" descr="Slika 15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247775" y="10807700"/>
          <a:ext cx="181469" cy="200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1228725</xdr:colOff>
      <xdr:row>54</xdr:row>
      <xdr:rowOff>19050</xdr:rowOff>
    </xdr:from>
    <xdr:to>
      <xdr:col>0</xdr:col>
      <xdr:colOff>1393049</xdr:colOff>
      <xdr:row>55</xdr:row>
      <xdr:rowOff>57150</xdr:rowOff>
    </xdr:to>
    <xdr:pic>
      <xdr:nvPicPr>
        <xdr:cNvPr id="59" name="Slika 16" descr="Slika 16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228725" y="9140825"/>
          <a:ext cx="164324" cy="190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1219200</xdr:colOff>
      <xdr:row>46</xdr:row>
      <xdr:rowOff>85725</xdr:rowOff>
    </xdr:from>
    <xdr:to>
      <xdr:col>0</xdr:col>
      <xdr:colOff>1391144</xdr:colOff>
      <xdr:row>47</xdr:row>
      <xdr:rowOff>133350</xdr:rowOff>
    </xdr:to>
    <xdr:pic>
      <xdr:nvPicPr>
        <xdr:cNvPr id="60" name="Slika 17" descr="Slika 17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219200" y="7988300"/>
          <a:ext cx="171944" cy="200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1207770</xdr:colOff>
      <xdr:row>38</xdr:row>
      <xdr:rowOff>93344</xdr:rowOff>
    </xdr:from>
    <xdr:to>
      <xdr:col>0</xdr:col>
      <xdr:colOff>1387334</xdr:colOff>
      <xdr:row>39</xdr:row>
      <xdr:rowOff>131444</xdr:rowOff>
    </xdr:to>
    <xdr:pic>
      <xdr:nvPicPr>
        <xdr:cNvPr id="61" name="Slika 19" descr="Slika 19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207769" y="6776719"/>
          <a:ext cx="179566" cy="190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1221105</xdr:colOff>
      <xdr:row>29</xdr:row>
      <xdr:rowOff>30479</xdr:rowOff>
    </xdr:from>
    <xdr:to>
      <xdr:col>0</xdr:col>
      <xdr:colOff>1387334</xdr:colOff>
      <xdr:row>30</xdr:row>
      <xdr:rowOff>55245</xdr:rowOff>
    </xdr:to>
    <xdr:pic>
      <xdr:nvPicPr>
        <xdr:cNvPr id="62" name="Slika 20" descr="Slika 20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221105" y="5342254"/>
          <a:ext cx="166230" cy="1771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1209675</xdr:colOff>
      <xdr:row>16</xdr:row>
      <xdr:rowOff>47625</xdr:rowOff>
    </xdr:from>
    <xdr:to>
      <xdr:col>0</xdr:col>
      <xdr:colOff>1391144</xdr:colOff>
      <xdr:row>17</xdr:row>
      <xdr:rowOff>95250</xdr:rowOff>
    </xdr:to>
    <xdr:pic>
      <xdr:nvPicPr>
        <xdr:cNvPr id="63" name="Slika 21" descr="Slika 21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209675" y="3378200"/>
          <a:ext cx="181469" cy="200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1209675</xdr:colOff>
      <xdr:row>9</xdr:row>
      <xdr:rowOff>9525</xdr:rowOff>
    </xdr:from>
    <xdr:to>
      <xdr:col>0</xdr:col>
      <xdr:colOff>1391144</xdr:colOff>
      <xdr:row>10</xdr:row>
      <xdr:rowOff>57150</xdr:rowOff>
    </xdr:to>
    <xdr:pic>
      <xdr:nvPicPr>
        <xdr:cNvPr id="64" name="Slika 23" descr="Slika 23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209675" y="2273300"/>
          <a:ext cx="181469" cy="200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103201</xdr:colOff>
      <xdr:row>0</xdr:row>
      <xdr:rowOff>61788</xdr:rowOff>
    </xdr:from>
    <xdr:to>
      <xdr:col>3</xdr:col>
      <xdr:colOff>148589</xdr:colOff>
      <xdr:row>1</xdr:row>
      <xdr:rowOff>148915</xdr:rowOff>
    </xdr:to>
    <xdr:pic>
      <xdr:nvPicPr>
        <xdr:cNvPr id="66" name="Slika 2" descr="Slika 2"/>
        <xdr:cNvPicPr>
          <a:picLocks noChangeAspect="1"/>
        </xdr:cNvPicPr>
      </xdr:nvPicPr>
      <xdr:blipFill>
        <a:blip r:embed="rId1">
          <a:extLst/>
        </a:blip>
        <a:srcRect l="0" t="11192" r="0" b="10108"/>
        <a:stretch>
          <a:fillRect/>
        </a:stretch>
      </xdr:blipFill>
      <xdr:spPr>
        <a:xfrm>
          <a:off x="1741501" y="61788"/>
          <a:ext cx="1099489" cy="7634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41414</xdr:colOff>
      <xdr:row>44</xdr:row>
      <xdr:rowOff>24847</xdr:rowOff>
    </xdr:from>
    <xdr:to>
      <xdr:col>0</xdr:col>
      <xdr:colOff>1375301</xdr:colOff>
      <xdr:row>49</xdr:row>
      <xdr:rowOff>111400</xdr:rowOff>
    </xdr:to>
    <xdr:pic>
      <xdr:nvPicPr>
        <xdr:cNvPr id="67" name="Slika 3" descr="Slika 3"/>
        <xdr:cNvPicPr>
          <a:picLocks noChangeAspect="1"/>
        </xdr:cNvPicPr>
      </xdr:nvPicPr>
      <xdr:blipFill>
        <a:blip r:embed="rId2">
          <a:extLst/>
        </a:blip>
        <a:srcRect l="11709" t="27404" r="12056" b="27006"/>
        <a:stretch>
          <a:fillRect/>
        </a:stretch>
      </xdr:blipFill>
      <xdr:spPr>
        <a:xfrm>
          <a:off x="41414" y="7630242"/>
          <a:ext cx="1333887" cy="8485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38099</xdr:colOff>
      <xdr:row>8</xdr:row>
      <xdr:rowOff>38099</xdr:rowOff>
    </xdr:from>
    <xdr:to>
      <xdr:col>2</xdr:col>
      <xdr:colOff>0</xdr:colOff>
      <xdr:row>19</xdr:row>
      <xdr:rowOff>34316</xdr:rowOff>
    </xdr:to>
    <xdr:pic>
      <xdr:nvPicPr>
        <xdr:cNvPr id="68" name="Picture 4" descr="Picture 4"/>
        <xdr:cNvPicPr>
          <a:picLocks noChangeAspect="1"/>
        </xdr:cNvPicPr>
      </xdr:nvPicPr>
      <xdr:blipFill>
        <a:blip r:embed="rId3">
          <a:extLst/>
        </a:blip>
        <a:srcRect l="6961" t="7254" r="50392" b="43334"/>
        <a:stretch>
          <a:fillRect/>
        </a:stretch>
      </xdr:blipFill>
      <xdr:spPr>
        <a:xfrm>
          <a:off x="38099" y="2157094"/>
          <a:ext cx="1600202" cy="16726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103200</xdr:colOff>
      <xdr:row>0</xdr:row>
      <xdr:rowOff>61788</xdr:rowOff>
    </xdr:from>
    <xdr:to>
      <xdr:col>1</xdr:col>
      <xdr:colOff>1101090</xdr:colOff>
      <xdr:row>1</xdr:row>
      <xdr:rowOff>143200</xdr:rowOff>
    </xdr:to>
    <xdr:pic>
      <xdr:nvPicPr>
        <xdr:cNvPr id="70" name="Slika 2" descr="Slika 2"/>
        <xdr:cNvPicPr>
          <a:picLocks noChangeAspect="1"/>
        </xdr:cNvPicPr>
      </xdr:nvPicPr>
      <xdr:blipFill>
        <a:blip r:embed="rId1">
          <a:extLst/>
        </a:blip>
        <a:srcRect l="0" t="11192" r="0" b="10108"/>
        <a:stretch>
          <a:fillRect/>
        </a:stretch>
      </xdr:blipFill>
      <xdr:spPr>
        <a:xfrm>
          <a:off x="1398600" y="61788"/>
          <a:ext cx="997890" cy="7576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34</xdr:row>
      <xdr:rowOff>104773</xdr:rowOff>
    </xdr:from>
    <xdr:to>
      <xdr:col>0</xdr:col>
      <xdr:colOff>1085850</xdr:colOff>
      <xdr:row>42</xdr:row>
      <xdr:rowOff>57001</xdr:rowOff>
    </xdr:to>
    <xdr:pic>
      <xdr:nvPicPr>
        <xdr:cNvPr id="71" name="Picture 3" descr="Picture 3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76200" y="6254748"/>
          <a:ext cx="1009650" cy="10495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7</xdr:row>
      <xdr:rowOff>114299</xdr:rowOff>
    </xdr:from>
    <xdr:to>
      <xdr:col>0</xdr:col>
      <xdr:colOff>1047254</xdr:colOff>
      <xdr:row>13</xdr:row>
      <xdr:rowOff>95778</xdr:rowOff>
    </xdr:to>
    <xdr:pic>
      <xdr:nvPicPr>
        <xdr:cNvPr id="72" name="Picture 5" descr="Picture 5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85725" y="2080894"/>
          <a:ext cx="961530" cy="9758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22</xdr:row>
      <xdr:rowOff>95174</xdr:rowOff>
    </xdr:from>
    <xdr:to>
      <xdr:col>0</xdr:col>
      <xdr:colOff>1086840</xdr:colOff>
      <xdr:row>30</xdr:row>
      <xdr:rowOff>97921</xdr:rowOff>
    </xdr:to>
    <xdr:pic>
      <xdr:nvPicPr>
        <xdr:cNvPr id="73" name="Picture 7" descr="Picture 7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0" y="4599229"/>
          <a:ext cx="1086840" cy="11000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59055</xdr:colOff>
      <xdr:row>53</xdr:row>
      <xdr:rowOff>15237</xdr:rowOff>
    </xdr:from>
    <xdr:to>
      <xdr:col>1</xdr:col>
      <xdr:colOff>777</xdr:colOff>
      <xdr:row>58</xdr:row>
      <xdr:rowOff>95245</xdr:rowOff>
    </xdr:to>
    <xdr:pic>
      <xdr:nvPicPr>
        <xdr:cNvPr id="74" name="Slika 6" descr="Slika 6"/>
        <xdr:cNvPicPr>
          <a:picLocks noChangeAspect="1"/>
        </xdr:cNvPicPr>
      </xdr:nvPicPr>
      <xdr:blipFill>
        <a:blip r:embed="rId5">
          <a:extLst/>
        </a:blip>
        <a:srcRect l="6200" t="22931" r="5794" b="17764"/>
        <a:stretch>
          <a:fillRect/>
        </a:stretch>
      </xdr:blipFill>
      <xdr:spPr>
        <a:xfrm>
          <a:off x="59055" y="8085452"/>
          <a:ext cx="1237123" cy="7658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64</xdr:row>
      <xdr:rowOff>48058</xdr:rowOff>
    </xdr:from>
    <xdr:to>
      <xdr:col>0</xdr:col>
      <xdr:colOff>1148928</xdr:colOff>
      <xdr:row>71</xdr:row>
      <xdr:rowOff>14647</xdr:rowOff>
    </xdr:to>
    <xdr:pic>
      <xdr:nvPicPr>
        <xdr:cNvPr id="75" name="Slika 8" descr="Slika 8"/>
        <xdr:cNvPicPr>
          <a:picLocks noChangeAspect="1"/>
        </xdr:cNvPicPr>
      </xdr:nvPicPr>
      <xdr:blipFill>
        <a:blip r:embed="rId6">
          <a:extLst/>
        </a:blip>
        <a:srcRect l="0" t="9176" r="0" b="13361"/>
        <a:stretch>
          <a:fillRect/>
        </a:stretch>
      </xdr:blipFill>
      <xdr:spPr>
        <a:xfrm>
          <a:off x="0" y="9627033"/>
          <a:ext cx="1148929" cy="9267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1272540</xdr:colOff>
      <xdr:row>0</xdr:row>
      <xdr:rowOff>1</xdr:rowOff>
    </xdr:from>
    <xdr:to>
      <xdr:col>4</xdr:col>
      <xdr:colOff>796290</xdr:colOff>
      <xdr:row>1</xdr:row>
      <xdr:rowOff>148751</xdr:rowOff>
    </xdr:to>
    <xdr:pic>
      <xdr:nvPicPr>
        <xdr:cNvPr id="77" name="Slika 4" descr="Slika 4"/>
        <xdr:cNvPicPr>
          <a:picLocks noChangeAspect="1"/>
        </xdr:cNvPicPr>
      </xdr:nvPicPr>
      <xdr:blipFill>
        <a:blip r:embed="rId1">
          <a:extLst/>
        </a:blip>
        <a:srcRect l="0" t="23271" r="0" b="32192"/>
        <a:stretch>
          <a:fillRect/>
        </a:stretch>
      </xdr:blipFill>
      <xdr:spPr>
        <a:xfrm>
          <a:off x="1272539" y="1"/>
          <a:ext cx="2863852" cy="8250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27</xdr:row>
      <xdr:rowOff>38099</xdr:rowOff>
    </xdr:from>
    <xdr:to>
      <xdr:col>0</xdr:col>
      <xdr:colOff>1413509</xdr:colOff>
      <xdr:row>38</xdr:row>
      <xdr:rowOff>136342</xdr:rowOff>
    </xdr:to>
    <xdr:pic>
      <xdr:nvPicPr>
        <xdr:cNvPr id="78" name="Picture 5" descr="Picture 5"/>
        <xdr:cNvPicPr>
          <a:picLocks noChangeAspect="1"/>
        </xdr:cNvPicPr>
      </xdr:nvPicPr>
      <xdr:blipFill>
        <a:blip r:embed="rId2">
          <a:extLst/>
        </a:blip>
        <a:srcRect l="5294" t="6961" r="54215" b="39706"/>
        <a:stretch>
          <a:fillRect/>
        </a:stretch>
      </xdr:blipFill>
      <xdr:spPr>
        <a:xfrm>
          <a:off x="76200" y="5052694"/>
          <a:ext cx="1337309" cy="17746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60960</xdr:colOff>
      <xdr:row>7</xdr:row>
      <xdr:rowOff>68580</xdr:rowOff>
    </xdr:from>
    <xdr:to>
      <xdr:col>0</xdr:col>
      <xdr:colOff>1409700</xdr:colOff>
      <xdr:row>14</xdr:row>
      <xdr:rowOff>111370</xdr:rowOff>
    </xdr:to>
    <xdr:pic>
      <xdr:nvPicPr>
        <xdr:cNvPr id="79" name="Picture 9" descr="Picture 9"/>
        <xdr:cNvPicPr>
          <a:picLocks noChangeAspect="1"/>
        </xdr:cNvPicPr>
      </xdr:nvPicPr>
      <xdr:blipFill>
        <a:blip r:embed="rId3">
          <a:extLst/>
        </a:blip>
        <a:srcRect l="8726" t="13235" r="48823" b="51961"/>
        <a:stretch>
          <a:fillRect/>
        </a:stretch>
      </xdr:blipFill>
      <xdr:spPr>
        <a:xfrm>
          <a:off x="60960" y="2035175"/>
          <a:ext cx="1348740" cy="11095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53339</xdr:colOff>
      <xdr:row>57</xdr:row>
      <xdr:rowOff>38099</xdr:rowOff>
    </xdr:from>
    <xdr:to>
      <xdr:col>0</xdr:col>
      <xdr:colOff>1425569</xdr:colOff>
      <xdr:row>61</xdr:row>
      <xdr:rowOff>152399</xdr:rowOff>
    </xdr:to>
    <xdr:pic>
      <xdr:nvPicPr>
        <xdr:cNvPr id="80" name="Picture 13" descr="Picture 13"/>
        <xdr:cNvPicPr>
          <a:picLocks noChangeAspect="1"/>
        </xdr:cNvPicPr>
      </xdr:nvPicPr>
      <xdr:blipFill>
        <a:blip r:embed="rId4">
          <a:extLst/>
        </a:blip>
        <a:srcRect l="12059" t="11373" r="20293" b="52941"/>
        <a:stretch>
          <a:fillRect/>
        </a:stretch>
      </xdr:blipFill>
      <xdr:spPr>
        <a:xfrm>
          <a:off x="53339" y="9624694"/>
          <a:ext cx="1372231" cy="723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375512</xdr:colOff>
      <xdr:row>63</xdr:row>
      <xdr:rowOff>91379</xdr:rowOff>
    </xdr:from>
    <xdr:to>
      <xdr:col>0</xdr:col>
      <xdr:colOff>1120140</xdr:colOff>
      <xdr:row>74</xdr:row>
      <xdr:rowOff>35239</xdr:rowOff>
    </xdr:to>
    <xdr:pic>
      <xdr:nvPicPr>
        <xdr:cNvPr id="81" name="Picture 15" descr="Picture 15"/>
        <xdr:cNvPicPr>
          <a:picLocks noChangeAspect="1"/>
        </xdr:cNvPicPr>
      </xdr:nvPicPr>
      <xdr:blipFill>
        <a:blip r:embed="rId5">
          <a:extLst/>
        </a:blip>
        <a:srcRect l="21961" t="8922" r="27157" b="11176"/>
        <a:stretch>
          <a:fillRect/>
        </a:stretch>
      </xdr:blipFill>
      <xdr:spPr>
        <a:xfrm flipH="1">
          <a:off x="375512" y="10592374"/>
          <a:ext cx="744628" cy="11630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251459</xdr:colOff>
      <xdr:row>48</xdr:row>
      <xdr:rowOff>134836</xdr:rowOff>
    </xdr:from>
    <xdr:to>
      <xdr:col>0</xdr:col>
      <xdr:colOff>1089055</xdr:colOff>
      <xdr:row>56</xdr:row>
      <xdr:rowOff>110660</xdr:rowOff>
    </xdr:to>
    <xdr:pic>
      <xdr:nvPicPr>
        <xdr:cNvPr id="82" name="Picture 17" descr="Picture 17"/>
        <xdr:cNvPicPr>
          <a:picLocks noChangeAspect="1"/>
        </xdr:cNvPicPr>
      </xdr:nvPicPr>
      <xdr:blipFill>
        <a:blip r:embed="rId6">
          <a:extLst/>
        </a:blip>
        <a:srcRect l="7157" t="12842" r="44902" b="19412"/>
        <a:stretch>
          <a:fillRect/>
        </a:stretch>
      </xdr:blipFill>
      <xdr:spPr>
        <a:xfrm>
          <a:off x="251459" y="8349831"/>
          <a:ext cx="837596" cy="1195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53339</xdr:colOff>
      <xdr:row>0</xdr:row>
      <xdr:rowOff>54667</xdr:rowOff>
    </xdr:from>
    <xdr:to>
      <xdr:col>2</xdr:col>
      <xdr:colOff>1085850</xdr:colOff>
      <xdr:row>1</xdr:row>
      <xdr:rowOff>132692</xdr:rowOff>
    </xdr:to>
    <xdr:pic>
      <xdr:nvPicPr>
        <xdr:cNvPr id="84" name="Slika 2" descr="Slika 2"/>
        <xdr:cNvPicPr>
          <a:picLocks noChangeAspect="1"/>
        </xdr:cNvPicPr>
      </xdr:nvPicPr>
      <xdr:blipFill>
        <a:blip r:embed="rId1">
          <a:extLst/>
        </a:blip>
        <a:srcRect l="0" t="12548" r="0" b="12157"/>
        <a:stretch>
          <a:fillRect/>
        </a:stretch>
      </xdr:blipFill>
      <xdr:spPr>
        <a:xfrm>
          <a:off x="1691639" y="54667"/>
          <a:ext cx="1032511" cy="754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72555</xdr:colOff>
      <xdr:row>7</xdr:row>
      <xdr:rowOff>83820</xdr:rowOff>
    </xdr:from>
    <xdr:to>
      <xdr:col>0</xdr:col>
      <xdr:colOff>1448712</xdr:colOff>
      <xdr:row>12</xdr:row>
      <xdr:rowOff>151572</xdr:rowOff>
    </xdr:to>
    <xdr:pic>
      <xdr:nvPicPr>
        <xdr:cNvPr id="85" name="Slika 3" descr="Slika 3"/>
        <xdr:cNvPicPr>
          <a:picLocks noChangeAspect="1"/>
        </xdr:cNvPicPr>
      </xdr:nvPicPr>
      <xdr:blipFill>
        <a:blip r:embed="rId2">
          <a:extLst/>
        </a:blip>
        <a:srcRect l="3479" t="15217" r="4057" b="0"/>
        <a:stretch>
          <a:fillRect/>
        </a:stretch>
      </xdr:blipFill>
      <xdr:spPr>
        <a:xfrm>
          <a:off x="72555" y="2050415"/>
          <a:ext cx="1376157" cy="7535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Tema sistemov Office 2013–2022">
  <a:themeElements>
    <a:clrScheme name="Tema sistemov Office 2013–2022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Tema sistemov Office 2013–2022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sistemov Office 2013–2022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10.xml.rels><?xml version="1.0" encoding="UTF-8"?>
<Relationships xmlns="http://schemas.openxmlformats.org/package/2006/relationships"><Relationship Id="rId1" Type="http://schemas.openxmlformats.org/officeDocument/2006/relationships/hyperlink" Target="https://climbinggymheaven.com/product/scarry-ghost-kl-01-01/" TargetMode="External"/><Relationship Id="rId2" Type="http://schemas.openxmlformats.org/officeDocument/2006/relationships/hyperlink" Target="https://climbinggymheaven.com/product/ocean-friends/" TargetMode="External"/><Relationship Id="rId3" Type="http://schemas.openxmlformats.org/officeDocument/2006/relationships/hyperlink" Target="https://climbinggymheaven.com/product/happy-vehicles-kl-01-03/" TargetMode="External"/><Relationship Id="rId4" Type="http://schemas.openxmlformats.org/officeDocument/2006/relationships/hyperlink" Target="https://climbinggymheaven.com/product/hungry-jack-kl-01-04/" TargetMode="External"/><Relationship Id="rId5" Type="http://schemas.openxmlformats.org/officeDocument/2006/relationships/drawing" Target="../drawings/drawing10.xml"/></Relationships>
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</Relationships>
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climbinggymheaven.com/product/wing-90-r/" TargetMode="External"/><Relationship Id="rId2" Type="http://schemas.openxmlformats.org/officeDocument/2006/relationships/hyperlink" Target="https://climbinggymheaven.com/product/wing-90-l/" TargetMode="External"/><Relationship Id="rId3" Type="http://schemas.openxmlformats.org/officeDocument/2006/relationships/hyperlink" Target="https://climbinggymheaven.com/product/wing-80-r/" TargetMode="External"/><Relationship Id="rId4" Type="http://schemas.openxmlformats.org/officeDocument/2006/relationships/hyperlink" Target="https://climbinggymheaven.com/product/wing-80-l/" TargetMode="External"/><Relationship Id="rId5" Type="http://schemas.openxmlformats.org/officeDocument/2006/relationships/hyperlink" Target="https://climbinggymheaven.com/product/wing-70-r/" TargetMode="External"/><Relationship Id="rId6" Type="http://schemas.openxmlformats.org/officeDocument/2006/relationships/hyperlink" Target="https://climbinggymheaven.com/product/wing-70-l/" TargetMode="External"/><Relationship Id="rId7" Type="http://schemas.openxmlformats.org/officeDocument/2006/relationships/hyperlink" Target="https://climbinggymheaven.com/product/wing-60-r/" TargetMode="External"/><Relationship Id="rId8" Type="http://schemas.openxmlformats.org/officeDocument/2006/relationships/hyperlink" Target="https://climbinggymheaven.com/product/wing-60-l/" TargetMode="External"/><Relationship Id="rId9" Type="http://schemas.openxmlformats.org/officeDocument/2006/relationships/hyperlink" Target="https://climbinggymheaven.com/product/wing-50-r/" TargetMode="External"/><Relationship Id="rId10" Type="http://schemas.openxmlformats.org/officeDocument/2006/relationships/hyperlink" Target="https://climbinggymheaven.com/product/wing-50-l/" TargetMode="External"/><Relationship Id="rId11" Type="http://schemas.openxmlformats.org/officeDocument/2006/relationships/hyperlink" Target="https://climbinggymheaven.com/product/wing-40-r/" TargetMode="External"/><Relationship Id="rId12" Type="http://schemas.openxmlformats.org/officeDocument/2006/relationships/hyperlink" Target="https://climbinggymheaven.com/product/wing-40-l/" TargetMode="External"/><Relationship Id="rId13" Type="http://schemas.openxmlformats.org/officeDocument/2006/relationships/hyperlink" Target="https://climbinggymheaven.com/product/pinch-1l/" TargetMode="External"/><Relationship Id="rId14" Type="http://schemas.openxmlformats.org/officeDocument/2006/relationships/hyperlink" Target="https://climbinggymheaven.com/product/pinch-1-r/" TargetMode="External"/><Relationship Id="rId15" Type="http://schemas.openxmlformats.org/officeDocument/2006/relationships/hyperlink" Target="https://climbinggymheaven.com/product/pinch-2-l/" TargetMode="External"/><Relationship Id="rId16" Type="http://schemas.openxmlformats.org/officeDocument/2006/relationships/hyperlink" Target="https://climbinggymheaven.com/product/pinch-2-r/" TargetMode="External"/><Relationship Id="rId17" Type="http://schemas.openxmlformats.org/officeDocument/2006/relationships/hyperlink" Target="https://climbinggymheaven.com/product/pinch-3-l/" TargetMode="External"/><Relationship Id="rId18" Type="http://schemas.openxmlformats.org/officeDocument/2006/relationships/hyperlink" Target="https://climbinggymheaven.com/product/pinch-3-r/" TargetMode="External"/><Relationship Id="rId19" Type="http://schemas.openxmlformats.org/officeDocument/2006/relationships/hyperlink" Target="https://climbinggymheaven.com/product/pinch-4-l/" TargetMode="External"/><Relationship Id="rId20" Type="http://schemas.openxmlformats.org/officeDocument/2006/relationships/hyperlink" Target="https://climbinggymheaven.com/product/pinch-4-r/" TargetMode="External"/><Relationship Id="rId21" Type="http://schemas.openxmlformats.org/officeDocument/2006/relationships/hyperlink" Target="https://climbinggymheaven.com/product/trios-octus-35_1/" TargetMode="External"/><Relationship Id="rId22" Type="http://schemas.openxmlformats.org/officeDocument/2006/relationships/hyperlink" Target="https://climbinggymheaven.com/product/trios-octus-35_2/" TargetMode="External"/><Relationship Id="rId23" Type="http://schemas.openxmlformats.org/officeDocument/2006/relationships/hyperlink" Target="https://climbinggymheaven.com/product/trios-octus-35_3/" TargetMode="External"/><Relationship Id="rId24" Type="http://schemas.openxmlformats.org/officeDocument/2006/relationships/hyperlink" Target="https://climbinggymheaven.com/product/trios-octus-35_4/" TargetMode="External"/><Relationship Id="rId25" Type="http://schemas.openxmlformats.org/officeDocument/2006/relationships/hyperlink" Target="https://climbinggymheaven.com/product/trios-octus-35_5/" TargetMode="External"/><Relationship Id="rId26" Type="http://schemas.openxmlformats.org/officeDocument/2006/relationships/hyperlink" Target="https://climbinggymheaven.com/product/trios-octus-35_6/" TargetMode="External"/><Relationship Id="rId27" Type="http://schemas.openxmlformats.org/officeDocument/2006/relationships/hyperlink" Target="https://climbinggymheaven.com/product/trios-octus-35_7/" TargetMode="External"/><Relationship Id="rId28" Type="http://schemas.openxmlformats.org/officeDocument/2006/relationships/hyperlink" Target="https://climbinggymheaven.com/product/trios-octus-35_8/" TargetMode="External"/><Relationship Id="rId29" Type="http://schemas.openxmlformats.org/officeDocument/2006/relationships/hyperlink" Target="https://climbinggymheaven.com/product/trios-octus-45_1/" TargetMode="External"/><Relationship Id="rId30" Type="http://schemas.openxmlformats.org/officeDocument/2006/relationships/hyperlink" Target="https://climbinggymheaven.com/product/trios-octus-45_2/" TargetMode="External"/><Relationship Id="rId31" Type="http://schemas.openxmlformats.org/officeDocument/2006/relationships/hyperlink" Target="https://climbinggymheaven.com/product/trios-octus-45_3/" TargetMode="External"/><Relationship Id="rId32" Type="http://schemas.openxmlformats.org/officeDocument/2006/relationships/hyperlink" Target="https://climbinggymheaven.com/product/trios-octus-45_4/" TargetMode="External"/><Relationship Id="rId33" Type="http://schemas.openxmlformats.org/officeDocument/2006/relationships/hyperlink" Target="https://climbinggymheaven.com/product/trios-octus-45_5/" TargetMode="External"/><Relationship Id="rId34" Type="http://schemas.openxmlformats.org/officeDocument/2006/relationships/hyperlink" Target="https://climbinggymheaven.com/product/trios-octus-45_6/" TargetMode="External"/><Relationship Id="rId35" Type="http://schemas.openxmlformats.org/officeDocument/2006/relationships/hyperlink" Target="https://climbinggymheaven.com/product/trios-octus-45_7/" TargetMode="External"/><Relationship Id="rId36" Type="http://schemas.openxmlformats.org/officeDocument/2006/relationships/hyperlink" Target="https://climbinggymheaven.com/product/trios-octus-45_8/" TargetMode="External"/><Relationship Id="rId37" Type="http://schemas.openxmlformats.org/officeDocument/2006/relationships/hyperlink" Target="https://climbinggymheaven.com/product/butterfly-1l/" TargetMode="External"/><Relationship Id="rId38" Type="http://schemas.openxmlformats.org/officeDocument/2006/relationships/hyperlink" Target="https://climbinggymheaven.com/product/illusion-butterfly-1r/" TargetMode="External"/><Relationship Id="rId39" Type="http://schemas.openxmlformats.org/officeDocument/2006/relationships/hyperlink" Target="https://climbinggymheaven.com/product/illusion-butterfly-2l/" TargetMode="External"/><Relationship Id="rId40" Type="http://schemas.openxmlformats.org/officeDocument/2006/relationships/hyperlink" Target="https://climbinggymheaven.com/product/illusion-butterfly-2r/" TargetMode="External"/><Relationship Id="rId41" Type="http://schemas.openxmlformats.org/officeDocument/2006/relationships/hyperlink" Target="https://climbinggymheaven.com/product/illusion-butterfly-3-l/" TargetMode="External"/><Relationship Id="rId42" Type="http://schemas.openxmlformats.org/officeDocument/2006/relationships/hyperlink" Target="https://climbinggymheaven.com/product/illusion-butterfly-3r/" TargetMode="External"/><Relationship Id="rId43" Type="http://schemas.openxmlformats.org/officeDocument/2006/relationships/hyperlink" Target="https://climbinggymheaven.com/product/butterfly-4l/" TargetMode="External"/><Relationship Id="rId44" Type="http://schemas.openxmlformats.org/officeDocument/2006/relationships/hyperlink" Target="https://climbinggymheaven.com/product/illusion-butterfly-4r/" TargetMode="External"/><Relationship Id="rId45" Type="http://schemas.openxmlformats.org/officeDocument/2006/relationships/hyperlink" Target="https://climbinggymheaven.com/product/illusion-butterfly-5l/" TargetMode="External"/><Relationship Id="rId46" Type="http://schemas.openxmlformats.org/officeDocument/2006/relationships/hyperlink" Target="https://climbinggymheaven.com/product/butterfly-5r/" TargetMode="External"/><Relationship Id="rId47" Type="http://schemas.openxmlformats.org/officeDocument/2006/relationships/hyperlink" Target="https://climbinggymheaven.com/product/butterfly-6l/" TargetMode="External"/><Relationship Id="rId48" Type="http://schemas.openxmlformats.org/officeDocument/2006/relationships/hyperlink" Target="https://climbinggymheaven.com/product/butterfly-6r/" TargetMode="External"/><Relationship Id="rId49" Type="http://schemas.openxmlformats.org/officeDocument/2006/relationships/hyperlink" Target="https://climbinggymheaven.com/product/illusion-butterfly-7l/" TargetMode="External"/><Relationship Id="rId50" Type="http://schemas.openxmlformats.org/officeDocument/2006/relationships/hyperlink" Target="https://climbinggymheaven.com/product/illusion-butterfly-7r/" TargetMode="External"/><Relationship Id="rId51" Type="http://schemas.openxmlformats.org/officeDocument/2006/relationships/hyperlink" Target="https://climbinggymheaven.com/product/illusion-butterfly-8l/" TargetMode="External"/><Relationship Id="rId52" Type="http://schemas.openxmlformats.org/officeDocument/2006/relationships/hyperlink" Target="https://climbinggymheaven.com/product/illusion-butterfly-8r/" TargetMode="External"/><Relationship Id="rId53" Type="http://schemas.openxmlformats.org/officeDocument/2006/relationships/hyperlink" Target="https://climbinggymheaven.com/product/illusion-butterfly-9l/" TargetMode="External"/><Relationship Id="rId54" Type="http://schemas.openxmlformats.org/officeDocument/2006/relationships/hyperlink" Target="https://climbinggymheaven.com/product/illusion-butterfly-9r/" TargetMode="External"/><Relationship Id="rId55" Type="http://schemas.openxmlformats.org/officeDocument/2006/relationships/hyperlink" Target="https://climbinggymheaven.com/product/illusion-butterfly-10l/" TargetMode="External"/><Relationship Id="rId56" Type="http://schemas.openxmlformats.org/officeDocument/2006/relationships/hyperlink" Target="https://climbinggymheaven.com/product/illusion-butterfly-10r/" TargetMode="External"/><Relationship Id="rId57" Type="http://schemas.openxmlformats.org/officeDocument/2006/relationships/hyperlink" Target="https://climbinggymheaven.com/product/manta-closed-l-750-05-01/" TargetMode="External"/><Relationship Id="rId58" Type="http://schemas.openxmlformats.org/officeDocument/2006/relationships/hyperlink" Target="https://climbinggymheaven.com/product/manta-closed-r-750-ilw-05-02/" TargetMode="External"/><Relationship Id="rId59" Type="http://schemas.openxmlformats.org/officeDocument/2006/relationships/hyperlink" Target="https://climbinggymheaven.com/product/manta-open-l-750-ilw-05-03/" TargetMode="External"/><Relationship Id="rId60" Type="http://schemas.openxmlformats.org/officeDocument/2006/relationships/hyperlink" Target="https://climbinggymheaven.com/product/manta-open-r-750-ilw-05-04/" TargetMode="External"/><Relationship Id="rId61" Type="http://schemas.openxmlformats.org/officeDocument/2006/relationships/hyperlink" Target="https://climbinggymheaven.com/product/manta-closed-l-900-ilw-05-05/" TargetMode="External"/><Relationship Id="rId62" Type="http://schemas.openxmlformats.org/officeDocument/2006/relationships/hyperlink" Target="https://climbinggymheaven.com/product/manta-closed-r-900-ilw-05-06/" TargetMode="External"/><Relationship Id="rId63" Type="http://schemas.openxmlformats.org/officeDocument/2006/relationships/hyperlink" Target="https://climbinggymheaven.com/product/manta-open-l-900-ilw-05-07/" TargetMode="External"/><Relationship Id="rId64" Type="http://schemas.openxmlformats.org/officeDocument/2006/relationships/hyperlink" Target="https://climbinggymheaven.com/product/manta-open-r-900-ilw-05-08/" TargetMode="External"/><Relationship Id="rId65" Type="http://schemas.openxmlformats.org/officeDocument/2006/relationships/hyperlink" Target="https://climbinggymheaven.com/product/manta-closed-l-1000-ilw-05-09/" TargetMode="External"/><Relationship Id="rId66" Type="http://schemas.openxmlformats.org/officeDocument/2006/relationships/hyperlink" Target="https://climbinggymheaven.com/product/manta-closed-r-1000-ilw-05-10/" TargetMode="External"/><Relationship Id="rId67" Type="http://schemas.openxmlformats.org/officeDocument/2006/relationships/hyperlink" Target="https://climbinggymheaven.com/product/manta-open-l-1000-ilw-05-11/" TargetMode="External"/><Relationship Id="rId68" Type="http://schemas.openxmlformats.org/officeDocument/2006/relationships/hyperlink" Target="https://climbinggymheaven.com/product/manta-open-r-1000-ilw-05-12/" TargetMode="External"/><Relationship Id="rId69" Type="http://schemas.openxmlformats.org/officeDocument/2006/relationships/hyperlink" Target="https://climbinggymheaven.com/product/manta-closed-l-1150-ilw-05-13/" TargetMode="External"/><Relationship Id="rId70" Type="http://schemas.openxmlformats.org/officeDocument/2006/relationships/hyperlink" Target="https://climbinggymheaven.com/product/manta-closed-r-1150-ilw-05-14/" TargetMode="External"/><Relationship Id="rId71" Type="http://schemas.openxmlformats.org/officeDocument/2006/relationships/hyperlink" Target="https://climbinggymheaven.com/product/manta-open-l-1150-ilw-05-15/" TargetMode="External"/><Relationship Id="rId72" Type="http://schemas.openxmlformats.org/officeDocument/2006/relationships/hyperlink" Target="https://climbinggymheaven.com/product/manta-open-r-1150-ilw-05-16/" TargetMode="External"/><Relationship Id="rId73" Type="http://schemas.openxmlformats.org/officeDocument/2006/relationships/hyperlink" Target="https://climbinggymheaven.com/product/manta-closed-l-1300-ilw-05-17/" TargetMode="External"/><Relationship Id="rId74" Type="http://schemas.openxmlformats.org/officeDocument/2006/relationships/hyperlink" Target="https://climbinggymheaven.com/product/manta-closed-r-1300-ilw-05-18/" TargetMode="External"/><Relationship Id="rId75" Type="http://schemas.openxmlformats.org/officeDocument/2006/relationships/hyperlink" Target="https://climbinggymheaven.com/product/manta-open-l-1300-ilw-05-19/" TargetMode="External"/><Relationship Id="rId76" Type="http://schemas.openxmlformats.org/officeDocument/2006/relationships/hyperlink" Target="https://climbinggymheaven.com/product/manta-open-r-1300-ilw-05-20/" TargetMode="External"/><Relationship Id="rId77" Type="http://schemas.openxmlformats.org/officeDocument/2006/relationships/hyperlink" Target="https://climbinggymheaven.com/product/manta-closed-l-1450-ilw-05-21/" TargetMode="External"/><Relationship Id="rId78" Type="http://schemas.openxmlformats.org/officeDocument/2006/relationships/hyperlink" Target="https://climbinggymheaven.com/product/manta-closed-r-1450-ilw-05-22/" TargetMode="External"/><Relationship Id="rId79" Type="http://schemas.openxmlformats.org/officeDocument/2006/relationships/hyperlink" Target="https://climbinggymheaven.com/product/manta-open-l-1450-ilw-05-23/" TargetMode="External"/><Relationship Id="rId80" Type="http://schemas.openxmlformats.org/officeDocument/2006/relationships/hyperlink" Target="https://climbinggymheaven.com/product/manta-open-r-1450-ilw-05-24/" TargetMode="External"/><Relationship Id="rId81" Type="http://schemas.openxmlformats.org/officeDocument/2006/relationships/hyperlink" Target="https://climbinggymheaven.com/product/ilw-06-01-fusion/" TargetMode="External"/><Relationship Id="rId82" Type="http://schemas.openxmlformats.org/officeDocument/2006/relationships/hyperlink" Target="https://climbinggymheaven.com/product/ilw-06-02-fusion-2/" TargetMode="External"/><Relationship Id="rId83" Type="http://schemas.openxmlformats.org/officeDocument/2006/relationships/hyperlink" Target="https://climbinggymheaven.com/product/ilw-06-03-fusion-3/" TargetMode="External"/><Relationship Id="rId84" Type="http://schemas.openxmlformats.org/officeDocument/2006/relationships/hyperlink" Target="https://climbinggymheaven.com/product/ilw-06-04-fusion-4/" TargetMode="External"/><Relationship Id="rId85" Type="http://schemas.openxmlformats.org/officeDocument/2006/relationships/hyperlink" Target="https://climbinggymheaven.com/product/ilw-06-05-fusion-5/" TargetMode="External"/><Relationship Id="rId86" Type="http://schemas.openxmlformats.org/officeDocument/2006/relationships/hyperlink" Target="https://climbinggymheaven.com/product/ilw-06-06-fusion-6/" TargetMode="External"/><Relationship Id="rId87" Type="http://schemas.openxmlformats.org/officeDocument/2006/relationships/hyperlink" Target="https://climbinggymheaven.com/product/ilw-06-07-fusion-7/" TargetMode="External"/><Relationship Id="rId88" Type="http://schemas.openxmlformats.org/officeDocument/2006/relationships/hyperlink" Target="https://climbinggymheaven.com/product/ilw-06-08-fusion-8/" TargetMode="External"/><Relationship Id="rId89" Type="http://schemas.openxmlformats.org/officeDocument/2006/relationships/hyperlink" Target="https://climbinggymheaven.com/product/ilw-06-09-fusion-9/" TargetMode="External"/><Relationship Id="rId90" Type="http://schemas.openxmlformats.org/officeDocument/2006/relationships/hyperlink" Target="https://climbinggymheaven.com/product/ilw-06-10-fusion-10/" TargetMode="External"/><Relationship Id="rId91" Type="http://schemas.openxmlformats.org/officeDocument/2006/relationships/hyperlink" Target="https://climbinggymheaven.com/product/ilw-06-11-fusion-11/" TargetMode="External"/><Relationship Id="rId92" Type="http://schemas.openxmlformats.org/officeDocument/2006/relationships/hyperlink" Target="https://climbinggymheaven.com/product/ilw-06-12-fusion-12/" TargetMode="External"/><Relationship Id="rId93" Type="http://schemas.openxmlformats.org/officeDocument/2006/relationships/hyperlink" Target="https://climbinggymheaven.com/product/ilw-06-13-fusion-13/" TargetMode="External"/><Relationship Id="rId94" Type="http://schemas.openxmlformats.org/officeDocument/2006/relationships/hyperlink" Target="https://climbinggymheaven.com/product/ilw-06-14-fusion-14/" TargetMode="External"/><Relationship Id="rId95" Type="http://schemas.openxmlformats.org/officeDocument/2006/relationships/hyperlink" Target="https://climbinggymheaven.com/product/ilw-06-15-fusion-15/" TargetMode="External"/><Relationship Id="rId96" Type="http://schemas.openxmlformats.org/officeDocument/2006/relationships/hyperlink" Target="https://climbinggymheaven.com/product/ilw-06-16-fusion-16/" TargetMode="External"/><Relationship Id="rId97" Type="http://schemas.openxmlformats.org/officeDocument/2006/relationships/hyperlink" Target="https://climbinggymheaven.com/product/ilw-06-17-fusion-17/" TargetMode="External"/><Relationship Id="rId98" Type="http://schemas.openxmlformats.org/officeDocument/2006/relationships/hyperlink" Target="https://climbinggymheaven.com/product/ilw-06-18-fusion-18/" TargetMode="External"/><Relationship Id="rId99" Type="http://schemas.openxmlformats.org/officeDocument/2006/relationships/drawing" Target="../drawings/drawing4.xml"/></Relationships>
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climbinggymheaven.com/product/izohypse-volume-1-2/" TargetMode="External"/><Relationship Id="rId2" Type="http://schemas.openxmlformats.org/officeDocument/2006/relationships/hyperlink" Target="https://climbinggymheaven.com/product/izohypse-volume-2/" TargetMode="External"/><Relationship Id="rId3" Type="http://schemas.openxmlformats.org/officeDocument/2006/relationships/hyperlink" Target="https://climbinggymheaven.com/product/izohypse-volume-3/" TargetMode="External"/><Relationship Id="rId4" Type="http://schemas.openxmlformats.org/officeDocument/2006/relationships/hyperlink" Target="https://climbinggymheaven.com/product/izohypse-volume-4/" TargetMode="External"/><Relationship Id="rId5" Type="http://schemas.openxmlformats.org/officeDocument/2006/relationships/hyperlink" Target="https://climbinggymheaven.com/product/izohypse-volume-5/" TargetMode="External"/><Relationship Id="rId6" Type="http://schemas.openxmlformats.org/officeDocument/2006/relationships/hyperlink" Target="https://climbinggymheaven.com/product/izohypse-volume-6/" TargetMode="External"/><Relationship Id="rId7" Type="http://schemas.openxmlformats.org/officeDocument/2006/relationships/hyperlink" Target="https://climbinggymheaven.com/product/izohypse-volume-1-dt-2/" TargetMode="External"/><Relationship Id="rId8" Type="http://schemas.openxmlformats.org/officeDocument/2006/relationships/hyperlink" Target="https://climbinggymheaven.com/product/izohypse-volume-2-dt/" TargetMode="External"/><Relationship Id="rId9" Type="http://schemas.openxmlformats.org/officeDocument/2006/relationships/hyperlink" Target="https://climbinggymheaven.com/product/izohypse-volume-3-dt/" TargetMode="External"/><Relationship Id="rId10" Type="http://schemas.openxmlformats.org/officeDocument/2006/relationships/hyperlink" Target="https://climbinggymheaven.com/product/izohypse-volume-4-dt/" TargetMode="External"/><Relationship Id="rId11" Type="http://schemas.openxmlformats.org/officeDocument/2006/relationships/hyperlink" Target="https://climbinggymheaven.com/product/izohypse-volume-5-dt/" TargetMode="External"/><Relationship Id="rId12" Type="http://schemas.openxmlformats.org/officeDocument/2006/relationships/hyperlink" Target="https://climbinggymheaven.com/product/izohypse-volume-6-dt/" TargetMode="External"/><Relationship Id="rId13" Type="http://schemas.openxmlformats.org/officeDocument/2006/relationships/hyperlink" Target="https://climbinggymheaven.com/product/cone-1/" TargetMode="External"/><Relationship Id="rId14" Type="http://schemas.openxmlformats.org/officeDocument/2006/relationships/hyperlink" Target="https://climbinggymheaven.com/product/cone-2/" TargetMode="External"/><Relationship Id="rId15" Type="http://schemas.openxmlformats.org/officeDocument/2006/relationships/hyperlink" Target="https://climbinggymheaven.com/product/cone-3/" TargetMode="External"/><Relationship Id="rId16" Type="http://schemas.openxmlformats.org/officeDocument/2006/relationships/hyperlink" Target="https://climbinggymheaven.com/product/cone-4/" TargetMode="External"/><Relationship Id="rId17" Type="http://schemas.openxmlformats.org/officeDocument/2006/relationships/hyperlink" Target="https://climbinggymheaven.com/product/cone-5/" TargetMode="External"/><Relationship Id="rId18" Type="http://schemas.openxmlformats.org/officeDocument/2006/relationships/hyperlink" Target="https://climbinggymheaven.com/product/cone-6/" TargetMode="External"/><Relationship Id="rId19" Type="http://schemas.openxmlformats.org/officeDocument/2006/relationships/hyperlink" Target="https://climbinggymheaven.com/product/cone-7/" TargetMode="External"/><Relationship Id="rId20" Type="http://schemas.openxmlformats.org/officeDocument/2006/relationships/hyperlink" Target="https://climbinggymheaven.com/product/cone-8/" TargetMode="External"/><Relationship Id="rId21" Type="http://schemas.openxmlformats.org/officeDocument/2006/relationships/hyperlink" Target="https://climbinggymheaven.com/product/cone-9/" TargetMode="External"/><Relationship Id="rId22" Type="http://schemas.openxmlformats.org/officeDocument/2006/relationships/hyperlink" Target="https://climbinggymheaven.com/product/cone-10/" TargetMode="External"/><Relationship Id="rId23" Type="http://schemas.openxmlformats.org/officeDocument/2006/relationships/hyperlink" Target="https://climbinggymheaven.com/product/cone-11/" TargetMode="External"/><Relationship Id="rId24" Type="http://schemas.openxmlformats.org/officeDocument/2006/relationships/hyperlink" Target="https://climbinggymheaven.com/product/cone-12/" TargetMode="External"/><Relationship Id="rId25" Type="http://schemas.openxmlformats.org/officeDocument/2006/relationships/hyperlink" Target="https://climbinggymheaven.com/product/cone-13/" TargetMode="External"/><Relationship Id="rId26" Type="http://schemas.openxmlformats.org/officeDocument/2006/relationships/hyperlink" Target="https://climbinggymheaven.com/product/cone-2-dt/" TargetMode="External"/><Relationship Id="rId27" Type="http://schemas.openxmlformats.org/officeDocument/2006/relationships/hyperlink" Target="https://climbinggymheaven.com/product/cone-3-dt/" TargetMode="External"/><Relationship Id="rId28" Type="http://schemas.openxmlformats.org/officeDocument/2006/relationships/hyperlink" Target="https://climbinggymheaven.com/product/cone-4-dt/" TargetMode="External"/><Relationship Id="rId29" Type="http://schemas.openxmlformats.org/officeDocument/2006/relationships/hyperlink" Target="https://climbinggymheaven.com/product/cone-5-dt/" TargetMode="External"/><Relationship Id="rId30" Type="http://schemas.openxmlformats.org/officeDocument/2006/relationships/hyperlink" Target="https://climbinggymheaven.com/product/cone-7-dt/" TargetMode="External"/><Relationship Id="rId31" Type="http://schemas.openxmlformats.org/officeDocument/2006/relationships/hyperlink" Target="https://climbinggymheaven.com/product/cone-8-dt/" TargetMode="External"/><Relationship Id="rId32" Type="http://schemas.openxmlformats.org/officeDocument/2006/relationships/hyperlink" Target="https://climbinggymheaven.com/product/cone-9-dt-2/" TargetMode="External"/><Relationship Id="rId33" Type="http://schemas.openxmlformats.org/officeDocument/2006/relationships/hyperlink" Target="https://climbinggymheaven.com/product/cone-10-dt/" TargetMode="External"/><Relationship Id="rId34" Type="http://schemas.openxmlformats.org/officeDocument/2006/relationships/hyperlink" Target="https://climbinggymheaven.com/product/cone-11-dt/" TargetMode="External"/><Relationship Id="rId35" Type="http://schemas.openxmlformats.org/officeDocument/2006/relationships/hyperlink" Target="https://climbinggymheaven.com/product/cone-12-dt/" TargetMode="External"/><Relationship Id="rId36" Type="http://schemas.openxmlformats.org/officeDocument/2006/relationships/hyperlink" Target="https://climbinggymheaven.com/product/cone-13-dt/" TargetMode="External"/><Relationship Id="rId37" Type="http://schemas.openxmlformats.org/officeDocument/2006/relationships/hyperlink" Target="https://climbinggymheaven.com/product/cone-14/" TargetMode="External"/><Relationship Id="rId38" Type="http://schemas.openxmlformats.org/officeDocument/2006/relationships/hyperlink" Target="https://climbinggymheaven.com/product/cone-15/" TargetMode="External"/><Relationship Id="rId39" Type="http://schemas.openxmlformats.org/officeDocument/2006/relationships/hyperlink" Target="https://climbinggymheaven.com/product/cone-16/" TargetMode="External"/><Relationship Id="rId40" Type="http://schemas.openxmlformats.org/officeDocument/2006/relationships/hyperlink" Target="https://climbinggymheaven.com/product/confusion/" TargetMode="External"/><Relationship Id="rId41" Type="http://schemas.openxmlformats.org/officeDocument/2006/relationships/hyperlink" Target="https://climbinggymheaven.com/product/hallucination/" TargetMode="External"/><Relationship Id="rId42" Type="http://schemas.openxmlformats.org/officeDocument/2006/relationships/hyperlink" Target="https://climbinggymheaven.com/product/deception/" TargetMode="External"/><Relationship Id="rId43" Type="http://schemas.openxmlformats.org/officeDocument/2006/relationships/hyperlink" Target="https://climbinggymheaven.com/product/impression/" TargetMode="External"/><Relationship Id="rId44" Type="http://schemas.openxmlformats.org/officeDocument/2006/relationships/hyperlink" Target="https://climbinggymheaven.com/product/phantom/" TargetMode="External"/><Relationship Id="rId45" Type="http://schemas.openxmlformats.org/officeDocument/2006/relationships/hyperlink" Target="https://climbinggymheaven.com/product/fantasy/" TargetMode="External"/><Relationship Id="rId46" Type="http://schemas.openxmlformats.org/officeDocument/2006/relationships/hyperlink" Target="https://climbinggymheaven.com/product/imagination/" TargetMode="External"/><Relationship Id="rId47" Type="http://schemas.openxmlformats.org/officeDocument/2006/relationships/hyperlink" Target="https://climbinggymheaven.com/product/fatamorgana/" TargetMode="External"/><Relationship Id="rId48" Type="http://schemas.openxmlformats.org/officeDocument/2006/relationships/hyperlink" Target="https://climbinggymheaven.com/product/reflection/" TargetMode="External"/><Relationship Id="rId49" Type="http://schemas.openxmlformats.org/officeDocument/2006/relationships/hyperlink" Target="https://climbinggymheaven.com/product/mirage/" TargetMode="External"/><Relationship Id="rId50" Type="http://schemas.openxmlformats.org/officeDocument/2006/relationships/hyperlink" Target="https://climbinggymheaven.com/product/vision/" TargetMode="External"/><Relationship Id="rId51" Type="http://schemas.openxmlformats.org/officeDocument/2006/relationships/hyperlink" Target="https://climbinggymheaven.com/product/virtuality/" TargetMode="External"/><Relationship Id="rId52" Type="http://schemas.openxmlformats.org/officeDocument/2006/relationships/hyperlink" Target="https://climbinggymheaven.com/product/oval-cone-1/" TargetMode="External"/><Relationship Id="rId53" Type="http://schemas.openxmlformats.org/officeDocument/2006/relationships/hyperlink" Target="https://climbinggymheaven.com/product/oval-cone-2/" TargetMode="External"/><Relationship Id="rId54" Type="http://schemas.openxmlformats.org/officeDocument/2006/relationships/hyperlink" Target="https://climbinggymheaven.com/product/oval-cone-3/" TargetMode="External"/><Relationship Id="rId55" Type="http://schemas.openxmlformats.org/officeDocument/2006/relationships/hyperlink" Target="https://climbinggymheaven.com/product/oval-cone-4/" TargetMode="External"/><Relationship Id="rId56" Type="http://schemas.openxmlformats.org/officeDocument/2006/relationships/hyperlink" Target="https://climbinggymheaven.com/product/oval-cone-5/" TargetMode="External"/><Relationship Id="rId57" Type="http://schemas.openxmlformats.org/officeDocument/2006/relationships/hyperlink" Target="https://climbinggymheaven.com/product/oval-cone-6/" TargetMode="External"/><Relationship Id="rId58" Type="http://schemas.openxmlformats.org/officeDocument/2006/relationships/hyperlink" Target="https://climbinggymheaven.com/product/oval-cone-7/" TargetMode="External"/><Relationship Id="rId59" Type="http://schemas.openxmlformats.org/officeDocument/2006/relationships/hyperlink" Target="https://climbinggymheaven.com/product/oval-cone-8/" TargetMode="External"/><Relationship Id="rId60" Type="http://schemas.openxmlformats.org/officeDocument/2006/relationships/hyperlink" Target="https://climbinggymheaven.com/product/oval-cone-9/" TargetMode="External"/><Relationship Id="rId61" Type="http://schemas.openxmlformats.org/officeDocument/2006/relationships/hyperlink" Target="https://climbinggymheaven.com/product/oval-cone-10/" TargetMode="External"/><Relationship Id="rId62" Type="http://schemas.openxmlformats.org/officeDocument/2006/relationships/hyperlink" Target="https://climbinggymheaven.com/product/oval-cone-1-dt-2/" TargetMode="External"/><Relationship Id="rId63" Type="http://schemas.openxmlformats.org/officeDocument/2006/relationships/hyperlink" Target="https://climbinggymheaven.com/product/oval-cone-2-dt-2/" TargetMode="External"/><Relationship Id="rId64" Type="http://schemas.openxmlformats.org/officeDocument/2006/relationships/hyperlink" Target="https://climbinggymheaven.com/product/oval-cone-3-dt/" TargetMode="External"/><Relationship Id="rId65" Type="http://schemas.openxmlformats.org/officeDocument/2006/relationships/hyperlink" Target="https://climbinggymheaven.com/product/oval-cone-4-dt/" TargetMode="External"/><Relationship Id="rId66" Type="http://schemas.openxmlformats.org/officeDocument/2006/relationships/hyperlink" Target="https://climbinggymheaven.com/product/oval-cone-5-dt/" TargetMode="External"/><Relationship Id="rId67" Type="http://schemas.openxmlformats.org/officeDocument/2006/relationships/hyperlink" Target="https://climbinggymheaven.com/product/oval-cone-6-dt/" TargetMode="External"/><Relationship Id="rId68" Type="http://schemas.openxmlformats.org/officeDocument/2006/relationships/hyperlink" Target="https://climbinggymheaven.com/product/oval-cone-7-dt/" TargetMode="External"/><Relationship Id="rId69" Type="http://schemas.openxmlformats.org/officeDocument/2006/relationships/hyperlink" Target="https://climbinggymheaven.com/product/oval-cone-8-dt/" TargetMode="External"/><Relationship Id="rId70" Type="http://schemas.openxmlformats.org/officeDocument/2006/relationships/hyperlink" Target="https://climbinggymheaven.com/product/oval-cone-9-dt/" TargetMode="External"/><Relationship Id="rId71" Type="http://schemas.openxmlformats.org/officeDocument/2006/relationships/hyperlink" Target="https://climbinggymheaven.com/product/oval-cone-10-dt/" TargetMode="External"/><Relationship Id="rId72" Type="http://schemas.openxmlformats.org/officeDocument/2006/relationships/hyperlink" Target="https://climbinggymheaven.com/product/oval-cone-11/" TargetMode="External"/><Relationship Id="rId73" Type="http://schemas.openxmlformats.org/officeDocument/2006/relationships/hyperlink" Target="https://climbinggymheaven.com/product/oval-cone-12/" TargetMode="External"/><Relationship Id="rId74" Type="http://schemas.openxmlformats.org/officeDocument/2006/relationships/hyperlink" Target="https://climbinggymheaven.com/product/oval-cone-13/" TargetMode="External"/><Relationship Id="rId75" Type="http://schemas.openxmlformats.org/officeDocument/2006/relationships/hyperlink" Target="https://climbinggymheaven.com/product/oval-cone-14/" TargetMode="External"/><Relationship Id="rId76" Type="http://schemas.openxmlformats.org/officeDocument/2006/relationships/hyperlink" Target="https://climbinggymheaven.com/product/oval-cone-15/" TargetMode="External"/><Relationship Id="rId77" Type="http://schemas.openxmlformats.org/officeDocument/2006/relationships/hyperlink" Target="https://climbinggymheaven.com/product/oval-cone-16-dt/" TargetMode="External"/><Relationship Id="rId78" Type="http://schemas.openxmlformats.org/officeDocument/2006/relationships/hyperlink" Target="https://climbinggymheaven.com/product/oval-cone-17-dt/" TargetMode="External"/><Relationship Id="rId79" Type="http://schemas.openxmlformats.org/officeDocument/2006/relationships/hyperlink" Target="https://climbinggymheaven.com/product/oval-cone-18-dt/" TargetMode="External"/><Relationship Id="rId80" Type="http://schemas.openxmlformats.org/officeDocument/2006/relationships/hyperlink" Target="https://climbinggymheaven.com/product/oval-cone-19-dt/" TargetMode="External"/><Relationship Id="rId81" Type="http://schemas.openxmlformats.org/officeDocument/2006/relationships/hyperlink" Target="https://climbinggymheaven.com/product/oval-cone-20-dt/" TargetMode="External"/><Relationship Id="rId82" Type="http://schemas.openxmlformats.org/officeDocument/2006/relationships/hyperlink" Target="https://climbinggymheaven.com/product/oval-cone-21-dt/" TargetMode="External"/><Relationship Id="rId83" Type="http://schemas.openxmlformats.org/officeDocument/2006/relationships/hyperlink" Target="https://climbinggymheaven.com/product/oval-cone-22-dt/" TargetMode="External"/><Relationship Id="rId84" Type="http://schemas.openxmlformats.org/officeDocument/2006/relationships/hyperlink" Target="https://climbinggymheaven.com/product/oval-cone-23-dt/" TargetMode="External"/><Relationship Id="rId85" Type="http://schemas.openxmlformats.org/officeDocument/2006/relationships/hyperlink" Target="https://climbinggymheaven.com/product/oval-cone-24-dt/" TargetMode="External"/><Relationship Id="rId86" Type="http://schemas.openxmlformats.org/officeDocument/2006/relationships/hyperlink" Target="https://climbinggymheaven.com/product/oval-cone-25-dt/" TargetMode="External"/><Relationship Id="rId87" Type="http://schemas.openxmlformats.org/officeDocument/2006/relationships/hyperlink" Target="https://climbinggymheaven.com/product/retro-nose-1/" TargetMode="External"/><Relationship Id="rId88" Type="http://schemas.openxmlformats.org/officeDocument/2006/relationships/hyperlink" Target="https://climbinggymheaven.com/product/retro-nose-2/" TargetMode="External"/><Relationship Id="rId89" Type="http://schemas.openxmlformats.org/officeDocument/2006/relationships/hyperlink" Target="https://climbinggymheaven.com/product/retro-nose-3/" TargetMode="External"/><Relationship Id="rId90" Type="http://schemas.openxmlformats.org/officeDocument/2006/relationships/hyperlink" Target="https://climbinggymheaven.com/product/retro-nose-4/" TargetMode="External"/><Relationship Id="rId91" Type="http://schemas.openxmlformats.org/officeDocument/2006/relationships/hyperlink" Target="https://climbinggymheaven.com/product/retro-nose-5/" TargetMode="External"/><Relationship Id="rId92" Type="http://schemas.openxmlformats.org/officeDocument/2006/relationships/hyperlink" Target="https://climbinggymheaven.com/product/retro-nose-6/" TargetMode="External"/><Relationship Id="rId93" Type="http://schemas.openxmlformats.org/officeDocument/2006/relationships/hyperlink" Target="https://climbinggymheaven.com/product/retro-nose-7/" TargetMode="External"/><Relationship Id="rId94" Type="http://schemas.openxmlformats.org/officeDocument/2006/relationships/hyperlink" Target="https://climbinggymheaven.com/product/retro-nose-8/" TargetMode="External"/><Relationship Id="rId95" Type="http://schemas.openxmlformats.org/officeDocument/2006/relationships/hyperlink" Target="https://climbinggymheaven.com/product/retro-nose-9/" TargetMode="External"/><Relationship Id="rId96" Type="http://schemas.openxmlformats.org/officeDocument/2006/relationships/hyperlink" Target="https://climbinggymheaven.com/product/retro-nose-10/" TargetMode="External"/><Relationship Id="rId97" Type="http://schemas.openxmlformats.org/officeDocument/2006/relationships/hyperlink" Target="https://climbinggymheaven.com/product/ilm-12-01-oval-cone-pinch-1/" TargetMode="External"/><Relationship Id="rId98" Type="http://schemas.openxmlformats.org/officeDocument/2006/relationships/hyperlink" Target="https://climbinggymheaven.com/product/ilm-12-02-oval-cone-pinch-2/" TargetMode="External"/><Relationship Id="rId99" Type="http://schemas.openxmlformats.org/officeDocument/2006/relationships/hyperlink" Target="https://climbinggymheaven.com/product/ilm-12-03-oval-cone-pinch-3/" TargetMode="External"/><Relationship Id="rId100" Type="http://schemas.openxmlformats.org/officeDocument/2006/relationships/hyperlink" Target="https://climbinggymheaven.com/product/ilm-12-04-oval-cone-pinch-4/" TargetMode="External"/><Relationship Id="rId101" Type="http://schemas.openxmlformats.org/officeDocument/2006/relationships/hyperlink" Target="https://climbinggymheaven.com/product/ilm-12-05-oval-cone-pinch-5/" TargetMode="External"/><Relationship Id="rId102" Type="http://schemas.openxmlformats.org/officeDocument/2006/relationships/hyperlink" Target="https://climbinggymheaven.com/product/ilm-12-06-oval-cone-pinch-6/" TargetMode="External"/><Relationship Id="rId103" Type="http://schemas.openxmlformats.org/officeDocument/2006/relationships/hyperlink" Target="https://climbinggymheaven.com/product/ilm-12-07-oval-cone-pinch-7/" TargetMode="External"/><Relationship Id="rId104" Type="http://schemas.openxmlformats.org/officeDocument/2006/relationships/hyperlink" Target="https://climbinggymheaven.com/product/ilm-12-08-oval-cone-pinch-8/" TargetMode="External"/><Relationship Id="rId105" Type="http://schemas.openxmlformats.org/officeDocument/2006/relationships/hyperlink" Target="https://climbinggymheaven.com/product/ilm-12-09-oval-cone-pinch-9/" TargetMode="External"/><Relationship Id="rId106" Type="http://schemas.openxmlformats.org/officeDocument/2006/relationships/hyperlink" Target="https://climbinggymheaven.com/product/ilm-12-10-oval-cone-pinch-10/" TargetMode="External"/><Relationship Id="rId107" Type="http://schemas.openxmlformats.org/officeDocument/2006/relationships/hyperlink" Target="https://climbinggymheaven.com/product/oval-cone-pinch-1-dt/" TargetMode="External"/><Relationship Id="rId108" Type="http://schemas.openxmlformats.org/officeDocument/2006/relationships/hyperlink" Target="https://climbinggymheaven.com/product/oval-cone-pinch-2-dt/" TargetMode="External"/><Relationship Id="rId109" Type="http://schemas.openxmlformats.org/officeDocument/2006/relationships/hyperlink" Target="https://climbinggymheaven.com/product/oval-cone-pinch-3-dt/" TargetMode="External"/><Relationship Id="rId110" Type="http://schemas.openxmlformats.org/officeDocument/2006/relationships/hyperlink" Target="https://climbinggymheaven.com/product/oval-cone-pinch-4-dt/" TargetMode="External"/><Relationship Id="rId111" Type="http://schemas.openxmlformats.org/officeDocument/2006/relationships/hyperlink" Target="https://climbinggymheaven.com/product/oval-cone-pinch-5-dt/" TargetMode="External"/><Relationship Id="rId112" Type="http://schemas.openxmlformats.org/officeDocument/2006/relationships/hyperlink" Target="https://climbinggymheaven.com/product/oval-cone-pinch-6-dt/" TargetMode="External"/><Relationship Id="rId113" Type="http://schemas.openxmlformats.org/officeDocument/2006/relationships/hyperlink" Target="https://climbinggymheaven.com/product/oval-cone-pinch-7-dt/" TargetMode="External"/><Relationship Id="rId114" Type="http://schemas.openxmlformats.org/officeDocument/2006/relationships/hyperlink" Target="https://climbinggymheaven.com/product/oval-cone-pinch-8-dt/" TargetMode="External"/><Relationship Id="rId115" Type="http://schemas.openxmlformats.org/officeDocument/2006/relationships/hyperlink" Target="https://climbinggymheaven.com/product/oval-cone-pinch-9-dt/" TargetMode="External"/><Relationship Id="rId116" Type="http://schemas.openxmlformats.org/officeDocument/2006/relationships/hyperlink" Target="https://climbinggymheaven.com/product/oval-cone-pinch-10-dt/" TargetMode="External"/><Relationship Id="rId117" Type="http://schemas.openxmlformats.org/officeDocument/2006/relationships/hyperlink" Target="https://climbinggymheaven.com/product/sploong-pinch-1/" TargetMode="External"/><Relationship Id="rId118" Type="http://schemas.openxmlformats.org/officeDocument/2006/relationships/hyperlink" Target="https://climbinggymheaven.com/product/sploong-pinch-2/" TargetMode="External"/><Relationship Id="rId119" Type="http://schemas.openxmlformats.org/officeDocument/2006/relationships/hyperlink" Target="https://climbinggymheaven.com/product/sploong-pinch-3/" TargetMode="External"/><Relationship Id="rId120" Type="http://schemas.openxmlformats.org/officeDocument/2006/relationships/hyperlink" Target="https://climbinggymheaven.com/product/sploong-pinch-4/" TargetMode="External"/><Relationship Id="rId121" Type="http://schemas.openxmlformats.org/officeDocument/2006/relationships/hyperlink" Target="https://climbinggymheaven.com/product/sploong-pinch-5/" TargetMode="External"/><Relationship Id="rId122" Type="http://schemas.openxmlformats.org/officeDocument/2006/relationships/hyperlink" Target="https://climbinggymheaven.com/product/sploong-pinch-6/" TargetMode="External"/><Relationship Id="rId123" Type="http://schemas.openxmlformats.org/officeDocument/2006/relationships/hyperlink" Target="https://climbinggymheaven.com/product/sploong-pinch-7/" TargetMode="External"/><Relationship Id="rId124" Type="http://schemas.openxmlformats.org/officeDocument/2006/relationships/hyperlink" Target="https://climbinggymheaven.com/product/sploong-pinch-8/" TargetMode="External"/><Relationship Id="rId125" Type="http://schemas.openxmlformats.org/officeDocument/2006/relationships/hyperlink" Target="https://climbinggymheaven.com/product/sploong-pinch-9/" TargetMode="External"/><Relationship Id="rId126" Type="http://schemas.openxmlformats.org/officeDocument/2006/relationships/hyperlink" Target="https://climbinggymheaven.com/product/sploong-pinch-10/" TargetMode="External"/><Relationship Id="rId127" Type="http://schemas.openxmlformats.org/officeDocument/2006/relationships/hyperlink" Target="https://climbinggymheaven.com/product/oval-cone-16-dt/" TargetMode="External"/><Relationship Id="rId128" Type="http://schemas.openxmlformats.org/officeDocument/2006/relationships/hyperlink" Target="https://climbinggymheaven.com/product/oval-cone-17-dt/" TargetMode="External"/><Relationship Id="rId129" Type="http://schemas.openxmlformats.org/officeDocument/2006/relationships/hyperlink" Target="https://climbinggymheaven.com/product/oval-cone-18-dt/" TargetMode="External"/><Relationship Id="rId130" Type="http://schemas.openxmlformats.org/officeDocument/2006/relationships/hyperlink" Target="https://climbinggymheaven.com/product/oval-cone-19-dt/" TargetMode="External"/><Relationship Id="rId131" Type="http://schemas.openxmlformats.org/officeDocument/2006/relationships/hyperlink" Target="https://climbinggymheaven.com/product/oval-cone-20-dt/" TargetMode="External"/><Relationship Id="rId132" Type="http://schemas.openxmlformats.org/officeDocument/2006/relationships/hyperlink" Target="https://climbinggymheaven.com/product/oval-cone-21-dt/" TargetMode="External"/><Relationship Id="rId133" Type="http://schemas.openxmlformats.org/officeDocument/2006/relationships/hyperlink" Target="https://climbinggymheaven.com/product/oval-cone-22-dt/" TargetMode="External"/><Relationship Id="rId134" Type="http://schemas.openxmlformats.org/officeDocument/2006/relationships/hyperlink" Target="https://climbinggymheaven.com/product/oval-cone-23-dt/" TargetMode="External"/><Relationship Id="rId135" Type="http://schemas.openxmlformats.org/officeDocument/2006/relationships/hyperlink" Target="https://climbinggymheaven.com/product/oval-cone-24-dt/" TargetMode="External"/><Relationship Id="rId136" Type="http://schemas.openxmlformats.org/officeDocument/2006/relationships/hyperlink" Target="https://climbinggymheaven.com/product/oval-cone-25-dt/" TargetMode="External"/><Relationship Id="rId137" Type="http://schemas.openxmlformats.org/officeDocument/2006/relationships/hyperlink" Target="https://climbinggymheaven.com/product/ilm-16-01-nocturnal-1/" TargetMode="External"/><Relationship Id="rId138" Type="http://schemas.openxmlformats.org/officeDocument/2006/relationships/hyperlink" Target="https://climbinggymheaven.com/product/ilm-16-02-nocturnal-2/" TargetMode="External"/><Relationship Id="rId139" Type="http://schemas.openxmlformats.org/officeDocument/2006/relationships/hyperlink" Target="https://climbinggymheaven.com/product/ilm-16-03-nocturnal-3/" TargetMode="External"/><Relationship Id="rId140" Type="http://schemas.openxmlformats.org/officeDocument/2006/relationships/hyperlink" Target="https://climbinggymheaven.com/product/ilm-16-04-nocturnal-4/" TargetMode="External"/><Relationship Id="rId141" Type="http://schemas.openxmlformats.org/officeDocument/2006/relationships/hyperlink" Target="https://climbinggymheaven.com/product/ilm-16-05-nocturnal-5/" TargetMode="External"/><Relationship Id="rId142" Type="http://schemas.openxmlformats.org/officeDocument/2006/relationships/hyperlink" Target="https://climbinggymheaven.com/product/ilm-16-06-nocturnal-6/" TargetMode="External"/><Relationship Id="rId143" Type="http://schemas.openxmlformats.org/officeDocument/2006/relationships/hyperlink" Target="https://climbinggymheaven.com/product/ilm-16-07-nocturnal-7/" TargetMode="External"/><Relationship Id="rId144" Type="http://schemas.openxmlformats.org/officeDocument/2006/relationships/hyperlink" Target="https://climbinggymheaven.com/product/ilm-16-08-nocturnal-8/" TargetMode="External"/><Relationship Id="rId145" Type="http://schemas.openxmlformats.org/officeDocument/2006/relationships/hyperlink" Target="https://climbinggymheaven.com/product/ilm-16-09-nocturnal-9/" TargetMode="External"/><Relationship Id="rId146" Type="http://schemas.openxmlformats.org/officeDocument/2006/relationships/hyperlink" Target="https://climbinggymheaven.com/product/ilm-16-10-nocturnal-10/" TargetMode="External"/><Relationship Id="rId147" Type="http://schemas.openxmlformats.org/officeDocument/2006/relationships/hyperlink" Target="https://climbinggymheaven.com/product/ilm-16-11-nocturnal-11/" TargetMode="External"/><Relationship Id="rId148" Type="http://schemas.openxmlformats.org/officeDocument/2006/relationships/hyperlink" Target="https://climbinggymheaven.com/product/ilm-16-12-nocturnal-12/" TargetMode="External"/><Relationship Id="rId149" Type="http://schemas.openxmlformats.org/officeDocument/2006/relationships/drawing" Target="../drawings/drawing5.xml"/></Relationships>

</file>

<file path=xl/worksheets/_rels/sheet6.xml.rels><?xml version="1.0" encoding="UTF-8"?>
<Relationships xmlns="http://schemas.openxmlformats.org/package/2006/relationships"><Relationship Id="rId1" Type="http://schemas.openxmlformats.org/officeDocument/2006/relationships/hyperlink" Target="https://climbinggymheaven.com/product/pyramide-a1-2/" TargetMode="External"/><Relationship Id="rId2" Type="http://schemas.openxmlformats.org/officeDocument/2006/relationships/hyperlink" Target="https://climbinggymheaven.com/product/pyramide-a4-2/" TargetMode="External"/><Relationship Id="rId3" Type="http://schemas.openxmlformats.org/officeDocument/2006/relationships/hyperlink" Target="https://climbinggymheaven.com/product/pyramide-b1/" TargetMode="External"/><Relationship Id="rId4" Type="http://schemas.openxmlformats.org/officeDocument/2006/relationships/hyperlink" Target="https://climbinggymheaven.com/product/pyramide-b2/" TargetMode="External"/><Relationship Id="rId5" Type="http://schemas.openxmlformats.org/officeDocument/2006/relationships/hyperlink" Target="https://climbinggymheaven.com/product/pyramide-b3/" TargetMode="External"/><Relationship Id="rId6" Type="http://schemas.openxmlformats.org/officeDocument/2006/relationships/hyperlink" Target="https://climbinggymheaven.com/product/pyramide-b4/" TargetMode="External"/><Relationship Id="rId7" Type="http://schemas.openxmlformats.org/officeDocument/2006/relationships/hyperlink" Target="https://climbinggymheaven.com/product/pyramide-c1/" TargetMode="External"/><Relationship Id="rId8" Type="http://schemas.openxmlformats.org/officeDocument/2006/relationships/hyperlink" Target="https://climbinggymheaven.com/product/pyramide-c2/" TargetMode="External"/><Relationship Id="rId9" Type="http://schemas.openxmlformats.org/officeDocument/2006/relationships/hyperlink" Target="https://climbinggymheaven.com/product/pyramide-c3/" TargetMode="External"/><Relationship Id="rId10" Type="http://schemas.openxmlformats.org/officeDocument/2006/relationships/hyperlink" Target="https://climbinggymheaven.com/product/pyramide-c4/" TargetMode="External"/><Relationship Id="rId11" Type="http://schemas.openxmlformats.org/officeDocument/2006/relationships/hyperlink" Target="https://climbinggymheaven.com/product/pyramide-e1-left/" TargetMode="External"/><Relationship Id="rId12" Type="http://schemas.openxmlformats.org/officeDocument/2006/relationships/hyperlink" Target="https://climbinggymheaven.com/product/pyramide-e1-right/" TargetMode="External"/><Relationship Id="rId13" Type="http://schemas.openxmlformats.org/officeDocument/2006/relationships/hyperlink" Target="https://climbinggymheaven.com/product/pyramide-e4-left/" TargetMode="External"/><Relationship Id="rId14" Type="http://schemas.openxmlformats.org/officeDocument/2006/relationships/hyperlink" Target="https://climbinggymheaven.com/product/pyramide-e4-right/" TargetMode="External"/><Relationship Id="rId15" Type="http://schemas.openxmlformats.org/officeDocument/2006/relationships/hyperlink" Target="https://climbinggymheaven.com/product/pyramide-f1-left/" TargetMode="External"/><Relationship Id="rId16" Type="http://schemas.openxmlformats.org/officeDocument/2006/relationships/hyperlink" Target="https://climbinggymheaven.com/product/pyramide-f1-right/" TargetMode="External"/><Relationship Id="rId17" Type="http://schemas.openxmlformats.org/officeDocument/2006/relationships/hyperlink" Target="https://climbinggymheaven.com/product/pyramide-f4-left/" TargetMode="External"/><Relationship Id="rId18" Type="http://schemas.openxmlformats.org/officeDocument/2006/relationships/hyperlink" Target="https://climbinggymheaven.com/product/pyramide-f4-right/" TargetMode="External"/><Relationship Id="rId19" Type="http://schemas.openxmlformats.org/officeDocument/2006/relationships/hyperlink" Target="https://climbinggymheaven.com/product/pyramide-g1-left/" TargetMode="External"/><Relationship Id="rId20" Type="http://schemas.openxmlformats.org/officeDocument/2006/relationships/hyperlink" Target="https://climbinggymheaven.com/product/pyramide-g1-right/" TargetMode="External"/><Relationship Id="rId21" Type="http://schemas.openxmlformats.org/officeDocument/2006/relationships/hyperlink" Target="https://climbinggymheaven.com/product/pyramide-g4-left/" TargetMode="External"/><Relationship Id="rId22" Type="http://schemas.openxmlformats.org/officeDocument/2006/relationships/hyperlink" Target="https://climbinggymheaven.com/product/pyramide-g4-right/" TargetMode="External"/><Relationship Id="rId23" Type="http://schemas.openxmlformats.org/officeDocument/2006/relationships/hyperlink" Target="https://climbinggymheaven.com/product/pyramide-h1/" TargetMode="External"/><Relationship Id="rId24" Type="http://schemas.openxmlformats.org/officeDocument/2006/relationships/hyperlink" Target="https://climbinggymheaven.com/product/pyramide-h2/" TargetMode="External"/><Relationship Id="rId25" Type="http://schemas.openxmlformats.org/officeDocument/2006/relationships/hyperlink" Target="https://climbinggymheaven.com/product/pyramide-h3/" TargetMode="External"/><Relationship Id="rId26" Type="http://schemas.openxmlformats.org/officeDocument/2006/relationships/hyperlink" Target="https://climbinggymheaven.com/product/pyramide-i1/" TargetMode="External"/><Relationship Id="rId27" Type="http://schemas.openxmlformats.org/officeDocument/2006/relationships/hyperlink" Target="https://climbinggymheaven.com/product/pyramide-i2/" TargetMode="External"/><Relationship Id="rId28" Type="http://schemas.openxmlformats.org/officeDocument/2006/relationships/hyperlink" Target="https://climbinggymheaven.com/product/pyramide-i3/" TargetMode="External"/><Relationship Id="rId29" Type="http://schemas.openxmlformats.org/officeDocument/2006/relationships/hyperlink" Target="https://climbinggymheaven.com/product/pyramide-i4/" TargetMode="External"/><Relationship Id="rId30" Type="http://schemas.openxmlformats.org/officeDocument/2006/relationships/hyperlink" Target="https://climbinggymheaven.com/product/pyramide-i5/" TargetMode="External"/><Relationship Id="rId31" Type="http://schemas.openxmlformats.org/officeDocument/2006/relationships/hyperlink" Target="https://climbinggymheaven.com/product/pyramide-i6/" TargetMode="External"/><Relationship Id="rId32" Type="http://schemas.openxmlformats.org/officeDocument/2006/relationships/hyperlink" Target="https://climbinggymheaven.com/product/pyramide-i7/" TargetMode="External"/><Relationship Id="rId33" Type="http://schemas.openxmlformats.org/officeDocument/2006/relationships/hyperlink" Target="https://climbinggymheaven.com/product/pyramide-i8/" TargetMode="External"/><Relationship Id="rId34" Type="http://schemas.openxmlformats.org/officeDocument/2006/relationships/hyperlink" Target="https://climbinggymheaven.com/product/pyramide-r1/" TargetMode="External"/><Relationship Id="rId35" Type="http://schemas.openxmlformats.org/officeDocument/2006/relationships/hyperlink" Target="https://climbinggymheaven.com/product/pyramide-r2/" TargetMode="External"/><Relationship Id="rId36" Type="http://schemas.openxmlformats.org/officeDocument/2006/relationships/hyperlink" Target="https://climbinggymheaven.com/product/basic-pack/" TargetMode="External"/><Relationship Id="rId37" Type="http://schemas.openxmlformats.org/officeDocument/2006/relationships/hyperlink" Target="https://climbinggymheaven.com/product/arrow-pack/" TargetMode="External"/><Relationship Id="rId38" Type="http://schemas.openxmlformats.org/officeDocument/2006/relationships/hyperlink" Target="https://climbinggymheaven.com/product/running-pack/" TargetMode="External"/><Relationship Id="rId39" Type="http://schemas.openxmlformats.org/officeDocument/2006/relationships/hyperlink" Target="https://climbinggymheaven.com/product/connection-pack/" TargetMode="External"/><Relationship Id="rId40" Type="http://schemas.openxmlformats.org/officeDocument/2006/relationships/hyperlink" Target="https://climbinggymheaven.com/product/snake-pack/" TargetMode="External"/><Relationship Id="rId41" Type="http://schemas.openxmlformats.org/officeDocument/2006/relationships/hyperlink" Target="https://climbinggymheaven.com/product/long-pack/" TargetMode="External"/><Relationship Id="rId42" Type="http://schemas.openxmlformats.org/officeDocument/2006/relationships/hyperlink" Target="https://climbinggymheaven.com/product/puzzle-pack-mini-inw-02-07/" TargetMode="External"/><Relationship Id="rId43" Type="http://schemas.openxmlformats.org/officeDocument/2006/relationships/hyperlink" Target="https://climbinggymheaven.com/product/inw-02-08-puzzle-pack-mega/" TargetMode="External"/><Relationship Id="rId44" Type="http://schemas.openxmlformats.org/officeDocument/2006/relationships/hyperlink" Target="https://climbinggymheaven.com/product/inw-02-09-discovery-pack/" TargetMode="External"/><Relationship Id="rId45" Type="http://schemas.openxmlformats.org/officeDocument/2006/relationships/hyperlink" Target="https://climbinggymheaven.com/product/inw-02-10-cosmic-pack/" TargetMode="External"/><Relationship Id="rId46" Type="http://schemas.openxmlformats.org/officeDocument/2006/relationships/hyperlink" Target="https://climbinggymheaven.com/product/inw-02-11-adventure-pack/" TargetMode="External"/><Relationship Id="rId47" Type="http://schemas.openxmlformats.org/officeDocument/2006/relationships/hyperlink" Target="https://climbinggymheaven.com/product/inw-02-12-mystic-pack/" TargetMode="External"/><Relationship Id="rId48" Type="http://schemas.openxmlformats.org/officeDocument/2006/relationships/hyperlink" Target="https://climbinggymheaven.com/product/inw-02-13-rocket-pack/" TargetMode="External"/><Relationship Id="rId49" Type="http://schemas.openxmlformats.org/officeDocument/2006/relationships/hyperlink" Target="https://climbinggymheaven.com/product/inw-02-14-b-pack/" TargetMode="External"/><Relationship Id="rId50" Type="http://schemas.openxmlformats.org/officeDocument/2006/relationships/drawing" Target="../drawings/drawing6.xml"/></Relationships>

</file>

<file path=xl/worksheets/_rels/sheet7.xml.rels><?xml version="1.0" encoding="UTF-8"?>
<Relationships xmlns="http://schemas.openxmlformats.org/package/2006/relationships"><Relationship Id="rId1" Type="http://schemas.openxmlformats.org/officeDocument/2006/relationships/hyperlink" Target="https://climbinggymheaven.com/product/inh-01-01-chocolate-hills-1/" TargetMode="External"/><Relationship Id="rId2" Type="http://schemas.openxmlformats.org/officeDocument/2006/relationships/hyperlink" Target="https://climbinggymheaven.com/product/inh-01-02-chocolate-hills-2/" TargetMode="External"/><Relationship Id="rId3" Type="http://schemas.openxmlformats.org/officeDocument/2006/relationships/hyperlink" Target="https://climbinggymheaven.com/product/inh-01-03-chocolate-hills-3/" TargetMode="External"/><Relationship Id="rId4" Type="http://schemas.openxmlformats.org/officeDocument/2006/relationships/hyperlink" Target="https://climbinggymheaven.com/product/inh-01-04-chocolate-hills-4/" TargetMode="External"/><Relationship Id="rId5" Type="http://schemas.openxmlformats.org/officeDocument/2006/relationships/hyperlink" Target="https://climbinggymheaven.com/product/inh-01-05-chocolate-hills-5/" TargetMode="External"/><Relationship Id="rId6" Type="http://schemas.openxmlformats.org/officeDocument/2006/relationships/hyperlink" Target="https://climbinggymheaven.com/product/inh-01-06-chocolate-hills-6/" TargetMode="External"/><Relationship Id="rId7" Type="http://schemas.openxmlformats.org/officeDocument/2006/relationships/hyperlink" Target="https://climbinggymheaven.com/product/inh-01-07-chocolate-hills-7/" TargetMode="External"/><Relationship Id="rId8" Type="http://schemas.openxmlformats.org/officeDocument/2006/relationships/hyperlink" Target="https://climbinggymheaven.com/product/inh-01-08-chocolate-hills-8/" TargetMode="External"/><Relationship Id="rId9" Type="http://schemas.openxmlformats.org/officeDocument/2006/relationships/hyperlink" Target="https://climbinggymheaven.com/product/inh-01-09-chocolate-hills-9/" TargetMode="External"/><Relationship Id="rId10" Type="http://schemas.openxmlformats.org/officeDocument/2006/relationships/hyperlink" Target="https://climbinggymheaven.com/product/inh-01-10-chocolate-hills-10/" TargetMode="External"/><Relationship Id="rId11" Type="http://schemas.openxmlformats.org/officeDocument/2006/relationships/hyperlink" Target="https://climbinggymheaven.com/product/inh-01-11-chocolate-hills-11/" TargetMode="External"/><Relationship Id="rId12" Type="http://schemas.openxmlformats.org/officeDocument/2006/relationships/hyperlink" Target="https://climbinggymheaven.com/product/inh-01-12-chocolate-hills-12/" TargetMode="External"/><Relationship Id="rId13" Type="http://schemas.openxmlformats.org/officeDocument/2006/relationships/hyperlink" Target="https://climbinggymheaven.com/product/inh-01-13-chocolate-hills-13/" TargetMode="External"/><Relationship Id="rId14" Type="http://schemas.openxmlformats.org/officeDocument/2006/relationships/hyperlink" Target="https://climbinggymheaven.com/product/inh-01-14-chocolate-hills-14/" TargetMode="External"/><Relationship Id="rId15" Type="http://schemas.openxmlformats.org/officeDocument/2006/relationships/hyperlink" Target="https://climbinggymheaven.com/product/inh-02-01-road-kill-1/" TargetMode="External"/><Relationship Id="rId16" Type="http://schemas.openxmlformats.org/officeDocument/2006/relationships/hyperlink" Target="https://climbinggymheaven.com/product/inh-02-02-road-kill-2/" TargetMode="External"/><Relationship Id="rId17" Type="http://schemas.openxmlformats.org/officeDocument/2006/relationships/hyperlink" Target="https://climbinggymheaven.com/product/inh-02-03-road-kill-3/" TargetMode="External"/><Relationship Id="rId18" Type="http://schemas.openxmlformats.org/officeDocument/2006/relationships/hyperlink" Target="https://climbinggymheaven.com/product/inh-02-04-road-kill-4/" TargetMode="External"/><Relationship Id="rId19" Type="http://schemas.openxmlformats.org/officeDocument/2006/relationships/hyperlink" Target="https://climbinggymheaven.com/product/inh-02-05-road-kill-5/" TargetMode="External"/><Relationship Id="rId20" Type="http://schemas.openxmlformats.org/officeDocument/2006/relationships/hyperlink" Target="https://climbinggymheaven.com/product/inh-02-06-road-kill-6/" TargetMode="External"/><Relationship Id="rId21" Type="http://schemas.openxmlformats.org/officeDocument/2006/relationships/hyperlink" Target="https://climbinggymheaven.com/product/inh-02-07-road-kill-7/" TargetMode="External"/><Relationship Id="rId22" Type="http://schemas.openxmlformats.org/officeDocument/2006/relationships/hyperlink" Target="https://climbinggymheaven.com/product/inh-02-09-road-kill-9/" TargetMode="External"/><Relationship Id="rId23" Type="http://schemas.openxmlformats.org/officeDocument/2006/relationships/hyperlink" Target="https://climbinggymheaven.com/product/inh-02-10-road-kill-10/" TargetMode="External"/><Relationship Id="rId24" Type="http://schemas.openxmlformats.org/officeDocument/2006/relationships/hyperlink" Target="https://climbinggymheaven.com/product/inh-02-11-road-kill-11/" TargetMode="External"/><Relationship Id="rId25" Type="http://schemas.openxmlformats.org/officeDocument/2006/relationships/hyperlink" Target="https://climbinggymheaven.com/product/inh-02-12-road-kill-12/" TargetMode="External"/><Relationship Id="rId26" Type="http://schemas.openxmlformats.org/officeDocument/2006/relationships/hyperlink" Target="https://climbinggymheaven.com/product/inh-03-01-grisinni-1/" TargetMode="External"/><Relationship Id="rId27" Type="http://schemas.openxmlformats.org/officeDocument/2006/relationships/hyperlink" Target="https://climbinggymheaven.com/product/inh-03-02-grisinni-2/" TargetMode="External"/><Relationship Id="rId28" Type="http://schemas.openxmlformats.org/officeDocument/2006/relationships/hyperlink" Target="https://climbinggymheaven.com/product/inh-03-03-grisinni-3/" TargetMode="External"/><Relationship Id="rId29" Type="http://schemas.openxmlformats.org/officeDocument/2006/relationships/hyperlink" Target="https://climbinggymheaven.com/product/inh-03-04-grisinni-4/" TargetMode="External"/><Relationship Id="rId30" Type="http://schemas.openxmlformats.org/officeDocument/2006/relationships/hyperlink" Target="https://climbinggymheaven.com/product/inh-03-05-grisinni-5/" TargetMode="External"/><Relationship Id="rId31" Type="http://schemas.openxmlformats.org/officeDocument/2006/relationships/hyperlink" Target="https://climbinggymheaven.com/product/inh-03-06-grisinni-6/" TargetMode="External"/><Relationship Id="rId32" Type="http://schemas.openxmlformats.org/officeDocument/2006/relationships/hyperlink" Target="https://climbinggymheaven.com/product/inh-03-07-grisinni-7/" TargetMode="External"/><Relationship Id="rId33" Type="http://schemas.openxmlformats.org/officeDocument/2006/relationships/hyperlink" Target="https://climbinggymheaven.com/product/inh-03-08-grisinni-8/" TargetMode="External"/><Relationship Id="rId34" Type="http://schemas.openxmlformats.org/officeDocument/2006/relationships/hyperlink" Target="https://climbinggymheaven.com/product/inh-03-13-grisinni-13/" TargetMode="External"/><Relationship Id="rId35" Type="http://schemas.openxmlformats.org/officeDocument/2006/relationships/hyperlink" Target="https://climbinggymheaven.com/product/inh-03-14-grisinni-14/" TargetMode="External"/><Relationship Id="rId36" Type="http://schemas.openxmlformats.org/officeDocument/2006/relationships/hyperlink" Target="https://climbinggymheaven.com/product/inh-03-15-grisinni-15/" TargetMode="External"/><Relationship Id="rId37" Type="http://schemas.openxmlformats.org/officeDocument/2006/relationships/hyperlink" Target="https://climbinggymheaven.com/product/inh-03-17-grisinni-17/" TargetMode="External"/><Relationship Id="rId38" Type="http://schemas.openxmlformats.org/officeDocument/2006/relationships/hyperlink" Target="https://climbinggymheaven.com/product/inh-03-18-grisinni-18/" TargetMode="External"/><Relationship Id="rId39" Type="http://schemas.openxmlformats.org/officeDocument/2006/relationships/hyperlink" Target="https://climbinggymheaven.com/product/inh-04-01-running-oysters-1/" TargetMode="External"/><Relationship Id="rId40" Type="http://schemas.openxmlformats.org/officeDocument/2006/relationships/hyperlink" Target="https://climbinggymheaven.com/product/inh-04-02-running-oyters-2/" TargetMode="External"/><Relationship Id="rId41" Type="http://schemas.openxmlformats.org/officeDocument/2006/relationships/hyperlink" Target="https://climbinggymheaven.com/product/inh-04-03-running-oyters-3/" TargetMode="External"/><Relationship Id="rId42" Type="http://schemas.openxmlformats.org/officeDocument/2006/relationships/hyperlink" Target="https://climbinggymheaven.com/product/inh-04-04-running-oyters-4/" TargetMode="External"/><Relationship Id="rId43" Type="http://schemas.openxmlformats.org/officeDocument/2006/relationships/hyperlink" Target="https://climbinggymheaven.com/product/inh-04-05-running-oyters-5/" TargetMode="External"/><Relationship Id="rId44" Type="http://schemas.openxmlformats.org/officeDocument/2006/relationships/hyperlink" Target="https://climbinggymheaven.com/product/inh-04-06-running-oyters-6/" TargetMode="External"/><Relationship Id="rId45" Type="http://schemas.openxmlformats.org/officeDocument/2006/relationships/hyperlink" Target="https://climbinggymheaven.com/product/inh-04-07-running-oyters-7/" TargetMode="External"/><Relationship Id="rId46" Type="http://schemas.openxmlformats.org/officeDocument/2006/relationships/hyperlink" Target="https://climbinggymheaven.com/product/inh-04-08-running-oyters-8/" TargetMode="External"/><Relationship Id="rId47" Type="http://schemas.openxmlformats.org/officeDocument/2006/relationships/hyperlink" Target="https://climbinggymheaven.com/product/inh-04-09-running-oyters-9/" TargetMode="External"/><Relationship Id="rId48" Type="http://schemas.openxmlformats.org/officeDocument/2006/relationships/hyperlink" Target="https://climbinggymheaven.com/product/inh-04-13-running-oyters-13/" TargetMode="External"/><Relationship Id="rId49" Type="http://schemas.openxmlformats.org/officeDocument/2006/relationships/hyperlink" Target="https://climbinggymheaven.com/product/inh-05-01-rabbit-holes-1/" TargetMode="External"/><Relationship Id="rId50" Type="http://schemas.openxmlformats.org/officeDocument/2006/relationships/hyperlink" Target="https://climbinggymheaven.com/product/inh-05-02-rabbit-holes-2/" TargetMode="External"/><Relationship Id="rId51" Type="http://schemas.openxmlformats.org/officeDocument/2006/relationships/hyperlink" Target="https://climbinggymheaven.com/product/inh-05-03-rabbit-holes-3/" TargetMode="External"/><Relationship Id="rId52" Type="http://schemas.openxmlformats.org/officeDocument/2006/relationships/hyperlink" Target="https://climbinggymheaven.com/product/inh-05-04-rabbit-holes-4/" TargetMode="External"/><Relationship Id="rId53" Type="http://schemas.openxmlformats.org/officeDocument/2006/relationships/hyperlink" Target="https://climbinggymheaven.com/product/inh-05-05-rabbit-holes-5/" TargetMode="External"/><Relationship Id="rId54" Type="http://schemas.openxmlformats.org/officeDocument/2006/relationships/hyperlink" Target="https://climbinggymheaven.com/product/inh-05-06-rabbit-holes-6/" TargetMode="External"/><Relationship Id="rId55" Type="http://schemas.openxmlformats.org/officeDocument/2006/relationships/hyperlink" Target="https://climbinggymheaven.com/product/inh-05-07-rabbit-holes-7/" TargetMode="External"/><Relationship Id="rId56" Type="http://schemas.openxmlformats.org/officeDocument/2006/relationships/hyperlink" Target="https://climbinggymheaven.com/product/inh-05-08-rabbit-holes-8/" TargetMode="External"/><Relationship Id="rId57" Type="http://schemas.openxmlformats.org/officeDocument/2006/relationships/hyperlink" Target="https://climbinggymheaven.com/product/inh-05-09-rabbit-holes-9/" TargetMode="External"/><Relationship Id="rId58" Type="http://schemas.openxmlformats.org/officeDocument/2006/relationships/hyperlink" Target="https://climbinggymheaven.com/product/inh-05-10-rabbit-holes-10/" TargetMode="External"/><Relationship Id="rId59" Type="http://schemas.openxmlformats.org/officeDocument/2006/relationships/hyperlink" Target="https://climbinggymheaven.com/product/inh-05-11-rabbit-holes-11/" TargetMode="External"/><Relationship Id="rId60" Type="http://schemas.openxmlformats.org/officeDocument/2006/relationships/hyperlink" Target="https://climbinggymheaven.com/product/inh-05-12-rabbit-holes-12/" TargetMode="External"/><Relationship Id="rId61" Type="http://schemas.openxmlformats.org/officeDocument/2006/relationships/hyperlink" Target="https://climbinggymheaven.com/product/inh-05-13-rabbit-holes-13/" TargetMode="External"/><Relationship Id="rId62" Type="http://schemas.openxmlformats.org/officeDocument/2006/relationships/hyperlink" Target="https://climbinggymheaven.com/product/inh-05-14-rabbit-holes-14/" TargetMode="External"/><Relationship Id="rId63" Type="http://schemas.openxmlformats.org/officeDocument/2006/relationships/drawing" Target="../drawings/drawing7.xml"/></Relationships>
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climbinggymheaven.com/product/crux-2/" TargetMode="External"/><Relationship Id="rId2" Type="http://schemas.openxmlformats.org/officeDocument/2006/relationships/hyperlink" Target="https://climbinggymheaven.com/product/blizzard/" TargetMode="External"/><Relationship Id="rId3" Type="http://schemas.openxmlformats.org/officeDocument/2006/relationships/hyperlink" Target="https://climbinggymheaven.com/product/tornado/" TargetMode="External"/><Relationship Id="rId4" Type="http://schemas.openxmlformats.org/officeDocument/2006/relationships/hyperlink" Target="https://climbinggymheaven.com/product/storm/" TargetMode="External"/><Relationship Id="rId5" Type="http://schemas.openxmlformats.org/officeDocument/2006/relationships/hyperlink" Target="https://climbinggymheaven.com/product/nunatak/" TargetMode="External"/><Relationship Id="rId6" Type="http://schemas.openxmlformats.org/officeDocument/2006/relationships/hyperlink" Target="https://climbinggymheaven.com/product/iceberg/" TargetMode="External"/><Relationship Id="rId7" Type="http://schemas.openxmlformats.org/officeDocument/2006/relationships/hyperlink" Target="https://climbinggymheaven.com/product/vertigo/" TargetMode="External"/><Relationship Id="rId8" Type="http://schemas.openxmlformats.org/officeDocument/2006/relationships/hyperlink" Target="https://climbinggymheaven.com/product/spitzkoppe/" TargetMode="External"/><Relationship Id="rId9" Type="http://schemas.openxmlformats.org/officeDocument/2006/relationships/hyperlink" Target="https://climbinggymheaven.com/product/runout/" TargetMode="External"/><Relationship Id="rId10" Type="http://schemas.openxmlformats.org/officeDocument/2006/relationships/hyperlink" Target="https://climbinggymheaven.com/product/table-mountain/" TargetMode="External"/><Relationship Id="rId11" Type="http://schemas.openxmlformats.org/officeDocument/2006/relationships/hyperlink" Target="https://climbinggymheaven.com/product/roraima/" TargetMode="External"/><Relationship Id="rId12" Type="http://schemas.openxmlformats.org/officeDocument/2006/relationships/hyperlink" Target="https://climbinggymheaven.com/product/manta-left/" TargetMode="External"/><Relationship Id="rId13" Type="http://schemas.openxmlformats.org/officeDocument/2006/relationships/hyperlink" Target="https://climbinggymheaven.com/product/manta-right-2/" TargetMode="External"/><Relationship Id="rId14" Type="http://schemas.openxmlformats.org/officeDocument/2006/relationships/hyperlink" Target="https://climbinggymheaven.com/product/screamer/" TargetMode="External"/><Relationship Id="rId15" Type="http://schemas.openxmlformats.org/officeDocument/2006/relationships/hyperlink" Target="https://climbinggymheaven.com/product/comet/" TargetMode="External"/><Relationship Id="rId16" Type="http://schemas.openxmlformats.org/officeDocument/2006/relationships/hyperlink" Target="https://climbinggymheaven.com/product/asteroid/" TargetMode="External"/><Relationship Id="rId17" Type="http://schemas.openxmlformats.org/officeDocument/2006/relationships/hyperlink" Target="https://climbinggymheaven.com/product/allez/" TargetMode="External"/><Relationship Id="rId18" Type="http://schemas.openxmlformats.org/officeDocument/2006/relationships/hyperlink" Target="https://climbinggymheaven.com/product/faint/" TargetMode="External"/><Relationship Id="rId19" Type="http://schemas.openxmlformats.org/officeDocument/2006/relationships/hyperlink" Target="https://climbinggymheaven.com/product/safety-first/" TargetMode="External"/><Relationship Id="rId20" Type="http://schemas.openxmlformats.org/officeDocument/2006/relationships/hyperlink" Target="https://climbinggymheaven.com/product/isis/" TargetMode="External"/><Relationship Id="rId21" Type="http://schemas.openxmlformats.org/officeDocument/2006/relationships/hyperlink" Target="https://climbinggymheaven.com/product/imothep/" TargetMode="External"/><Relationship Id="rId22" Type="http://schemas.openxmlformats.org/officeDocument/2006/relationships/hyperlink" Target="https://climbinggymheaven.com/product/cheops/" TargetMode="External"/><Relationship Id="rId23" Type="http://schemas.openxmlformats.org/officeDocument/2006/relationships/hyperlink" Target="https://climbinggymheaven.com/product/dynamic/" TargetMode="External"/><Relationship Id="rId24" Type="http://schemas.openxmlformats.org/officeDocument/2006/relationships/hyperlink" Target="https://climbinggymheaven.com/product/epic/" TargetMode="External"/><Relationship Id="rId25" Type="http://schemas.openxmlformats.org/officeDocument/2006/relationships/hyperlink" Target="https://climbinggymheaven.com/product/butterfly/" TargetMode="External"/><Relationship Id="rId26" Type="http://schemas.openxmlformats.org/officeDocument/2006/relationships/hyperlink" Target="https://climbinggymheaven.com/product/onsight/" TargetMode="External"/><Relationship Id="rId27" Type="http://schemas.openxmlformats.org/officeDocument/2006/relationships/hyperlink" Target="https://climbinggymheaven.com/product/shield/" TargetMode="External"/><Relationship Id="rId28" Type="http://schemas.openxmlformats.org/officeDocument/2006/relationships/hyperlink" Target="https://climbinggymheaven.com/product/kite/" TargetMode="External"/><Relationship Id="rId29" Type="http://schemas.openxmlformats.org/officeDocument/2006/relationships/hyperlink" Target="https://climbinggymheaven.com/product/twister/" TargetMode="External"/><Relationship Id="rId30" Type="http://schemas.openxmlformats.org/officeDocument/2006/relationships/hyperlink" Target="https://climbinggymheaven.com/product/blister/" TargetMode="External"/><Relationship Id="rId31" Type="http://schemas.openxmlformats.org/officeDocument/2006/relationships/hyperlink" Target="https://climbinggymheaven.com/product/rodeo-small/" TargetMode="External"/><Relationship Id="rId32" Type="http://schemas.openxmlformats.org/officeDocument/2006/relationships/hyperlink" Target="https://climbinggymheaven.com/product/rodeo-large/" TargetMode="External"/><Relationship Id="rId33" Type="http://schemas.openxmlformats.org/officeDocument/2006/relationships/hyperlink" Target="https://climbinggymheaven.com/product/rodeo-xl/" TargetMode="External"/><Relationship Id="rId34" Type="http://schemas.openxmlformats.org/officeDocument/2006/relationships/hyperlink" Target="https://climbinggymheaven.com/product/cheese-xl/" TargetMode="External"/><Relationship Id="rId35" Type="http://schemas.openxmlformats.org/officeDocument/2006/relationships/hyperlink" Target="https://climbinggymheaven.com/product/cheese-large/" TargetMode="External"/><Relationship Id="rId36" Type="http://schemas.openxmlformats.org/officeDocument/2006/relationships/hyperlink" Target="https://climbinggymheaven.com/product/cheese-medium1/" TargetMode="External"/><Relationship Id="rId37" Type="http://schemas.openxmlformats.org/officeDocument/2006/relationships/hyperlink" Target="https://climbinggymheaven.com/product/cheese-medium2/" TargetMode="External"/><Relationship Id="rId38" Type="http://schemas.openxmlformats.org/officeDocument/2006/relationships/hyperlink" Target="https://climbinggymheaven.com/product/tris-large/" TargetMode="External"/><Relationship Id="rId39" Type="http://schemas.openxmlformats.org/officeDocument/2006/relationships/hyperlink" Target="https://climbinggymheaven.com/product/tris-medium/" TargetMode="External"/><Relationship Id="rId40" Type="http://schemas.openxmlformats.org/officeDocument/2006/relationships/hyperlink" Target="https://climbinggymheaven.com/product/tris-small/" TargetMode="External"/><Relationship Id="rId41" Type="http://schemas.openxmlformats.org/officeDocument/2006/relationships/hyperlink" Target="https://climbinggymheaven.com/product/scorpio/" TargetMode="External"/><Relationship Id="rId42" Type="http://schemas.openxmlformats.org/officeDocument/2006/relationships/hyperlink" Target="https://climbinggymheaven.com/product/teardrop/" TargetMode="External"/><Relationship Id="rId43" Type="http://schemas.openxmlformats.org/officeDocument/2006/relationships/hyperlink" Target="https://climbinggymheaven.com/product/rosetta/" TargetMode="External"/><Relationship Id="rId44" Type="http://schemas.openxmlformats.org/officeDocument/2006/relationships/hyperlink" Target="https://climbinggymheaven.com/product/pentagon-comp/" TargetMode="External"/><Relationship Id="rId45" Type="http://schemas.openxmlformats.org/officeDocument/2006/relationships/hyperlink" Target="https://climbinggymheaven.com/product/lotos/" TargetMode="External"/><Relationship Id="rId46" Type="http://schemas.openxmlformats.org/officeDocument/2006/relationships/hyperlink" Target="https://climbinggymheaven.com/product/superstar-comp/" TargetMode="External"/><Relationship Id="rId47" Type="http://schemas.openxmlformats.org/officeDocument/2006/relationships/hyperlink" Target="https://climbinggymheaven.com/product/dragonfly/" TargetMode="External"/><Relationship Id="rId48" Type="http://schemas.openxmlformats.org/officeDocument/2006/relationships/hyperlink" Target="https://climbinggymheaven.com/product/mosquito/" TargetMode="External"/><Relationship Id="rId49" Type="http://schemas.openxmlformats.org/officeDocument/2006/relationships/hyperlink" Target="https://climbinggymheaven.com/product/hook/" TargetMode="External"/><Relationship Id="rId50" Type="http://schemas.openxmlformats.org/officeDocument/2006/relationships/hyperlink" Target="https://climbinggymheaven.com/product/tulip/" TargetMode="External"/><Relationship Id="rId51" Type="http://schemas.openxmlformats.org/officeDocument/2006/relationships/hyperlink" Target="https://climbinggymheaven.com/product/right-arrow/" TargetMode="External"/><Relationship Id="rId52" Type="http://schemas.openxmlformats.org/officeDocument/2006/relationships/hyperlink" Target="https://climbinggymheaven.com/product/left-arrow/" TargetMode="External"/><Relationship Id="rId53" Type="http://schemas.openxmlformats.org/officeDocument/2006/relationships/hyperlink" Target="https://climbinggymheaven.com/product/cocoon-slim-1/" TargetMode="External"/><Relationship Id="rId54" Type="http://schemas.openxmlformats.org/officeDocument/2006/relationships/hyperlink" Target="https://climbinggymheaven.com/product/small-slice-left-2/" TargetMode="External"/><Relationship Id="rId55" Type="http://schemas.openxmlformats.org/officeDocument/2006/relationships/hyperlink" Target="https://climbinggymheaven.com/product/small-slice-right-3/" TargetMode="External"/><Relationship Id="rId56" Type="http://schemas.openxmlformats.org/officeDocument/2006/relationships/hyperlink" Target="https://climbinggymheaven.com/product/cocoon-fat-1/" TargetMode="External"/><Relationship Id="rId57" Type="http://schemas.openxmlformats.org/officeDocument/2006/relationships/hyperlink" Target="https://climbinggymheaven.com/product/large-slice-left-2/" TargetMode="External"/><Relationship Id="rId58" Type="http://schemas.openxmlformats.org/officeDocument/2006/relationships/hyperlink" Target="https://climbinggymheaven.com/product/large-slice-right-3/" TargetMode="External"/><Relationship Id="rId59" Type="http://schemas.openxmlformats.org/officeDocument/2006/relationships/hyperlink" Target="https://climbinggymheaven.com/product/wing/" TargetMode="External"/><Relationship Id="rId60" Type="http://schemas.openxmlformats.org/officeDocument/2006/relationships/hyperlink" Target="https://climbinggymheaven.com/product/coordination-pack/" TargetMode="External"/><Relationship Id="rId61" Type="http://schemas.openxmlformats.org/officeDocument/2006/relationships/drawing" Target="../drawings/drawing8.xml"/></Relationships>
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climbinggymheaven.com/product/sponges/" TargetMode="External"/><Relationship Id="rId2" Type="http://schemas.openxmlformats.org/officeDocument/2006/relationships/hyperlink" Target="https://climbinggymheaven.com/product/limestone-flakes/" TargetMode="External"/><Relationship Id="rId3" Type="http://schemas.openxmlformats.org/officeDocument/2006/relationships/hyperlink" Target="https://climbinggymheaven.com/product/pickpockets/" TargetMode="External"/><Relationship Id="rId4" Type="http://schemas.openxmlformats.org/officeDocument/2006/relationships/hyperlink" Target="https://climbinggymheaven.com/product/footprints/" TargetMode="External"/><Relationship Id="rId5" Type="http://schemas.openxmlformats.org/officeDocument/2006/relationships/hyperlink" Target="https://climbinggymheaven.com/product/broken-pebbles/" TargetMode="External"/><Relationship Id="rId6" Type="http://schemas.openxmlformats.org/officeDocument/2006/relationships/hyperlink" Target="https://climbinggymheaven.com/product/old-pots/" TargetMode="External"/><Relationship Id="rId7" Type="http://schemas.openxmlformats.org/officeDocument/2006/relationships/drawing" Target="../drawings/drawing9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AC99"/>
  <sheetViews>
    <sheetView workbookViewId="0" showGridLines="0" defaultGridColor="1"/>
  </sheetViews>
  <sheetFormatPr defaultColWidth="8.83333" defaultRowHeight="15" customHeight="1" outlineLevelRow="0" outlineLevelCol="0"/>
  <cols>
    <col min="1" max="1" width="36.5" style="1" customWidth="1"/>
    <col min="2" max="2" width="8.85156" style="1" customWidth="1"/>
    <col min="3" max="3" width="35.5" style="1" customWidth="1"/>
    <col min="4" max="4" width="8.85156" style="1" customWidth="1"/>
    <col min="5" max="5" width="13.5" style="1" customWidth="1"/>
    <col min="6" max="6" width="19.1719" style="1" customWidth="1"/>
    <col min="7" max="7" width="24.5" style="1" customWidth="1"/>
    <col min="8" max="8" width="10.1719" style="1" customWidth="1"/>
    <col min="9" max="10" width="10.5" style="1" customWidth="1"/>
    <col min="11" max="18" width="8.85156" style="1" customWidth="1"/>
    <col min="19" max="19" hidden="1" width="8.83333" style="1" customWidth="1"/>
    <col min="20" max="25" width="9.5" style="1" customWidth="1"/>
    <col min="26" max="29" width="8.85156" style="1" customWidth="1"/>
    <col min="30" max="16384" width="8.85156" style="1" customWidth="1"/>
  </cols>
  <sheetData>
    <row r="1" ht="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4"/>
    </row>
    <row r="2" ht="15" customHeight="1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4"/>
    </row>
    <row r="3" ht="15" customHeight="1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4"/>
    </row>
    <row r="4" ht="15" customHeight="1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4"/>
    </row>
    <row r="5" ht="1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4"/>
    </row>
    <row r="6" ht="15" customHeight="1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4"/>
    </row>
    <row r="7" ht="15" customHeight="1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4"/>
    </row>
    <row r="8" ht="15" customHeight="1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4"/>
    </row>
    <row r="9" ht="15" customHeight="1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4"/>
    </row>
    <row r="10" ht="15" customHeight="1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4"/>
    </row>
    <row r="11" ht="15" customHeight="1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4"/>
    </row>
    <row r="12" ht="15" customHeight="1">
      <c r="A12" s="7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6"/>
      <c r="AA12" s="6"/>
      <c r="AB12" s="6"/>
      <c r="AC12" s="4"/>
    </row>
    <row r="13" ht="15" customHeight="1">
      <c r="A13" t="s" s="9">
        <v>0</v>
      </c>
      <c r="B13" s="8"/>
      <c r="C13" t="s" s="10">
        <v>1</v>
      </c>
      <c r="D13" s="11"/>
      <c r="E13" s="11"/>
      <c r="F13" s="12"/>
      <c r="G13" s="13"/>
      <c r="H13" s="14"/>
      <c r="I13" s="14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6"/>
      <c r="AA13" s="6"/>
      <c r="AB13" s="6"/>
      <c r="AC13" s="4"/>
    </row>
    <row r="14" ht="15" customHeight="1">
      <c r="A14" t="s" s="9">
        <v>2</v>
      </c>
      <c r="B14" s="15"/>
      <c r="C14" s="16"/>
      <c r="D14" s="17"/>
      <c r="E14" s="17"/>
      <c r="F14" s="18"/>
      <c r="G14" s="19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6"/>
      <c r="AA14" s="6"/>
      <c r="AB14" s="6"/>
      <c r="AC14" s="4"/>
    </row>
    <row r="15" ht="15" customHeight="1">
      <c r="A15" t="s" s="20">
        <v>3</v>
      </c>
      <c r="B15" s="8"/>
      <c r="C15" t="s" s="21">
        <v>4</v>
      </c>
      <c r="D15" s="22"/>
      <c r="E15" s="23"/>
      <c r="F15" s="24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6"/>
      <c r="AA15" s="6"/>
      <c r="AB15" s="6"/>
      <c r="AC15" s="4"/>
    </row>
    <row r="16" ht="15" customHeight="1">
      <c r="A16" t="s" s="25">
        <v>5</v>
      </c>
      <c r="B16" s="15"/>
      <c r="C16" s="16"/>
      <c r="D16" s="17"/>
      <c r="E16" s="17"/>
      <c r="F16" s="18"/>
      <c r="G16" s="19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6"/>
      <c r="AA16" s="6"/>
      <c r="AB16" s="6"/>
      <c r="AC16" s="4"/>
    </row>
    <row r="17" ht="15" customHeight="1">
      <c r="A17" t="s" s="20">
        <v>6</v>
      </c>
      <c r="B17" s="8"/>
      <c r="C17" t="s" s="21">
        <v>7</v>
      </c>
      <c r="D17" s="22"/>
      <c r="E17" s="23"/>
      <c r="F17" s="24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6"/>
      <c r="AA17" s="6"/>
      <c r="AB17" s="6"/>
      <c r="AC17" s="4"/>
    </row>
    <row r="18" ht="15" customHeight="1">
      <c r="A18" s="26"/>
      <c r="B18" s="15"/>
      <c r="C18" s="27"/>
      <c r="D18" s="28"/>
      <c r="E18" s="28"/>
      <c r="F18" s="29"/>
      <c r="G18" s="19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6"/>
      <c r="AA18" s="6"/>
      <c r="AB18" s="6"/>
      <c r="AC18" s="4"/>
    </row>
    <row r="19" ht="15" customHeight="1">
      <c r="A19" t="s" s="20">
        <v>8</v>
      </c>
      <c r="B19" s="15"/>
      <c r="C19" s="30"/>
      <c r="D19" s="31"/>
      <c r="E19" s="31"/>
      <c r="F19" s="32"/>
      <c r="G19" s="19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6"/>
      <c r="AA19" s="6"/>
      <c r="AB19" s="6"/>
      <c r="AC19" s="4"/>
    </row>
    <row r="20" ht="15" customHeight="1">
      <c r="A20" t="s" s="20">
        <v>9</v>
      </c>
      <c r="B20" s="8"/>
      <c r="C20" s="33"/>
      <c r="D20" s="33"/>
      <c r="E20" s="34"/>
      <c r="F20" s="34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6"/>
      <c r="AA20" s="6"/>
      <c r="AB20" s="6"/>
      <c r="AC20" s="4"/>
    </row>
    <row r="21" ht="15" customHeight="1">
      <c r="A21" t="s" s="20">
        <v>10</v>
      </c>
      <c r="B21" s="8"/>
      <c r="C21" s="35"/>
      <c r="D21" s="35"/>
      <c r="E21" s="35"/>
      <c r="F21" s="35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6"/>
      <c r="AA21" s="6"/>
      <c r="AB21" s="6"/>
      <c r="AC21" s="4"/>
    </row>
    <row r="22" ht="15" customHeight="1">
      <c r="A22" t="s" s="20">
        <v>11</v>
      </c>
      <c r="B22" s="36"/>
      <c r="C22" t="s" s="37">
        <v>12</v>
      </c>
      <c r="D22" t="s" s="38">
        <v>13</v>
      </c>
      <c r="E22" t="s" s="39">
        <v>14</v>
      </c>
      <c r="F22" t="s" s="40">
        <v>15</v>
      </c>
      <c r="G22" s="41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6"/>
      <c r="AA22" s="6"/>
      <c r="AB22" s="6"/>
      <c r="AC22" s="4"/>
    </row>
    <row r="23" ht="15" customHeight="1" hidden="1">
      <c r="A23" s="26"/>
      <c r="B23" s="36"/>
      <c r="C23" t="s" s="37">
        <v>16</v>
      </c>
      <c r="D23" s="42">
        <v>0</v>
      </c>
      <c r="E23" s="43">
        <v>0</v>
      </c>
      <c r="F23" s="44">
        <v>0</v>
      </c>
      <c r="G23" s="45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6"/>
      <c r="AA23" s="6"/>
      <c r="AB23" s="6"/>
      <c r="AC23" s="4"/>
    </row>
    <row r="24" ht="15" customHeight="1" hidden="1">
      <c r="A24" s="26"/>
      <c r="B24" s="36"/>
      <c r="C24" t="s" s="37">
        <v>17</v>
      </c>
      <c r="D24" s="42">
        <v>0</v>
      </c>
      <c r="E24" s="43">
        <v>0</v>
      </c>
      <c r="F24" s="44">
        <v>0</v>
      </c>
      <c r="G24" s="45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6"/>
      <c r="AA24" s="6"/>
      <c r="AB24" s="6"/>
      <c r="AC24" s="4"/>
    </row>
    <row r="25" ht="15" customHeight="1">
      <c r="A25" s="46"/>
      <c r="B25" s="36"/>
      <c r="C25" t="s" s="37">
        <v>18</v>
      </c>
      <c r="D25" s="42">
        <f>SUM('ILW_Ilusion Wood'!E4:F4)</f>
        <v>0</v>
      </c>
      <c r="E25" s="43">
        <f>SUM('ILW_Ilusion Wood'!N9:N111)</f>
        <v>0</v>
      </c>
      <c r="F25" s="44">
        <f>SUM('ILW_Ilusion Wood'!L9:L92)</f>
        <v>0</v>
      </c>
      <c r="G25" s="45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6"/>
      <c r="AA25" s="6"/>
      <c r="AB25" s="6"/>
      <c r="AC25" s="4"/>
    </row>
    <row r="26" ht="15" customHeight="1">
      <c r="A26" s="7"/>
      <c r="B26" s="36"/>
      <c r="C26" t="s" s="37">
        <v>19</v>
      </c>
      <c r="D26" s="42">
        <f>SUM('ILM_Ilusion Macros'!E4:F4)</f>
        <v>0</v>
      </c>
      <c r="E26" s="43">
        <f>SUM('ILM_Ilusion Macros'!N9:N171)</f>
        <v>0</v>
      </c>
      <c r="F26" s="44">
        <v>0</v>
      </c>
      <c r="G26" s="45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6"/>
      <c r="AA26" s="6"/>
      <c r="AB26" s="6"/>
      <c r="AC26" s="4"/>
    </row>
    <row r="27" ht="15" customHeight="1">
      <c r="A27" s="46"/>
      <c r="B27" s="36"/>
      <c r="C27" t="s" s="37">
        <v>20</v>
      </c>
      <c r="D27" s="42">
        <f>SUM('INW_Infinity Wood'!E4:F4)</f>
        <v>0</v>
      </c>
      <c r="E27" s="43">
        <f>SUM('INW_Infinity Wood'!N9:N58)</f>
        <v>0</v>
      </c>
      <c r="F27" s="44">
        <f>SUM('INW_Infinity Wood'!L9:L51)</f>
        <v>0</v>
      </c>
      <c r="G27" s="45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6"/>
      <c r="AA27" s="6"/>
      <c r="AB27" s="6"/>
      <c r="AC27" s="4"/>
    </row>
    <row r="28" ht="15" customHeight="1">
      <c r="A28" s="7"/>
      <c r="B28" s="36"/>
      <c r="C28" t="s" s="37">
        <v>21</v>
      </c>
      <c r="D28" s="42">
        <f>SUM('INH_Infinity Holds'!D4:E4)</f>
        <v>0</v>
      </c>
      <c r="E28" s="43">
        <f>SUM('INH_Infinity Holds'!O9:O79)</f>
        <v>0</v>
      </c>
      <c r="F28" s="44">
        <f>SUM('INH_Infinity Holds'!L9:L79)</f>
        <v>0</v>
      </c>
      <c r="G28" s="45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6"/>
      <c r="AA28" s="6"/>
      <c r="AB28" s="6"/>
      <c r="AC28" s="4"/>
    </row>
    <row r="29" ht="15" customHeight="1">
      <c r="A29" s="7"/>
      <c r="B29" s="36"/>
      <c r="C29" t="s" s="37">
        <v>22</v>
      </c>
      <c r="D29" s="42">
        <f>SUM('CW_Climb1 Wood'!E4:F4)</f>
        <v>0</v>
      </c>
      <c r="E29" s="43">
        <f>SUM('CW_Climb1 Wood'!N9:N74)</f>
        <v>0</v>
      </c>
      <c r="F29" s="44">
        <v>0</v>
      </c>
      <c r="G29" s="45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6"/>
      <c r="AA29" s="6"/>
      <c r="AB29" s="6"/>
      <c r="AC29" s="4"/>
    </row>
    <row r="30" ht="15" customHeight="1">
      <c r="A30" s="7"/>
      <c r="B30" s="36"/>
      <c r="C30" t="s" s="37">
        <v>23</v>
      </c>
      <c r="D30" s="42">
        <f>SUM('CWL_Climb Well Line'!E4:F4)</f>
        <v>0</v>
      </c>
      <c r="E30" s="43">
        <v>0</v>
      </c>
      <c r="F30" s="44">
        <v>0</v>
      </c>
      <c r="G30" s="45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6"/>
      <c r="AA30" s="6"/>
      <c r="AB30" s="6"/>
      <c r="AC30" s="4"/>
    </row>
    <row r="31" ht="15" customHeight="1">
      <c r="A31" s="7"/>
      <c r="B31" s="36"/>
      <c r="C31" t="s" s="37">
        <v>24</v>
      </c>
      <c r="D31" s="42">
        <f>SUM('KL_Kidz Line'!E4:F4)</f>
        <v>0</v>
      </c>
      <c r="E31" s="43">
        <v>0</v>
      </c>
      <c r="F31" s="44">
        <v>0</v>
      </c>
      <c r="G31" s="45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6"/>
      <c r="AA31" s="6"/>
      <c r="AB31" s="6"/>
      <c r="AC31" s="4"/>
    </row>
    <row r="32" ht="15" customHeight="1">
      <c r="A32" s="7"/>
      <c r="B32" s="36"/>
      <c r="C32" t="s" s="47">
        <v>25</v>
      </c>
      <c r="D32" s="48">
        <f>SUM(D23:D31)</f>
        <v>0</v>
      </c>
      <c r="E32" s="49">
        <f>SUM(E23:E31)</f>
        <v>0</v>
      </c>
      <c r="F32" s="50">
        <f>SUM(F23:F31)</f>
        <v>0</v>
      </c>
      <c r="G32" s="51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6"/>
      <c r="AA32" s="6"/>
      <c r="AB32" s="6"/>
      <c r="AC32" s="4"/>
    </row>
    <row r="33" ht="15" customHeight="1">
      <c r="A33" s="7"/>
      <c r="B33" s="36"/>
      <c r="C33" t="s" s="52">
        <v>26</v>
      </c>
      <c r="D33" s="53"/>
      <c r="E33" s="54"/>
      <c r="F33" s="55">
        <f>F32*E33</f>
        <v>0</v>
      </c>
      <c r="G33" s="56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6"/>
      <c r="AA33" s="6"/>
      <c r="AB33" s="6"/>
      <c r="AC33" s="4"/>
    </row>
    <row r="34" ht="15" customHeight="1">
      <c r="A34" s="7"/>
      <c r="B34" s="36"/>
      <c r="C34" t="s" s="57">
        <v>27</v>
      </c>
      <c r="D34" s="58"/>
      <c r="E34" s="59"/>
      <c r="F34" s="60">
        <f>F32-F33</f>
        <v>0</v>
      </c>
      <c r="G34" s="56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6"/>
      <c r="AA34" s="6"/>
      <c r="AB34" s="6"/>
      <c r="AC34" s="4"/>
    </row>
    <row r="35" ht="15" customHeight="1">
      <c r="A35" s="7"/>
      <c r="B35" s="8"/>
      <c r="C35" s="61"/>
      <c r="D35" s="61"/>
      <c r="E35" s="61"/>
      <c r="F35" s="61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6"/>
      <c r="AA35" s="6"/>
      <c r="AB35" s="6"/>
      <c r="AC35" s="4"/>
    </row>
    <row r="36" ht="15" customHeight="1">
      <c r="A36" s="7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6"/>
      <c r="AA36" s="6"/>
      <c r="AB36" s="6"/>
      <c r="AC36" s="4"/>
    </row>
    <row r="37" ht="15" customHeight="1">
      <c r="A37" s="7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6"/>
      <c r="AA37" s="6"/>
      <c r="AB37" s="6"/>
      <c r="AC37" s="4"/>
    </row>
    <row r="38" ht="15" customHeight="1">
      <c r="A38" s="7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6"/>
      <c r="AA38" s="6"/>
      <c r="AB38" s="6"/>
      <c r="AC38" s="4"/>
    </row>
    <row r="39" ht="15" customHeight="1">
      <c r="A39" s="7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6"/>
      <c r="AA39" s="6"/>
      <c r="AB39" s="6"/>
      <c r="AC39" s="4"/>
    </row>
    <row r="40" ht="25.2" customHeight="1">
      <c r="A40" t="s" s="62">
        <v>28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6"/>
      <c r="AA40" s="6"/>
      <c r="AB40" s="6"/>
      <c r="AC40" s="4"/>
    </row>
    <row r="41" ht="15" customHeight="1">
      <c r="A41" s="7"/>
      <c r="B41" s="8"/>
      <c r="C41" s="8"/>
      <c r="D41" s="8"/>
      <c r="E41" s="8"/>
      <c r="F41" s="8"/>
      <c r="G41" s="63"/>
      <c r="H41" s="63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8"/>
      <c r="Z41" s="6"/>
      <c r="AA41" s="6"/>
      <c r="AB41" s="6"/>
      <c r="AC41" s="4"/>
    </row>
    <row r="42" ht="21" customHeight="1">
      <c r="A42" t="s" s="64">
        <v>29</v>
      </c>
      <c r="B42" s="35"/>
      <c r="C42" s="65"/>
      <c r="D42" s="8"/>
      <c r="E42" s="8"/>
      <c r="F42" s="66"/>
      <c r="G42" t="s" s="67">
        <v>30</v>
      </c>
      <c r="H42" t="s" s="68">
        <v>31</v>
      </c>
      <c r="I42" t="s" s="69">
        <v>32</v>
      </c>
      <c r="J42" t="s" s="70">
        <v>33</v>
      </c>
      <c r="K42" t="s" s="70">
        <v>34</v>
      </c>
      <c r="L42" t="s" s="70">
        <v>35</v>
      </c>
      <c r="M42" t="s" s="70">
        <v>36</v>
      </c>
      <c r="N42" t="s" s="70">
        <v>37</v>
      </c>
      <c r="O42" t="s" s="70">
        <v>38</v>
      </c>
      <c r="P42" t="s" s="70">
        <v>39</v>
      </c>
      <c r="Q42" t="s" s="70">
        <v>40</v>
      </c>
      <c r="R42" t="s" s="70">
        <v>41</v>
      </c>
      <c r="S42" t="s" s="70">
        <v>42</v>
      </c>
      <c r="T42" t="s" s="71">
        <v>43</v>
      </c>
      <c r="U42" t="s" s="72">
        <v>44</v>
      </c>
      <c r="V42" t="s" s="72">
        <v>45</v>
      </c>
      <c r="W42" t="s" s="72">
        <v>46</v>
      </c>
      <c r="X42" t="s" s="72">
        <v>47</v>
      </c>
      <c r="Y42" s="8"/>
      <c r="Z42" s="6"/>
      <c r="AA42" s="6"/>
      <c r="AB42" s="6"/>
      <c r="AC42" s="4"/>
    </row>
    <row r="43" ht="15" customHeight="1">
      <c r="A43" t="s" s="73">
        <v>48</v>
      </c>
      <c r="B43" s="74">
        <v>0</v>
      </c>
      <c r="C43" s="75">
        <v>0</v>
      </c>
      <c r="D43" s="8"/>
      <c r="E43" s="8"/>
      <c r="F43" s="66"/>
      <c r="G43" t="s" s="76">
        <v>18</v>
      </c>
      <c r="H43" s="77">
        <f>SUM(I43:R43)</f>
        <v>0</v>
      </c>
      <c r="I43" s="78">
        <f>'ILW_Ilusion Wood'!O4</f>
        <v>0</v>
      </c>
      <c r="J43" s="79">
        <f>'ILW_Ilusion Wood'!P4</f>
        <v>0</v>
      </c>
      <c r="K43" s="80">
        <f>'ILW_Ilusion Wood'!Q4</f>
        <v>0</v>
      </c>
      <c r="L43" s="81">
        <f>'ILW_Ilusion Wood'!R4</f>
        <v>0</v>
      </c>
      <c r="M43" s="82">
        <f>'ILW_Ilusion Wood'!S4</f>
        <v>0</v>
      </c>
      <c r="N43" s="83">
        <f>'ILW_Ilusion Wood'!T4</f>
        <v>0</v>
      </c>
      <c r="O43" s="84">
        <f>'ILW_Ilusion Wood'!U4</f>
        <v>0</v>
      </c>
      <c r="P43" s="85">
        <f>'ILW_Ilusion Wood'!V4</f>
        <v>0</v>
      </c>
      <c r="Q43" s="86">
        <f>'ILW_Ilusion Wood'!W4</f>
        <v>0</v>
      </c>
      <c r="R43" s="87">
        <f>'ILW_Ilusion Wood'!X4</f>
        <v>0</v>
      </c>
      <c r="S43" s="88">
        <f>'ILW_Ilusion Wood'!Y4</f>
        <v>0</v>
      </c>
      <c r="T43" s="89"/>
      <c r="U43" s="8"/>
      <c r="V43" s="8"/>
      <c r="W43" s="8"/>
      <c r="X43" s="8"/>
      <c r="Y43" s="8"/>
      <c r="Z43" s="6"/>
      <c r="AA43" s="6"/>
      <c r="AB43" s="6"/>
      <c r="AC43" s="4"/>
    </row>
    <row r="44" ht="15" customHeight="1">
      <c r="A44" t="s" s="73">
        <v>49</v>
      </c>
      <c r="B44" s="74">
        <v>0</v>
      </c>
      <c r="C44" s="75">
        <v>0</v>
      </c>
      <c r="D44" s="8"/>
      <c r="E44" s="8"/>
      <c r="F44" s="66"/>
      <c r="G44" t="s" s="90">
        <v>19</v>
      </c>
      <c r="H44" s="77">
        <f>SUM(I44:R44)</f>
        <v>0</v>
      </c>
      <c r="I44" s="78">
        <f>'ILM_Ilusion Macros'!P4</f>
        <v>0</v>
      </c>
      <c r="J44" s="79">
        <f>'ILM_Ilusion Macros'!Q4</f>
        <v>0</v>
      </c>
      <c r="K44" s="80">
        <f>'ILM_Ilusion Macros'!R4</f>
        <v>0</v>
      </c>
      <c r="L44" s="81">
        <f>'ILM_Ilusion Macros'!S4</f>
        <v>0</v>
      </c>
      <c r="M44" s="82">
        <f>'ILM_Ilusion Macros'!T4</f>
        <v>0</v>
      </c>
      <c r="N44" s="83">
        <f>'ILM_Ilusion Macros'!U4</f>
        <v>0</v>
      </c>
      <c r="O44" s="84">
        <f>'ILM_Ilusion Macros'!V4</f>
        <v>0</v>
      </c>
      <c r="P44" s="85">
        <f>'ILM_Ilusion Macros'!W4</f>
        <v>0</v>
      </c>
      <c r="Q44" s="86">
        <f>'ILM_Ilusion Macros'!X4</f>
        <v>0</v>
      </c>
      <c r="R44" s="87">
        <f>'ILM_Ilusion Macros'!Y4</f>
        <v>0</v>
      </c>
      <c r="S44" s="88">
        <f>'ILM_Ilusion Macros'!Z4</f>
        <v>0</v>
      </c>
      <c r="T44" s="91"/>
      <c r="U44" s="8"/>
      <c r="V44" s="8"/>
      <c r="W44" s="8"/>
      <c r="X44" s="8"/>
      <c r="Y44" s="8"/>
      <c r="Z44" s="6"/>
      <c r="AA44" s="6"/>
      <c r="AB44" s="6"/>
      <c r="AC44" s="4"/>
    </row>
    <row r="45" ht="15" customHeight="1">
      <c r="A45" t="s" s="73">
        <v>50</v>
      </c>
      <c r="B45" s="74">
        <f>SUM(B47:B54)</f>
        <v>0</v>
      </c>
      <c r="C45" s="92"/>
      <c r="D45" s="8"/>
      <c r="E45" s="8"/>
      <c r="F45" s="66"/>
      <c r="G45" t="s" s="90">
        <v>20</v>
      </c>
      <c r="H45" s="77">
        <f>SUM(I45:T45)</f>
        <v>0</v>
      </c>
      <c r="I45" s="78">
        <f>'INW_Infinity Wood'!O4</f>
        <v>0</v>
      </c>
      <c r="J45" s="79">
        <f>'INW_Infinity Wood'!P4</f>
        <v>0</v>
      </c>
      <c r="K45" s="80">
        <f>'INW_Infinity Wood'!Q4</f>
        <v>0</v>
      </c>
      <c r="L45" s="81">
        <f>'INW_Infinity Wood'!R4</f>
        <v>0</v>
      </c>
      <c r="M45" s="82">
        <f>'INW_Infinity Wood'!S4</f>
        <v>0</v>
      </c>
      <c r="N45" s="83">
        <f>'INW_Infinity Wood'!T4</f>
        <v>0</v>
      </c>
      <c r="O45" s="84">
        <f>'INW_Infinity Wood'!U4</f>
        <v>0</v>
      </c>
      <c r="P45" s="85">
        <f>'INW_Infinity Wood'!V4</f>
        <v>0</v>
      </c>
      <c r="Q45" s="86">
        <f>'INW_Infinity Wood'!W4</f>
        <v>0</v>
      </c>
      <c r="R45" s="87">
        <f>'INW_Infinity Wood'!X4</f>
        <v>0</v>
      </c>
      <c r="S45" s="88">
        <f>'INW_Infinity Wood'!Z4</f>
        <v>0</v>
      </c>
      <c r="T45" s="93">
        <f>'INW_Infinity Wood'!Y4</f>
        <v>0</v>
      </c>
      <c r="U45" s="91"/>
      <c r="V45" s="63"/>
      <c r="W45" s="63"/>
      <c r="X45" s="63"/>
      <c r="Y45" s="8"/>
      <c r="Z45" s="6"/>
      <c r="AA45" s="6"/>
      <c r="AB45" s="6"/>
      <c r="AC45" s="94"/>
    </row>
    <row r="46" ht="15" customHeight="1">
      <c r="A46" t="s" s="95">
        <v>51</v>
      </c>
      <c r="B46" s="96"/>
      <c r="C46" s="8"/>
      <c r="D46" s="8"/>
      <c r="E46" s="8"/>
      <c r="F46" s="66"/>
      <c r="G46" t="s" s="90">
        <v>21</v>
      </c>
      <c r="H46" s="77">
        <f>SUM(I46:S46)+SUM(U46:X46)</f>
        <v>0</v>
      </c>
      <c r="I46" s="78">
        <f>'INH_Infinity Holds'!P4</f>
        <v>0</v>
      </c>
      <c r="J46" s="79">
        <f>'INH_Infinity Holds'!Q4</f>
        <v>0</v>
      </c>
      <c r="K46" s="80">
        <f>'INH_Infinity Holds'!R4</f>
        <v>0</v>
      </c>
      <c r="L46" s="81">
        <f>'INH_Infinity Holds'!S4</f>
        <v>0</v>
      </c>
      <c r="M46" s="82">
        <f>'INH_Infinity Holds'!T4</f>
        <v>0</v>
      </c>
      <c r="N46" s="83">
        <f>'INH_Infinity Holds'!U4</f>
        <v>0</v>
      </c>
      <c r="O46" s="84">
        <f>'INH_Infinity Holds'!V4</f>
        <v>0</v>
      </c>
      <c r="P46" s="85">
        <f>'INH_Infinity Holds'!W4</f>
        <v>0</v>
      </c>
      <c r="Q46" s="86">
        <f>'INH_Infinity Holds'!X4</f>
        <v>0</v>
      </c>
      <c r="R46" s="87">
        <f>'INH_Infinity Holds'!Y4</f>
        <v>0</v>
      </c>
      <c r="S46" s="97"/>
      <c r="T46" s="98"/>
      <c r="U46" s="99">
        <v>0</v>
      </c>
      <c r="V46" s="100">
        <v>0</v>
      </c>
      <c r="W46" s="101">
        <v>0</v>
      </c>
      <c r="X46" s="102">
        <v>0</v>
      </c>
      <c r="Y46" s="89"/>
      <c r="Z46" s="6"/>
      <c r="AA46" s="6"/>
      <c r="AB46" s="6"/>
      <c r="AC46" s="103"/>
    </row>
    <row r="47" ht="15" customHeight="1">
      <c r="A47" t="s" s="95">
        <v>52</v>
      </c>
      <c r="B47" s="74">
        <f>'INH_Infinity Holds'!N31+'INH_Infinity Holds'!N34+'INH_Infinity Holds'!N36+'INH_Infinity Holds'!N37</f>
        <v>0</v>
      </c>
      <c r="C47" s="56"/>
      <c r="D47" s="8"/>
      <c r="E47" s="8"/>
      <c r="F47" s="66"/>
      <c r="G47" t="s" s="90">
        <v>22</v>
      </c>
      <c r="H47" s="77">
        <f>SUM(I47:T47)</f>
        <v>0</v>
      </c>
      <c r="I47" s="78">
        <f>'CW_Climb1 Wood'!O4</f>
        <v>0</v>
      </c>
      <c r="J47" s="79">
        <f>'CW_Climb1 Wood'!P4</f>
        <v>0</v>
      </c>
      <c r="K47" s="80">
        <f>'CW_Climb1 Wood'!Q4</f>
        <v>0</v>
      </c>
      <c r="L47" s="81">
        <f>'CW_Climb1 Wood'!R4</f>
        <v>0</v>
      </c>
      <c r="M47" s="82">
        <f>'CW_Climb1 Wood'!S4</f>
        <v>0</v>
      </c>
      <c r="N47" s="83">
        <f>'CW_Climb1 Wood'!T4</f>
        <v>0</v>
      </c>
      <c r="O47" s="84">
        <f>'CW_Climb1 Wood'!U4</f>
        <v>0</v>
      </c>
      <c r="P47" s="85">
        <f>'CW_Climb1 Wood'!V4</f>
        <v>0</v>
      </c>
      <c r="Q47" s="86">
        <f>'CW_Climb1 Wood'!W4</f>
        <v>0</v>
      </c>
      <c r="R47" s="87">
        <f>'CW_Climb1 Wood'!X4</f>
        <v>0</v>
      </c>
      <c r="S47" s="88">
        <f>'CW_Climb1 Wood'!Z4</f>
        <v>0</v>
      </c>
      <c r="T47" s="93">
        <f>'CW_Climb1 Wood'!Y4</f>
        <v>0</v>
      </c>
      <c r="U47" s="104"/>
      <c r="V47" s="105"/>
      <c r="W47" s="105"/>
      <c r="X47" s="105"/>
      <c r="Y47" s="8"/>
      <c r="Z47" s="6"/>
      <c r="AA47" s="6"/>
      <c r="AB47" s="6"/>
      <c r="AC47" s="103"/>
    </row>
    <row r="48" ht="15" customHeight="1">
      <c r="A48" t="s" s="95">
        <v>53</v>
      </c>
      <c r="B48" s="74">
        <f>'INH_Infinity Holds'!N32+'INH_Infinity Holds'!N35+'INH_Infinity Holds'!N37+'INH_Infinity Holds'!N38+'INH_Infinity Holds'!N66+'INH_Infinity Holds'!N67</f>
        <v>0</v>
      </c>
      <c r="C48" s="56"/>
      <c r="D48" s="8"/>
      <c r="E48" s="8"/>
      <c r="F48" s="66"/>
      <c r="G48" t="s" s="90">
        <v>23</v>
      </c>
      <c r="H48" s="77">
        <f>SUM(I48:R48)</f>
        <v>0</v>
      </c>
      <c r="I48" s="78">
        <f>'CWL_Climb Well Line'!Q4</f>
        <v>0</v>
      </c>
      <c r="J48" s="79">
        <f>'CWL_Climb Well Line'!R4</f>
        <v>0</v>
      </c>
      <c r="K48" s="80">
        <f>'CWL_Climb Well Line'!S4</f>
        <v>0</v>
      </c>
      <c r="L48" s="81">
        <f>'CWL_Climb Well Line'!T4</f>
        <v>0</v>
      </c>
      <c r="M48" s="82">
        <f>'CWL_Climb Well Line'!U4</f>
        <v>0</v>
      </c>
      <c r="N48" s="83">
        <f>'CWL_Climb Well Line'!V4</f>
        <v>0</v>
      </c>
      <c r="O48" s="84">
        <f>'CWL_Climb Well Line'!W4</f>
        <v>0</v>
      </c>
      <c r="P48" s="85">
        <f>'CWL_Climb Well Line'!X4</f>
        <v>0</v>
      </c>
      <c r="Q48" s="86">
        <f>'CWL_Climb Well Line'!Y4</f>
        <v>0</v>
      </c>
      <c r="R48" s="87">
        <f>'CWL_Climb Well Line'!Z4</f>
        <v>0</v>
      </c>
      <c r="S48" s="88">
        <f>'CWL_Climb Well Line'!AA4</f>
        <v>0</v>
      </c>
      <c r="T48" s="104"/>
      <c r="U48" s="8"/>
      <c r="V48" s="8"/>
      <c r="W48" s="8"/>
      <c r="X48" s="8"/>
      <c r="Y48" s="8"/>
      <c r="Z48" s="6"/>
      <c r="AA48" s="6"/>
      <c r="AB48" s="6"/>
      <c r="AC48" s="103"/>
    </row>
    <row r="49" ht="15" customHeight="1">
      <c r="A49" t="s" s="95">
        <v>54</v>
      </c>
      <c r="B49" s="74">
        <f>'INH_Infinity Holds'!N33+'INH_Infinity Holds'!N36+'INH_Infinity Holds'!N38+'INH_Infinity Holds'!N39</f>
        <v>0</v>
      </c>
      <c r="C49" s="56"/>
      <c r="D49" s="8"/>
      <c r="E49" s="8"/>
      <c r="F49" s="66"/>
      <c r="G49" t="s" s="106">
        <v>24</v>
      </c>
      <c r="H49" s="77">
        <f>SUM(I49:R49)</f>
        <v>0</v>
      </c>
      <c r="I49" s="78">
        <f>'KL_Kidz Line'!Q4</f>
        <v>0</v>
      </c>
      <c r="J49" s="79">
        <f>'KL_Kidz Line'!R4</f>
        <v>0</v>
      </c>
      <c r="K49" s="80">
        <f>'KL_Kidz Line'!S4</f>
        <v>0</v>
      </c>
      <c r="L49" s="81">
        <f>'KL_Kidz Line'!T4</f>
        <v>0</v>
      </c>
      <c r="M49" s="82">
        <f>'KL_Kidz Line'!U4</f>
        <v>0</v>
      </c>
      <c r="N49" s="83">
        <f>'KL_Kidz Line'!V4</f>
        <v>0</v>
      </c>
      <c r="O49" s="84">
        <f>'KL_Kidz Line'!W4</f>
        <v>0</v>
      </c>
      <c r="P49" s="85">
        <f>'KL_Kidz Line'!X4</f>
        <v>0</v>
      </c>
      <c r="Q49" s="86">
        <f>'KL_Kidz Line'!Y4</f>
        <v>0</v>
      </c>
      <c r="R49" s="87">
        <f>'KL_Kidz Line'!Z4</f>
        <v>0</v>
      </c>
      <c r="S49" s="88">
        <f>'KL_Kidz Line'!AA4</f>
        <v>0</v>
      </c>
      <c r="T49" s="91"/>
      <c r="U49" s="63"/>
      <c r="V49" s="63"/>
      <c r="W49" s="63"/>
      <c r="X49" s="63"/>
      <c r="Y49" s="8"/>
      <c r="Z49" s="6"/>
      <c r="AA49" s="6"/>
      <c r="AB49" s="6"/>
      <c r="AC49" s="103"/>
    </row>
    <row r="50" ht="15" customHeight="1">
      <c r="A50" t="s" s="95">
        <v>55</v>
      </c>
      <c r="B50" s="74">
        <f>'INH_Infinity Holds'!N34+'INH_Infinity Holds'!N37+'INH_Infinity Holds'!N39+'INH_Infinity Holds'!N40</f>
        <v>0</v>
      </c>
      <c r="C50" s="56"/>
      <c r="D50" s="8"/>
      <c r="E50" s="8"/>
      <c r="F50" s="66"/>
      <c r="G50" t="s" s="67">
        <v>56</v>
      </c>
      <c r="H50" s="77">
        <f>SUM(H43:H49)</f>
        <v>0</v>
      </c>
      <c r="I50" s="107">
        <f>SUM(I43:I49)</f>
        <v>0</v>
      </c>
      <c r="J50" s="108">
        <f>SUM(J43:J49)</f>
        <v>0</v>
      </c>
      <c r="K50" s="108">
        <f>SUM(K43:K49)</f>
        <v>0</v>
      </c>
      <c r="L50" s="108">
        <f>SUM(L43:L49)</f>
        <v>0</v>
      </c>
      <c r="M50" s="108">
        <f>SUM(M43:M49)</f>
        <v>0</v>
      </c>
      <c r="N50" s="108">
        <f>SUM(N43:N49)</f>
        <v>0</v>
      </c>
      <c r="O50" s="108">
        <f>SUM(O43:O49)</f>
        <v>0</v>
      </c>
      <c r="P50" s="108">
        <f>SUM(P43:P49)</f>
        <v>0</v>
      </c>
      <c r="Q50" s="108">
        <f>SUM(Q43:Q49)</f>
        <v>0</v>
      </c>
      <c r="R50" s="108">
        <f>SUM(R43:R49)</f>
        <v>0</v>
      </c>
      <c r="S50" s="108">
        <f>SUM(S43:S49)</f>
        <v>0</v>
      </c>
      <c r="T50" s="108">
        <f>SUM(T43:T49)</f>
        <v>0</v>
      </c>
      <c r="U50" s="108">
        <f>SUM(U43:U49)</f>
        <v>0</v>
      </c>
      <c r="V50" s="108">
        <f>SUM(V43:V49)</f>
        <v>0</v>
      </c>
      <c r="W50" s="108">
        <f>SUM(W43:W49)</f>
        <v>0</v>
      </c>
      <c r="X50" s="109">
        <f>SUM(X43:X49)</f>
        <v>0</v>
      </c>
      <c r="Y50" s="89"/>
      <c r="Z50" s="6"/>
      <c r="AA50" s="6"/>
      <c r="AB50" s="6"/>
      <c r="AC50" s="103"/>
    </row>
    <row r="51" ht="15" customHeight="1">
      <c r="A51" t="s" s="95">
        <v>57</v>
      </c>
      <c r="B51" s="74">
        <f>'INH_Infinity Holds'!N35+'INH_Infinity Holds'!N38+'INH_Infinity Holds'!N40+'INH_Infinity Holds'!N41+'INH_Infinity Holds'!N68+'INH_Infinity Holds'!N69+'INH_Infinity Holds'!N70+'INH_Infinity Holds'!N71</f>
        <v>0</v>
      </c>
      <c r="C51" s="56"/>
      <c r="D51" s="8"/>
      <c r="E51" s="8"/>
      <c r="F51" s="8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8"/>
      <c r="Z51" s="6"/>
      <c r="AA51" s="6"/>
      <c r="AB51" s="6"/>
      <c r="AC51" s="103"/>
    </row>
    <row r="52" ht="15" customHeight="1">
      <c r="A52" t="s" s="95">
        <v>58</v>
      </c>
      <c r="B52" s="74">
        <f>'INH_Infinity Holds'!N36+'INH_Infinity Holds'!N39+'INH_Infinity Holds'!N41+'INH_Infinity Holds'!N42+'INH_Infinity Holds'!N75+'INH_Infinity Holds'!N74+'INH_Infinity Holds'!N73+'INH_Infinity Holds'!N72</f>
        <v>0</v>
      </c>
      <c r="C52" s="56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6"/>
      <c r="AA52" s="6"/>
      <c r="AB52" s="6"/>
      <c r="AC52" s="103"/>
    </row>
    <row r="53" ht="15" customHeight="1">
      <c r="A53" t="s" s="95">
        <v>59</v>
      </c>
      <c r="B53" s="74">
        <f>'INH_Infinity Holds'!N37+'INH_Infinity Holds'!N40+'INH_Infinity Holds'!N42+'INH_Infinity Holds'!N43+'INH_Infinity Holds'!N22+'INH_Infinity Holds'!N76+'INH_Infinity Holds'!N77</f>
        <v>0</v>
      </c>
      <c r="C53" s="56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6"/>
      <c r="AA53" s="6"/>
      <c r="AB53" s="6"/>
      <c r="AC53" s="103"/>
    </row>
    <row r="54" ht="15" customHeight="1">
      <c r="A54" t="s" s="95">
        <v>60</v>
      </c>
      <c r="B54" s="74">
        <f>'INH_Infinity Holds'!N38+'INH_Infinity Holds'!N41+'INH_Infinity Holds'!N43+'INH_Infinity Holds'!N44+'INH_Infinity Holds'!N78+'INH_Infinity Holds'!N79</f>
        <v>0</v>
      </c>
      <c r="C54" s="56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6"/>
      <c r="AA54" s="6"/>
      <c r="AB54" s="6"/>
      <c r="AC54" s="103"/>
    </row>
    <row r="55" ht="15" customHeight="1" hidden="1">
      <c r="A55" t="s" s="73">
        <v>61</v>
      </c>
      <c r="B55" s="74">
        <f>'INH_Infinity Holds'!N39+'INH_Infinity Holds'!N42+'INH_Infinity Holds'!N44+'INH_Infinity Holds'!N45</f>
        <v>0</v>
      </c>
      <c r="C55" s="56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6"/>
      <c r="AA55" s="6"/>
      <c r="AB55" s="103"/>
      <c r="AC55" s="110"/>
    </row>
    <row r="56" ht="15" customHeight="1">
      <c r="A56" s="111"/>
      <c r="B56" s="11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6"/>
      <c r="AA56" s="6"/>
      <c r="AB56" s="113"/>
      <c r="AC56" s="114"/>
    </row>
    <row r="57" ht="15" customHeight="1">
      <c r="A57" s="7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6"/>
      <c r="AA57" s="6"/>
      <c r="AB57" s="4"/>
      <c r="AC57" s="115"/>
    </row>
    <row r="58" ht="15" customHeight="1">
      <c r="A58" s="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6"/>
      <c r="AA58" s="6"/>
      <c r="AB58" s="4"/>
      <c r="AC58" s="115"/>
    </row>
    <row r="59" ht="15" customHeight="1">
      <c r="A59" s="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6"/>
      <c r="AA59" s="6"/>
      <c r="AB59" s="4"/>
      <c r="AC59" s="115"/>
    </row>
    <row r="60" ht="15" customHeight="1">
      <c r="A60" s="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6"/>
      <c r="AA60" s="6"/>
      <c r="AB60" s="4"/>
      <c r="AC60" s="115"/>
    </row>
    <row r="61" ht="15" customHeight="1">
      <c r="A61" s="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6"/>
      <c r="AA61" s="6"/>
      <c r="AB61" s="4"/>
      <c r="AC61" s="115"/>
    </row>
    <row r="62" ht="15" customHeight="1">
      <c r="A62" s="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6"/>
      <c r="AA62" s="103"/>
      <c r="AB62" s="116"/>
      <c r="AC62" s="115"/>
    </row>
    <row r="63" ht="15" customHeight="1">
      <c r="A63" s="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6"/>
      <c r="AA63" s="6"/>
      <c r="AB63" s="6"/>
      <c r="AC63" s="4"/>
    </row>
    <row r="64" ht="15" customHeight="1">
      <c r="A64" s="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6"/>
      <c r="AA64" s="6"/>
      <c r="AB64" s="6"/>
      <c r="AC64" s="4"/>
    </row>
    <row r="65" ht="15" customHeight="1">
      <c r="A65" s="7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6"/>
      <c r="AA65" s="6"/>
      <c r="AB65" s="6"/>
      <c r="AC65" s="4"/>
    </row>
    <row r="66" ht="15" customHeight="1">
      <c r="A66" s="7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6"/>
      <c r="AA66" s="6"/>
      <c r="AB66" s="6"/>
      <c r="AC66" s="4"/>
    </row>
    <row r="67" ht="15" customHeight="1">
      <c r="A67" s="7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6"/>
      <c r="AA67" s="6"/>
      <c r="AB67" s="6"/>
      <c r="AC67" s="4"/>
    </row>
    <row r="68" ht="15" customHeight="1">
      <c r="A68" s="7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6"/>
      <c r="AA68" s="6"/>
      <c r="AB68" s="6"/>
      <c r="AC68" s="4"/>
    </row>
    <row r="69" ht="15" customHeight="1">
      <c r="A69" s="7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6"/>
      <c r="AA69" s="6"/>
      <c r="AB69" s="6"/>
      <c r="AC69" s="4"/>
    </row>
    <row r="70" ht="15" customHeight="1">
      <c r="A70" s="5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4"/>
    </row>
    <row r="71" ht="15" customHeight="1">
      <c r="A71" s="5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4"/>
    </row>
    <row r="72" ht="15" customHeight="1">
      <c r="A72" s="5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4"/>
    </row>
    <row r="73" ht="15" customHeight="1">
      <c r="A73" s="5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4"/>
    </row>
    <row r="74" ht="15" customHeight="1">
      <c r="A74" s="5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4"/>
    </row>
    <row r="75" ht="15" customHeight="1">
      <c r="A75" s="5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4"/>
    </row>
    <row r="76" ht="15" customHeight="1">
      <c r="A76" s="5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4"/>
    </row>
    <row r="77" ht="15" customHeight="1">
      <c r="A77" s="5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4"/>
    </row>
    <row r="78" ht="15" customHeight="1">
      <c r="A78" s="5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4"/>
    </row>
    <row r="79" ht="15" customHeight="1">
      <c r="A79" s="5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4"/>
    </row>
    <row r="80" ht="15" customHeight="1">
      <c r="A80" s="5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4"/>
    </row>
    <row r="81" ht="15" customHeight="1">
      <c r="A81" s="5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4"/>
    </row>
    <row r="82" ht="15" customHeight="1">
      <c r="A82" s="5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4"/>
    </row>
    <row r="83" ht="15" customHeight="1">
      <c r="A83" s="5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4"/>
    </row>
    <row r="84" ht="15" customHeight="1">
      <c r="A84" s="5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4"/>
    </row>
    <row r="85" ht="15" customHeight="1">
      <c r="A85" s="5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4"/>
    </row>
    <row r="86" ht="15" customHeight="1">
      <c r="A86" s="5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4"/>
    </row>
    <row r="87" ht="15" customHeight="1">
      <c r="A87" s="5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4"/>
    </row>
    <row r="88" ht="15" customHeight="1">
      <c r="A88" s="5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4"/>
    </row>
    <row r="89" ht="15" customHeight="1">
      <c r="A89" s="5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4"/>
    </row>
    <row r="90" ht="15" customHeight="1">
      <c r="A90" s="5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4"/>
    </row>
    <row r="91" ht="15" customHeight="1">
      <c r="A91" s="5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4"/>
    </row>
    <row r="92" ht="15" customHeight="1">
      <c r="A92" s="5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4"/>
    </row>
    <row r="93" ht="15" customHeight="1">
      <c r="A93" s="5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4"/>
    </row>
    <row r="94" ht="15" customHeight="1">
      <c r="A94" s="5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4"/>
    </row>
    <row r="95" ht="15" customHeight="1">
      <c r="A95" s="5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4"/>
    </row>
    <row r="96" ht="15" customHeight="1">
      <c r="A96" s="5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4"/>
    </row>
    <row r="97" ht="15" customHeight="1">
      <c r="A97" s="5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4"/>
    </row>
    <row r="98" ht="15" customHeight="1">
      <c r="A98" s="5"/>
      <c r="B98" s="6"/>
      <c r="C98" s="113"/>
      <c r="D98" s="114"/>
      <c r="E98" s="114"/>
      <c r="F98" s="117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4"/>
    </row>
    <row r="99" ht="15" customHeight="1">
      <c r="A99" s="117"/>
      <c r="B99" s="118"/>
      <c r="C99" s="4"/>
      <c r="D99" s="115"/>
      <c r="E99" s="115"/>
      <c r="F99" s="119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3"/>
      <c r="Z99" s="114"/>
      <c r="AA99" s="114"/>
      <c r="AB99" s="114"/>
      <c r="AC99" s="115"/>
    </row>
  </sheetData>
  <mergeCells count="3">
    <mergeCell ref="C14:F14"/>
    <mergeCell ref="C16:F16"/>
    <mergeCell ref="C18:F19"/>
  </mergeCell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B26"/>
  <sheetViews>
    <sheetView workbookViewId="0" showGridLines="0" defaultGridColor="1"/>
  </sheetViews>
  <sheetFormatPr defaultColWidth="8.83333" defaultRowHeight="14.4" customHeight="1" outlineLevelRow="0" outlineLevelCol="0"/>
  <cols>
    <col min="1" max="1" width="21.5" style="492" customWidth="1"/>
    <col min="2" max="2" hidden="1" width="8.83333" style="492" customWidth="1"/>
    <col min="3" max="3" width="13.8516" style="492" customWidth="1"/>
    <col min="4" max="4" width="9.17188" style="492" customWidth="1"/>
    <col min="5" max="6" width="8.5" style="492" customWidth="1"/>
    <col min="7" max="7" hidden="1" width="8.83333" style="492" customWidth="1"/>
    <col min="8" max="8" width="8.5" style="492" customWidth="1"/>
    <col min="9" max="12" hidden="1" width="8.83333" style="492" customWidth="1"/>
    <col min="13" max="15" width="8.5" style="492" customWidth="1"/>
    <col min="16" max="16" hidden="1" width="8.83333" style="492" customWidth="1"/>
    <col min="17" max="26" width="8.5" style="492" customWidth="1"/>
    <col min="27" max="27" hidden="1" width="8.83333" style="492" customWidth="1"/>
    <col min="28" max="28" width="6.5" style="492" customWidth="1"/>
    <col min="29" max="16384" width="8.85156" style="492" customWidth="1"/>
  </cols>
  <sheetData>
    <row r="1" ht="52.5" customHeight="1">
      <c r="A1" s="121"/>
      <c r="B1" s="360"/>
      <c r="C1" s="360"/>
      <c r="D1" s="360"/>
      <c r="E1" s="360"/>
      <c r="F1" s="360"/>
      <c r="G1" s="360"/>
      <c r="H1" s="360"/>
      <c r="I1" s="361"/>
      <c r="J1" s="361"/>
      <c r="K1" s="360"/>
      <c r="L1" s="360"/>
      <c r="M1" s="360"/>
      <c r="N1" s="360"/>
      <c r="O1" s="360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362"/>
      <c r="AB1" s="471"/>
    </row>
    <row r="2" ht="21" customHeight="1">
      <c r="A2" s="220"/>
      <c r="B2" s="201"/>
      <c r="C2" s="364"/>
      <c r="D2" s="364"/>
      <c r="E2" s="364"/>
      <c r="F2" s="364"/>
      <c r="G2" s="201"/>
      <c r="H2" s="365"/>
      <c r="I2" t="s" s="366">
        <v>148</v>
      </c>
      <c r="J2" t="s" s="366">
        <v>149</v>
      </c>
      <c r="K2" s="367"/>
      <c r="L2" s="367"/>
      <c r="M2" s="368"/>
      <c r="N2" s="201"/>
      <c r="O2" s="201"/>
      <c r="P2" s="369"/>
      <c r="Q2" s="370"/>
      <c r="R2" s="125"/>
      <c r="S2" s="201"/>
      <c r="T2" s="201"/>
      <c r="U2" s="201"/>
      <c r="V2" s="201"/>
      <c r="W2" s="201"/>
      <c r="X2" s="201"/>
      <c r="Y2" s="369"/>
      <c r="Z2" s="369"/>
      <c r="AA2" s="140"/>
      <c r="AB2" s="472"/>
    </row>
    <row r="3" ht="18" customHeight="1">
      <c r="A3" s="222"/>
      <c r="B3" s="223"/>
      <c r="C3" t="s" s="473">
        <v>62</v>
      </c>
      <c r="D3" s="474"/>
      <c r="E3" s="493">
        <f>SUM(M8:M11)</f>
        <v>0</v>
      </c>
      <c r="F3" s="372"/>
      <c r="G3" s="223"/>
      <c r="H3" s="130"/>
      <c r="I3" s="476">
        <f>SUM(L8:L11)</f>
        <v>0</v>
      </c>
      <c r="J3" s="476">
        <f>E3-I3</f>
        <v>0</v>
      </c>
      <c r="K3" s="125"/>
      <c r="L3" s="125"/>
      <c r="M3" s="124"/>
      <c r="N3" s="124"/>
      <c r="O3" s="125"/>
      <c r="P3" s="125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494"/>
      <c r="AB3" s="472"/>
    </row>
    <row r="4" ht="18" customHeight="1">
      <c r="A4" s="222"/>
      <c r="B4" s="223"/>
      <c r="C4" t="s" s="477">
        <v>63</v>
      </c>
      <c r="D4" s="478"/>
      <c r="E4" s="479">
        <v>0</v>
      </c>
      <c r="F4" s="374"/>
      <c r="G4" s="223"/>
      <c r="H4" s="223"/>
      <c r="I4" s="230"/>
      <c r="J4" s="230"/>
      <c r="K4" s="223"/>
      <c r="L4" s="223"/>
      <c r="M4" t="s" s="231">
        <v>150</v>
      </c>
      <c r="N4" s="233"/>
      <c r="O4" s="480"/>
      <c r="P4" s="223"/>
      <c r="Q4" s="234">
        <f>SUM(Q8:Q11)</f>
        <v>0</v>
      </c>
      <c r="R4" s="235">
        <f>SUM(R8:R11)</f>
        <v>0</v>
      </c>
      <c r="S4" s="236">
        <f>SUM(S8:S11)</f>
        <v>0</v>
      </c>
      <c r="T4" s="237">
        <f>SUM(T8:T11)</f>
        <v>0</v>
      </c>
      <c r="U4" s="238">
        <f>SUM(U8:U11)</f>
        <v>0</v>
      </c>
      <c r="V4" s="239">
        <f>SUM(V8:V11)</f>
        <v>0</v>
      </c>
      <c r="W4" s="240">
        <f>SUM(W8:W11)</f>
        <v>0</v>
      </c>
      <c r="X4" s="241">
        <f>SUM(X8:X11)</f>
        <v>0</v>
      </c>
      <c r="Y4" s="242">
        <f>SUM(Y8:Y11)</f>
        <v>0</v>
      </c>
      <c r="Z4" s="288">
        <f>SUM(Z8:Z11)</f>
        <v>0</v>
      </c>
      <c r="AA4" s="289">
        <f>SUM(AA8:AA11)</f>
        <v>0</v>
      </c>
      <c r="AB4" s="472"/>
    </row>
    <row r="5" ht="8" customHeight="1">
      <c r="A5" s="220"/>
      <c r="B5" s="137"/>
      <c r="C5" s="245"/>
      <c r="D5" s="245"/>
      <c r="E5" s="290"/>
      <c r="F5" s="290"/>
      <c r="G5" s="137"/>
      <c r="H5" s="137"/>
      <c r="I5" s="137"/>
      <c r="J5" s="137"/>
      <c r="K5" s="137"/>
      <c r="L5" s="124"/>
      <c r="M5" s="247"/>
      <c r="N5" s="247"/>
      <c r="O5" s="124"/>
      <c r="P5" s="124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495"/>
      <c r="AB5" s="472"/>
    </row>
    <row r="6" ht="10.8" customHeight="1" hidden="1">
      <c r="A6" s="220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7"/>
      <c r="M6" s="249"/>
      <c r="N6" s="247"/>
      <c r="O6" s="247"/>
      <c r="P6" s="247"/>
      <c r="Q6" s="291">
        <f>SUM(Q8:Q11)</f>
        <v>0</v>
      </c>
      <c r="R6" s="291">
        <f>SUM(R8:R11)</f>
        <v>0</v>
      </c>
      <c r="S6" s="291">
        <f>SUM(S8:S11)</f>
        <v>0</v>
      </c>
      <c r="T6" s="291">
        <f>SUM(T8:T11)</f>
        <v>0</v>
      </c>
      <c r="U6" s="291">
        <f>SUM(U8:U11)</f>
        <v>0</v>
      </c>
      <c r="V6" s="291">
        <f>SUM(V8:V11)</f>
        <v>0</v>
      </c>
      <c r="W6" s="291">
        <f>SUM(W8:W11)</f>
        <v>0</v>
      </c>
      <c r="X6" s="291">
        <f>SUM(X8:X11)</f>
        <v>0</v>
      </c>
      <c r="Y6" s="291">
        <f>SUM(Y8:Y11)</f>
        <v>0</v>
      </c>
      <c r="Z6" s="291">
        <f>SUM(Z8:Z11)</f>
        <v>0</v>
      </c>
      <c r="AA6" s="496"/>
      <c r="AB6" s="472"/>
    </row>
    <row r="7" ht="36.6" customHeight="1">
      <c r="A7" s="251"/>
      <c r="B7" t="s" s="142">
        <v>151</v>
      </c>
      <c r="C7" t="s" s="143">
        <v>67</v>
      </c>
      <c r="D7" t="s" s="144">
        <v>152</v>
      </c>
      <c r="E7" t="s" s="144">
        <v>68</v>
      </c>
      <c r="F7" t="s" s="144">
        <v>69</v>
      </c>
      <c r="G7" t="s" s="144">
        <v>14</v>
      </c>
      <c r="H7" t="s" s="145">
        <v>70</v>
      </c>
      <c r="I7" t="s" s="255">
        <v>153</v>
      </c>
      <c r="J7" t="s" s="255">
        <v>154</v>
      </c>
      <c r="K7" t="s" s="255">
        <v>148</v>
      </c>
      <c r="L7" t="s" s="256">
        <v>155</v>
      </c>
      <c r="M7" t="s" s="146">
        <v>71</v>
      </c>
      <c r="N7" t="s" s="147">
        <v>61</v>
      </c>
      <c r="O7" t="s" s="147">
        <v>1633</v>
      </c>
      <c r="P7" t="s" s="147">
        <v>72</v>
      </c>
      <c r="Q7" t="s" s="150">
        <v>32</v>
      </c>
      <c r="R7" t="s" s="150">
        <v>33</v>
      </c>
      <c r="S7" t="s" s="150">
        <v>34</v>
      </c>
      <c r="T7" t="s" s="150">
        <v>35</v>
      </c>
      <c r="U7" t="s" s="150">
        <v>36</v>
      </c>
      <c r="V7" t="s" s="150">
        <v>37</v>
      </c>
      <c r="W7" t="s" s="150">
        <v>38</v>
      </c>
      <c r="X7" t="s" s="150">
        <v>39</v>
      </c>
      <c r="Y7" t="s" s="150">
        <v>40</v>
      </c>
      <c r="Z7" t="s" s="151">
        <v>41</v>
      </c>
      <c r="AA7" t="s" s="142">
        <v>42</v>
      </c>
      <c r="AB7" s="484"/>
    </row>
    <row r="8" ht="10.8" customHeight="1">
      <c r="A8" s="251"/>
      <c r="B8" t="s" s="153">
        <v>1634</v>
      </c>
      <c r="C8" t="s" s="154">
        <v>1635</v>
      </c>
      <c r="D8" t="s" s="497">
        <v>1636</v>
      </c>
      <c r="E8" s="155">
        <v>10</v>
      </c>
      <c r="F8" t="s" s="156">
        <v>1620</v>
      </c>
      <c r="G8" s="155">
        <v>2.58</v>
      </c>
      <c r="H8" s="157">
        <v>80</v>
      </c>
      <c r="I8" s="266">
        <v>0.15</v>
      </c>
      <c r="J8" s="267">
        <f>H8:H8*I8:I8</f>
        <v>12</v>
      </c>
      <c r="K8" s="267">
        <f>H8:H8*(1-I8:I8)</f>
        <v>68</v>
      </c>
      <c r="L8" s="268">
        <f>N8:N8*K8:K8</f>
        <v>0</v>
      </c>
      <c r="M8" s="382">
        <f>H8:H8*N8</f>
        <v>0</v>
      </c>
      <c r="N8" s="159">
        <f>SUM(Q8:Z8)</f>
        <v>0</v>
      </c>
      <c r="O8" s="159">
        <f>E8:E8*N8:N8</f>
        <v>0</v>
      </c>
      <c r="P8" s="159">
        <f>N8:N8*G8:G8</f>
        <v>0</v>
      </c>
      <c r="Q8" s="498"/>
      <c r="R8" s="163"/>
      <c r="S8" s="164"/>
      <c r="T8" s="165"/>
      <c r="U8" s="166"/>
      <c r="V8" s="167"/>
      <c r="W8" s="168"/>
      <c r="X8" s="169"/>
      <c r="Y8" s="170"/>
      <c r="Z8" s="171"/>
      <c r="AA8" s="499"/>
      <c r="AB8" s="484"/>
    </row>
    <row r="9" ht="15" customHeight="1">
      <c r="A9" s="251"/>
      <c r="B9" t="s" s="153">
        <v>1637</v>
      </c>
      <c r="C9" t="s" s="172">
        <v>1638</v>
      </c>
      <c r="D9" t="s" s="485">
        <v>1639</v>
      </c>
      <c r="E9" s="173">
        <v>5</v>
      </c>
      <c r="F9" t="s" s="174">
        <v>1620</v>
      </c>
      <c r="G9" s="173">
        <v>1.85</v>
      </c>
      <c r="H9" s="175">
        <v>65</v>
      </c>
      <c r="I9" s="266">
        <v>0.15</v>
      </c>
      <c r="J9" s="267">
        <f>H9:H9*I9:I9</f>
        <v>9.75</v>
      </c>
      <c r="K9" s="267">
        <f>H9:H9*(1-I9:I9)</f>
        <v>55.25</v>
      </c>
      <c r="L9" s="268">
        <f>N9:N9*K9:K9</f>
        <v>0</v>
      </c>
      <c r="M9" s="382">
        <f>H9:H9*N9</f>
        <v>0</v>
      </c>
      <c r="N9" s="159">
        <f>SUM(Q9:Z9)</f>
        <v>0</v>
      </c>
      <c r="O9" s="159">
        <f>E9:E9*N9:N9</f>
        <v>0</v>
      </c>
      <c r="P9" s="159">
        <f>N9:N9*G9:G9</f>
        <v>0</v>
      </c>
      <c r="Q9" s="269"/>
      <c r="R9" s="179"/>
      <c r="S9" s="180"/>
      <c r="T9" s="181"/>
      <c r="U9" s="182"/>
      <c r="V9" s="183"/>
      <c r="W9" s="184"/>
      <c r="X9" s="185"/>
      <c r="Y9" s="186"/>
      <c r="Z9" s="171"/>
      <c r="AA9" s="499"/>
      <c r="AB9" s="484"/>
    </row>
    <row r="10" ht="10.8" customHeight="1">
      <c r="A10" s="251"/>
      <c r="B10" t="s" s="153">
        <v>1640</v>
      </c>
      <c r="C10" t="s" s="172">
        <v>1641</v>
      </c>
      <c r="D10" t="s" s="485">
        <v>1642</v>
      </c>
      <c r="E10" s="173">
        <v>5</v>
      </c>
      <c r="F10" t="s" s="174">
        <v>1620</v>
      </c>
      <c r="G10" s="173">
        <v>2</v>
      </c>
      <c r="H10" s="175">
        <v>65</v>
      </c>
      <c r="I10" s="266">
        <v>0.15</v>
      </c>
      <c r="J10" s="267">
        <f>H10:H10*I10:I10</f>
        <v>9.75</v>
      </c>
      <c r="K10" s="267">
        <f>H10:H10*(1-I10:I10)</f>
        <v>55.25</v>
      </c>
      <c r="L10" s="268">
        <f>N10:N10*K10:K10</f>
        <v>0</v>
      </c>
      <c r="M10" s="382">
        <f>H10:H10*N10</f>
        <v>0</v>
      </c>
      <c r="N10" s="159">
        <f>SUM(Q10:Z10)</f>
        <v>0</v>
      </c>
      <c r="O10" s="159">
        <f>E10:E10*N10:N10</f>
        <v>0</v>
      </c>
      <c r="P10" s="159">
        <f>N10:N10*G10:G10</f>
        <v>0</v>
      </c>
      <c r="Q10" s="269"/>
      <c r="R10" s="179"/>
      <c r="S10" s="180"/>
      <c r="T10" s="181"/>
      <c r="U10" s="182"/>
      <c r="V10" s="183"/>
      <c r="W10" s="184"/>
      <c r="X10" s="185"/>
      <c r="Y10" s="186"/>
      <c r="Z10" s="171"/>
      <c r="AA10" s="499"/>
      <c r="AB10" s="484"/>
    </row>
    <row r="11" ht="10.2" customHeight="1">
      <c r="A11" s="251"/>
      <c r="B11" t="s" s="153">
        <v>1643</v>
      </c>
      <c r="C11" t="s" s="172">
        <v>1644</v>
      </c>
      <c r="D11" t="s" s="485">
        <v>1645</v>
      </c>
      <c r="E11" s="173">
        <v>10</v>
      </c>
      <c r="F11" t="s" s="174">
        <v>1620</v>
      </c>
      <c r="G11" s="173">
        <v>4.3</v>
      </c>
      <c r="H11" s="175">
        <v>100</v>
      </c>
      <c r="I11" s="266">
        <v>0.15</v>
      </c>
      <c r="J11" s="267">
        <f>H11:H11*I11:I11</f>
        <v>15</v>
      </c>
      <c r="K11" s="267">
        <f>H11:H11*(1-I11:I11)</f>
        <v>85</v>
      </c>
      <c r="L11" s="268">
        <f>N11:N11*K11:K11</f>
        <v>0</v>
      </c>
      <c r="M11" s="382">
        <f>H11:H11*N11</f>
        <v>0</v>
      </c>
      <c r="N11" s="159">
        <f>SUM(Q11:Z11)</f>
        <v>0</v>
      </c>
      <c r="O11" s="159">
        <f>E11:E11*N11:N11</f>
        <v>0</v>
      </c>
      <c r="P11" s="159">
        <f>N11:N11*G11:G11</f>
        <v>0</v>
      </c>
      <c r="Q11" s="280"/>
      <c r="R11" s="188"/>
      <c r="S11" s="189"/>
      <c r="T11" s="190"/>
      <c r="U11" s="191"/>
      <c r="V11" s="192"/>
      <c r="W11" s="193"/>
      <c r="X11" s="194"/>
      <c r="Y11" s="195"/>
      <c r="Z11" s="196"/>
      <c r="AA11" s="499"/>
      <c r="AB11" s="484"/>
    </row>
    <row r="12" ht="14.4" customHeight="1">
      <c r="A12" s="220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9"/>
      <c r="R12" s="199"/>
      <c r="S12" s="199"/>
      <c r="T12" s="199"/>
      <c r="U12" s="199"/>
      <c r="V12" s="199"/>
      <c r="W12" s="199"/>
      <c r="X12" s="199"/>
      <c r="Y12" s="199"/>
      <c r="Z12" s="198"/>
      <c r="AA12" s="500"/>
      <c r="AB12" s="472"/>
    </row>
    <row r="13" ht="14.4" customHeight="1">
      <c r="A13" s="220"/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6"/>
      <c r="AB13" s="472"/>
    </row>
    <row r="14" ht="14.4" customHeight="1">
      <c r="A14" s="220"/>
      <c r="B14" s="125"/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6"/>
      <c r="AB14" s="472"/>
    </row>
    <row r="15" ht="14.4" customHeight="1">
      <c r="A15" s="220"/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6"/>
      <c r="AB15" s="472"/>
    </row>
    <row r="16" ht="14.4" customHeight="1">
      <c r="A16" s="220"/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6"/>
      <c r="AB16" s="472"/>
    </row>
    <row r="17" ht="14.4" customHeight="1">
      <c r="A17" s="220"/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6"/>
      <c r="AB17" s="472"/>
    </row>
    <row r="18" ht="14.4" customHeight="1">
      <c r="A18" s="220"/>
      <c r="B18" s="125"/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6"/>
      <c r="AB18" s="472"/>
    </row>
    <row r="19" ht="14.4" customHeight="1">
      <c r="A19" s="220"/>
      <c r="B19" s="125"/>
      <c r="C19" s="125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6"/>
      <c r="AB19" s="472"/>
    </row>
    <row r="20" ht="14.4" customHeight="1">
      <c r="A20" s="220"/>
      <c r="B20" s="125"/>
      <c r="C20" s="125"/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6"/>
      <c r="AB20" s="472"/>
    </row>
    <row r="21" ht="14.4" customHeight="1">
      <c r="A21" s="220"/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6"/>
      <c r="AB21" s="472"/>
    </row>
    <row r="22" ht="14.4" customHeight="1">
      <c r="A22" s="220"/>
      <c r="B22" s="125"/>
      <c r="C22" s="125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6"/>
      <c r="AB22" s="472"/>
    </row>
    <row r="23" ht="14.4" customHeight="1">
      <c r="A23" s="220"/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6"/>
      <c r="AB23" s="472"/>
    </row>
    <row r="24" ht="14.4" customHeight="1">
      <c r="A24" s="220"/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6"/>
      <c r="AB24" s="472"/>
    </row>
    <row r="25" ht="14.4" customHeight="1">
      <c r="A25" s="220"/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6"/>
      <c r="AB25" s="472"/>
    </row>
    <row r="26" ht="14.4" customHeight="1">
      <c r="A26" s="281"/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118"/>
      <c r="AB26" s="491"/>
    </row>
  </sheetData>
  <mergeCells count="6">
    <mergeCell ref="C3:D3"/>
    <mergeCell ref="C4:D4"/>
    <mergeCell ref="E3:F3"/>
    <mergeCell ref="E4:F4"/>
    <mergeCell ref="Y2:Z2"/>
    <mergeCell ref="M4:N4"/>
  </mergeCells>
  <hyperlinks>
    <hyperlink ref="C8" r:id="rId1" location="" tooltip="" display="Scarry ghosts"/>
    <hyperlink ref="C9" r:id="rId2" location="" tooltip="" display="Ocean friends"/>
    <hyperlink ref="C10" r:id="rId3" location="" tooltip="" display="Happy vehicles"/>
    <hyperlink ref="C11" r:id="rId4" location="" tooltip="" display="Hungry Jack"/>
  </hyperlinks>
  <pageMargins left="0.7" right="0.7" top="0.75" bottom="0.75" header="0.3" footer="0.3"/>
  <pageSetup firstPageNumber="1" fitToHeight="1" fitToWidth="1" scale="56" useFirstPageNumber="0" orientation="portrait" pageOrder="downThenOver"/>
  <headerFooter>
    <oddFooter>&amp;C&amp;"Helvetica Neue,Regular"&amp;12&amp;K000000&amp;P</oddFooter>
  </headerFooter>
  <drawing r:id="rId5"/>
</worksheet>
</file>

<file path=xl/worksheets/sheet11.xml><?xml version="1.0" encoding="utf-8"?>
<worksheet xmlns:r="http://schemas.openxmlformats.org/officeDocument/2006/relationships" xmlns="http://schemas.openxmlformats.org/spreadsheetml/2006/main">
  <dimension ref="A1:I187"/>
  <sheetViews>
    <sheetView workbookViewId="0" showGridLines="0" defaultGridColor="1"/>
  </sheetViews>
  <sheetFormatPr defaultColWidth="8.83333" defaultRowHeight="14.4" customHeight="1" outlineLevelRow="0" outlineLevelCol="0"/>
  <cols>
    <col min="1" max="1" width="8.85156" style="501" customWidth="1"/>
    <col min="2" max="2" width="23" style="501" customWidth="1"/>
    <col min="3" max="4" width="13.5" style="501" customWidth="1"/>
    <col min="5" max="5" width="9.5" style="501" customWidth="1"/>
    <col min="6" max="6" width="16" style="501" customWidth="1"/>
    <col min="7" max="9" width="8.85156" style="501" customWidth="1"/>
    <col min="10" max="16384" width="8.85156" style="501" customWidth="1"/>
  </cols>
  <sheetData>
    <row r="1" ht="90" customHeight="1">
      <c r="A1" s="2"/>
      <c r="B1" s="122"/>
      <c r="C1" s="122"/>
      <c r="D1" s="3"/>
      <c r="E1" s="122"/>
      <c r="F1" s="3"/>
      <c r="G1" s="3"/>
      <c r="H1" s="3"/>
      <c r="I1" s="94"/>
    </row>
    <row r="2" ht="23.25" customHeight="1">
      <c r="A2" s="5"/>
      <c r="B2" t="s" s="502">
        <v>1</v>
      </c>
      <c r="C2" s="503"/>
      <c r="D2" s="504"/>
      <c r="E2" t="s" s="502">
        <v>1646</v>
      </c>
      <c r="F2" s="503"/>
      <c r="G2" s="505"/>
      <c r="H2" s="6"/>
      <c r="I2" s="103"/>
    </row>
    <row r="3" ht="33" customHeight="1">
      <c r="A3" s="506"/>
      <c r="B3" s="507"/>
      <c r="C3" s="508"/>
      <c r="D3" s="509"/>
      <c r="E3" s="507"/>
      <c r="F3" s="510"/>
      <c r="G3" s="508"/>
      <c r="H3" s="377"/>
      <c r="I3" s="103"/>
    </row>
    <row r="4" ht="16.35" customHeight="1">
      <c r="A4" s="5"/>
      <c r="B4" t="s" s="511">
        <v>4</v>
      </c>
      <c r="C4" s="512"/>
      <c r="D4" s="6"/>
      <c r="E4" t="s" s="511">
        <v>1647</v>
      </c>
      <c r="F4" s="513"/>
      <c r="G4" s="513"/>
      <c r="H4" s="6"/>
      <c r="I4" s="103"/>
    </row>
    <row r="5" ht="18.6" customHeight="1">
      <c r="A5" s="506"/>
      <c r="B5" s="507"/>
      <c r="C5" s="508"/>
      <c r="D5" s="514"/>
      <c r="E5" s="507"/>
      <c r="F5" s="510"/>
      <c r="G5" s="508"/>
      <c r="H5" s="377"/>
      <c r="I5" s="103"/>
    </row>
    <row r="6" ht="14.4" customHeight="1">
      <c r="A6" s="5"/>
      <c r="B6" s="287"/>
      <c r="C6" s="287"/>
      <c r="D6" s="6"/>
      <c r="E6" s="287"/>
      <c r="F6" s="515"/>
      <c r="G6" s="515"/>
      <c r="H6" s="6"/>
      <c r="I6" s="103"/>
    </row>
    <row r="7" ht="14.4" customHeight="1">
      <c r="A7" s="5"/>
      <c r="B7" s="137"/>
      <c r="C7" s="137"/>
      <c r="D7" s="516"/>
      <c r="E7" s="137"/>
      <c r="F7" s="516"/>
      <c r="G7" s="6"/>
      <c r="H7" s="6"/>
      <c r="I7" s="103"/>
    </row>
    <row r="8" ht="30.75" customHeight="1">
      <c r="A8" s="517"/>
      <c r="B8" t="s" s="518">
        <v>1648</v>
      </c>
      <c r="C8" t="s" s="518">
        <v>1649</v>
      </c>
      <c r="D8" t="s" s="518">
        <v>1650</v>
      </c>
      <c r="E8" t="s" s="518">
        <v>1633</v>
      </c>
      <c r="F8" t="s" s="519">
        <v>1651</v>
      </c>
      <c r="G8" t="s" s="520">
        <v>1652</v>
      </c>
      <c r="H8" s="294"/>
      <c r="I8" s="103"/>
    </row>
    <row r="9" ht="14.4" customHeight="1" hidden="1">
      <c r="A9" s="521"/>
      <c r="B9" t="s" s="522">
        <v>1653</v>
      </c>
      <c r="C9" t="s" s="523">
        <v>1654</v>
      </c>
      <c r="D9" s="524">
        <v>76</v>
      </c>
      <c r="E9" s="525">
        <f>'Ilusion Insert'!L7</f>
        <v>0</v>
      </c>
      <c r="F9" s="524">
        <f>E9*D9</f>
        <v>0</v>
      </c>
      <c r="G9" s="6"/>
      <c r="H9" s="6"/>
      <c r="I9" s="103"/>
    </row>
    <row r="10" ht="14.4" customHeight="1" hidden="1">
      <c r="A10" s="521"/>
      <c r="B10" t="s" s="526">
        <v>1655</v>
      </c>
      <c r="C10" t="s" s="527">
        <v>1656</v>
      </c>
      <c r="D10" s="528">
        <v>42</v>
      </c>
      <c r="E10" s="525">
        <f>'Ilusion Insert'!L8</f>
        <v>0</v>
      </c>
      <c r="F10" s="528">
        <f>E10*D10</f>
        <v>0</v>
      </c>
      <c r="G10" s="6"/>
      <c r="H10" s="6"/>
      <c r="I10" s="103"/>
    </row>
    <row r="11" ht="14.4" customHeight="1" hidden="1">
      <c r="A11" s="521"/>
      <c r="B11" t="s" s="522">
        <v>1657</v>
      </c>
      <c r="C11" t="s" s="523">
        <v>1658</v>
      </c>
      <c r="D11" s="524">
        <v>83</v>
      </c>
      <c r="E11" s="525">
        <f>'Ilusion Insert'!L9</f>
        <v>0</v>
      </c>
      <c r="F11" s="524">
        <f>E11*D11</f>
        <v>0</v>
      </c>
      <c r="G11" s="6"/>
      <c r="H11" s="6"/>
      <c r="I11" s="103"/>
    </row>
    <row r="12" ht="14.4" customHeight="1" hidden="1">
      <c r="A12" s="521"/>
      <c r="B12" t="s" s="526">
        <v>1659</v>
      </c>
      <c r="C12" t="s" s="527">
        <v>1660</v>
      </c>
      <c r="D12" s="528">
        <v>45</v>
      </c>
      <c r="E12" s="525">
        <f>'Ilusion Insert'!L10</f>
        <v>0</v>
      </c>
      <c r="F12" s="528">
        <f>E12*D12</f>
        <v>0</v>
      </c>
      <c r="G12" s="6"/>
      <c r="H12" s="6"/>
      <c r="I12" s="103"/>
    </row>
    <row r="13" ht="14.4" customHeight="1" hidden="1">
      <c r="A13" s="521"/>
      <c r="B13" t="s" s="522">
        <v>1661</v>
      </c>
      <c r="C13" t="s" s="523">
        <v>1662</v>
      </c>
      <c r="D13" s="524">
        <v>89</v>
      </c>
      <c r="E13" s="525">
        <f>'Ilusion Insert'!L11</f>
        <v>0</v>
      </c>
      <c r="F13" s="524">
        <f>E13*D13</f>
        <v>0</v>
      </c>
      <c r="G13" s="6"/>
      <c r="H13" s="6"/>
      <c r="I13" s="103"/>
    </row>
    <row r="14" ht="14.4" customHeight="1" hidden="1">
      <c r="A14" s="521"/>
      <c r="B14" t="s" s="526">
        <v>1663</v>
      </c>
      <c r="C14" t="s" s="527">
        <v>1664</v>
      </c>
      <c r="D14" s="528">
        <v>50</v>
      </c>
      <c r="E14" s="525">
        <f>'Ilusion Insert'!L12</f>
        <v>0</v>
      </c>
      <c r="F14" s="528">
        <f>E14*D14</f>
        <v>0</v>
      </c>
      <c r="G14" s="6"/>
      <c r="H14" s="6"/>
      <c r="I14" s="103"/>
    </row>
    <row r="15" ht="14.4" customHeight="1" hidden="1">
      <c r="A15" s="521"/>
      <c r="B15" t="s" s="522">
        <v>1665</v>
      </c>
      <c r="C15" t="s" s="523">
        <v>1666</v>
      </c>
      <c r="D15" s="524">
        <v>114</v>
      </c>
      <c r="E15" s="525">
        <f>'Ilusion Insert'!L13</f>
        <v>0</v>
      </c>
      <c r="F15" s="524">
        <f>E15*D15</f>
        <v>0</v>
      </c>
      <c r="G15" s="6"/>
      <c r="H15" s="6"/>
      <c r="I15" s="103"/>
    </row>
    <row r="16" ht="14.4" customHeight="1" hidden="1">
      <c r="A16" s="521"/>
      <c r="B16" t="s" s="526">
        <v>1667</v>
      </c>
      <c r="C16" t="s" s="527">
        <v>1668</v>
      </c>
      <c r="D16" s="528">
        <v>49</v>
      </c>
      <c r="E16" s="525">
        <f>'Ilusion Insert'!L14</f>
        <v>0</v>
      </c>
      <c r="F16" s="528">
        <f>E16*D16</f>
        <v>0</v>
      </c>
      <c r="G16" s="6"/>
      <c r="H16" s="6"/>
      <c r="I16" s="103"/>
    </row>
    <row r="17" ht="14.4" customHeight="1" hidden="1">
      <c r="A17" s="521"/>
      <c r="B17" t="s" s="522">
        <v>1669</v>
      </c>
      <c r="C17" t="s" s="523">
        <v>1670</v>
      </c>
      <c r="D17" s="524">
        <v>50</v>
      </c>
      <c r="E17" s="525">
        <f>'Ilusion Insert'!L15</f>
        <v>0</v>
      </c>
      <c r="F17" s="524">
        <f>E17*D17</f>
        <v>0</v>
      </c>
      <c r="G17" s="6"/>
      <c r="H17" s="6"/>
      <c r="I17" s="103"/>
    </row>
    <row r="18" ht="14.4" customHeight="1" hidden="1">
      <c r="A18" s="521"/>
      <c r="B18" t="s" s="526">
        <v>1671</v>
      </c>
      <c r="C18" t="s" s="527">
        <v>1672</v>
      </c>
      <c r="D18" s="528">
        <v>128</v>
      </c>
      <c r="E18" s="525">
        <f>'Ilusion Insert'!L16</f>
        <v>0</v>
      </c>
      <c r="F18" s="528">
        <f>E18*D18</f>
        <v>0</v>
      </c>
      <c r="G18" s="6"/>
      <c r="H18" s="6"/>
      <c r="I18" s="103"/>
    </row>
    <row r="19" ht="14.4" customHeight="1" hidden="1">
      <c r="A19" s="521"/>
      <c r="B19" t="s" s="522">
        <v>1673</v>
      </c>
      <c r="C19" t="s" s="523">
        <v>1674</v>
      </c>
      <c r="D19" s="524">
        <v>56.76</v>
      </c>
      <c r="E19" s="525">
        <f>'Ilusion Insert'!L17</f>
        <v>0</v>
      </c>
      <c r="F19" s="524">
        <f>E19*D19</f>
        <v>0</v>
      </c>
      <c r="G19" s="6"/>
      <c r="H19" s="6"/>
      <c r="I19" s="103"/>
    </row>
    <row r="20" ht="14.4" customHeight="1" hidden="1">
      <c r="A20" s="521"/>
      <c r="B20" t="s" s="526">
        <v>1675</v>
      </c>
      <c r="C20" t="s" s="527">
        <v>1676</v>
      </c>
      <c r="D20" s="528">
        <v>60</v>
      </c>
      <c r="E20" s="525">
        <f>'Ilusion Insert'!L18</f>
        <v>0</v>
      </c>
      <c r="F20" s="528">
        <f>E20*D20</f>
        <v>0</v>
      </c>
      <c r="G20" s="6"/>
      <c r="H20" s="6"/>
      <c r="I20" s="103"/>
    </row>
    <row r="21" ht="14.4" customHeight="1" hidden="1">
      <c r="A21" s="521"/>
      <c r="B21" t="s" s="522">
        <v>1677</v>
      </c>
      <c r="C21" t="s" s="523">
        <v>1678</v>
      </c>
      <c r="D21" s="524">
        <v>141</v>
      </c>
      <c r="E21" s="525">
        <f>'Ilusion Insert'!L19</f>
        <v>0</v>
      </c>
      <c r="F21" s="524">
        <f>E21*D21</f>
        <v>0</v>
      </c>
      <c r="G21" s="6"/>
      <c r="H21" s="6"/>
      <c r="I21" s="103"/>
    </row>
    <row r="22" ht="14.4" customHeight="1" hidden="1">
      <c r="A22" s="521"/>
      <c r="B22" t="s" s="526">
        <v>1679</v>
      </c>
      <c r="C22" t="s" s="527">
        <v>1680</v>
      </c>
      <c r="D22" s="528">
        <v>72</v>
      </c>
      <c r="E22" s="525">
        <f>'Ilusion Insert'!L20</f>
        <v>0</v>
      </c>
      <c r="F22" s="528">
        <f>E22*D22</f>
        <v>0</v>
      </c>
      <c r="G22" s="6"/>
      <c r="H22" s="6"/>
      <c r="I22" s="103"/>
    </row>
    <row r="23" ht="14.4" customHeight="1" hidden="1">
      <c r="A23" s="521"/>
      <c r="B23" t="s" s="522">
        <v>1681</v>
      </c>
      <c r="C23" t="s" s="523">
        <v>1682</v>
      </c>
      <c r="D23" s="524">
        <v>64</v>
      </c>
      <c r="E23" s="525">
        <f>'Ilusion Insert'!L21</f>
        <v>0</v>
      </c>
      <c r="F23" s="524">
        <f>E23*D23</f>
        <v>0</v>
      </c>
      <c r="G23" s="6"/>
      <c r="H23" s="6"/>
      <c r="I23" s="103"/>
    </row>
    <row r="24" ht="14.4" customHeight="1" hidden="1">
      <c r="A24" s="521"/>
      <c r="B24" t="s" s="526">
        <v>1683</v>
      </c>
      <c r="C24" t="s" s="527">
        <v>1684</v>
      </c>
      <c r="D24" s="528">
        <v>130</v>
      </c>
      <c r="E24" s="525">
        <f>'Ilusion Insert'!L22</f>
        <v>0</v>
      </c>
      <c r="F24" s="528">
        <f>E24*D24</f>
        <v>0</v>
      </c>
      <c r="G24" s="6"/>
      <c r="H24" s="6"/>
      <c r="I24" s="103"/>
    </row>
    <row r="25" ht="14.4" customHeight="1" hidden="1">
      <c r="A25" s="521"/>
      <c r="B25" t="s" s="522">
        <v>1685</v>
      </c>
      <c r="C25" t="s" s="523">
        <v>1686</v>
      </c>
      <c r="D25" s="524">
        <v>63</v>
      </c>
      <c r="E25" s="525">
        <f>'Ilusion Insert'!L23</f>
        <v>0</v>
      </c>
      <c r="F25" s="524">
        <f>E25*D25</f>
        <v>0</v>
      </c>
      <c r="G25" s="6"/>
      <c r="H25" s="6"/>
      <c r="I25" s="103"/>
    </row>
    <row r="26" ht="14.4" customHeight="1" hidden="1">
      <c r="A26" s="521"/>
      <c r="B26" t="s" s="526">
        <v>1687</v>
      </c>
      <c r="C26" t="s" s="527">
        <v>1688</v>
      </c>
      <c r="D26" s="528">
        <v>64</v>
      </c>
      <c r="E26" s="525">
        <f>'Ilusion Insert'!L24</f>
        <v>0</v>
      </c>
      <c r="F26" s="528">
        <f>E26*D26</f>
        <v>0</v>
      </c>
      <c r="G26" s="6"/>
      <c r="H26" s="6"/>
      <c r="I26" s="103"/>
    </row>
    <row r="27" ht="14.4" customHeight="1" hidden="1">
      <c r="A27" s="521"/>
      <c r="B27" t="s" s="522">
        <v>1689</v>
      </c>
      <c r="C27" t="s" s="523">
        <v>1690</v>
      </c>
      <c r="D27" s="524">
        <v>154</v>
      </c>
      <c r="E27" s="525">
        <f>'Ilusion Insert'!L25</f>
        <v>0</v>
      </c>
      <c r="F27" s="524">
        <f>E27*D27</f>
        <v>0</v>
      </c>
      <c r="G27" s="6"/>
      <c r="H27" s="6"/>
      <c r="I27" s="103"/>
    </row>
    <row r="28" ht="14.4" customHeight="1" hidden="1">
      <c r="A28" s="521"/>
      <c r="B28" t="s" s="526">
        <v>1691</v>
      </c>
      <c r="C28" t="s" s="527">
        <v>1692</v>
      </c>
      <c r="D28" s="528">
        <v>76</v>
      </c>
      <c r="E28" s="525"/>
      <c r="F28" s="528">
        <f>E28*D28</f>
        <v>0</v>
      </c>
      <c r="G28" s="6"/>
      <c r="H28" s="6"/>
      <c r="I28" s="103"/>
    </row>
    <row r="29" ht="14.4" customHeight="1" hidden="1">
      <c r="A29" s="521"/>
      <c r="B29" t="s" s="522">
        <v>1693</v>
      </c>
      <c r="C29" t="s" s="523">
        <v>1694</v>
      </c>
      <c r="D29" s="524">
        <v>77</v>
      </c>
      <c r="E29" s="525"/>
      <c r="F29" s="524">
        <f>E29*D29</f>
        <v>0</v>
      </c>
      <c r="G29" s="6"/>
      <c r="H29" s="6"/>
      <c r="I29" s="103"/>
    </row>
    <row r="30" ht="14.4" customHeight="1" hidden="1">
      <c r="A30" s="521"/>
      <c r="B30" t="s" s="526">
        <v>1695</v>
      </c>
      <c r="C30" t="s" s="527">
        <v>1696</v>
      </c>
      <c r="D30" s="528">
        <v>157</v>
      </c>
      <c r="E30" s="525"/>
      <c r="F30" s="528">
        <f>E30*D30</f>
        <v>0</v>
      </c>
      <c r="G30" s="6"/>
      <c r="H30" s="6"/>
      <c r="I30" s="103"/>
    </row>
    <row r="31" ht="14.4" customHeight="1" hidden="1">
      <c r="A31" s="521"/>
      <c r="B31" t="s" s="522">
        <v>1697</v>
      </c>
      <c r="C31" t="s" s="523">
        <v>1698</v>
      </c>
      <c r="D31" s="524">
        <v>131</v>
      </c>
      <c r="E31" s="525"/>
      <c r="F31" s="524">
        <f>E31*D31</f>
        <v>0</v>
      </c>
      <c r="G31" s="6"/>
      <c r="H31" s="6"/>
      <c r="I31" s="103"/>
    </row>
    <row r="32" ht="14.4" customHeight="1" hidden="1">
      <c r="A32" s="521"/>
      <c r="B32" t="s" s="526">
        <v>1699</v>
      </c>
      <c r="C32" t="s" s="527">
        <v>1700</v>
      </c>
      <c r="D32" s="528">
        <v>104</v>
      </c>
      <c r="E32" s="525"/>
      <c r="F32" s="528">
        <f>E32*D32</f>
        <v>0</v>
      </c>
      <c r="G32" s="6"/>
      <c r="H32" s="6"/>
      <c r="I32" s="103"/>
    </row>
    <row r="33" ht="14.4" customHeight="1" hidden="1">
      <c r="A33" s="521"/>
      <c r="B33" t="s" s="522">
        <v>1701</v>
      </c>
      <c r="C33" t="s" s="523">
        <v>1702</v>
      </c>
      <c r="D33" s="524">
        <v>125</v>
      </c>
      <c r="E33" s="525"/>
      <c r="F33" s="524">
        <f>E33*D33</f>
        <v>0</v>
      </c>
      <c r="G33" s="6"/>
      <c r="H33" s="6"/>
      <c r="I33" s="103"/>
    </row>
    <row r="34" ht="14.4" customHeight="1" hidden="1">
      <c r="A34" s="521"/>
      <c r="B34" t="s" s="526">
        <v>1703</v>
      </c>
      <c r="C34" t="s" s="527">
        <v>1704</v>
      </c>
      <c r="D34" s="528">
        <v>61</v>
      </c>
      <c r="E34" s="525"/>
      <c r="F34" s="528">
        <f>E34*D34</f>
        <v>0</v>
      </c>
      <c r="G34" s="6"/>
      <c r="H34" s="6"/>
      <c r="I34" s="103"/>
    </row>
    <row r="35" ht="14.4" customHeight="1" hidden="1">
      <c r="A35" s="521"/>
      <c r="B35" t="s" s="522">
        <v>1705</v>
      </c>
      <c r="C35" t="s" s="523">
        <v>1706</v>
      </c>
      <c r="D35" s="524">
        <v>132</v>
      </c>
      <c r="E35" s="525"/>
      <c r="F35" s="524">
        <f>E35*D35</f>
        <v>0</v>
      </c>
      <c r="G35" s="6"/>
      <c r="H35" s="6"/>
      <c r="I35" s="103"/>
    </row>
    <row r="36" ht="14.4" customHeight="1" hidden="1">
      <c r="A36" s="521"/>
      <c r="B36" t="s" s="526">
        <v>1707</v>
      </c>
      <c r="C36" t="s" s="527">
        <v>1708</v>
      </c>
      <c r="D36" s="528">
        <v>71</v>
      </c>
      <c r="E36" s="525"/>
      <c r="F36" s="528">
        <f>E36*D36</f>
        <v>0</v>
      </c>
      <c r="G36" s="6"/>
      <c r="H36" s="6"/>
      <c r="I36" s="103"/>
    </row>
    <row r="37" ht="14.4" customHeight="1" hidden="1">
      <c r="A37" s="521"/>
      <c r="B37" t="s" s="522">
        <v>1709</v>
      </c>
      <c r="C37" t="s" s="523">
        <v>1710</v>
      </c>
      <c r="D37" s="524">
        <v>137</v>
      </c>
      <c r="E37" s="525"/>
      <c r="F37" s="524">
        <f>E37*D37</f>
        <v>0</v>
      </c>
      <c r="G37" s="6"/>
      <c r="H37" s="6"/>
      <c r="I37" s="103"/>
    </row>
    <row r="38" ht="14.4" customHeight="1" hidden="1">
      <c r="A38" s="521"/>
      <c r="B38" t="s" s="526">
        <v>1711</v>
      </c>
      <c r="C38" t="s" s="527">
        <v>1712</v>
      </c>
      <c r="D38" s="528">
        <v>79</v>
      </c>
      <c r="E38" s="525"/>
      <c r="F38" s="524">
        <f>E38*D38</f>
        <v>0</v>
      </c>
      <c r="G38" s="6"/>
      <c r="H38" s="6"/>
      <c r="I38" s="103"/>
    </row>
    <row r="39" ht="14.4" customHeight="1" hidden="1">
      <c r="A39" s="5"/>
      <c r="B39" t="s" s="529">
        <v>1713</v>
      </c>
      <c r="C39" t="s" s="527">
        <v>1714</v>
      </c>
      <c r="D39" s="530"/>
      <c r="E39" s="525"/>
      <c r="F39" s="524">
        <f>E39*D39</f>
        <v>0</v>
      </c>
      <c r="G39" s="6"/>
      <c r="H39" s="6"/>
      <c r="I39" s="103"/>
    </row>
    <row r="40" ht="14.4" customHeight="1" hidden="1">
      <c r="A40" s="5"/>
      <c r="B40" t="s" s="529">
        <v>1715</v>
      </c>
      <c r="C40" t="s" s="527">
        <v>1716</v>
      </c>
      <c r="D40" s="531">
        <v>80</v>
      </c>
      <c r="E40" s="525"/>
      <c r="F40" s="524">
        <f>E40*D40</f>
        <v>0</v>
      </c>
      <c r="G40" s="6"/>
      <c r="H40" s="6"/>
      <c r="I40" s="103"/>
    </row>
    <row r="41" ht="14.4" customHeight="1" hidden="1">
      <c r="A41" s="5"/>
      <c r="B41" t="s" s="529">
        <v>1717</v>
      </c>
      <c r="C41" t="s" s="527">
        <v>1718</v>
      </c>
      <c r="D41" s="530">
        <v>72</v>
      </c>
      <c r="E41" s="525"/>
      <c r="F41" s="524">
        <f>E41*D41</f>
        <v>0</v>
      </c>
      <c r="G41" s="6"/>
      <c r="H41" s="6"/>
      <c r="I41" s="103"/>
    </row>
    <row r="42" ht="14.4" customHeight="1" hidden="1">
      <c r="A42" s="5"/>
      <c r="B42" t="s" s="529">
        <v>1719</v>
      </c>
      <c r="C42" t="s" s="527">
        <v>1720</v>
      </c>
      <c r="D42" s="531">
        <v>72</v>
      </c>
      <c r="E42" s="525"/>
      <c r="F42" s="524">
        <f>E42*D42</f>
        <v>0</v>
      </c>
      <c r="G42" s="6"/>
      <c r="H42" s="6"/>
      <c r="I42" s="103"/>
    </row>
    <row r="43" ht="14.4" customHeight="1" hidden="1">
      <c r="A43" s="5"/>
      <c r="B43" t="s" s="529">
        <v>1721</v>
      </c>
      <c r="C43" t="s" s="527">
        <v>1722</v>
      </c>
      <c r="D43" s="530">
        <v>48</v>
      </c>
      <c r="E43" s="525"/>
      <c r="F43" s="524">
        <f>E43*D43</f>
        <v>0</v>
      </c>
      <c r="G43" s="6"/>
      <c r="H43" s="6"/>
      <c r="I43" s="103"/>
    </row>
    <row r="44" ht="14.4" customHeight="1" hidden="1">
      <c r="A44" s="5"/>
      <c r="B44" t="s" s="529">
        <v>1723</v>
      </c>
      <c r="C44" t="s" s="527">
        <v>1724</v>
      </c>
      <c r="D44" s="531">
        <v>56</v>
      </c>
      <c r="E44" s="525"/>
      <c r="F44" s="524">
        <f>E44*D44</f>
        <v>0</v>
      </c>
      <c r="G44" s="6"/>
      <c r="H44" s="6"/>
      <c r="I44" s="103"/>
    </row>
    <row r="45" ht="14.4" customHeight="1" hidden="1">
      <c r="A45" s="5"/>
      <c r="B45" t="s" s="529">
        <v>1725</v>
      </c>
      <c r="C45" t="s" s="527">
        <v>1726</v>
      </c>
      <c r="D45" s="530">
        <v>72</v>
      </c>
      <c r="E45" s="525"/>
      <c r="F45" s="524">
        <f>E45*D45</f>
        <v>0</v>
      </c>
      <c r="G45" s="6"/>
      <c r="H45" s="6"/>
      <c r="I45" s="103"/>
    </row>
    <row r="46" ht="14.4" customHeight="1" hidden="1">
      <c r="A46" s="5"/>
      <c r="B46" t="s" s="529">
        <v>1727</v>
      </c>
      <c r="C46" t="s" s="527">
        <v>1728</v>
      </c>
      <c r="D46" s="531">
        <v>64</v>
      </c>
      <c r="E46" s="525"/>
      <c r="F46" s="524">
        <f>E46*D46</f>
        <v>0</v>
      </c>
      <c r="G46" s="6"/>
      <c r="H46" s="6"/>
      <c r="I46" s="103"/>
    </row>
    <row r="47" ht="14.4" customHeight="1" hidden="1">
      <c r="A47" s="5"/>
      <c r="B47" t="s" s="529">
        <v>1729</v>
      </c>
      <c r="C47" t="s" s="527">
        <v>1730</v>
      </c>
      <c r="D47" s="530">
        <v>80</v>
      </c>
      <c r="E47" s="525"/>
      <c r="F47" s="524">
        <f>E47*D47</f>
        <v>0</v>
      </c>
      <c r="G47" s="6"/>
      <c r="H47" s="6"/>
      <c r="I47" s="103"/>
    </row>
    <row r="48" ht="14.4" customHeight="1" hidden="1">
      <c r="A48" s="5"/>
      <c r="B48" t="s" s="529">
        <v>1731</v>
      </c>
      <c r="C48" t="s" s="527">
        <v>1732</v>
      </c>
      <c r="D48" s="531">
        <v>72</v>
      </c>
      <c r="E48" s="525"/>
      <c r="F48" s="524">
        <f>E48*D48</f>
        <v>0</v>
      </c>
      <c r="G48" s="6"/>
      <c r="H48" s="6"/>
      <c r="I48" s="103"/>
    </row>
    <row r="49" ht="14.4" customHeight="1" hidden="1">
      <c r="A49" s="5"/>
      <c r="B49" t="s" s="529">
        <v>1733</v>
      </c>
      <c r="C49" t="s" s="527">
        <v>1734</v>
      </c>
      <c r="D49" s="530">
        <v>80</v>
      </c>
      <c r="E49" s="525"/>
      <c r="F49" s="524">
        <f>E49*D49</f>
        <v>0</v>
      </c>
      <c r="G49" s="6"/>
      <c r="H49" s="6"/>
      <c r="I49" s="103"/>
    </row>
    <row r="50" ht="14.4" customHeight="1" hidden="1">
      <c r="A50" s="5"/>
      <c r="B50" t="s" s="529">
        <v>1735</v>
      </c>
      <c r="C50" t="s" s="527">
        <v>1736</v>
      </c>
      <c r="D50" s="531">
        <v>88</v>
      </c>
      <c r="E50" s="525"/>
      <c r="F50" s="524">
        <f>E50*D50</f>
        <v>0</v>
      </c>
      <c r="G50" s="6"/>
      <c r="H50" s="6"/>
      <c r="I50" s="103"/>
    </row>
    <row r="51" ht="14.4" customHeight="1" hidden="1">
      <c r="A51" s="5"/>
      <c r="B51" t="s" s="529">
        <v>1737</v>
      </c>
      <c r="C51" t="s" s="527">
        <v>1738</v>
      </c>
      <c r="D51" s="530">
        <v>80</v>
      </c>
      <c r="E51" s="525"/>
      <c r="F51" s="524">
        <f>E51*D51</f>
        <v>0</v>
      </c>
      <c r="G51" s="6"/>
      <c r="H51" s="6"/>
      <c r="I51" s="103"/>
    </row>
    <row r="52" ht="14.4" customHeight="1" hidden="1">
      <c r="A52" s="5"/>
      <c r="B52" t="s" s="529">
        <v>1739</v>
      </c>
      <c r="C52" t="s" s="527">
        <v>1740</v>
      </c>
      <c r="D52" s="531">
        <v>96</v>
      </c>
      <c r="E52" s="525"/>
      <c r="F52" s="524">
        <f>E52*D52</f>
        <v>0</v>
      </c>
      <c r="G52" s="6"/>
      <c r="H52" s="6"/>
      <c r="I52" s="103"/>
    </row>
    <row r="53" ht="14.4" customHeight="1" hidden="1">
      <c r="A53" s="5"/>
      <c r="B53" t="s" s="529">
        <v>1741</v>
      </c>
      <c r="C53" t="s" s="527">
        <v>1742</v>
      </c>
      <c r="D53" s="530">
        <v>96</v>
      </c>
      <c r="E53" s="525"/>
      <c r="F53" s="524">
        <f>E53*D53</f>
        <v>0</v>
      </c>
      <c r="G53" s="6"/>
      <c r="H53" s="6"/>
      <c r="I53" s="103"/>
    </row>
    <row r="54" ht="14.4" customHeight="1" hidden="1">
      <c r="A54" s="5"/>
      <c r="B54" t="s" s="529">
        <v>1743</v>
      </c>
      <c r="C54" t="s" s="527">
        <v>1744</v>
      </c>
      <c r="D54" s="531">
        <v>96</v>
      </c>
      <c r="E54" s="525"/>
      <c r="F54" s="524">
        <f>E54*D54</f>
        <v>0</v>
      </c>
      <c r="G54" s="6"/>
      <c r="H54" s="6"/>
      <c r="I54" s="103"/>
    </row>
    <row r="55" ht="16.5" customHeight="1" hidden="1">
      <c r="A55" s="5"/>
      <c r="B55" t="s" s="529">
        <v>1745</v>
      </c>
      <c r="C55" t="s" s="527">
        <v>1746</v>
      </c>
      <c r="D55" s="530">
        <v>34</v>
      </c>
      <c r="E55" s="525"/>
      <c r="F55" s="524">
        <f>E55*D55</f>
        <v>0</v>
      </c>
      <c r="G55" s="6"/>
      <c r="H55" s="6"/>
      <c r="I55" s="103"/>
    </row>
    <row r="56" ht="14.4" customHeight="1" hidden="1">
      <c r="A56" s="5"/>
      <c r="B56" t="s" s="529">
        <v>1747</v>
      </c>
      <c r="C56" t="s" s="527">
        <v>1748</v>
      </c>
      <c r="D56" s="531">
        <v>30</v>
      </c>
      <c r="E56" s="525"/>
      <c r="F56" s="524">
        <f>E56*D56</f>
        <v>0</v>
      </c>
      <c r="G56" s="6"/>
      <c r="H56" s="6"/>
      <c r="I56" s="103"/>
    </row>
    <row r="57" ht="14.4" customHeight="1" hidden="1">
      <c r="A57" s="5"/>
      <c r="B57" t="s" s="529">
        <v>1749</v>
      </c>
      <c r="C57" t="s" s="527">
        <v>1750</v>
      </c>
      <c r="D57" s="530">
        <v>32</v>
      </c>
      <c r="E57" s="525"/>
      <c r="F57" s="524">
        <f>E57*D57</f>
        <v>0</v>
      </c>
      <c r="G57" s="6"/>
      <c r="H57" s="6"/>
      <c r="I57" s="103"/>
    </row>
    <row r="58" ht="14.4" customHeight="1" hidden="1">
      <c r="A58" s="5"/>
      <c r="B58" t="s" s="529">
        <v>1751</v>
      </c>
      <c r="C58" t="s" s="527">
        <v>1752</v>
      </c>
      <c r="D58" s="531">
        <v>42</v>
      </c>
      <c r="E58" s="525"/>
      <c r="F58" s="524">
        <f>E58*D58</f>
        <v>0</v>
      </c>
      <c r="G58" s="6"/>
      <c r="H58" s="6"/>
      <c r="I58" s="103"/>
    </row>
    <row r="59" ht="14.4" customHeight="1" hidden="1">
      <c r="A59" s="5"/>
      <c r="B59" t="s" s="529">
        <v>1753</v>
      </c>
      <c r="C59" t="s" s="527">
        <v>1754</v>
      </c>
      <c r="D59" s="530">
        <v>34</v>
      </c>
      <c r="E59" s="525"/>
      <c r="F59" s="524">
        <f>E59*D59</f>
        <v>0</v>
      </c>
      <c r="G59" s="6"/>
      <c r="H59" s="6"/>
      <c r="I59" s="103"/>
    </row>
    <row r="60" ht="14.4" customHeight="1" hidden="1">
      <c r="A60" s="5"/>
      <c r="B60" t="s" s="529">
        <v>1755</v>
      </c>
      <c r="C60" t="s" s="527">
        <v>1756</v>
      </c>
      <c r="D60" s="531">
        <v>34</v>
      </c>
      <c r="E60" s="525"/>
      <c r="F60" s="524">
        <f>E60*D60</f>
        <v>0</v>
      </c>
      <c r="G60" s="6"/>
      <c r="H60" s="6"/>
      <c r="I60" s="103"/>
    </row>
    <row r="61" ht="14.4" customHeight="1" hidden="1">
      <c r="A61" s="5"/>
      <c r="B61" t="s" s="529">
        <v>1757</v>
      </c>
      <c r="C61" t="s" s="527">
        <v>1758</v>
      </c>
      <c r="D61" s="530">
        <v>38</v>
      </c>
      <c r="E61" s="525"/>
      <c r="F61" s="524">
        <f>E61*D61</f>
        <v>0</v>
      </c>
      <c r="G61" s="6"/>
      <c r="H61" s="6"/>
      <c r="I61" s="103"/>
    </row>
    <row r="62" ht="14.4" customHeight="1" hidden="1">
      <c r="A62" s="5"/>
      <c r="B62" t="s" s="529">
        <v>1759</v>
      </c>
      <c r="C62" t="s" s="527">
        <v>1760</v>
      </c>
      <c r="D62" s="531">
        <v>44</v>
      </c>
      <c r="E62" s="525"/>
      <c r="F62" s="524">
        <f>E62*D62</f>
        <v>0</v>
      </c>
      <c r="G62" s="6"/>
      <c r="H62" s="6"/>
      <c r="I62" s="103"/>
    </row>
    <row r="63" ht="14.4" customHeight="1" hidden="1">
      <c r="A63" s="5"/>
      <c r="B63" t="s" s="529">
        <v>1761</v>
      </c>
      <c r="C63" t="s" s="527">
        <v>1762</v>
      </c>
      <c r="D63" s="530">
        <v>31</v>
      </c>
      <c r="E63" s="525"/>
      <c r="F63" s="524">
        <f>E63*D63</f>
        <v>0</v>
      </c>
      <c r="G63" s="6"/>
      <c r="H63" s="6"/>
      <c r="I63" s="103"/>
    </row>
    <row r="64" ht="14.4" customHeight="1" hidden="1">
      <c r="A64" s="5"/>
      <c r="B64" t="s" s="529">
        <v>1763</v>
      </c>
      <c r="C64" t="s" s="527">
        <v>1764</v>
      </c>
      <c r="D64" s="531">
        <v>31</v>
      </c>
      <c r="E64" s="525"/>
      <c r="F64" s="524">
        <f>E64*D64</f>
        <v>0</v>
      </c>
      <c r="G64" s="6"/>
      <c r="H64" s="6"/>
      <c r="I64" s="103"/>
    </row>
    <row r="65" ht="14.4" customHeight="1" hidden="1">
      <c r="A65" s="5"/>
      <c r="B65" t="s" s="529">
        <v>1765</v>
      </c>
      <c r="C65" t="s" s="527">
        <v>1766</v>
      </c>
      <c r="D65" s="530">
        <v>31</v>
      </c>
      <c r="E65" s="525"/>
      <c r="F65" s="524">
        <f>E65*D65</f>
        <v>0</v>
      </c>
      <c r="G65" s="6"/>
      <c r="H65" s="6"/>
      <c r="I65" s="103"/>
    </row>
    <row r="66" ht="14.4" customHeight="1" hidden="1">
      <c r="A66" s="5"/>
      <c r="B66" t="s" s="529">
        <v>1767</v>
      </c>
      <c r="C66" t="s" s="527">
        <v>1768</v>
      </c>
      <c r="D66" s="531">
        <v>31</v>
      </c>
      <c r="E66" s="525"/>
      <c r="F66" s="524">
        <f>E66*D66</f>
        <v>0</v>
      </c>
      <c r="G66" s="6"/>
      <c r="H66" s="6"/>
      <c r="I66" s="103"/>
    </row>
    <row r="67" ht="14.4" customHeight="1" hidden="1">
      <c r="A67" s="5"/>
      <c r="B67" t="s" s="529">
        <v>1769</v>
      </c>
      <c r="C67" t="s" s="527">
        <v>1770</v>
      </c>
      <c r="D67" s="530">
        <v>31</v>
      </c>
      <c r="E67" s="525"/>
      <c r="F67" s="524">
        <f>E67*D67</f>
        <v>0</v>
      </c>
      <c r="G67" s="6"/>
      <c r="H67" s="6"/>
      <c r="I67" s="103"/>
    </row>
    <row r="68" ht="14.4" customHeight="1" hidden="1">
      <c r="A68" s="5"/>
      <c r="B68" t="s" s="529">
        <v>1771</v>
      </c>
      <c r="C68" t="s" s="527">
        <v>1772</v>
      </c>
      <c r="D68" s="531">
        <v>31</v>
      </c>
      <c r="E68" s="525"/>
      <c r="F68" s="524">
        <f>E68*D68</f>
        <v>0</v>
      </c>
      <c r="G68" s="6"/>
      <c r="H68" s="6"/>
      <c r="I68" s="103"/>
    </row>
    <row r="69" ht="14.4" customHeight="1" hidden="1">
      <c r="A69" s="5"/>
      <c r="B69" t="s" s="529">
        <v>1773</v>
      </c>
      <c r="C69" t="s" s="527">
        <v>1774</v>
      </c>
      <c r="D69" s="530">
        <v>33</v>
      </c>
      <c r="E69" s="525"/>
      <c r="F69" s="524">
        <f>E69*D69</f>
        <v>0</v>
      </c>
      <c r="G69" s="6"/>
      <c r="H69" s="6"/>
      <c r="I69" s="103"/>
    </row>
    <row r="70" ht="14.4" customHeight="1" hidden="1">
      <c r="A70" s="5"/>
      <c r="B70" t="s" s="529">
        <v>1775</v>
      </c>
      <c r="C70" t="s" s="527">
        <v>1776</v>
      </c>
      <c r="D70" s="531">
        <v>336</v>
      </c>
      <c r="E70" s="525"/>
      <c r="F70" s="524">
        <f>E70*D70</f>
        <v>0</v>
      </c>
      <c r="G70" s="6"/>
      <c r="H70" s="6"/>
      <c r="I70" s="103"/>
    </row>
    <row r="71" ht="14.4" customHeight="1" hidden="1">
      <c r="A71" s="5"/>
      <c r="B71" t="s" s="529">
        <v>1777</v>
      </c>
      <c r="C71" t="s" s="527">
        <v>1778</v>
      </c>
      <c r="D71" s="530">
        <v>232</v>
      </c>
      <c r="E71" s="525"/>
      <c r="F71" s="524">
        <f>E71*D71</f>
        <v>0</v>
      </c>
      <c r="G71" s="6"/>
      <c r="H71" s="6"/>
      <c r="I71" s="103"/>
    </row>
    <row r="72" ht="14.4" customHeight="1" hidden="1">
      <c r="A72" s="5"/>
      <c r="B72" t="s" s="529">
        <v>1779</v>
      </c>
      <c r="C72" t="s" s="527">
        <v>1780</v>
      </c>
      <c r="D72" s="531">
        <v>112</v>
      </c>
      <c r="E72" s="525"/>
      <c r="F72" s="524">
        <f>E72*D72</f>
        <v>0</v>
      </c>
      <c r="G72" s="6"/>
      <c r="H72" s="6"/>
      <c r="I72" s="103"/>
    </row>
    <row r="73" ht="14.4" customHeight="1" hidden="1">
      <c r="A73" s="5"/>
      <c r="B73" t="s" s="529">
        <v>1781</v>
      </c>
      <c r="C73" t="s" s="527">
        <v>1782</v>
      </c>
      <c r="D73" s="530">
        <v>64</v>
      </c>
      <c r="E73" s="525"/>
      <c r="F73" s="524">
        <f>E73*D73</f>
        <v>0</v>
      </c>
      <c r="G73" s="6"/>
      <c r="H73" s="6"/>
      <c r="I73" s="103"/>
    </row>
    <row r="74" ht="14.4" customHeight="1" hidden="1">
      <c r="A74" s="5"/>
      <c r="B74" t="s" s="529">
        <v>1783</v>
      </c>
      <c r="C74" t="s" s="527">
        <v>1784</v>
      </c>
      <c r="D74" s="531">
        <v>44</v>
      </c>
      <c r="E74" s="525"/>
      <c r="F74" s="524">
        <f>E74*D74</f>
        <v>0</v>
      </c>
      <c r="G74" s="6"/>
      <c r="H74" s="6"/>
      <c r="I74" s="103"/>
    </row>
    <row r="75" ht="14.4" customHeight="1" hidden="1">
      <c r="A75" s="5"/>
      <c r="B75" t="s" s="529">
        <v>1785</v>
      </c>
      <c r="C75" t="s" s="527">
        <v>1786</v>
      </c>
      <c r="D75" s="530">
        <v>39</v>
      </c>
      <c r="E75" s="525"/>
      <c r="F75" s="524">
        <f>E75*D75</f>
        <v>0</v>
      </c>
      <c r="G75" s="6"/>
      <c r="H75" s="6"/>
      <c r="I75" s="103"/>
    </row>
    <row r="76" ht="14.4" customHeight="1" hidden="1">
      <c r="A76" s="5"/>
      <c r="B76" t="s" s="529">
        <v>1787</v>
      </c>
      <c r="C76" t="s" s="527">
        <v>1788</v>
      </c>
      <c r="D76" s="531">
        <v>52</v>
      </c>
      <c r="E76" s="525"/>
      <c r="F76" s="524">
        <f>E76*D76</f>
        <v>0</v>
      </c>
      <c r="G76" s="6"/>
      <c r="H76" s="6"/>
      <c r="I76" s="103"/>
    </row>
    <row r="77" ht="14.4" customHeight="1" hidden="1">
      <c r="A77" s="5"/>
      <c r="B77" t="s" s="529">
        <v>1789</v>
      </c>
      <c r="C77" t="s" s="527">
        <v>1790</v>
      </c>
      <c r="D77" s="530">
        <v>30</v>
      </c>
      <c r="E77" s="525"/>
      <c r="F77" s="524">
        <f>E77*D77</f>
        <v>0</v>
      </c>
      <c r="G77" s="6"/>
      <c r="H77" s="6"/>
      <c r="I77" s="103"/>
    </row>
    <row r="78" ht="14.4" customHeight="1" hidden="1">
      <c r="A78" s="5"/>
      <c r="B78" t="s" s="529">
        <v>1791</v>
      </c>
      <c r="C78" t="s" s="527">
        <v>1792</v>
      </c>
      <c r="D78" s="531">
        <v>30</v>
      </c>
      <c r="E78" s="525"/>
      <c r="F78" s="524">
        <f>E78*D78</f>
        <v>0</v>
      </c>
      <c r="G78" s="6"/>
      <c r="H78" s="6"/>
      <c r="I78" s="103"/>
    </row>
    <row r="79" ht="14.4" customHeight="1" hidden="1">
      <c r="A79" s="5"/>
      <c r="B79" t="s" s="529">
        <v>1793</v>
      </c>
      <c r="C79" t="s" s="527">
        <v>1794</v>
      </c>
      <c r="D79" s="530">
        <v>54</v>
      </c>
      <c r="E79" s="525"/>
      <c r="F79" s="524">
        <f>E79*D79</f>
        <v>0</v>
      </c>
      <c r="G79" s="6"/>
      <c r="H79" s="6"/>
      <c r="I79" s="103"/>
    </row>
    <row r="80" ht="14.4" customHeight="1" hidden="1">
      <c r="A80" s="5"/>
      <c r="B80" t="s" s="529">
        <v>1795</v>
      </c>
      <c r="C80" t="s" s="527">
        <v>1796</v>
      </c>
      <c r="D80" s="531">
        <v>50</v>
      </c>
      <c r="E80" s="525"/>
      <c r="F80" s="524">
        <f>E80*D80</f>
        <v>0</v>
      </c>
      <c r="G80" s="6"/>
      <c r="H80" s="6"/>
      <c r="I80" s="103"/>
    </row>
    <row r="81" ht="14.4" customHeight="1" hidden="1">
      <c r="A81" s="5"/>
      <c r="B81" t="s" s="529">
        <v>1797</v>
      </c>
      <c r="C81" t="s" s="527">
        <v>1798</v>
      </c>
      <c r="D81" s="530">
        <v>68</v>
      </c>
      <c r="E81" s="525"/>
      <c r="F81" s="524">
        <f>E81*D81</f>
        <v>0</v>
      </c>
      <c r="G81" s="6"/>
      <c r="H81" s="6"/>
      <c r="I81" s="103"/>
    </row>
    <row r="82" ht="14.4" customHeight="1" hidden="1">
      <c r="A82" s="5"/>
      <c r="B82" t="s" s="529">
        <v>1799</v>
      </c>
      <c r="C82" t="s" s="527">
        <v>1800</v>
      </c>
      <c r="D82" s="531">
        <v>56</v>
      </c>
      <c r="E82" s="525"/>
      <c r="F82" s="524">
        <f>E82*D82</f>
        <v>0</v>
      </c>
      <c r="G82" s="6"/>
      <c r="H82" s="6"/>
      <c r="I82" s="103"/>
    </row>
    <row r="83" ht="14.4" customHeight="1" hidden="1">
      <c r="A83" s="5"/>
      <c r="B83" t="s" s="529">
        <v>1801</v>
      </c>
      <c r="C83" t="s" s="527">
        <v>1802</v>
      </c>
      <c r="D83" s="530">
        <v>30</v>
      </c>
      <c r="E83" s="525"/>
      <c r="F83" s="524">
        <f>E83*D83</f>
        <v>0</v>
      </c>
      <c r="G83" s="6"/>
      <c r="H83" s="6"/>
      <c r="I83" s="103"/>
    </row>
    <row r="84" ht="14.4" customHeight="1" hidden="1">
      <c r="A84" s="5"/>
      <c r="B84" t="s" s="529">
        <v>1803</v>
      </c>
      <c r="C84" t="s" s="527">
        <v>1804</v>
      </c>
      <c r="D84" s="531">
        <v>45</v>
      </c>
      <c r="E84" s="525"/>
      <c r="F84" s="524">
        <f>E84*D84</f>
        <v>0</v>
      </c>
      <c r="G84" s="6"/>
      <c r="H84" s="6"/>
      <c r="I84" s="103"/>
    </row>
    <row r="85" ht="14.4" customHeight="1" hidden="1">
      <c r="A85" s="5"/>
      <c r="B85" t="s" s="529">
        <v>1805</v>
      </c>
      <c r="C85" t="s" s="527">
        <v>1806</v>
      </c>
      <c r="D85" s="530">
        <v>44</v>
      </c>
      <c r="E85" s="525"/>
      <c r="F85" s="524">
        <f>E85*D85</f>
        <v>0</v>
      </c>
      <c r="G85" s="6"/>
      <c r="H85" s="6"/>
      <c r="I85" s="103"/>
    </row>
    <row r="86" ht="14.4" customHeight="1" hidden="1">
      <c r="A86" s="5"/>
      <c r="B86" t="s" s="529">
        <v>1807</v>
      </c>
      <c r="C86" t="s" s="527">
        <v>1808</v>
      </c>
      <c r="D86" s="531">
        <v>94</v>
      </c>
      <c r="E86" s="525"/>
      <c r="F86" s="524">
        <f>E86*D86</f>
        <v>0</v>
      </c>
      <c r="G86" s="6"/>
      <c r="H86" s="6"/>
      <c r="I86" s="103"/>
    </row>
    <row r="87" ht="14.4" customHeight="1" hidden="1">
      <c r="A87" s="5"/>
      <c r="B87" t="s" s="529">
        <v>1809</v>
      </c>
      <c r="C87" t="s" s="527">
        <v>1810</v>
      </c>
      <c r="D87" s="530">
        <v>33</v>
      </c>
      <c r="E87" s="525"/>
      <c r="F87" s="524">
        <f>E87*D87</f>
        <v>0</v>
      </c>
      <c r="G87" s="6"/>
      <c r="H87" s="6"/>
      <c r="I87" s="103"/>
    </row>
    <row r="88" ht="14.4" customHeight="1" hidden="1">
      <c r="A88" s="5"/>
      <c r="B88" t="s" s="529">
        <v>1811</v>
      </c>
      <c r="C88" t="s" s="527">
        <v>1812</v>
      </c>
      <c r="D88" s="531">
        <v>33</v>
      </c>
      <c r="E88" s="525"/>
      <c r="F88" s="524">
        <f>E88*D88</f>
        <v>0</v>
      </c>
      <c r="G88" s="6"/>
      <c r="H88" s="6"/>
      <c r="I88" s="103"/>
    </row>
    <row r="89" ht="14.4" customHeight="1" hidden="1">
      <c r="A89" s="5"/>
      <c r="B89" t="s" s="529">
        <v>1813</v>
      </c>
      <c r="C89" t="s" s="527">
        <v>1814</v>
      </c>
      <c r="D89" s="531">
        <v>48</v>
      </c>
      <c r="E89" s="525"/>
      <c r="F89" s="524">
        <f>E89*D89</f>
        <v>0</v>
      </c>
      <c r="G89" s="6"/>
      <c r="H89" s="6"/>
      <c r="I89" s="103"/>
    </row>
    <row r="90" ht="14.4" customHeight="1" hidden="1">
      <c r="A90" s="5"/>
      <c r="B90" t="s" s="529">
        <v>1815</v>
      </c>
      <c r="C90" t="s" s="527">
        <v>1816</v>
      </c>
      <c r="D90" s="530">
        <v>52</v>
      </c>
      <c r="E90" s="525"/>
      <c r="F90" s="524">
        <f>E90*D90</f>
        <v>0</v>
      </c>
      <c r="G90" s="6"/>
      <c r="H90" s="6"/>
      <c r="I90" s="103"/>
    </row>
    <row r="91" ht="14.4" customHeight="1" hidden="1">
      <c r="A91" s="5"/>
      <c r="B91" t="s" s="529">
        <v>1817</v>
      </c>
      <c r="C91" t="s" s="527">
        <v>1818</v>
      </c>
      <c r="D91" s="530">
        <v>54</v>
      </c>
      <c r="E91" s="525"/>
      <c r="F91" s="524">
        <f>E91*D91</f>
        <v>0</v>
      </c>
      <c r="G91" s="6"/>
      <c r="H91" s="6"/>
      <c r="I91" s="103"/>
    </row>
    <row r="92" ht="14.4" customHeight="1" hidden="1">
      <c r="A92" s="5"/>
      <c r="B92" s="532"/>
      <c r="C92" s="533"/>
      <c r="D92" s="530"/>
      <c r="E92" s="534">
        <f>SUM(E9:E91)</f>
        <v>0</v>
      </c>
      <c r="F92" s="524">
        <f>SUM(F9:F91)</f>
        <v>0</v>
      </c>
      <c r="G92" s="6"/>
      <c r="H92" s="6"/>
      <c r="I92" s="103"/>
    </row>
    <row r="93" ht="18" customHeight="1" hidden="1">
      <c r="A93" s="506"/>
      <c r="B93" t="s" s="535">
        <v>1819</v>
      </c>
      <c r="C93" s="536"/>
      <c r="D93" s="537"/>
      <c r="E93" s="538">
        <f>SUM(E9:E91)</f>
        <v>0</v>
      </c>
      <c r="F93" s="539">
        <f>SUM(F9:F92)</f>
        <v>0</v>
      </c>
      <c r="G93" s="6"/>
      <c r="H93" s="6"/>
      <c r="I93" s="103"/>
    </row>
    <row r="94" ht="14.4" customHeight="1">
      <c r="A94" s="5"/>
      <c r="B94" s="198"/>
      <c r="C94" s="198"/>
      <c r="D94" s="500"/>
      <c r="E94" s="198"/>
      <c r="F94" s="500"/>
      <c r="G94" s="6"/>
      <c r="H94" s="6"/>
      <c r="I94" s="103"/>
    </row>
    <row r="95" ht="14.4" customHeight="1">
      <c r="A95" s="5"/>
      <c r="B95" s="125"/>
      <c r="C95" s="125"/>
      <c r="D95" s="6"/>
      <c r="E95" s="125"/>
      <c r="F95" s="6"/>
      <c r="G95" s="6"/>
      <c r="H95" s="6"/>
      <c r="I95" s="103"/>
    </row>
    <row r="96" ht="14.4" customHeight="1">
      <c r="A96" s="5"/>
      <c r="B96" s="125"/>
      <c r="C96" s="125"/>
      <c r="D96" s="6"/>
      <c r="E96" s="125"/>
      <c r="F96" s="6"/>
      <c r="G96" s="6"/>
      <c r="H96" s="6"/>
      <c r="I96" s="103"/>
    </row>
    <row r="97" ht="14.4" customHeight="1">
      <c r="A97" s="5"/>
      <c r="B97" s="125"/>
      <c r="C97" s="125"/>
      <c r="D97" s="6"/>
      <c r="E97" s="125"/>
      <c r="F97" s="6"/>
      <c r="G97" s="6"/>
      <c r="H97" s="6"/>
      <c r="I97" s="103"/>
    </row>
    <row r="98" ht="14.4" customHeight="1">
      <c r="A98" s="5"/>
      <c r="B98" s="125"/>
      <c r="C98" s="125"/>
      <c r="D98" s="6"/>
      <c r="E98" s="125"/>
      <c r="F98" s="6"/>
      <c r="G98" s="6"/>
      <c r="H98" s="6"/>
      <c r="I98" s="103"/>
    </row>
    <row r="99" ht="14.4" customHeight="1">
      <c r="A99" s="5"/>
      <c r="B99" s="125"/>
      <c r="C99" s="125"/>
      <c r="D99" s="6"/>
      <c r="E99" s="125"/>
      <c r="F99" s="6"/>
      <c r="G99" s="6"/>
      <c r="H99" s="6"/>
      <c r="I99" s="103"/>
    </row>
    <row r="100" ht="14.4" customHeight="1">
      <c r="A100" s="5"/>
      <c r="B100" s="125"/>
      <c r="C100" s="125"/>
      <c r="D100" s="6"/>
      <c r="E100" s="125"/>
      <c r="F100" s="6"/>
      <c r="G100" s="6"/>
      <c r="H100" s="6"/>
      <c r="I100" s="103"/>
    </row>
    <row r="101" ht="14.4" customHeight="1">
      <c r="A101" s="5"/>
      <c r="B101" s="125"/>
      <c r="C101" s="125"/>
      <c r="D101" s="6"/>
      <c r="E101" s="125"/>
      <c r="F101" s="6"/>
      <c r="G101" s="6"/>
      <c r="H101" s="6"/>
      <c r="I101" s="103"/>
    </row>
    <row r="102" ht="14.4" customHeight="1">
      <c r="A102" s="5"/>
      <c r="B102" s="125"/>
      <c r="C102" s="125"/>
      <c r="D102" s="6"/>
      <c r="E102" s="125"/>
      <c r="F102" s="6"/>
      <c r="G102" s="6"/>
      <c r="H102" s="6"/>
      <c r="I102" s="103"/>
    </row>
    <row r="103" ht="14.4" customHeight="1">
      <c r="A103" s="5"/>
      <c r="B103" s="125"/>
      <c r="C103" s="125"/>
      <c r="D103" s="6"/>
      <c r="E103" s="125"/>
      <c r="F103" s="6"/>
      <c r="G103" s="6"/>
      <c r="H103" s="6"/>
      <c r="I103" s="103"/>
    </row>
    <row r="104" ht="14.4" customHeight="1">
      <c r="A104" s="5"/>
      <c r="B104" s="125"/>
      <c r="C104" s="125"/>
      <c r="D104" s="6"/>
      <c r="E104" s="125"/>
      <c r="F104" s="6"/>
      <c r="G104" s="6"/>
      <c r="H104" s="6"/>
      <c r="I104" s="103"/>
    </row>
    <row r="105" ht="14.4" customHeight="1">
      <c r="A105" s="5"/>
      <c r="B105" s="125"/>
      <c r="C105" s="125"/>
      <c r="D105" s="6"/>
      <c r="E105" s="125"/>
      <c r="F105" s="6"/>
      <c r="G105" s="6"/>
      <c r="H105" s="6"/>
      <c r="I105" s="103"/>
    </row>
    <row r="106" ht="14.4" customHeight="1">
      <c r="A106" s="5"/>
      <c r="B106" s="125"/>
      <c r="C106" s="125"/>
      <c r="D106" s="6"/>
      <c r="E106" s="540"/>
      <c r="F106" s="6"/>
      <c r="G106" s="6"/>
      <c r="H106" s="6"/>
      <c r="I106" s="103"/>
    </row>
    <row r="107" ht="14.4" customHeight="1">
      <c r="A107" s="5"/>
      <c r="B107" s="125"/>
      <c r="C107" s="125"/>
      <c r="D107" s="6"/>
      <c r="E107" s="540"/>
      <c r="F107" s="6"/>
      <c r="G107" s="6"/>
      <c r="H107" s="6"/>
      <c r="I107" s="103"/>
    </row>
    <row r="108" ht="14.4" customHeight="1">
      <c r="A108" s="5"/>
      <c r="B108" s="125"/>
      <c r="C108" s="125"/>
      <c r="D108" s="6"/>
      <c r="E108" s="540"/>
      <c r="F108" s="6"/>
      <c r="G108" s="6"/>
      <c r="H108" s="6"/>
      <c r="I108" s="103"/>
    </row>
    <row r="109" ht="14.4" customHeight="1">
      <c r="A109" s="5"/>
      <c r="B109" s="125"/>
      <c r="C109" s="125"/>
      <c r="D109" s="6"/>
      <c r="E109" s="540"/>
      <c r="F109" s="6"/>
      <c r="G109" s="6"/>
      <c r="H109" s="6"/>
      <c r="I109" s="103"/>
    </row>
    <row r="110" ht="14.4" customHeight="1">
      <c r="A110" s="5"/>
      <c r="B110" s="125"/>
      <c r="C110" s="125"/>
      <c r="D110" s="6"/>
      <c r="E110" s="540"/>
      <c r="F110" s="6"/>
      <c r="G110" s="6"/>
      <c r="H110" s="6"/>
      <c r="I110" s="103"/>
    </row>
    <row r="111" ht="14.4" customHeight="1">
      <c r="A111" s="5"/>
      <c r="B111" s="125"/>
      <c r="C111" s="125"/>
      <c r="D111" s="6"/>
      <c r="E111" s="540"/>
      <c r="F111" s="6"/>
      <c r="G111" s="6"/>
      <c r="H111" s="6"/>
      <c r="I111" s="103"/>
    </row>
    <row r="112" ht="14.4" customHeight="1">
      <c r="A112" s="5"/>
      <c r="B112" s="125"/>
      <c r="C112" s="125"/>
      <c r="D112" s="6"/>
      <c r="E112" s="540"/>
      <c r="F112" s="6"/>
      <c r="G112" s="6"/>
      <c r="H112" s="6"/>
      <c r="I112" s="103"/>
    </row>
    <row r="113" ht="14.4" customHeight="1">
      <c r="A113" s="5"/>
      <c r="B113" s="125"/>
      <c r="C113" s="125"/>
      <c r="D113" s="6"/>
      <c r="E113" s="540"/>
      <c r="F113" s="6"/>
      <c r="G113" s="6"/>
      <c r="H113" s="6"/>
      <c r="I113" s="103"/>
    </row>
    <row r="114" ht="14.4" customHeight="1">
      <c r="A114" s="5"/>
      <c r="B114" s="125"/>
      <c r="C114" s="125"/>
      <c r="D114" s="6"/>
      <c r="E114" s="540"/>
      <c r="F114" s="6"/>
      <c r="G114" s="6"/>
      <c r="H114" s="6"/>
      <c r="I114" s="103"/>
    </row>
    <row r="115" ht="14.4" customHeight="1">
      <c r="A115" s="5"/>
      <c r="B115" s="125"/>
      <c r="C115" s="125"/>
      <c r="D115" s="6"/>
      <c r="E115" s="540"/>
      <c r="F115" s="6"/>
      <c r="G115" s="6"/>
      <c r="H115" s="6"/>
      <c r="I115" s="103"/>
    </row>
    <row r="116" ht="14.4" customHeight="1">
      <c r="A116" s="5"/>
      <c r="B116" s="125"/>
      <c r="C116" s="125"/>
      <c r="D116" s="6"/>
      <c r="E116" s="540"/>
      <c r="F116" s="6"/>
      <c r="G116" s="6"/>
      <c r="H116" s="6"/>
      <c r="I116" s="103"/>
    </row>
    <row r="117" ht="14.4" customHeight="1">
      <c r="A117" s="5"/>
      <c r="B117" s="125"/>
      <c r="C117" s="125"/>
      <c r="D117" s="6"/>
      <c r="E117" s="540"/>
      <c r="F117" s="6"/>
      <c r="G117" s="6"/>
      <c r="H117" s="6"/>
      <c r="I117" s="103"/>
    </row>
    <row r="118" ht="14.4" customHeight="1">
      <c r="A118" s="5"/>
      <c r="B118" s="125"/>
      <c r="C118" s="125"/>
      <c r="D118" s="6"/>
      <c r="E118" s="540"/>
      <c r="F118" s="6"/>
      <c r="G118" s="6"/>
      <c r="H118" s="6"/>
      <c r="I118" s="103"/>
    </row>
    <row r="119" ht="14.4" customHeight="1">
      <c r="A119" s="5"/>
      <c r="B119" s="125"/>
      <c r="C119" s="125"/>
      <c r="D119" s="6"/>
      <c r="E119" s="540"/>
      <c r="F119" s="6"/>
      <c r="G119" s="6"/>
      <c r="H119" s="6"/>
      <c r="I119" s="103"/>
    </row>
    <row r="120" ht="14.4" customHeight="1">
      <c r="A120" s="5"/>
      <c r="B120" s="125"/>
      <c r="C120" s="125"/>
      <c r="D120" s="6"/>
      <c r="E120" s="540"/>
      <c r="F120" s="6"/>
      <c r="G120" s="6"/>
      <c r="H120" s="6"/>
      <c r="I120" s="103"/>
    </row>
    <row r="121" ht="14.4" customHeight="1">
      <c r="A121" s="5"/>
      <c r="B121" s="125"/>
      <c r="C121" s="125"/>
      <c r="D121" s="6"/>
      <c r="E121" s="540"/>
      <c r="F121" s="6"/>
      <c r="G121" s="6"/>
      <c r="H121" s="6"/>
      <c r="I121" s="103"/>
    </row>
    <row r="122" ht="14.4" customHeight="1">
      <c r="A122" s="5"/>
      <c r="B122" s="125"/>
      <c r="C122" s="125"/>
      <c r="D122" s="6"/>
      <c r="E122" s="540"/>
      <c r="F122" s="6"/>
      <c r="G122" s="6"/>
      <c r="H122" s="6"/>
      <c r="I122" s="103"/>
    </row>
    <row r="123" ht="14.4" customHeight="1">
      <c r="A123" s="5"/>
      <c r="B123" s="125"/>
      <c r="C123" s="125"/>
      <c r="D123" s="6"/>
      <c r="E123" s="540"/>
      <c r="F123" s="6"/>
      <c r="G123" s="6"/>
      <c r="H123" s="6"/>
      <c r="I123" s="103"/>
    </row>
    <row r="124" ht="14.4" customHeight="1">
      <c r="A124" s="5"/>
      <c r="B124" s="125"/>
      <c r="C124" s="125"/>
      <c r="D124" s="6"/>
      <c r="E124" s="540"/>
      <c r="F124" s="6"/>
      <c r="G124" s="6"/>
      <c r="H124" s="6"/>
      <c r="I124" s="103"/>
    </row>
    <row r="125" ht="14.4" customHeight="1">
      <c r="A125" s="5"/>
      <c r="B125" s="125"/>
      <c r="C125" s="125"/>
      <c r="D125" s="6"/>
      <c r="E125" s="540"/>
      <c r="F125" s="6"/>
      <c r="G125" s="6"/>
      <c r="H125" s="6"/>
      <c r="I125" s="103"/>
    </row>
    <row r="126" ht="14.4" customHeight="1">
      <c r="A126" s="5"/>
      <c r="B126" s="125"/>
      <c r="C126" s="125"/>
      <c r="D126" s="6"/>
      <c r="E126" s="540"/>
      <c r="F126" s="6"/>
      <c r="G126" s="6"/>
      <c r="H126" s="6"/>
      <c r="I126" s="103"/>
    </row>
    <row r="127" ht="14.4" customHeight="1">
      <c r="A127" s="5"/>
      <c r="B127" s="125"/>
      <c r="C127" s="125"/>
      <c r="D127" s="6"/>
      <c r="E127" s="540"/>
      <c r="F127" s="6"/>
      <c r="G127" s="6"/>
      <c r="H127" s="6"/>
      <c r="I127" s="103"/>
    </row>
    <row r="128" ht="14.4" customHeight="1">
      <c r="A128" s="5"/>
      <c r="B128" s="125"/>
      <c r="C128" s="125"/>
      <c r="D128" s="6"/>
      <c r="E128" s="540"/>
      <c r="F128" s="6"/>
      <c r="G128" s="6"/>
      <c r="H128" s="6"/>
      <c r="I128" s="103"/>
    </row>
    <row r="129" ht="14.4" customHeight="1">
      <c r="A129" s="5"/>
      <c r="B129" s="125"/>
      <c r="C129" s="125"/>
      <c r="D129" s="6"/>
      <c r="E129" s="540"/>
      <c r="F129" s="6"/>
      <c r="G129" s="6"/>
      <c r="H129" s="6"/>
      <c r="I129" s="103"/>
    </row>
    <row r="130" ht="14.4" customHeight="1">
      <c r="A130" s="5"/>
      <c r="B130" s="125"/>
      <c r="C130" s="125"/>
      <c r="D130" s="6"/>
      <c r="E130" s="540"/>
      <c r="F130" s="6"/>
      <c r="G130" s="6"/>
      <c r="H130" s="6"/>
      <c r="I130" s="103"/>
    </row>
    <row r="131" ht="14.4" customHeight="1">
      <c r="A131" s="5"/>
      <c r="B131" s="125"/>
      <c r="C131" s="125"/>
      <c r="D131" s="6"/>
      <c r="E131" s="540"/>
      <c r="F131" s="6"/>
      <c r="G131" s="6"/>
      <c r="H131" s="6"/>
      <c r="I131" s="103"/>
    </row>
    <row r="132" ht="14.4" customHeight="1">
      <c r="A132" s="5"/>
      <c r="B132" s="125"/>
      <c r="C132" s="125"/>
      <c r="D132" s="6"/>
      <c r="E132" s="540"/>
      <c r="F132" s="6"/>
      <c r="G132" s="6"/>
      <c r="H132" s="6"/>
      <c r="I132" s="103"/>
    </row>
    <row r="133" ht="14.4" customHeight="1">
      <c r="A133" s="5"/>
      <c r="B133" s="125"/>
      <c r="C133" s="125"/>
      <c r="D133" s="6"/>
      <c r="E133" s="540"/>
      <c r="F133" s="6"/>
      <c r="G133" s="6"/>
      <c r="H133" s="6"/>
      <c r="I133" s="103"/>
    </row>
    <row r="134" ht="14.4" customHeight="1">
      <c r="A134" s="5"/>
      <c r="B134" s="125"/>
      <c r="C134" s="125"/>
      <c r="D134" s="6"/>
      <c r="E134" s="540"/>
      <c r="F134" s="6"/>
      <c r="G134" s="6"/>
      <c r="H134" s="6"/>
      <c r="I134" s="103"/>
    </row>
    <row r="135" ht="14.4" customHeight="1">
      <c r="A135" s="5"/>
      <c r="B135" s="125"/>
      <c r="C135" s="125"/>
      <c r="D135" s="6"/>
      <c r="E135" s="540"/>
      <c r="F135" s="6"/>
      <c r="G135" s="6"/>
      <c r="H135" s="6"/>
      <c r="I135" s="103"/>
    </row>
    <row r="136" ht="14.4" customHeight="1">
      <c r="A136" s="5"/>
      <c r="B136" s="125"/>
      <c r="C136" s="125"/>
      <c r="D136" s="6"/>
      <c r="E136" s="540"/>
      <c r="F136" s="6"/>
      <c r="G136" s="6"/>
      <c r="H136" s="6"/>
      <c r="I136" s="103"/>
    </row>
    <row r="137" ht="14.4" customHeight="1">
      <c r="A137" s="5"/>
      <c r="B137" s="125"/>
      <c r="C137" s="125"/>
      <c r="D137" s="6"/>
      <c r="E137" s="540"/>
      <c r="F137" s="6"/>
      <c r="G137" s="6"/>
      <c r="H137" s="6"/>
      <c r="I137" s="103"/>
    </row>
    <row r="138" ht="14.4" customHeight="1">
      <c r="A138" s="5"/>
      <c r="B138" s="125"/>
      <c r="C138" s="125"/>
      <c r="D138" s="6"/>
      <c r="E138" s="540"/>
      <c r="F138" s="6"/>
      <c r="G138" s="6"/>
      <c r="H138" s="6"/>
      <c r="I138" s="103"/>
    </row>
    <row r="139" ht="14.4" customHeight="1">
      <c r="A139" s="5"/>
      <c r="B139" s="125"/>
      <c r="C139" s="125"/>
      <c r="D139" s="6"/>
      <c r="E139" s="540"/>
      <c r="F139" s="6"/>
      <c r="G139" s="6"/>
      <c r="H139" s="6"/>
      <c r="I139" s="103"/>
    </row>
    <row r="140" ht="14.4" customHeight="1">
      <c r="A140" s="5"/>
      <c r="B140" s="125"/>
      <c r="C140" s="125"/>
      <c r="D140" s="6"/>
      <c r="E140" s="540"/>
      <c r="F140" s="6"/>
      <c r="G140" s="6"/>
      <c r="H140" s="6"/>
      <c r="I140" s="103"/>
    </row>
    <row r="141" ht="14.4" customHeight="1">
      <c r="A141" s="5"/>
      <c r="B141" s="125"/>
      <c r="C141" s="125"/>
      <c r="D141" s="6"/>
      <c r="E141" s="540"/>
      <c r="F141" s="6"/>
      <c r="G141" s="6"/>
      <c r="H141" s="6"/>
      <c r="I141" s="103"/>
    </row>
    <row r="142" ht="14.4" customHeight="1">
      <c r="A142" s="5"/>
      <c r="B142" s="125"/>
      <c r="C142" s="125"/>
      <c r="D142" s="6"/>
      <c r="E142" s="540"/>
      <c r="F142" s="6"/>
      <c r="G142" s="6"/>
      <c r="H142" s="6"/>
      <c r="I142" s="103"/>
    </row>
    <row r="143" ht="14.4" customHeight="1">
      <c r="A143" s="5"/>
      <c r="B143" s="125"/>
      <c r="C143" s="125"/>
      <c r="D143" s="6"/>
      <c r="E143" s="540"/>
      <c r="F143" s="6"/>
      <c r="G143" s="6"/>
      <c r="H143" s="6"/>
      <c r="I143" s="103"/>
    </row>
    <row r="144" ht="14.4" customHeight="1">
      <c r="A144" s="5"/>
      <c r="B144" s="125"/>
      <c r="C144" s="125"/>
      <c r="D144" s="6"/>
      <c r="E144" s="540"/>
      <c r="F144" s="6"/>
      <c r="G144" s="6"/>
      <c r="H144" s="6"/>
      <c r="I144" s="103"/>
    </row>
    <row r="145" ht="14.4" customHeight="1">
      <c r="A145" s="5"/>
      <c r="B145" s="125"/>
      <c r="C145" s="125"/>
      <c r="D145" s="6"/>
      <c r="E145" s="540"/>
      <c r="F145" s="6"/>
      <c r="G145" s="6"/>
      <c r="H145" s="6"/>
      <c r="I145" s="103"/>
    </row>
    <row r="146" ht="14.4" customHeight="1">
      <c r="A146" s="5"/>
      <c r="B146" s="125"/>
      <c r="C146" s="125"/>
      <c r="D146" s="6"/>
      <c r="E146" s="540"/>
      <c r="F146" s="6"/>
      <c r="G146" s="6"/>
      <c r="H146" s="6"/>
      <c r="I146" s="103"/>
    </row>
    <row r="147" ht="14.4" customHeight="1">
      <c r="A147" s="5"/>
      <c r="B147" s="125"/>
      <c r="C147" s="125"/>
      <c r="D147" s="6"/>
      <c r="E147" s="540"/>
      <c r="F147" s="6"/>
      <c r="G147" s="6"/>
      <c r="H147" s="6"/>
      <c r="I147" s="103"/>
    </row>
    <row r="148" ht="14.4" customHeight="1">
      <c r="A148" s="5"/>
      <c r="B148" s="125"/>
      <c r="C148" s="125"/>
      <c r="D148" s="6"/>
      <c r="E148" s="540"/>
      <c r="F148" s="6"/>
      <c r="G148" s="6"/>
      <c r="H148" s="6"/>
      <c r="I148" s="103"/>
    </row>
    <row r="149" ht="14.4" customHeight="1">
      <c r="A149" s="5"/>
      <c r="B149" s="125"/>
      <c r="C149" s="125"/>
      <c r="D149" s="6"/>
      <c r="E149" s="540"/>
      <c r="F149" s="6"/>
      <c r="G149" s="6"/>
      <c r="H149" s="6"/>
      <c r="I149" s="103"/>
    </row>
    <row r="150" ht="14.4" customHeight="1">
      <c r="A150" s="5"/>
      <c r="B150" s="125"/>
      <c r="C150" s="125"/>
      <c r="D150" s="6"/>
      <c r="E150" s="540"/>
      <c r="F150" s="6"/>
      <c r="G150" s="6"/>
      <c r="H150" s="6"/>
      <c r="I150" s="103"/>
    </row>
    <row r="151" ht="14.4" customHeight="1">
      <c r="A151" s="5"/>
      <c r="B151" s="125"/>
      <c r="C151" s="125"/>
      <c r="D151" s="6"/>
      <c r="E151" s="540"/>
      <c r="F151" s="6"/>
      <c r="G151" s="6"/>
      <c r="H151" s="6"/>
      <c r="I151" s="103"/>
    </row>
    <row r="152" ht="14.4" customHeight="1">
      <c r="A152" s="5"/>
      <c r="B152" s="125"/>
      <c r="C152" s="125"/>
      <c r="D152" s="6"/>
      <c r="E152" s="540"/>
      <c r="F152" s="6"/>
      <c r="G152" s="6"/>
      <c r="H152" s="6"/>
      <c r="I152" s="103"/>
    </row>
    <row r="153" ht="14.4" customHeight="1">
      <c r="A153" s="5"/>
      <c r="B153" s="125"/>
      <c r="C153" s="125"/>
      <c r="D153" s="6"/>
      <c r="E153" s="540"/>
      <c r="F153" s="6"/>
      <c r="G153" s="6"/>
      <c r="H153" s="6"/>
      <c r="I153" s="103"/>
    </row>
    <row r="154" ht="14.4" customHeight="1">
      <c r="A154" s="5"/>
      <c r="B154" s="125"/>
      <c r="C154" s="125"/>
      <c r="D154" s="6"/>
      <c r="E154" s="540"/>
      <c r="F154" s="6"/>
      <c r="G154" s="6"/>
      <c r="H154" s="6"/>
      <c r="I154" s="103"/>
    </row>
    <row r="155" ht="14.4" customHeight="1">
      <c r="A155" s="5"/>
      <c r="B155" s="125"/>
      <c r="C155" s="125"/>
      <c r="D155" s="6"/>
      <c r="E155" s="540"/>
      <c r="F155" s="6"/>
      <c r="G155" s="6"/>
      <c r="H155" s="6"/>
      <c r="I155" s="103"/>
    </row>
    <row r="156" ht="14.4" customHeight="1">
      <c r="A156" s="5"/>
      <c r="B156" s="125"/>
      <c r="C156" s="125"/>
      <c r="D156" s="6"/>
      <c r="E156" s="540"/>
      <c r="F156" s="6"/>
      <c r="G156" s="6"/>
      <c r="H156" s="6"/>
      <c r="I156" s="103"/>
    </row>
    <row r="157" ht="14.4" customHeight="1">
      <c r="A157" s="5"/>
      <c r="B157" s="125"/>
      <c r="C157" s="125"/>
      <c r="D157" s="6"/>
      <c r="E157" s="540"/>
      <c r="F157" s="6"/>
      <c r="G157" s="6"/>
      <c r="H157" s="6"/>
      <c r="I157" s="103"/>
    </row>
    <row r="158" ht="14.4" customHeight="1">
      <c r="A158" s="5"/>
      <c r="B158" s="125"/>
      <c r="C158" s="125"/>
      <c r="D158" s="6"/>
      <c r="E158" s="540"/>
      <c r="F158" s="6"/>
      <c r="G158" s="6"/>
      <c r="H158" s="6"/>
      <c r="I158" s="103"/>
    </row>
    <row r="159" ht="14.4" customHeight="1">
      <c r="A159" s="5"/>
      <c r="B159" s="125"/>
      <c r="C159" s="125"/>
      <c r="D159" s="6"/>
      <c r="E159" s="540"/>
      <c r="F159" s="6"/>
      <c r="G159" s="6"/>
      <c r="H159" s="6"/>
      <c r="I159" s="103"/>
    </row>
    <row r="160" ht="14.4" customHeight="1">
      <c r="A160" s="5"/>
      <c r="B160" s="125"/>
      <c r="C160" s="125"/>
      <c r="D160" s="6"/>
      <c r="E160" s="540"/>
      <c r="F160" s="6"/>
      <c r="G160" s="6"/>
      <c r="H160" s="6"/>
      <c r="I160" s="103"/>
    </row>
    <row r="161" ht="14.4" customHeight="1">
      <c r="A161" s="5"/>
      <c r="B161" s="125"/>
      <c r="C161" s="125"/>
      <c r="D161" s="6"/>
      <c r="E161" s="540"/>
      <c r="F161" s="6"/>
      <c r="G161" s="6"/>
      <c r="H161" s="6"/>
      <c r="I161" s="103"/>
    </row>
    <row r="162" ht="14.4" customHeight="1">
      <c r="A162" s="5"/>
      <c r="B162" s="125"/>
      <c r="C162" s="125"/>
      <c r="D162" s="6"/>
      <c r="E162" s="540"/>
      <c r="F162" s="6"/>
      <c r="G162" s="6"/>
      <c r="H162" s="6"/>
      <c r="I162" s="103"/>
    </row>
    <row r="163" ht="14.4" customHeight="1">
      <c r="A163" s="5"/>
      <c r="B163" s="125"/>
      <c r="C163" s="125"/>
      <c r="D163" s="6"/>
      <c r="E163" s="540"/>
      <c r="F163" s="6"/>
      <c r="G163" s="6"/>
      <c r="H163" s="6"/>
      <c r="I163" s="103"/>
    </row>
    <row r="164" ht="14.4" customHeight="1">
      <c r="A164" s="5"/>
      <c r="B164" s="125"/>
      <c r="C164" s="125"/>
      <c r="D164" s="6"/>
      <c r="E164" s="540"/>
      <c r="F164" s="6"/>
      <c r="G164" s="6"/>
      <c r="H164" s="6"/>
      <c r="I164" s="103"/>
    </row>
    <row r="165" ht="14.4" customHeight="1">
      <c r="A165" s="5"/>
      <c r="B165" s="125"/>
      <c r="C165" s="125"/>
      <c r="D165" s="6"/>
      <c r="E165" s="540"/>
      <c r="F165" s="6"/>
      <c r="G165" s="6"/>
      <c r="H165" s="6"/>
      <c r="I165" s="103"/>
    </row>
    <row r="166" ht="14.4" customHeight="1">
      <c r="A166" s="5"/>
      <c r="B166" s="125"/>
      <c r="C166" s="125"/>
      <c r="D166" s="6"/>
      <c r="E166" s="540"/>
      <c r="F166" s="6"/>
      <c r="G166" s="6"/>
      <c r="H166" s="6"/>
      <c r="I166" s="103"/>
    </row>
    <row r="167" ht="14.4" customHeight="1">
      <c r="A167" s="5"/>
      <c r="B167" s="125"/>
      <c r="C167" s="125"/>
      <c r="D167" s="6"/>
      <c r="E167" s="540"/>
      <c r="F167" s="6"/>
      <c r="G167" s="6"/>
      <c r="H167" s="6"/>
      <c r="I167" s="103"/>
    </row>
    <row r="168" ht="14.4" customHeight="1">
      <c r="A168" s="5"/>
      <c r="B168" s="125"/>
      <c r="C168" s="125"/>
      <c r="D168" s="6"/>
      <c r="E168" s="540"/>
      <c r="F168" s="6"/>
      <c r="G168" s="6"/>
      <c r="H168" s="6"/>
      <c r="I168" s="103"/>
    </row>
    <row r="169" ht="14.4" customHeight="1">
      <c r="A169" s="5"/>
      <c r="B169" s="125"/>
      <c r="C169" s="125"/>
      <c r="D169" s="6"/>
      <c r="E169" s="540"/>
      <c r="F169" s="6"/>
      <c r="G169" s="6"/>
      <c r="H169" s="6"/>
      <c r="I169" s="103"/>
    </row>
    <row r="170" ht="14.4" customHeight="1">
      <c r="A170" s="5"/>
      <c r="B170" s="125"/>
      <c r="C170" s="125"/>
      <c r="D170" s="6"/>
      <c r="E170" s="540"/>
      <c r="F170" s="6"/>
      <c r="G170" s="6"/>
      <c r="H170" s="6"/>
      <c r="I170" s="103"/>
    </row>
    <row r="171" ht="14.4" customHeight="1">
      <c r="A171" s="5"/>
      <c r="B171" s="125"/>
      <c r="C171" s="125"/>
      <c r="D171" s="6"/>
      <c r="E171" s="540"/>
      <c r="F171" s="6"/>
      <c r="G171" s="6"/>
      <c r="H171" s="6"/>
      <c r="I171" s="103"/>
    </row>
    <row r="172" ht="14.4" customHeight="1">
      <c r="A172" s="5"/>
      <c r="B172" s="125"/>
      <c r="C172" s="125"/>
      <c r="D172" s="6"/>
      <c r="E172" s="540"/>
      <c r="F172" s="6"/>
      <c r="G172" s="6"/>
      <c r="H172" s="6"/>
      <c r="I172" s="103"/>
    </row>
    <row r="173" ht="14.4" customHeight="1">
      <c r="A173" s="5"/>
      <c r="B173" s="125"/>
      <c r="C173" s="125"/>
      <c r="D173" s="6"/>
      <c r="E173" s="540"/>
      <c r="F173" s="6"/>
      <c r="G173" s="6"/>
      <c r="H173" s="6"/>
      <c r="I173" s="103"/>
    </row>
    <row r="174" ht="14.4" customHeight="1">
      <c r="A174" s="5"/>
      <c r="B174" s="125"/>
      <c r="C174" s="125"/>
      <c r="D174" s="6"/>
      <c r="E174" s="540"/>
      <c r="F174" s="6"/>
      <c r="G174" s="6"/>
      <c r="H174" s="6"/>
      <c r="I174" s="103"/>
    </row>
    <row r="175" ht="14.4" customHeight="1">
      <c r="A175" s="5"/>
      <c r="B175" s="125"/>
      <c r="C175" s="125"/>
      <c r="D175" s="6"/>
      <c r="E175" s="540"/>
      <c r="F175" s="6"/>
      <c r="G175" s="6"/>
      <c r="H175" s="6"/>
      <c r="I175" s="103"/>
    </row>
    <row r="176" ht="14.4" customHeight="1">
      <c r="A176" s="5"/>
      <c r="B176" s="125"/>
      <c r="C176" s="125"/>
      <c r="D176" s="6"/>
      <c r="E176" s="540"/>
      <c r="F176" s="6"/>
      <c r="G176" s="6"/>
      <c r="H176" s="6"/>
      <c r="I176" s="103"/>
    </row>
    <row r="177" ht="14.4" customHeight="1">
      <c r="A177" s="5"/>
      <c r="B177" s="125"/>
      <c r="C177" s="125"/>
      <c r="D177" s="6"/>
      <c r="E177" s="540"/>
      <c r="F177" s="6"/>
      <c r="G177" s="6"/>
      <c r="H177" s="6"/>
      <c r="I177" s="103"/>
    </row>
    <row r="178" ht="14.4" customHeight="1">
      <c r="A178" s="5"/>
      <c r="B178" s="125"/>
      <c r="C178" s="125"/>
      <c r="D178" s="6"/>
      <c r="E178" s="540"/>
      <c r="F178" s="6"/>
      <c r="G178" s="6"/>
      <c r="H178" s="6"/>
      <c r="I178" s="103"/>
    </row>
    <row r="179" ht="14.4" customHeight="1">
      <c r="A179" s="5"/>
      <c r="B179" s="125"/>
      <c r="C179" s="125"/>
      <c r="D179" s="6"/>
      <c r="E179" s="540"/>
      <c r="F179" s="6"/>
      <c r="G179" s="6"/>
      <c r="H179" s="6"/>
      <c r="I179" s="103"/>
    </row>
    <row r="180" ht="14.4" customHeight="1">
      <c r="A180" s="5"/>
      <c r="B180" s="125"/>
      <c r="C180" s="125"/>
      <c r="D180" s="6"/>
      <c r="E180" s="540"/>
      <c r="F180" s="6"/>
      <c r="G180" s="6"/>
      <c r="H180" s="6"/>
      <c r="I180" s="103"/>
    </row>
    <row r="181" ht="14.4" customHeight="1">
      <c r="A181" s="5"/>
      <c r="B181" s="125"/>
      <c r="C181" s="125"/>
      <c r="D181" s="6"/>
      <c r="E181" s="540"/>
      <c r="F181" s="6"/>
      <c r="G181" s="6"/>
      <c r="H181" s="6"/>
      <c r="I181" s="103"/>
    </row>
    <row r="182" ht="14.4" customHeight="1">
      <c r="A182" s="5"/>
      <c r="B182" s="125"/>
      <c r="C182" s="125"/>
      <c r="D182" s="6"/>
      <c r="E182" s="540"/>
      <c r="F182" s="6"/>
      <c r="G182" s="6"/>
      <c r="H182" s="6"/>
      <c r="I182" s="103"/>
    </row>
    <row r="183" ht="14.4" customHeight="1">
      <c r="A183" s="5"/>
      <c r="B183" s="125"/>
      <c r="C183" s="125"/>
      <c r="D183" s="6"/>
      <c r="E183" s="540"/>
      <c r="F183" s="6"/>
      <c r="G183" s="6"/>
      <c r="H183" s="6"/>
      <c r="I183" s="103"/>
    </row>
    <row r="184" ht="14.4" customHeight="1">
      <c r="A184" s="5"/>
      <c r="B184" s="125"/>
      <c r="C184" s="125"/>
      <c r="D184" s="6"/>
      <c r="E184" s="540"/>
      <c r="F184" s="6"/>
      <c r="G184" s="6"/>
      <c r="H184" s="6"/>
      <c r="I184" s="103"/>
    </row>
    <row r="185" ht="14.4" customHeight="1">
      <c r="A185" s="5"/>
      <c r="B185" s="125"/>
      <c r="C185" s="125"/>
      <c r="D185" s="6"/>
      <c r="E185" s="540"/>
      <c r="F185" s="6"/>
      <c r="G185" s="6"/>
      <c r="H185" s="6"/>
      <c r="I185" s="103"/>
    </row>
    <row r="186" ht="14.4" customHeight="1">
      <c r="A186" s="5"/>
      <c r="B186" s="125"/>
      <c r="C186" s="125"/>
      <c r="D186" s="6"/>
      <c r="E186" s="540"/>
      <c r="F186" s="6"/>
      <c r="G186" s="6"/>
      <c r="H186" s="6"/>
      <c r="I186" s="103"/>
    </row>
    <row r="187" ht="14.4" customHeight="1">
      <c r="A187" s="117"/>
      <c r="B187" s="204"/>
      <c r="C187" s="204"/>
      <c r="D187" s="118"/>
      <c r="E187" s="541"/>
      <c r="F187" s="118"/>
      <c r="G187" s="118"/>
      <c r="H187" s="118"/>
      <c r="I187" s="113"/>
    </row>
  </sheetData>
  <mergeCells count="4">
    <mergeCell ref="B3:C3"/>
    <mergeCell ref="B5:C5"/>
    <mergeCell ref="E3:G3"/>
    <mergeCell ref="E5:G5"/>
  </mergeCell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B28"/>
  <sheetViews>
    <sheetView workbookViewId="0" showGridLines="0" defaultGridColor="1"/>
  </sheetViews>
  <sheetFormatPr defaultColWidth="8.83333" defaultRowHeight="12" customHeight="1" outlineLevelRow="0" outlineLevelCol="0"/>
  <cols>
    <col min="1" max="1" width="12.5" style="120" customWidth="1"/>
    <col min="2" max="2" width="19" style="120" customWidth="1"/>
    <col min="3" max="7" width="8.5" style="120" customWidth="1"/>
    <col min="8" max="8" width="14.5" style="120" customWidth="1"/>
    <col min="9" max="23" width="8.5" style="120" customWidth="1"/>
    <col min="24" max="28" width="8.85156" style="120" customWidth="1"/>
    <col min="29" max="16384" width="8.85156" style="120" customWidth="1"/>
  </cols>
  <sheetData>
    <row r="1" ht="150" customHeight="1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3"/>
      <c r="Y1" s="3"/>
      <c r="Z1" s="3"/>
      <c r="AA1" s="3"/>
      <c r="AB1" s="94"/>
    </row>
    <row r="2" ht="18" customHeight="1">
      <c r="A2" s="123"/>
      <c r="B2" s="124"/>
      <c r="C2" s="124"/>
      <c r="D2" s="124"/>
      <c r="E2" s="124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6"/>
      <c r="Y2" s="6"/>
      <c r="Z2" s="6"/>
      <c r="AA2" s="6"/>
      <c r="AB2" s="103"/>
    </row>
    <row r="3" ht="18" customHeight="1">
      <c r="A3" t="s" s="126">
        <v>62</v>
      </c>
      <c r="B3" s="127"/>
      <c r="C3" s="127"/>
      <c r="D3" s="128">
        <f>SUM(G7:G25)</f>
        <v>0</v>
      </c>
      <c r="E3" s="129"/>
      <c r="F3" s="130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6"/>
      <c r="Y3" s="6"/>
      <c r="Z3" s="6"/>
      <c r="AA3" s="6"/>
      <c r="AB3" s="103"/>
    </row>
    <row r="4" ht="18" customHeight="1">
      <c r="A4" t="s" s="131">
        <v>63</v>
      </c>
      <c r="B4" s="132"/>
      <c r="C4" s="132"/>
      <c r="D4" s="133">
        <f>SUM(L7:U25)</f>
        <v>0</v>
      </c>
      <c r="E4" s="134"/>
      <c r="F4" s="130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6"/>
      <c r="Y4" s="6"/>
      <c r="Z4" s="6"/>
      <c r="AA4" s="6"/>
      <c r="AB4" s="103"/>
    </row>
    <row r="5" ht="24.9" customHeight="1">
      <c r="A5" s="135"/>
      <c r="B5" s="136"/>
      <c r="C5" s="136"/>
      <c r="D5" s="136"/>
      <c r="E5" s="136"/>
      <c r="F5" s="137"/>
      <c r="G5" s="124"/>
      <c r="H5" s="124"/>
      <c r="I5" s="124"/>
      <c r="J5" t="s" s="138">
        <v>64</v>
      </c>
      <c r="K5" t="s" s="138">
        <v>65</v>
      </c>
      <c r="L5" s="139">
        <f>SUM(L7:L25)</f>
        <v>0</v>
      </c>
      <c r="M5" s="139">
        <f>SUM(M7:M25)</f>
        <v>0</v>
      </c>
      <c r="N5" s="139">
        <f>SUM(N7:N25)</f>
        <v>0</v>
      </c>
      <c r="O5" s="139">
        <f>SUM(O7:O25)</f>
        <v>0</v>
      </c>
      <c r="P5" s="139">
        <f>SUM(P7:P25)</f>
        <v>0</v>
      </c>
      <c r="Q5" s="139">
        <f>SUM(Q7:Q25)</f>
        <v>0</v>
      </c>
      <c r="R5" s="139">
        <f>SUM(R7:R25)</f>
        <v>0</v>
      </c>
      <c r="S5" s="139">
        <f>SUM(S7:S25)</f>
        <v>0</v>
      </c>
      <c r="T5" s="139">
        <f>SUM(T7:T25)</f>
        <v>0</v>
      </c>
      <c r="U5" s="139">
        <f>SUM(U7:U25)</f>
        <v>0</v>
      </c>
      <c r="V5" s="125"/>
      <c r="W5" s="125"/>
      <c r="X5" s="140"/>
      <c r="Y5" s="140"/>
      <c r="Z5" s="140"/>
      <c r="AA5" s="140"/>
      <c r="AB5" s="141"/>
    </row>
    <row r="6" ht="30" customHeight="1">
      <c r="A6" t="s" s="142">
        <v>66</v>
      </c>
      <c r="B6" t="s" s="143">
        <v>67</v>
      </c>
      <c r="C6" t="s" s="144">
        <v>68</v>
      </c>
      <c r="D6" t="s" s="144">
        <v>69</v>
      </c>
      <c r="E6" t="s" s="144">
        <v>14</v>
      </c>
      <c r="F6" t="s" s="145">
        <v>70</v>
      </c>
      <c r="G6" t="s" s="146">
        <v>71</v>
      </c>
      <c r="H6" t="s" s="147">
        <v>61</v>
      </c>
      <c r="I6" t="s" s="147">
        <v>72</v>
      </c>
      <c r="J6" t="s" s="147">
        <v>73</v>
      </c>
      <c r="K6" t="s" s="148">
        <v>74</v>
      </c>
      <c r="L6" t="s" s="149">
        <v>32</v>
      </c>
      <c r="M6" t="s" s="150">
        <v>33</v>
      </c>
      <c r="N6" t="s" s="150">
        <v>34</v>
      </c>
      <c r="O6" t="s" s="150">
        <v>35</v>
      </c>
      <c r="P6" t="s" s="150">
        <v>36</v>
      </c>
      <c r="Q6" t="s" s="150">
        <v>37</v>
      </c>
      <c r="R6" t="s" s="150">
        <v>38</v>
      </c>
      <c r="S6" t="s" s="150">
        <v>39</v>
      </c>
      <c r="T6" t="s" s="150">
        <v>40</v>
      </c>
      <c r="U6" t="s" s="151">
        <v>41</v>
      </c>
      <c r="V6" s="152"/>
      <c r="W6" s="125"/>
      <c r="X6" s="140"/>
      <c r="Y6" s="140"/>
      <c r="Z6" s="140"/>
      <c r="AA6" s="140"/>
      <c r="AB6" s="141"/>
    </row>
    <row r="7" ht="12" customHeight="1">
      <c r="A7" t="s" s="153">
        <v>75</v>
      </c>
      <c r="B7" t="s" s="154">
        <v>76</v>
      </c>
      <c r="C7" s="155">
        <v>1</v>
      </c>
      <c r="D7" t="s" s="156">
        <v>77</v>
      </c>
      <c r="E7" s="155">
        <v>17.8</v>
      </c>
      <c r="F7" s="157">
        <v>295</v>
      </c>
      <c r="G7" s="158">
        <f>F7:F7*H7</f>
        <v>0</v>
      </c>
      <c r="H7" s="159">
        <f>SUM(L7:U7)</f>
        <v>0</v>
      </c>
      <c r="I7" s="159">
        <f>H7:H7*E7:E7</f>
        <v>0</v>
      </c>
      <c r="J7" s="160"/>
      <c r="K7" s="161"/>
      <c r="L7" s="162"/>
      <c r="M7" s="163"/>
      <c r="N7" s="164"/>
      <c r="O7" s="165"/>
      <c r="P7" s="166"/>
      <c r="Q7" s="167"/>
      <c r="R7" s="168"/>
      <c r="S7" s="169"/>
      <c r="T7" s="170"/>
      <c r="U7" s="171"/>
      <c r="V7" s="152"/>
      <c r="W7" s="125"/>
      <c r="X7" s="140"/>
      <c r="Y7" s="140"/>
      <c r="Z7" s="140"/>
      <c r="AA7" s="140"/>
      <c r="AB7" s="141"/>
    </row>
    <row r="8" ht="12" customHeight="1">
      <c r="A8" t="s" s="153">
        <v>78</v>
      </c>
      <c r="B8" t="s" s="172">
        <v>79</v>
      </c>
      <c r="C8" s="173">
        <v>1</v>
      </c>
      <c r="D8" t="s" s="174">
        <v>80</v>
      </c>
      <c r="E8" s="173">
        <v>15.4</v>
      </c>
      <c r="F8" s="175">
        <v>295</v>
      </c>
      <c r="G8" s="158">
        <f>F8:F8*H8</f>
        <v>0</v>
      </c>
      <c r="H8" s="159">
        <f>SUM(L8:U8)</f>
        <v>0</v>
      </c>
      <c r="I8" s="159">
        <f>H8:H8*E8:E8</f>
        <v>0</v>
      </c>
      <c r="J8" s="176"/>
      <c r="K8" s="177"/>
      <c r="L8" s="178"/>
      <c r="M8" s="179"/>
      <c r="N8" s="180"/>
      <c r="O8" s="181"/>
      <c r="P8" s="182"/>
      <c r="Q8" s="183"/>
      <c r="R8" s="184"/>
      <c r="S8" s="185"/>
      <c r="T8" s="186"/>
      <c r="U8" s="171"/>
      <c r="V8" s="152"/>
      <c r="W8" s="125"/>
      <c r="X8" s="140"/>
      <c r="Y8" s="140"/>
      <c r="Z8" s="140"/>
      <c r="AA8" s="140"/>
      <c r="AB8" s="141"/>
    </row>
    <row r="9" ht="12" customHeight="1">
      <c r="A9" t="s" s="153">
        <v>81</v>
      </c>
      <c r="B9" t="s" s="172">
        <v>82</v>
      </c>
      <c r="C9" s="173">
        <v>1</v>
      </c>
      <c r="D9" t="s" s="174">
        <v>83</v>
      </c>
      <c r="E9" s="173">
        <v>15</v>
      </c>
      <c r="F9" s="175">
        <v>295</v>
      </c>
      <c r="G9" s="158">
        <f>F9:F9*H9</f>
        <v>0</v>
      </c>
      <c r="H9" s="159">
        <f>SUM(L9:U9)</f>
        <v>0</v>
      </c>
      <c r="I9" s="159">
        <f>H9:H9*E9:E9</f>
        <v>0</v>
      </c>
      <c r="J9" s="160"/>
      <c r="K9" s="161"/>
      <c r="L9" s="178"/>
      <c r="M9" s="179"/>
      <c r="N9" s="180"/>
      <c r="O9" s="181"/>
      <c r="P9" s="182"/>
      <c r="Q9" s="183"/>
      <c r="R9" s="184"/>
      <c r="S9" s="185"/>
      <c r="T9" s="186"/>
      <c r="U9" s="171"/>
      <c r="V9" s="152"/>
      <c r="W9" s="125"/>
      <c r="X9" s="140"/>
      <c r="Y9" s="140"/>
      <c r="Z9" s="140"/>
      <c r="AA9" s="140"/>
      <c r="AB9" s="141"/>
    </row>
    <row r="10" ht="12" customHeight="1">
      <c r="A10" t="s" s="153">
        <v>84</v>
      </c>
      <c r="B10" t="s" s="172">
        <v>85</v>
      </c>
      <c r="C10" s="173">
        <v>1</v>
      </c>
      <c r="D10" t="s" s="174">
        <v>86</v>
      </c>
      <c r="E10" s="173">
        <v>12.8</v>
      </c>
      <c r="F10" s="175">
        <v>295</v>
      </c>
      <c r="G10" s="158">
        <f>F10:F10*H10</f>
        <v>0</v>
      </c>
      <c r="H10" s="159">
        <f>SUM(L10:U10)</f>
        <v>0</v>
      </c>
      <c r="I10" s="159">
        <f>H10:H10*E10:E10</f>
        <v>0</v>
      </c>
      <c r="J10" s="176"/>
      <c r="K10" s="177"/>
      <c r="L10" s="178"/>
      <c r="M10" s="179"/>
      <c r="N10" s="180"/>
      <c r="O10" s="181"/>
      <c r="P10" s="182"/>
      <c r="Q10" s="183"/>
      <c r="R10" s="184"/>
      <c r="S10" s="185"/>
      <c r="T10" s="186"/>
      <c r="U10" s="171"/>
      <c r="V10" s="152"/>
      <c r="W10" s="125"/>
      <c r="X10" s="140"/>
      <c r="Y10" s="140"/>
      <c r="Z10" s="140"/>
      <c r="AA10" s="140"/>
      <c r="AB10" s="141"/>
    </row>
    <row r="11" ht="12" customHeight="1">
      <c r="A11" t="s" s="153">
        <v>87</v>
      </c>
      <c r="B11" t="s" s="172">
        <v>88</v>
      </c>
      <c r="C11" s="173">
        <v>1</v>
      </c>
      <c r="D11" t="s" s="174">
        <v>89</v>
      </c>
      <c r="E11" s="173">
        <v>2.9</v>
      </c>
      <c r="F11" s="175">
        <v>240</v>
      </c>
      <c r="G11" s="158">
        <f>F11:F11*H11</f>
        <v>0</v>
      </c>
      <c r="H11" s="159">
        <f>SUM(L11:U11)</f>
        <v>0</v>
      </c>
      <c r="I11" s="159">
        <f>H11:H11*E11:E11</f>
        <v>0</v>
      </c>
      <c r="J11" s="160"/>
      <c r="K11" s="161"/>
      <c r="L11" s="178"/>
      <c r="M11" s="179"/>
      <c r="N11" s="180"/>
      <c r="O11" s="181"/>
      <c r="P11" s="182"/>
      <c r="Q11" s="183"/>
      <c r="R11" s="184"/>
      <c r="S11" s="185"/>
      <c r="T11" s="186"/>
      <c r="U11" s="171"/>
      <c r="V11" s="152"/>
      <c r="W11" s="125"/>
      <c r="X11" s="140"/>
      <c r="Y11" s="140"/>
      <c r="Z11" s="140"/>
      <c r="AA11" s="140"/>
      <c r="AB11" s="141"/>
    </row>
    <row r="12" ht="12" customHeight="1">
      <c r="A12" t="s" s="153">
        <v>90</v>
      </c>
      <c r="B12" t="s" s="172">
        <v>91</v>
      </c>
      <c r="C12" s="173">
        <v>1</v>
      </c>
      <c r="D12" t="s" s="174">
        <v>89</v>
      </c>
      <c r="E12" s="173">
        <v>2.9</v>
      </c>
      <c r="F12" s="175">
        <v>240</v>
      </c>
      <c r="G12" s="158">
        <f>F12:F12*H12</f>
        <v>0</v>
      </c>
      <c r="H12" s="159">
        <f>SUM(L12:U12)</f>
        <v>0</v>
      </c>
      <c r="I12" s="159">
        <f>H12:H12*E12:E12</f>
        <v>0</v>
      </c>
      <c r="J12" s="176"/>
      <c r="K12" s="177"/>
      <c r="L12" s="178"/>
      <c r="M12" s="179"/>
      <c r="N12" s="180"/>
      <c r="O12" s="181"/>
      <c r="P12" s="182"/>
      <c r="Q12" s="183"/>
      <c r="R12" s="184"/>
      <c r="S12" s="185"/>
      <c r="T12" s="186"/>
      <c r="U12" s="171"/>
      <c r="V12" s="152"/>
      <c r="W12" s="125"/>
      <c r="X12" s="140"/>
      <c r="Y12" s="140"/>
      <c r="Z12" s="140"/>
      <c r="AA12" s="140"/>
      <c r="AB12" s="141"/>
    </row>
    <row r="13" ht="12" customHeight="1">
      <c r="A13" t="s" s="153">
        <v>92</v>
      </c>
      <c r="B13" t="s" s="172">
        <v>93</v>
      </c>
      <c r="C13" s="173">
        <v>1</v>
      </c>
      <c r="D13" t="s" s="174">
        <v>89</v>
      </c>
      <c r="E13" s="173">
        <v>2.9</v>
      </c>
      <c r="F13" s="175">
        <v>240</v>
      </c>
      <c r="G13" s="158">
        <f>F13:F13*H13</f>
        <v>0</v>
      </c>
      <c r="H13" s="159">
        <f>SUM(L13:U13)</f>
        <v>0</v>
      </c>
      <c r="I13" s="159">
        <f>H13:H13*E13:E13</f>
        <v>0</v>
      </c>
      <c r="J13" s="160"/>
      <c r="K13" s="161"/>
      <c r="L13" s="178"/>
      <c r="M13" s="179"/>
      <c r="N13" s="180"/>
      <c r="O13" s="181"/>
      <c r="P13" s="182"/>
      <c r="Q13" s="183"/>
      <c r="R13" s="184"/>
      <c r="S13" s="185"/>
      <c r="T13" s="186"/>
      <c r="U13" s="171"/>
      <c r="V13" s="152"/>
      <c r="W13" s="125"/>
      <c r="X13" s="140"/>
      <c r="Y13" s="140"/>
      <c r="Z13" s="140"/>
      <c r="AA13" s="140"/>
      <c r="AB13" s="141"/>
    </row>
    <row r="14" ht="12" customHeight="1">
      <c r="A14" t="s" s="153">
        <v>94</v>
      </c>
      <c r="B14" t="s" s="172">
        <v>95</v>
      </c>
      <c r="C14" s="173">
        <v>1</v>
      </c>
      <c r="D14" t="s" s="174">
        <v>89</v>
      </c>
      <c r="E14" s="173">
        <v>3.5</v>
      </c>
      <c r="F14" s="175">
        <v>60</v>
      </c>
      <c r="G14" s="158">
        <f>F14:F14*H14</f>
        <v>0</v>
      </c>
      <c r="H14" s="159">
        <f>SUM(L14:U14)</f>
        <v>0</v>
      </c>
      <c r="I14" s="159">
        <f>H14:H14*E14:E14</f>
        <v>0</v>
      </c>
      <c r="J14" s="176"/>
      <c r="K14" s="177"/>
      <c r="L14" s="178"/>
      <c r="M14" s="179"/>
      <c r="N14" s="180"/>
      <c r="O14" s="181"/>
      <c r="P14" s="182"/>
      <c r="Q14" s="183"/>
      <c r="R14" s="184"/>
      <c r="S14" s="185"/>
      <c r="T14" s="186"/>
      <c r="U14" s="171"/>
      <c r="V14" s="152"/>
      <c r="W14" s="125"/>
      <c r="X14" s="140"/>
      <c r="Y14" s="140"/>
      <c r="Z14" s="140"/>
      <c r="AA14" s="140"/>
      <c r="AB14" s="141"/>
    </row>
    <row r="15" ht="12" customHeight="1">
      <c r="A15" t="s" s="153">
        <v>96</v>
      </c>
      <c r="B15" t="s" s="172">
        <v>97</v>
      </c>
      <c r="C15" s="173">
        <v>1</v>
      </c>
      <c r="D15" t="s" s="174">
        <v>89</v>
      </c>
      <c r="E15" s="173">
        <v>3.5</v>
      </c>
      <c r="F15" s="175">
        <v>60</v>
      </c>
      <c r="G15" s="158">
        <f>F15:F15*H15</f>
        <v>0</v>
      </c>
      <c r="H15" s="159">
        <f>SUM(L15:U15)</f>
        <v>0</v>
      </c>
      <c r="I15" s="159">
        <f>H15:H15*E15:E15</f>
        <v>0</v>
      </c>
      <c r="J15" s="160"/>
      <c r="K15" s="161"/>
      <c r="L15" s="178"/>
      <c r="M15" s="179"/>
      <c r="N15" s="180"/>
      <c r="O15" s="181"/>
      <c r="P15" s="182"/>
      <c r="Q15" s="183"/>
      <c r="R15" s="184"/>
      <c r="S15" s="185"/>
      <c r="T15" s="186"/>
      <c r="U15" s="171"/>
      <c r="V15" s="152"/>
      <c r="W15" s="125"/>
      <c r="X15" s="140"/>
      <c r="Y15" s="140"/>
      <c r="Z15" s="140"/>
      <c r="AA15" s="140"/>
      <c r="AB15" s="141"/>
    </row>
    <row r="16" ht="12" customHeight="1">
      <c r="A16" t="s" s="153">
        <v>98</v>
      </c>
      <c r="B16" t="s" s="172">
        <v>99</v>
      </c>
      <c r="C16" s="173">
        <v>1</v>
      </c>
      <c r="D16" t="s" s="174">
        <v>89</v>
      </c>
      <c r="E16" s="173">
        <v>3.5</v>
      </c>
      <c r="F16" s="175">
        <v>60</v>
      </c>
      <c r="G16" s="158">
        <f>F16:F16*H16</f>
        <v>0</v>
      </c>
      <c r="H16" s="159">
        <f>SUM(L16:U16)</f>
        <v>0</v>
      </c>
      <c r="I16" s="159">
        <f>H16:H16*E16:E16</f>
        <v>0</v>
      </c>
      <c r="J16" s="176"/>
      <c r="K16" s="177"/>
      <c r="L16" s="178"/>
      <c r="M16" s="179"/>
      <c r="N16" s="180"/>
      <c r="O16" s="181"/>
      <c r="P16" s="182"/>
      <c r="Q16" s="183"/>
      <c r="R16" s="184"/>
      <c r="S16" s="185"/>
      <c r="T16" s="186"/>
      <c r="U16" s="171"/>
      <c r="V16" s="152"/>
      <c r="W16" s="125"/>
      <c r="X16" s="140"/>
      <c r="Y16" s="140"/>
      <c r="Z16" s="140"/>
      <c r="AA16" s="140"/>
      <c r="AB16" s="141"/>
    </row>
    <row r="17" ht="12" customHeight="1">
      <c r="A17" t="s" s="153">
        <v>100</v>
      </c>
      <c r="B17" t="s" s="172">
        <v>101</v>
      </c>
      <c r="C17" s="173">
        <v>1</v>
      </c>
      <c r="D17" t="s" s="174">
        <v>89</v>
      </c>
      <c r="E17" s="173">
        <v>3.5</v>
      </c>
      <c r="F17" s="175">
        <v>60</v>
      </c>
      <c r="G17" s="158">
        <f>F17:F17*H17</f>
        <v>0</v>
      </c>
      <c r="H17" s="159">
        <f>SUM(L17:U17)</f>
        <v>0</v>
      </c>
      <c r="I17" s="159">
        <f>H17:H17*E17:E17</f>
        <v>0</v>
      </c>
      <c r="J17" s="160"/>
      <c r="K17" s="161"/>
      <c r="L17" s="178"/>
      <c r="M17" s="179"/>
      <c r="N17" s="180"/>
      <c r="O17" s="181"/>
      <c r="P17" s="182"/>
      <c r="Q17" s="183"/>
      <c r="R17" s="184"/>
      <c r="S17" s="185"/>
      <c r="T17" s="186"/>
      <c r="U17" s="171"/>
      <c r="V17" s="152"/>
      <c r="W17" s="125"/>
      <c r="X17" s="140"/>
      <c r="Y17" s="140"/>
      <c r="Z17" s="140"/>
      <c r="AA17" s="140"/>
      <c r="AB17" s="141"/>
    </row>
    <row r="18" ht="12" customHeight="1">
      <c r="A18" t="s" s="153">
        <v>102</v>
      </c>
      <c r="B18" t="s" s="172">
        <v>103</v>
      </c>
      <c r="C18" s="173">
        <v>1</v>
      </c>
      <c r="D18" t="s" s="174">
        <v>89</v>
      </c>
      <c r="E18" s="173">
        <v>3.5</v>
      </c>
      <c r="F18" s="175">
        <v>60</v>
      </c>
      <c r="G18" s="158">
        <f>F18:F18*H18</f>
        <v>0</v>
      </c>
      <c r="H18" s="159">
        <f>SUM(L18:U18)</f>
        <v>0</v>
      </c>
      <c r="I18" s="159">
        <f>H18:H18*E18:E18</f>
        <v>0</v>
      </c>
      <c r="J18" s="176"/>
      <c r="K18" s="177"/>
      <c r="L18" s="178"/>
      <c r="M18" s="179"/>
      <c r="N18" s="180"/>
      <c r="O18" s="181"/>
      <c r="P18" s="182"/>
      <c r="Q18" s="183"/>
      <c r="R18" s="184"/>
      <c r="S18" s="185"/>
      <c r="T18" s="186"/>
      <c r="U18" s="171"/>
      <c r="V18" s="152"/>
      <c r="W18" s="125"/>
      <c r="X18" s="140"/>
      <c r="Y18" s="140"/>
      <c r="Z18" s="140"/>
      <c r="AA18" s="140"/>
      <c r="AB18" s="141"/>
    </row>
    <row r="19" ht="12" customHeight="1">
      <c r="A19" t="s" s="153">
        <v>104</v>
      </c>
      <c r="B19" t="s" s="172">
        <v>105</v>
      </c>
      <c r="C19" s="173">
        <v>1</v>
      </c>
      <c r="D19" t="s" s="174">
        <v>89</v>
      </c>
      <c r="E19" s="173">
        <v>3.5</v>
      </c>
      <c r="F19" s="175">
        <v>60</v>
      </c>
      <c r="G19" s="158">
        <f>F19:F19*H19</f>
        <v>0</v>
      </c>
      <c r="H19" s="159">
        <f>SUM(L19:U19)</f>
        <v>0</v>
      </c>
      <c r="I19" s="159">
        <f>H19:H19*E19:E19</f>
        <v>0</v>
      </c>
      <c r="J19" s="160"/>
      <c r="K19" s="161"/>
      <c r="L19" s="178"/>
      <c r="M19" s="179"/>
      <c r="N19" s="180"/>
      <c r="O19" s="181"/>
      <c r="P19" s="182"/>
      <c r="Q19" s="183"/>
      <c r="R19" s="184"/>
      <c r="S19" s="185"/>
      <c r="T19" s="186"/>
      <c r="U19" s="171"/>
      <c r="V19" s="152"/>
      <c r="W19" s="125"/>
      <c r="X19" s="140"/>
      <c r="Y19" s="140"/>
      <c r="Z19" s="140"/>
      <c r="AA19" s="140"/>
      <c r="AB19" s="141"/>
    </row>
    <row r="20" ht="12" customHeight="1">
      <c r="A20" t="s" s="153">
        <v>106</v>
      </c>
      <c r="B20" t="s" s="172">
        <v>107</v>
      </c>
      <c r="C20" s="173">
        <v>1</v>
      </c>
      <c r="D20" t="s" s="174">
        <v>89</v>
      </c>
      <c r="E20" s="173">
        <v>4</v>
      </c>
      <c r="F20" s="175">
        <v>185</v>
      </c>
      <c r="G20" s="158">
        <f>F20:F20*H20</f>
        <v>0</v>
      </c>
      <c r="H20" s="159">
        <f>SUM(L20:U20)</f>
        <v>0</v>
      </c>
      <c r="I20" s="159">
        <f>H20:H20*E20:E20</f>
        <v>0</v>
      </c>
      <c r="J20" s="176"/>
      <c r="K20" s="177"/>
      <c r="L20" s="178"/>
      <c r="M20" s="179"/>
      <c r="N20" s="180"/>
      <c r="O20" s="181"/>
      <c r="P20" s="182"/>
      <c r="Q20" s="183"/>
      <c r="R20" s="184"/>
      <c r="S20" s="185"/>
      <c r="T20" s="186"/>
      <c r="U20" s="171"/>
      <c r="V20" s="152"/>
      <c r="W20" s="125"/>
      <c r="X20" s="140"/>
      <c r="Y20" s="140"/>
      <c r="Z20" s="140"/>
      <c r="AA20" s="140"/>
      <c r="AB20" s="141"/>
    </row>
    <row r="21" ht="12" customHeight="1">
      <c r="A21" t="s" s="153">
        <v>108</v>
      </c>
      <c r="B21" t="s" s="172">
        <v>109</v>
      </c>
      <c r="C21" s="173">
        <v>1</v>
      </c>
      <c r="D21" t="s" s="174">
        <v>89</v>
      </c>
      <c r="E21" s="173">
        <v>4</v>
      </c>
      <c r="F21" s="175">
        <v>185</v>
      </c>
      <c r="G21" s="158">
        <f>F21:F21*H21</f>
        <v>0</v>
      </c>
      <c r="H21" s="159">
        <f>SUM(L21:U21)</f>
        <v>0</v>
      </c>
      <c r="I21" s="159">
        <f>H21:H21*E21:E21</f>
        <v>0</v>
      </c>
      <c r="J21" s="160"/>
      <c r="K21" s="161"/>
      <c r="L21" s="178"/>
      <c r="M21" s="179"/>
      <c r="N21" s="180"/>
      <c r="O21" s="181"/>
      <c r="P21" s="182"/>
      <c r="Q21" s="183"/>
      <c r="R21" s="184"/>
      <c r="S21" s="185"/>
      <c r="T21" s="186"/>
      <c r="U21" s="171"/>
      <c r="V21" s="152"/>
      <c r="W21" s="125"/>
      <c r="X21" s="140"/>
      <c r="Y21" s="140"/>
      <c r="Z21" s="140"/>
      <c r="AA21" s="140"/>
      <c r="AB21" s="141"/>
    </row>
    <row r="22" ht="12" customHeight="1">
      <c r="A22" t="s" s="153">
        <v>110</v>
      </c>
      <c r="B22" t="s" s="172">
        <v>111</v>
      </c>
      <c r="C22" s="173">
        <v>1</v>
      </c>
      <c r="D22" t="s" s="174">
        <v>89</v>
      </c>
      <c r="E22" s="173">
        <v>4</v>
      </c>
      <c r="F22" s="175">
        <v>185</v>
      </c>
      <c r="G22" s="158">
        <f>F22:F22*H22</f>
        <v>0</v>
      </c>
      <c r="H22" s="159">
        <f>SUM(L22:U22)</f>
        <v>0</v>
      </c>
      <c r="I22" s="159">
        <f>H22:H22*E22:E22</f>
        <v>0</v>
      </c>
      <c r="J22" s="176"/>
      <c r="K22" s="177"/>
      <c r="L22" s="178"/>
      <c r="M22" s="179"/>
      <c r="N22" s="180"/>
      <c r="O22" s="181"/>
      <c r="P22" s="182"/>
      <c r="Q22" s="183"/>
      <c r="R22" s="184"/>
      <c r="S22" s="185"/>
      <c r="T22" s="186"/>
      <c r="U22" s="171"/>
      <c r="V22" s="152"/>
      <c r="W22" s="125"/>
      <c r="X22" s="140"/>
      <c r="Y22" s="140"/>
      <c r="Z22" s="140"/>
      <c r="AA22" s="140"/>
      <c r="AB22" s="141"/>
    </row>
    <row r="23" ht="12" customHeight="1">
      <c r="A23" t="s" s="153">
        <v>112</v>
      </c>
      <c r="B23" t="s" s="172">
        <v>113</v>
      </c>
      <c r="C23" s="173">
        <v>1</v>
      </c>
      <c r="D23" t="s" s="174">
        <v>89</v>
      </c>
      <c r="E23" s="173">
        <v>4</v>
      </c>
      <c r="F23" s="175">
        <v>175</v>
      </c>
      <c r="G23" s="158">
        <f>F23:F23*H23</f>
        <v>0</v>
      </c>
      <c r="H23" s="159">
        <f>SUM(L23:U23)</f>
        <v>0</v>
      </c>
      <c r="I23" s="159">
        <f>H23:H23*E23:E23</f>
        <v>0</v>
      </c>
      <c r="J23" s="160"/>
      <c r="K23" s="161"/>
      <c r="L23" s="178"/>
      <c r="M23" s="179"/>
      <c r="N23" s="180"/>
      <c r="O23" s="181"/>
      <c r="P23" s="182"/>
      <c r="Q23" s="183"/>
      <c r="R23" s="184"/>
      <c r="S23" s="185"/>
      <c r="T23" s="186"/>
      <c r="U23" s="171"/>
      <c r="V23" s="152"/>
      <c r="W23" s="125"/>
      <c r="X23" s="140"/>
      <c r="Y23" s="140"/>
      <c r="Z23" s="140"/>
      <c r="AA23" s="140"/>
      <c r="AB23" s="141"/>
    </row>
    <row r="24" ht="12" customHeight="1">
      <c r="A24" t="s" s="153">
        <v>114</v>
      </c>
      <c r="B24" t="s" s="172">
        <v>115</v>
      </c>
      <c r="C24" s="173">
        <v>1</v>
      </c>
      <c r="D24" t="s" s="174">
        <v>89</v>
      </c>
      <c r="E24" s="173">
        <v>4</v>
      </c>
      <c r="F24" s="175">
        <v>175</v>
      </c>
      <c r="G24" s="158">
        <f>F24:F24*H24</f>
        <v>0</v>
      </c>
      <c r="H24" s="159">
        <f>SUM(L24:U24)</f>
        <v>0</v>
      </c>
      <c r="I24" s="159">
        <f>H24:H24*E24:E24</f>
        <v>0</v>
      </c>
      <c r="J24" s="176"/>
      <c r="K24" s="177"/>
      <c r="L24" s="178"/>
      <c r="M24" s="179"/>
      <c r="N24" s="180"/>
      <c r="O24" s="181"/>
      <c r="P24" s="182"/>
      <c r="Q24" s="183"/>
      <c r="R24" s="184"/>
      <c r="S24" s="185"/>
      <c r="T24" s="186"/>
      <c r="U24" s="171"/>
      <c r="V24" s="152"/>
      <c r="W24" s="125"/>
      <c r="X24" s="140"/>
      <c r="Y24" s="140"/>
      <c r="Z24" s="140"/>
      <c r="AA24" s="140"/>
      <c r="AB24" s="141"/>
    </row>
    <row r="25" ht="12" customHeight="1">
      <c r="A25" t="s" s="153">
        <v>116</v>
      </c>
      <c r="B25" t="s" s="172">
        <v>117</v>
      </c>
      <c r="C25" s="173">
        <v>1</v>
      </c>
      <c r="D25" t="s" s="174">
        <v>89</v>
      </c>
      <c r="E25" s="173">
        <v>4</v>
      </c>
      <c r="F25" s="175">
        <v>175</v>
      </c>
      <c r="G25" s="158">
        <f>F25:F25*H25</f>
        <v>0</v>
      </c>
      <c r="H25" s="159">
        <f>SUM(L25:U25)</f>
        <v>0</v>
      </c>
      <c r="I25" s="159">
        <f>H25:H25*E25:E25</f>
        <v>0</v>
      </c>
      <c r="J25" s="160"/>
      <c r="K25" s="161"/>
      <c r="L25" s="187"/>
      <c r="M25" s="188"/>
      <c r="N25" s="189"/>
      <c r="O25" s="190"/>
      <c r="P25" s="191"/>
      <c r="Q25" s="192"/>
      <c r="R25" s="193"/>
      <c r="S25" s="194"/>
      <c r="T25" s="195"/>
      <c r="U25" s="196"/>
      <c r="V25" s="152"/>
      <c r="W25" s="125"/>
      <c r="X25" s="140"/>
      <c r="Y25" s="140"/>
      <c r="Z25" s="140"/>
      <c r="AA25" s="140"/>
      <c r="AB25" s="141"/>
    </row>
    <row r="26" ht="12" customHeight="1">
      <c r="A26" s="197"/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9"/>
      <c r="M26" s="199"/>
      <c r="N26" s="199"/>
      <c r="O26" s="199"/>
      <c r="P26" s="199"/>
      <c r="Q26" s="199"/>
      <c r="R26" s="199"/>
      <c r="S26" s="199"/>
      <c r="T26" s="199"/>
      <c r="U26" s="198"/>
      <c r="V26" s="125"/>
      <c r="W26" s="125"/>
      <c r="X26" s="6"/>
      <c r="Y26" s="6"/>
      <c r="Z26" s="6"/>
      <c r="AA26" s="6"/>
      <c r="AB26" s="103"/>
    </row>
    <row r="27" ht="12" customHeight="1">
      <c r="A27" s="200"/>
      <c r="B27" s="201"/>
      <c r="C27" s="201"/>
      <c r="D27" s="201"/>
      <c r="E27" s="201"/>
      <c r="F27" s="201"/>
      <c r="G27" s="201"/>
      <c r="H27" s="201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40"/>
      <c r="Y27" s="140"/>
      <c r="Z27" s="140"/>
      <c r="AA27" s="140"/>
      <c r="AB27" s="141"/>
    </row>
    <row r="28" ht="12" customHeight="1">
      <c r="A28" s="202"/>
      <c r="B28" s="203"/>
      <c r="C28" s="203"/>
      <c r="D28" s="203"/>
      <c r="E28" s="203"/>
      <c r="F28" s="203"/>
      <c r="G28" s="203"/>
      <c r="H28" s="203"/>
      <c r="I28" s="204"/>
      <c r="J28" s="205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3"/>
      <c r="X28" s="206"/>
      <c r="Y28" s="206"/>
      <c r="Z28" s="206"/>
      <c r="AA28" s="206"/>
      <c r="AB28" s="207"/>
    </row>
  </sheetData>
  <mergeCells count="4">
    <mergeCell ref="A4:C4"/>
    <mergeCell ref="A3:C3"/>
    <mergeCell ref="D3:E3"/>
    <mergeCell ref="D4:E4"/>
  </mergeCells>
  <pageMargins left="0.7" right="0.7" top="0.75" bottom="0.75" header="0.3" footer="0.3"/>
  <pageSetup firstPageNumber="1" fitToHeight="1" fitToWidth="1" scale="56" useFirstPageNumber="0" orientation="portrait" pageOrder="downThenOver"/>
  <headerFooter>
    <oddFooter>&amp;C&amp;"Helvetica Neue,Regular"&amp;12&amp;K000000&amp;P</oddFooter>
  </headerFooter>
  <drawing r:id="rId1"/>
  <legacyDrawing r:id="rId2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B17"/>
  <sheetViews>
    <sheetView workbookViewId="0" showGridLines="0" defaultGridColor="1"/>
  </sheetViews>
  <sheetFormatPr defaultColWidth="8.83333" defaultRowHeight="14.4" customHeight="1" outlineLevelRow="0" outlineLevelCol="0"/>
  <cols>
    <col min="1" max="1" width="12.5" style="208" customWidth="1"/>
    <col min="2" max="2" width="22.5" style="208" customWidth="1"/>
    <col min="3" max="3" width="8.5" style="208" customWidth="1"/>
    <col min="4" max="4" width="11.1719" style="208" customWidth="1"/>
    <col min="5" max="5" width="9.5" style="208" customWidth="1"/>
    <col min="6" max="7" width="8.5" style="208" customWidth="1"/>
    <col min="8" max="8" width="14.5" style="208" customWidth="1"/>
    <col min="9" max="23" width="8.5" style="208" customWidth="1"/>
    <col min="24" max="28" width="8.85156" style="208" customWidth="1"/>
    <col min="29" max="16384" width="8.85156" style="208" customWidth="1"/>
  </cols>
  <sheetData>
    <row r="1" ht="69.9" customHeight="1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3"/>
      <c r="Y1" s="3"/>
      <c r="Z1" s="3"/>
      <c r="AA1" s="3"/>
      <c r="AB1" s="94"/>
    </row>
    <row r="2" ht="69.9" customHeight="1">
      <c r="A2" s="123"/>
      <c r="B2" s="124"/>
      <c r="C2" s="124"/>
      <c r="D2" s="124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6"/>
      <c r="Y2" s="6"/>
      <c r="Z2" s="6"/>
      <c r="AA2" s="6"/>
      <c r="AB2" s="103"/>
    </row>
    <row r="3" ht="18" customHeight="1">
      <c r="A3" t="s" s="126">
        <v>62</v>
      </c>
      <c r="B3" s="127"/>
      <c r="C3" s="209">
        <f>SUM(G7:G16)</f>
        <v>0</v>
      </c>
      <c r="D3" s="129"/>
      <c r="E3" s="130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6"/>
      <c r="Y3" s="6"/>
      <c r="Z3" s="6"/>
      <c r="AA3" s="6"/>
      <c r="AB3" s="103"/>
    </row>
    <row r="4" ht="18" customHeight="1">
      <c r="A4" t="s" s="131">
        <v>63</v>
      </c>
      <c r="B4" s="132"/>
      <c r="C4" s="210">
        <f>SUM(L7:U16)</f>
        <v>0</v>
      </c>
      <c r="D4" s="134"/>
      <c r="E4" s="130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6"/>
      <c r="Y4" s="6"/>
      <c r="Z4" s="6"/>
      <c r="AA4" s="6"/>
      <c r="AB4" s="103"/>
    </row>
    <row r="5" ht="30" customHeight="1">
      <c r="A5" s="135"/>
      <c r="B5" s="136"/>
      <c r="C5" s="136"/>
      <c r="D5" s="136"/>
      <c r="E5" s="137"/>
      <c r="F5" s="137"/>
      <c r="G5" s="124"/>
      <c r="H5" s="211"/>
      <c r="I5" s="124"/>
      <c r="J5" t="s" s="138">
        <v>64</v>
      </c>
      <c r="K5" t="s" s="138">
        <v>65</v>
      </c>
      <c r="L5" s="139">
        <f>SUM(L7:L16)</f>
        <v>0</v>
      </c>
      <c r="M5" s="139">
        <f>SUM(M7:M16)</f>
        <v>0</v>
      </c>
      <c r="N5" s="139">
        <f>SUM(N7:N16)</f>
        <v>0</v>
      </c>
      <c r="O5" s="139">
        <f>SUM(O7:O16)</f>
        <v>0</v>
      </c>
      <c r="P5" s="139">
        <f>SUM(P7:P16)</f>
        <v>0</v>
      </c>
      <c r="Q5" s="139">
        <f>SUM(Q7:Q16)</f>
        <v>0</v>
      </c>
      <c r="R5" s="139">
        <f>SUM(R7:R16)</f>
        <v>0</v>
      </c>
      <c r="S5" s="139">
        <f>SUM(S7:S16)</f>
        <v>0</v>
      </c>
      <c r="T5" s="139">
        <f>SUM(T7:T16)</f>
        <v>0</v>
      </c>
      <c r="U5" s="139">
        <f>SUM(U7:U16)</f>
        <v>0</v>
      </c>
      <c r="V5" s="125"/>
      <c r="W5" s="125"/>
      <c r="X5" s="140"/>
      <c r="Y5" s="140"/>
      <c r="Z5" s="140"/>
      <c r="AA5" s="140"/>
      <c r="AB5" s="141"/>
    </row>
    <row r="6" ht="30" customHeight="1">
      <c r="A6" t="s" s="142">
        <v>66</v>
      </c>
      <c r="B6" t="s" s="143">
        <v>67</v>
      </c>
      <c r="C6" t="s" s="144">
        <v>68</v>
      </c>
      <c r="D6" t="s" s="144">
        <v>69</v>
      </c>
      <c r="E6" t="s" s="144">
        <v>14</v>
      </c>
      <c r="F6" t="s" s="145">
        <v>70</v>
      </c>
      <c r="G6" t="s" s="146">
        <v>71</v>
      </c>
      <c r="H6" t="s" s="147">
        <v>61</v>
      </c>
      <c r="I6" t="s" s="147">
        <v>72</v>
      </c>
      <c r="J6" t="s" s="147">
        <v>73</v>
      </c>
      <c r="K6" t="s" s="148">
        <v>74</v>
      </c>
      <c r="L6" t="s" s="149">
        <v>32</v>
      </c>
      <c r="M6" t="s" s="150">
        <v>33</v>
      </c>
      <c r="N6" t="s" s="150">
        <v>34</v>
      </c>
      <c r="O6" t="s" s="150">
        <v>35</v>
      </c>
      <c r="P6" t="s" s="150">
        <v>36</v>
      </c>
      <c r="Q6" t="s" s="150">
        <v>37</v>
      </c>
      <c r="R6" t="s" s="150">
        <v>38</v>
      </c>
      <c r="S6" t="s" s="150">
        <v>39</v>
      </c>
      <c r="T6" t="s" s="150">
        <v>40</v>
      </c>
      <c r="U6" t="s" s="151">
        <v>41</v>
      </c>
      <c r="V6" s="152"/>
      <c r="W6" s="125"/>
      <c r="X6" s="140"/>
      <c r="Y6" s="140"/>
      <c r="Z6" s="140"/>
      <c r="AA6" s="140"/>
      <c r="AB6" s="141"/>
    </row>
    <row r="7" ht="12" customHeight="1">
      <c r="A7" t="s" s="153">
        <v>118</v>
      </c>
      <c r="B7" t="s" s="212">
        <v>119</v>
      </c>
      <c r="C7" s="155">
        <v>1</v>
      </c>
      <c r="D7" t="s" s="156">
        <v>120</v>
      </c>
      <c r="E7" s="155">
        <v>1.1</v>
      </c>
      <c r="F7" s="157">
        <v>360</v>
      </c>
      <c r="G7" s="158">
        <f>F7:F7*H7</f>
        <v>0</v>
      </c>
      <c r="H7" s="159">
        <f>SUM(L7:U7)</f>
        <v>0</v>
      </c>
      <c r="I7" s="159">
        <f>H7:H7*E7:E7</f>
        <v>0</v>
      </c>
      <c r="J7" s="160"/>
      <c r="K7" s="161"/>
      <c r="L7" s="162"/>
      <c r="M7" s="163"/>
      <c r="N7" s="164"/>
      <c r="O7" s="165"/>
      <c r="P7" s="166"/>
      <c r="Q7" s="167"/>
      <c r="R7" s="168"/>
      <c r="S7" s="169"/>
      <c r="T7" s="170"/>
      <c r="U7" s="171"/>
      <c r="V7" s="152"/>
      <c r="W7" s="125"/>
      <c r="X7" s="140"/>
      <c r="Y7" s="140"/>
      <c r="Z7" s="140"/>
      <c r="AA7" s="140"/>
      <c r="AB7" s="141"/>
    </row>
    <row r="8" ht="12" customHeight="1">
      <c r="A8" t="s" s="153">
        <v>121</v>
      </c>
      <c r="B8" t="s" s="213">
        <v>122</v>
      </c>
      <c r="C8" s="173">
        <v>1</v>
      </c>
      <c r="D8" t="s" s="174">
        <v>123</v>
      </c>
      <c r="E8" s="173">
        <v>1.9</v>
      </c>
      <c r="F8" s="175">
        <v>370</v>
      </c>
      <c r="G8" s="158">
        <f>F8:F8*H8</f>
        <v>0</v>
      </c>
      <c r="H8" s="159">
        <f>SUM(L8:U8)</f>
        <v>0</v>
      </c>
      <c r="I8" s="159">
        <f>H8:H8*E8:E8</f>
        <v>0</v>
      </c>
      <c r="J8" s="176"/>
      <c r="K8" s="177"/>
      <c r="L8" s="178"/>
      <c r="M8" s="179"/>
      <c r="N8" s="180"/>
      <c r="O8" s="181"/>
      <c r="P8" s="182"/>
      <c r="Q8" s="183"/>
      <c r="R8" s="184"/>
      <c r="S8" s="185"/>
      <c r="T8" s="186"/>
      <c r="U8" s="171"/>
      <c r="V8" s="152"/>
      <c r="W8" s="125"/>
      <c r="X8" s="140"/>
      <c r="Y8" s="140"/>
      <c r="Z8" s="140"/>
      <c r="AA8" s="140"/>
      <c r="AB8" s="141"/>
    </row>
    <row r="9" ht="12" customHeight="1">
      <c r="A9" t="s" s="153">
        <v>124</v>
      </c>
      <c r="B9" t="s" s="213">
        <v>125</v>
      </c>
      <c r="C9" s="173">
        <v>1</v>
      </c>
      <c r="D9" t="s" s="174">
        <v>126</v>
      </c>
      <c r="E9" s="173">
        <v>1.4</v>
      </c>
      <c r="F9" s="175">
        <v>360</v>
      </c>
      <c r="G9" s="158">
        <f>F9:F9*H9</f>
        <v>0</v>
      </c>
      <c r="H9" s="159">
        <f>SUM(L9:U9)</f>
        <v>0</v>
      </c>
      <c r="I9" s="159">
        <f>H9:H9*E9:E9</f>
        <v>0</v>
      </c>
      <c r="J9" s="160"/>
      <c r="K9" s="161"/>
      <c r="L9" s="178"/>
      <c r="M9" s="179"/>
      <c r="N9" s="180"/>
      <c r="O9" s="181"/>
      <c r="P9" s="182"/>
      <c r="Q9" s="183"/>
      <c r="R9" s="184"/>
      <c r="S9" s="185"/>
      <c r="T9" s="186"/>
      <c r="U9" s="171"/>
      <c r="V9" s="152"/>
      <c r="W9" s="125"/>
      <c r="X9" s="140"/>
      <c r="Y9" s="140"/>
      <c r="Z9" s="140"/>
      <c r="AA9" s="140"/>
      <c r="AB9" s="141"/>
    </row>
    <row r="10" ht="12" customHeight="1">
      <c r="A10" t="s" s="153">
        <v>127</v>
      </c>
      <c r="B10" t="s" s="213">
        <v>128</v>
      </c>
      <c r="C10" s="173">
        <v>1</v>
      </c>
      <c r="D10" t="s" s="174">
        <v>129</v>
      </c>
      <c r="E10" s="173">
        <v>1.6</v>
      </c>
      <c r="F10" s="175">
        <v>360</v>
      </c>
      <c r="G10" s="158">
        <f>F10:F10*H10</f>
        <v>0</v>
      </c>
      <c r="H10" s="159">
        <f>SUM(L10:U10)</f>
        <v>0</v>
      </c>
      <c r="I10" s="159">
        <f>H10:H10*E10:E10</f>
        <v>0</v>
      </c>
      <c r="J10" s="176"/>
      <c r="K10" s="177"/>
      <c r="L10" s="178"/>
      <c r="M10" s="179"/>
      <c r="N10" s="180"/>
      <c r="O10" s="181"/>
      <c r="P10" s="182"/>
      <c r="Q10" s="183"/>
      <c r="R10" s="184"/>
      <c r="S10" s="185"/>
      <c r="T10" s="186"/>
      <c r="U10" s="171"/>
      <c r="V10" s="152"/>
      <c r="W10" s="125"/>
      <c r="X10" s="140"/>
      <c r="Y10" s="140"/>
      <c r="Z10" s="140"/>
      <c r="AA10" s="140"/>
      <c r="AB10" s="141"/>
    </row>
    <row r="11" ht="12" customHeight="1">
      <c r="A11" t="s" s="153">
        <v>130</v>
      </c>
      <c r="B11" t="s" s="213">
        <v>131</v>
      </c>
      <c r="C11" s="173">
        <v>1</v>
      </c>
      <c r="D11" t="s" s="174">
        <v>132</v>
      </c>
      <c r="E11" s="173">
        <v>1.9</v>
      </c>
      <c r="F11" s="175">
        <v>370</v>
      </c>
      <c r="G11" s="158">
        <f>F11:F11*H11</f>
        <v>0</v>
      </c>
      <c r="H11" s="159">
        <f>SUM(L11:U11)</f>
        <v>0</v>
      </c>
      <c r="I11" s="159">
        <f>H11:H11*E11:E11</f>
        <v>0</v>
      </c>
      <c r="J11" s="160"/>
      <c r="K11" s="161"/>
      <c r="L11" s="178"/>
      <c r="M11" s="179"/>
      <c r="N11" s="180"/>
      <c r="O11" s="181"/>
      <c r="P11" s="182"/>
      <c r="Q11" s="183"/>
      <c r="R11" s="184"/>
      <c r="S11" s="185"/>
      <c r="T11" s="186"/>
      <c r="U11" s="171"/>
      <c r="V11" s="152"/>
      <c r="W11" s="125"/>
      <c r="X11" s="140"/>
      <c r="Y11" s="140"/>
      <c r="Z11" s="140"/>
      <c r="AA11" s="140"/>
      <c r="AB11" s="141"/>
    </row>
    <row r="12" ht="12" customHeight="1">
      <c r="A12" t="s" s="153">
        <v>133</v>
      </c>
      <c r="B12" t="s" s="213">
        <v>134</v>
      </c>
      <c r="C12" s="173">
        <v>1</v>
      </c>
      <c r="D12" t="s" s="174">
        <v>135</v>
      </c>
      <c r="E12" s="173">
        <v>3.1</v>
      </c>
      <c r="F12" s="175">
        <v>445</v>
      </c>
      <c r="G12" s="158">
        <f>F12:F12*H12</f>
        <v>0</v>
      </c>
      <c r="H12" s="159">
        <f>SUM(L12:U12)</f>
        <v>0</v>
      </c>
      <c r="I12" s="159">
        <f>H12:H12*E12:E12</f>
        <v>0</v>
      </c>
      <c r="J12" s="176"/>
      <c r="K12" s="177"/>
      <c r="L12" s="178"/>
      <c r="M12" s="179"/>
      <c r="N12" s="180"/>
      <c r="O12" s="181"/>
      <c r="P12" s="182"/>
      <c r="Q12" s="183"/>
      <c r="R12" s="184"/>
      <c r="S12" s="185"/>
      <c r="T12" s="186"/>
      <c r="U12" s="171"/>
      <c r="V12" s="152"/>
      <c r="W12" s="125"/>
      <c r="X12" s="140"/>
      <c r="Y12" s="140"/>
      <c r="Z12" s="140"/>
      <c r="AA12" s="140"/>
      <c r="AB12" s="141"/>
    </row>
    <row r="13" ht="12" customHeight="1">
      <c r="A13" t="s" s="153">
        <v>136</v>
      </c>
      <c r="B13" t="s" s="213">
        <v>137</v>
      </c>
      <c r="C13" s="173">
        <v>1</v>
      </c>
      <c r="D13" t="s" s="174">
        <v>138</v>
      </c>
      <c r="E13" s="173">
        <v>2.8</v>
      </c>
      <c r="F13" s="175">
        <v>390</v>
      </c>
      <c r="G13" s="158">
        <f>F13:F13*H13</f>
        <v>0</v>
      </c>
      <c r="H13" s="159">
        <f>SUM(L13:U13)</f>
        <v>0</v>
      </c>
      <c r="I13" s="159">
        <f>H13:H13*E13:E13</f>
        <v>0</v>
      </c>
      <c r="J13" s="160"/>
      <c r="K13" s="161"/>
      <c r="L13" s="178"/>
      <c r="M13" s="179"/>
      <c r="N13" s="180"/>
      <c r="O13" s="181"/>
      <c r="P13" s="182"/>
      <c r="Q13" s="183"/>
      <c r="R13" s="184"/>
      <c r="S13" s="185"/>
      <c r="T13" s="186"/>
      <c r="U13" s="171"/>
      <c r="V13" s="152"/>
      <c r="W13" s="125"/>
      <c r="X13" s="140"/>
      <c r="Y13" s="140"/>
      <c r="Z13" s="140"/>
      <c r="AA13" s="140"/>
      <c r="AB13" s="141"/>
    </row>
    <row r="14" ht="12" customHeight="1">
      <c r="A14" t="s" s="153">
        <v>139</v>
      </c>
      <c r="B14" t="s" s="213">
        <v>140</v>
      </c>
      <c r="C14" s="173">
        <v>1</v>
      </c>
      <c r="D14" t="s" s="174">
        <v>141</v>
      </c>
      <c r="E14" s="173">
        <v>3.4</v>
      </c>
      <c r="F14" s="175">
        <v>445</v>
      </c>
      <c r="G14" s="158">
        <f>F14:F14*H14</f>
        <v>0</v>
      </c>
      <c r="H14" s="159">
        <f>SUM(L14:U14)</f>
        <v>0</v>
      </c>
      <c r="I14" s="159">
        <f>H14:H14*E14:E14</f>
        <v>0</v>
      </c>
      <c r="J14" s="176"/>
      <c r="K14" s="177"/>
      <c r="L14" s="178"/>
      <c r="M14" s="179"/>
      <c r="N14" s="180"/>
      <c r="O14" s="181"/>
      <c r="P14" s="182"/>
      <c r="Q14" s="183"/>
      <c r="R14" s="184"/>
      <c r="S14" s="185"/>
      <c r="T14" s="186"/>
      <c r="U14" s="171"/>
      <c r="V14" s="152"/>
      <c r="W14" s="125"/>
      <c r="X14" s="140"/>
      <c r="Y14" s="140"/>
      <c r="Z14" s="140"/>
      <c r="AA14" s="140"/>
      <c r="AB14" s="141"/>
    </row>
    <row r="15" ht="12" customHeight="1">
      <c r="A15" t="s" s="153">
        <v>142</v>
      </c>
      <c r="B15" t="s" s="213">
        <v>143</v>
      </c>
      <c r="C15" s="173">
        <v>1</v>
      </c>
      <c r="D15" t="s" s="174">
        <v>144</v>
      </c>
      <c r="E15" s="173">
        <v>2.42</v>
      </c>
      <c r="F15" s="175">
        <v>390</v>
      </c>
      <c r="G15" s="158">
        <f>F15:F15*H15</f>
        <v>0</v>
      </c>
      <c r="H15" s="159">
        <f>SUM(L15:U15)</f>
        <v>0</v>
      </c>
      <c r="I15" s="159">
        <f>H15:H15*E15:E15</f>
        <v>0</v>
      </c>
      <c r="J15" s="160"/>
      <c r="K15" s="161"/>
      <c r="L15" s="178"/>
      <c r="M15" s="179"/>
      <c r="N15" s="180"/>
      <c r="O15" s="181"/>
      <c r="P15" s="182"/>
      <c r="Q15" s="183"/>
      <c r="R15" s="184"/>
      <c r="S15" s="185"/>
      <c r="T15" s="186"/>
      <c r="U15" s="171"/>
      <c r="V15" s="152"/>
      <c r="W15" s="125"/>
      <c r="X15" s="140"/>
      <c r="Y15" s="140"/>
      <c r="Z15" s="140"/>
      <c r="AA15" s="140"/>
      <c r="AB15" s="141"/>
    </row>
    <row r="16" ht="12" customHeight="1">
      <c r="A16" t="s" s="153">
        <v>145</v>
      </c>
      <c r="B16" t="s" s="213">
        <v>146</v>
      </c>
      <c r="C16" s="173">
        <v>1</v>
      </c>
      <c r="D16" t="s" s="174">
        <v>147</v>
      </c>
      <c r="E16" s="173">
        <v>2.8</v>
      </c>
      <c r="F16" s="175">
        <v>445</v>
      </c>
      <c r="G16" s="158">
        <f>F16:F16*H16</f>
        <v>0</v>
      </c>
      <c r="H16" s="159">
        <f>SUM(L16:U16)</f>
        <v>0</v>
      </c>
      <c r="I16" s="159">
        <f>H16:H16*E16:E16</f>
        <v>0</v>
      </c>
      <c r="J16" s="176"/>
      <c r="K16" s="177"/>
      <c r="L16" s="187"/>
      <c r="M16" s="188"/>
      <c r="N16" s="189"/>
      <c r="O16" s="190"/>
      <c r="P16" s="191"/>
      <c r="Q16" s="192"/>
      <c r="R16" s="193"/>
      <c r="S16" s="194"/>
      <c r="T16" s="195"/>
      <c r="U16" s="196"/>
      <c r="V16" s="152"/>
      <c r="W16" s="125"/>
      <c r="X16" s="140"/>
      <c r="Y16" s="140"/>
      <c r="Z16" s="140"/>
      <c r="AA16" s="140"/>
      <c r="AB16" s="141"/>
    </row>
    <row r="17" ht="14.4" customHeight="1">
      <c r="A17" s="214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6"/>
      <c r="M17" s="216"/>
      <c r="N17" s="216"/>
      <c r="O17" s="216"/>
      <c r="P17" s="216"/>
      <c r="Q17" s="216"/>
      <c r="R17" s="216"/>
      <c r="S17" s="216"/>
      <c r="T17" s="216"/>
      <c r="U17" s="215"/>
      <c r="V17" s="204"/>
      <c r="W17" s="204"/>
      <c r="X17" s="118"/>
      <c r="Y17" s="118"/>
      <c r="Z17" s="118"/>
      <c r="AA17" s="118"/>
      <c r="AB17" s="113"/>
    </row>
  </sheetData>
  <mergeCells count="4">
    <mergeCell ref="C3:D3"/>
    <mergeCell ref="C4:D4"/>
    <mergeCell ref="A4:B4"/>
    <mergeCell ref="A3:B3"/>
  </mergeCells>
  <pageMargins left="0.7" right="0.7" top="0.75" bottom="0.75" header="0.3" footer="0.3"/>
  <pageSetup firstPageNumber="1" fitToHeight="1" fitToWidth="1" scale="56" useFirstPageNumber="0" orientation="portrait" pageOrder="downThenOver"/>
  <headerFooter>
    <oddFooter>&amp;C&amp;"Helvetica Neue,Regular"&amp;12&amp;K000000&amp;P</oddFooter>
  </headerFooter>
  <drawing r:id="rId1"/>
  <legacyDrawing r:id="rId2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D112"/>
  <sheetViews>
    <sheetView workbookViewId="0" showGridLines="0" defaultGridColor="1"/>
  </sheetViews>
  <sheetFormatPr defaultColWidth="8.83333" defaultRowHeight="14.4" customHeight="1" outlineLevelRow="0" outlineLevelCol="0"/>
  <cols>
    <col min="1" max="1" width="21.5" style="217" customWidth="1"/>
    <col min="2" max="2" hidden="1" width="8.83333" style="217" customWidth="1"/>
    <col min="3" max="3" width="17.8516" style="217" customWidth="1"/>
    <col min="4" max="4" width="8.5" style="217" customWidth="1"/>
    <col min="5" max="5" width="11.5" style="217" customWidth="1"/>
    <col min="6" max="6" width="9.85156" style="217" customWidth="1"/>
    <col min="7" max="7" width="8.5" style="217" customWidth="1"/>
    <col min="8" max="11" hidden="1" width="8.83333" style="217" customWidth="1"/>
    <col min="12" max="12" width="11.8516" style="217" customWidth="1"/>
    <col min="13" max="24" width="8.5" style="217" customWidth="1"/>
    <col min="25" max="25" hidden="1" width="8.83333" style="217" customWidth="1"/>
    <col min="26" max="26" width="9.5" style="217" customWidth="1"/>
    <col min="27" max="27" width="8.85156" style="217" customWidth="1"/>
    <col min="28" max="28" width="13.5" style="217" customWidth="1"/>
    <col min="29" max="30" width="8.85156" style="217" customWidth="1"/>
    <col min="31" max="16384" width="8.85156" style="217" customWidth="1"/>
  </cols>
  <sheetData>
    <row r="1" ht="52.5" customHeight="1">
      <c r="A1" s="121"/>
      <c r="B1" s="122"/>
      <c r="C1" s="122"/>
      <c r="D1" s="122"/>
      <c r="E1" s="122"/>
      <c r="F1" s="122"/>
      <c r="G1" s="122"/>
      <c r="H1" s="218"/>
      <c r="I1" s="219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3"/>
      <c r="AB1" s="3"/>
      <c r="AC1" s="3"/>
      <c r="AD1" s="94"/>
    </row>
    <row r="2" ht="21" customHeight="1">
      <c r="A2" s="220"/>
      <c r="B2" s="125"/>
      <c r="C2" s="124"/>
      <c r="D2" s="124"/>
      <c r="E2" s="124"/>
      <c r="F2" s="124"/>
      <c r="G2" s="125"/>
      <c r="H2" t="s" s="221">
        <v>148</v>
      </c>
      <c r="I2" t="s" s="221">
        <v>149</v>
      </c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6"/>
      <c r="AB2" s="6"/>
      <c r="AC2" s="6"/>
      <c r="AD2" s="103"/>
    </row>
    <row r="3" ht="18" customHeight="1">
      <c r="A3" s="222"/>
      <c r="B3" s="223"/>
      <c r="C3" t="s" s="126">
        <v>62</v>
      </c>
      <c r="D3" s="127"/>
      <c r="E3" s="224">
        <f>SUM(L8:L111)</f>
        <v>0</v>
      </c>
      <c r="F3" s="225"/>
      <c r="G3" s="223"/>
      <c r="H3" s="226">
        <f>SUM(K9:K92)</f>
        <v>0</v>
      </c>
      <c r="I3" s="226">
        <f>E3-H3</f>
        <v>0</v>
      </c>
      <c r="J3" s="223"/>
      <c r="K3" s="223"/>
      <c r="L3" s="227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5"/>
      <c r="AA3" s="6"/>
      <c r="AB3" s="6"/>
      <c r="AC3" s="6"/>
      <c r="AD3" s="103"/>
    </row>
    <row r="4" ht="15" customHeight="1">
      <c r="A4" s="222"/>
      <c r="B4" s="223"/>
      <c r="C4" t="s" s="131">
        <v>63</v>
      </c>
      <c r="D4" s="132"/>
      <c r="E4" s="228">
        <f>SUM(O8:Y111)</f>
        <v>0</v>
      </c>
      <c r="F4" s="229"/>
      <c r="G4" s="223"/>
      <c r="H4" s="230"/>
      <c r="I4" s="230"/>
      <c r="J4" s="223"/>
      <c r="K4" s="223"/>
      <c r="L4" t="s" s="231">
        <v>150</v>
      </c>
      <c r="M4" s="232"/>
      <c r="N4" s="233"/>
      <c r="O4" s="234">
        <f>SUM(O8:O111)</f>
        <v>0</v>
      </c>
      <c r="P4" s="235">
        <f>SUM(P8:P111)</f>
        <v>0</v>
      </c>
      <c r="Q4" s="236">
        <f>SUM(Q8:Q111)</f>
        <v>0</v>
      </c>
      <c r="R4" s="237">
        <f>SUM(R8:R111)</f>
        <v>0</v>
      </c>
      <c r="S4" s="238">
        <f>SUM(S8:S111)</f>
        <v>0</v>
      </c>
      <c r="T4" s="239">
        <f>SUM(T8:T111)</f>
        <v>0</v>
      </c>
      <c r="U4" s="240">
        <f>SUM(U8:U111)</f>
        <v>0</v>
      </c>
      <c r="V4" s="241">
        <f>SUM(V8:V111)</f>
        <v>0</v>
      </c>
      <c r="W4" s="242">
        <f>SUM(W8:W111)</f>
        <v>0</v>
      </c>
      <c r="X4" s="243">
        <f>SUM(X8:X111)</f>
        <v>0</v>
      </c>
      <c r="Y4" s="244">
        <f>SUM(Y8:Y92)</f>
        <v>0</v>
      </c>
      <c r="Z4" s="130"/>
      <c r="AA4" s="6"/>
      <c r="AB4" s="6"/>
      <c r="AC4" s="6"/>
      <c r="AD4" s="141"/>
    </row>
    <row r="5" ht="8" customHeight="1">
      <c r="A5" s="220"/>
      <c r="B5" s="137"/>
      <c r="C5" s="245"/>
      <c r="D5" s="245"/>
      <c r="E5" s="246"/>
      <c r="F5" s="246"/>
      <c r="G5" s="137"/>
      <c r="H5" s="137"/>
      <c r="I5" s="137"/>
      <c r="J5" s="137"/>
      <c r="K5" s="124"/>
      <c r="L5" s="247"/>
      <c r="M5" s="247"/>
      <c r="N5" s="247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25"/>
      <c r="AA5" s="6"/>
      <c r="AB5" s="6"/>
      <c r="AC5" s="6"/>
      <c r="AD5" s="103"/>
    </row>
    <row r="6" ht="26.25" customHeight="1" hidden="1">
      <c r="A6" s="220"/>
      <c r="B6" s="248"/>
      <c r="C6" s="248"/>
      <c r="D6" s="248"/>
      <c r="E6" s="248"/>
      <c r="F6" s="248"/>
      <c r="G6" s="248"/>
      <c r="H6" s="248"/>
      <c r="I6" s="248"/>
      <c r="J6" s="248"/>
      <c r="K6" s="247"/>
      <c r="L6" s="247"/>
      <c r="M6" s="249"/>
      <c r="N6" s="247"/>
      <c r="O6" s="248"/>
      <c r="P6" s="250">
        <f>SUM(O8:O92)</f>
        <v>0</v>
      </c>
      <c r="Q6" s="250">
        <f>SUM(P8:P92)</f>
        <v>0</v>
      </c>
      <c r="R6" s="250">
        <f>SUM(Q8:Q92)</f>
        <v>0</v>
      </c>
      <c r="S6" s="250">
        <f>SUM(R8:R92)</f>
        <v>0</v>
      </c>
      <c r="T6" s="250">
        <f>SUM(S8:S92)</f>
        <v>0</v>
      </c>
      <c r="U6" s="250">
        <f>SUM(T8:T92)</f>
        <v>0</v>
      </c>
      <c r="V6" s="250">
        <f>SUM(U8:U92)</f>
        <v>0</v>
      </c>
      <c r="W6" s="250">
        <f>SUM(V8:V92)</f>
        <v>0</v>
      </c>
      <c r="X6" s="250">
        <f>SUM(W8:W92)</f>
        <v>0</v>
      </c>
      <c r="Y6" s="250">
        <f>SUM(X8:X111)</f>
        <v>0</v>
      </c>
      <c r="Z6" s="125"/>
      <c r="AA6" s="140"/>
      <c r="AB6" s="140"/>
      <c r="AC6" s="140"/>
      <c r="AD6" s="141"/>
    </row>
    <row r="7" ht="36.6" customHeight="1">
      <c r="A7" s="251"/>
      <c r="B7" t="s" s="142">
        <v>151</v>
      </c>
      <c r="C7" t="s" s="252">
        <v>67</v>
      </c>
      <c r="D7" t="s" s="253">
        <v>152</v>
      </c>
      <c r="E7" t="s" s="253">
        <v>69</v>
      </c>
      <c r="F7" t="s" s="253">
        <v>14</v>
      </c>
      <c r="G7" t="s" s="254">
        <v>70</v>
      </c>
      <c r="H7" t="s" s="255">
        <v>153</v>
      </c>
      <c r="I7" t="s" s="255">
        <v>154</v>
      </c>
      <c r="J7" t="s" s="255">
        <v>148</v>
      </c>
      <c r="K7" t="s" s="256">
        <v>155</v>
      </c>
      <c r="L7" t="s" s="146">
        <v>71</v>
      </c>
      <c r="M7" t="s" s="147">
        <v>13</v>
      </c>
      <c r="N7" t="s" s="147">
        <v>72</v>
      </c>
      <c r="O7" t="s" s="151">
        <v>156</v>
      </c>
      <c r="P7" t="s" s="151">
        <v>33</v>
      </c>
      <c r="Q7" t="s" s="151">
        <v>34</v>
      </c>
      <c r="R7" t="s" s="151">
        <v>157</v>
      </c>
      <c r="S7" t="s" s="151">
        <v>36</v>
      </c>
      <c r="T7" t="s" s="151">
        <v>37</v>
      </c>
      <c r="U7" t="s" s="151">
        <v>38</v>
      </c>
      <c r="V7" t="s" s="151">
        <v>158</v>
      </c>
      <c r="W7" t="s" s="151">
        <v>40</v>
      </c>
      <c r="X7" t="s" s="151">
        <v>41</v>
      </c>
      <c r="Y7" t="s" s="151">
        <v>42</v>
      </c>
      <c r="Z7" s="152"/>
      <c r="AA7" s="140"/>
      <c r="AB7" s="140"/>
      <c r="AC7" s="140"/>
      <c r="AD7" s="141"/>
    </row>
    <row r="8" ht="12" customHeight="1">
      <c r="A8" s="251"/>
      <c r="B8" t="s" s="257">
        <v>159</v>
      </c>
      <c r="C8" t="s" s="258">
        <v>160</v>
      </c>
      <c r="D8" s="259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1"/>
      <c r="P8" s="261"/>
      <c r="Q8" s="261"/>
      <c r="R8" s="261"/>
      <c r="S8" s="261"/>
      <c r="T8" s="261"/>
      <c r="U8" s="261"/>
      <c r="V8" s="261"/>
      <c r="W8" s="261"/>
      <c r="X8" s="262"/>
      <c r="Y8" s="263"/>
      <c r="Z8" s="152"/>
      <c r="AA8" s="140"/>
      <c r="AB8" s="140"/>
      <c r="AC8" s="140"/>
      <c r="AD8" s="141"/>
    </row>
    <row r="9" ht="12" customHeight="1">
      <c r="A9" s="251"/>
      <c r="B9" t="s" s="153">
        <v>161</v>
      </c>
      <c r="C9" t="s" s="264">
        <v>162</v>
      </c>
      <c r="D9" t="s" s="265">
        <v>163</v>
      </c>
      <c r="E9" t="s" s="174">
        <v>164</v>
      </c>
      <c r="F9" s="173">
        <v>7</v>
      </c>
      <c r="G9" s="175">
        <v>235</v>
      </c>
      <c r="H9" s="266">
        <v>0.15</v>
      </c>
      <c r="I9" s="267">
        <f>G9:G9*H9:H9</f>
        <v>35.25</v>
      </c>
      <c r="J9" s="267">
        <f>G9:G9*(1-H9:H9)</f>
        <v>199.75</v>
      </c>
      <c r="K9" s="268">
        <f>M9:M9*J9:J9</f>
        <v>0</v>
      </c>
      <c r="L9" s="158">
        <f>G9:G9*M9</f>
        <v>0</v>
      </c>
      <c r="M9" s="159">
        <f>SUM(O9:X9)</f>
        <v>0</v>
      </c>
      <c r="N9" s="159">
        <f>M9:M9*F9:F9</f>
        <v>0</v>
      </c>
      <c r="O9" s="269"/>
      <c r="P9" s="179"/>
      <c r="Q9" s="180"/>
      <c r="R9" s="181"/>
      <c r="S9" s="182"/>
      <c r="T9" s="183"/>
      <c r="U9" s="184"/>
      <c r="V9" s="185"/>
      <c r="W9" s="186"/>
      <c r="X9" s="171"/>
      <c r="Y9" s="270"/>
      <c r="Z9" s="271"/>
      <c r="AA9" s="272"/>
      <c r="AB9" s="140"/>
      <c r="AC9" s="140"/>
      <c r="AD9" s="141"/>
    </row>
    <row r="10" ht="12" customHeight="1">
      <c r="A10" s="251"/>
      <c r="B10" t="s" s="153">
        <v>165</v>
      </c>
      <c r="C10" t="s" s="264">
        <v>166</v>
      </c>
      <c r="D10" t="s" s="265">
        <v>167</v>
      </c>
      <c r="E10" t="s" s="174">
        <v>164</v>
      </c>
      <c r="F10" s="173">
        <v>7</v>
      </c>
      <c r="G10" s="175">
        <v>235</v>
      </c>
      <c r="H10" s="266">
        <v>0.15</v>
      </c>
      <c r="I10" s="267">
        <f>G10:G10*H10:H10</f>
        <v>35.25</v>
      </c>
      <c r="J10" s="267">
        <f>G10:G10*(1-H10:H10)</f>
        <v>199.75</v>
      </c>
      <c r="K10" s="268">
        <f>M10:M10*J10:J10</f>
        <v>0</v>
      </c>
      <c r="L10" s="158">
        <f>G10:G10*M10</f>
        <v>0</v>
      </c>
      <c r="M10" s="159">
        <f>SUM(O10:X10)</f>
        <v>0</v>
      </c>
      <c r="N10" s="159">
        <f>M10:M10*F10:F10</f>
        <v>0</v>
      </c>
      <c r="O10" s="269"/>
      <c r="P10" s="179"/>
      <c r="Q10" s="180"/>
      <c r="R10" s="181"/>
      <c r="S10" s="182"/>
      <c r="T10" s="183"/>
      <c r="U10" s="184"/>
      <c r="V10" s="185"/>
      <c r="W10" s="186"/>
      <c r="X10" s="171"/>
      <c r="Y10" s="270"/>
      <c r="Z10" s="152"/>
      <c r="AA10" s="140"/>
      <c r="AB10" s="140"/>
      <c r="AC10" s="140"/>
      <c r="AD10" s="141"/>
    </row>
    <row r="11" ht="12" customHeight="1">
      <c r="A11" s="251"/>
      <c r="B11" t="s" s="153">
        <v>168</v>
      </c>
      <c r="C11" t="s" s="264">
        <v>169</v>
      </c>
      <c r="D11" t="s" s="265">
        <v>170</v>
      </c>
      <c r="E11" t="s" s="174">
        <v>171</v>
      </c>
      <c r="F11" s="173">
        <v>7</v>
      </c>
      <c r="G11" s="175">
        <v>235</v>
      </c>
      <c r="H11" s="266">
        <v>0.15</v>
      </c>
      <c r="I11" s="267">
        <f>G11:G11*H11:H11</f>
        <v>35.25</v>
      </c>
      <c r="J11" s="267">
        <f>G11:G11*(1-H11:H11)</f>
        <v>199.75</v>
      </c>
      <c r="K11" s="268">
        <f>M11:M11*J11:J11</f>
        <v>0</v>
      </c>
      <c r="L11" s="158">
        <f>G11:G11*M11</f>
        <v>0</v>
      </c>
      <c r="M11" s="159">
        <f>SUM(O11:X11)</f>
        <v>0</v>
      </c>
      <c r="N11" s="159">
        <f>M11:M11*F11:F11</f>
        <v>0</v>
      </c>
      <c r="O11" s="269"/>
      <c r="P11" s="179"/>
      <c r="Q11" s="180"/>
      <c r="R11" s="181"/>
      <c r="S11" s="182"/>
      <c r="T11" s="183"/>
      <c r="U11" s="184"/>
      <c r="V11" s="185"/>
      <c r="W11" s="186"/>
      <c r="X11" s="171"/>
      <c r="Y11" s="270"/>
      <c r="Z11" s="152"/>
      <c r="AA11" s="140"/>
      <c r="AB11" s="140"/>
      <c r="AC11" s="140"/>
      <c r="AD11" s="141"/>
    </row>
    <row r="12" ht="12" customHeight="1">
      <c r="A12" s="251"/>
      <c r="B12" t="s" s="153">
        <v>172</v>
      </c>
      <c r="C12" t="s" s="264">
        <v>173</v>
      </c>
      <c r="D12" t="s" s="265">
        <v>174</v>
      </c>
      <c r="E12" t="s" s="174">
        <v>171</v>
      </c>
      <c r="F12" s="173">
        <v>7</v>
      </c>
      <c r="G12" s="175">
        <v>235</v>
      </c>
      <c r="H12" s="266">
        <v>0.15</v>
      </c>
      <c r="I12" s="267">
        <f>G12:G12*H12:H12</f>
        <v>35.25</v>
      </c>
      <c r="J12" s="267">
        <f>G12:G12*(1-H12:H12)</f>
        <v>199.75</v>
      </c>
      <c r="K12" s="268">
        <f>M12:M12*J12:J12</f>
        <v>0</v>
      </c>
      <c r="L12" s="158">
        <f>G12:G12*M12</f>
        <v>0</v>
      </c>
      <c r="M12" s="159">
        <f>SUM(O12:X12)</f>
        <v>0</v>
      </c>
      <c r="N12" s="159">
        <f>M12:M12*F12:F12</f>
        <v>0</v>
      </c>
      <c r="O12" s="269"/>
      <c r="P12" s="179"/>
      <c r="Q12" s="180"/>
      <c r="R12" s="181"/>
      <c r="S12" s="182"/>
      <c r="T12" s="183"/>
      <c r="U12" s="184"/>
      <c r="V12" s="185"/>
      <c r="W12" s="186"/>
      <c r="X12" s="171"/>
      <c r="Y12" s="270"/>
      <c r="Z12" s="152"/>
      <c r="AA12" s="140"/>
      <c r="AB12" s="140"/>
      <c r="AC12" s="140"/>
      <c r="AD12" s="141"/>
    </row>
    <row r="13" ht="12" customHeight="1">
      <c r="A13" s="251"/>
      <c r="B13" t="s" s="153">
        <v>175</v>
      </c>
      <c r="C13" t="s" s="264">
        <v>176</v>
      </c>
      <c r="D13" t="s" s="265">
        <v>177</v>
      </c>
      <c r="E13" t="s" s="174">
        <v>178</v>
      </c>
      <c r="F13" s="173">
        <v>7</v>
      </c>
      <c r="G13" s="175">
        <v>235</v>
      </c>
      <c r="H13" s="266">
        <v>0.15</v>
      </c>
      <c r="I13" s="267">
        <f>G13:G13*H13:H13</f>
        <v>35.25</v>
      </c>
      <c r="J13" s="267">
        <f>G13:G13*(1-H13:H13)</f>
        <v>199.75</v>
      </c>
      <c r="K13" s="268">
        <f>M13:M13*J13:J13</f>
        <v>0</v>
      </c>
      <c r="L13" s="158">
        <f>G13:G13*M13</f>
        <v>0</v>
      </c>
      <c r="M13" s="159">
        <f>SUM(O13:X13)</f>
        <v>0</v>
      </c>
      <c r="N13" s="159">
        <f>M13:M13*F13:F13</f>
        <v>0</v>
      </c>
      <c r="O13" s="269"/>
      <c r="P13" s="179"/>
      <c r="Q13" s="180"/>
      <c r="R13" s="181"/>
      <c r="S13" s="182"/>
      <c r="T13" s="183"/>
      <c r="U13" s="184"/>
      <c r="V13" s="185"/>
      <c r="W13" s="186"/>
      <c r="X13" s="171"/>
      <c r="Y13" s="270"/>
      <c r="Z13" s="152"/>
      <c r="AA13" s="140"/>
      <c r="AB13" s="140"/>
      <c r="AC13" s="140"/>
      <c r="AD13" s="141"/>
    </row>
    <row r="14" ht="12" customHeight="1">
      <c r="A14" s="251"/>
      <c r="B14" t="s" s="153">
        <v>179</v>
      </c>
      <c r="C14" t="s" s="264">
        <v>180</v>
      </c>
      <c r="D14" t="s" s="265">
        <v>181</v>
      </c>
      <c r="E14" t="s" s="174">
        <v>178</v>
      </c>
      <c r="F14" s="173">
        <v>7</v>
      </c>
      <c r="G14" s="175">
        <v>235</v>
      </c>
      <c r="H14" s="266">
        <v>0.15</v>
      </c>
      <c r="I14" s="267">
        <f>G14:G14*H14:H14</f>
        <v>35.25</v>
      </c>
      <c r="J14" s="267">
        <f>G14:G14*(1-H14:H14)</f>
        <v>199.75</v>
      </c>
      <c r="K14" s="268">
        <f>M14:M14*J14:J14</f>
        <v>0</v>
      </c>
      <c r="L14" s="158">
        <f>G14:G14*M14</f>
        <v>0</v>
      </c>
      <c r="M14" s="159">
        <f>SUM(O14:X14)</f>
        <v>0</v>
      </c>
      <c r="N14" s="159">
        <f>M14:M14*F14:F14</f>
        <v>0</v>
      </c>
      <c r="O14" s="269"/>
      <c r="P14" s="179"/>
      <c r="Q14" s="180"/>
      <c r="R14" s="181"/>
      <c r="S14" s="182"/>
      <c r="T14" s="183"/>
      <c r="U14" s="184"/>
      <c r="V14" s="185"/>
      <c r="W14" s="186"/>
      <c r="X14" s="171"/>
      <c r="Y14" s="270"/>
      <c r="Z14" s="152"/>
      <c r="AA14" s="140"/>
      <c r="AB14" s="140"/>
      <c r="AC14" s="140"/>
      <c r="AD14" s="141"/>
    </row>
    <row r="15" ht="12" customHeight="1">
      <c r="A15" s="251"/>
      <c r="B15" t="s" s="153">
        <v>182</v>
      </c>
      <c r="C15" t="s" s="264">
        <v>183</v>
      </c>
      <c r="D15" t="s" s="265">
        <v>184</v>
      </c>
      <c r="E15" t="s" s="174">
        <v>185</v>
      </c>
      <c r="F15" s="173">
        <v>7</v>
      </c>
      <c r="G15" s="175">
        <v>235</v>
      </c>
      <c r="H15" s="266">
        <v>0.15</v>
      </c>
      <c r="I15" s="267">
        <f>G15:G15*H15:H15</f>
        <v>35.25</v>
      </c>
      <c r="J15" s="267">
        <f>G15:G15*(1-H15:H15)</f>
        <v>199.75</v>
      </c>
      <c r="K15" s="268">
        <f>M15:M15*J15:J15</f>
        <v>0</v>
      </c>
      <c r="L15" s="158">
        <f>G15:G15*M15</f>
        <v>0</v>
      </c>
      <c r="M15" s="159">
        <f>SUM(O15:X15)</f>
        <v>0</v>
      </c>
      <c r="N15" s="159">
        <f>M15:M15*F15:F15</f>
        <v>0</v>
      </c>
      <c r="O15" s="269"/>
      <c r="P15" s="179"/>
      <c r="Q15" s="180"/>
      <c r="R15" s="181"/>
      <c r="S15" s="182"/>
      <c r="T15" s="183"/>
      <c r="U15" s="184"/>
      <c r="V15" s="185"/>
      <c r="W15" s="186"/>
      <c r="X15" s="171"/>
      <c r="Y15" s="270"/>
      <c r="Z15" s="152"/>
      <c r="AA15" s="140"/>
      <c r="AB15" s="140"/>
      <c r="AC15" s="140"/>
      <c r="AD15" s="141"/>
    </row>
    <row r="16" ht="12" customHeight="1">
      <c r="A16" s="251"/>
      <c r="B16" t="s" s="153">
        <v>186</v>
      </c>
      <c r="C16" t="s" s="264">
        <v>187</v>
      </c>
      <c r="D16" t="s" s="265">
        <v>188</v>
      </c>
      <c r="E16" t="s" s="174">
        <v>185</v>
      </c>
      <c r="F16" s="173">
        <v>7</v>
      </c>
      <c r="G16" s="175">
        <v>235</v>
      </c>
      <c r="H16" s="266">
        <v>0.15</v>
      </c>
      <c r="I16" s="267">
        <f>G16:G16*H16:H16</f>
        <v>35.25</v>
      </c>
      <c r="J16" s="267">
        <f>G16:G16*(1-H16:H16)</f>
        <v>199.75</v>
      </c>
      <c r="K16" s="268">
        <f>M16:M16*J16:J16</f>
        <v>0</v>
      </c>
      <c r="L16" s="158">
        <f>G16:G16*M16</f>
        <v>0</v>
      </c>
      <c r="M16" s="159">
        <f>SUM(O16:X16)</f>
        <v>0</v>
      </c>
      <c r="N16" s="159">
        <f>M16:M16*F16:F16</f>
        <v>0</v>
      </c>
      <c r="O16" s="269"/>
      <c r="P16" s="179"/>
      <c r="Q16" s="180"/>
      <c r="R16" s="181"/>
      <c r="S16" s="182"/>
      <c r="T16" s="183"/>
      <c r="U16" s="184"/>
      <c r="V16" s="185"/>
      <c r="W16" s="186"/>
      <c r="X16" s="171"/>
      <c r="Y16" s="270"/>
      <c r="Z16" s="152"/>
      <c r="AA16" s="140"/>
      <c r="AB16" s="140"/>
      <c r="AC16" s="140"/>
      <c r="AD16" s="141"/>
    </row>
    <row r="17" ht="12" customHeight="1">
      <c r="A17" s="251"/>
      <c r="B17" t="s" s="153">
        <v>189</v>
      </c>
      <c r="C17" t="s" s="264">
        <v>190</v>
      </c>
      <c r="D17" t="s" s="265">
        <v>191</v>
      </c>
      <c r="E17" t="s" s="174">
        <v>192</v>
      </c>
      <c r="F17" s="173">
        <v>7</v>
      </c>
      <c r="G17" s="175">
        <v>235</v>
      </c>
      <c r="H17" s="266">
        <v>0.15</v>
      </c>
      <c r="I17" s="267">
        <f>G17:G17*H17:H17</f>
        <v>35.25</v>
      </c>
      <c r="J17" s="267">
        <f>G17:G17*(1-H17:H17)</f>
        <v>199.75</v>
      </c>
      <c r="K17" s="268">
        <f>M17:M17*J17:J17</f>
        <v>0</v>
      </c>
      <c r="L17" s="158">
        <f>G17:G17*M17</f>
        <v>0</v>
      </c>
      <c r="M17" s="159">
        <f>SUM(O17:X17)</f>
        <v>0</v>
      </c>
      <c r="N17" s="159">
        <f>M17:M17*F17:F17</f>
        <v>0</v>
      </c>
      <c r="O17" s="269"/>
      <c r="P17" s="179"/>
      <c r="Q17" s="180"/>
      <c r="R17" s="181"/>
      <c r="S17" s="182"/>
      <c r="T17" s="183"/>
      <c r="U17" s="184"/>
      <c r="V17" s="185"/>
      <c r="W17" s="186"/>
      <c r="X17" s="171"/>
      <c r="Y17" s="270"/>
      <c r="Z17" s="152"/>
      <c r="AA17" s="140"/>
      <c r="AB17" s="140"/>
      <c r="AC17" s="140"/>
      <c r="AD17" s="141"/>
    </row>
    <row r="18" ht="12" customHeight="1">
      <c r="A18" s="251"/>
      <c r="B18" t="s" s="153">
        <v>193</v>
      </c>
      <c r="C18" t="s" s="264">
        <v>194</v>
      </c>
      <c r="D18" t="s" s="265">
        <v>195</v>
      </c>
      <c r="E18" t="s" s="174">
        <v>192</v>
      </c>
      <c r="F18" s="173">
        <v>7</v>
      </c>
      <c r="G18" s="175">
        <v>235</v>
      </c>
      <c r="H18" s="266">
        <v>0.15</v>
      </c>
      <c r="I18" s="267">
        <f>G18:G18*H18:H18</f>
        <v>35.25</v>
      </c>
      <c r="J18" s="267">
        <f>G18:G18*(1-H18:H18)</f>
        <v>199.75</v>
      </c>
      <c r="K18" s="268">
        <f>M18:M18*J18:J18</f>
        <v>0</v>
      </c>
      <c r="L18" s="158">
        <f>G18:G18*M18</f>
        <v>0</v>
      </c>
      <c r="M18" s="159">
        <f>SUM(O18:X18)</f>
        <v>0</v>
      </c>
      <c r="N18" s="159">
        <f>M18:M18*F18:F18</f>
        <v>0</v>
      </c>
      <c r="O18" s="269"/>
      <c r="P18" s="179"/>
      <c r="Q18" s="180"/>
      <c r="R18" s="181"/>
      <c r="S18" s="182"/>
      <c r="T18" s="183"/>
      <c r="U18" s="184"/>
      <c r="V18" s="185"/>
      <c r="W18" s="186"/>
      <c r="X18" s="171"/>
      <c r="Y18" s="270"/>
      <c r="Z18" s="152"/>
      <c r="AA18" s="140"/>
      <c r="AB18" s="140"/>
      <c r="AC18" s="140"/>
      <c r="AD18" s="141"/>
    </row>
    <row r="19" ht="12" customHeight="1">
      <c r="A19" s="251"/>
      <c r="B19" t="s" s="153">
        <v>196</v>
      </c>
      <c r="C19" t="s" s="264">
        <v>197</v>
      </c>
      <c r="D19" t="s" s="265">
        <v>198</v>
      </c>
      <c r="E19" t="s" s="174">
        <v>199</v>
      </c>
      <c r="F19" s="173">
        <v>7</v>
      </c>
      <c r="G19" s="175">
        <v>235</v>
      </c>
      <c r="H19" s="266">
        <v>0.15</v>
      </c>
      <c r="I19" s="267">
        <f>G19:G19*H19:H19</f>
        <v>35.25</v>
      </c>
      <c r="J19" s="267">
        <f>G19:G19*(1-H19:H19)</f>
        <v>199.75</v>
      </c>
      <c r="K19" s="268">
        <f>M19:M19*J19:J19</f>
        <v>0</v>
      </c>
      <c r="L19" s="158">
        <f>G19:G19*M19</f>
        <v>0</v>
      </c>
      <c r="M19" s="159">
        <f>SUM(O19:X19)</f>
        <v>0</v>
      </c>
      <c r="N19" s="159">
        <f>M19:M19*F19:F19</f>
        <v>0</v>
      </c>
      <c r="O19" s="269"/>
      <c r="P19" s="179"/>
      <c r="Q19" s="180"/>
      <c r="R19" s="181"/>
      <c r="S19" s="182"/>
      <c r="T19" s="183"/>
      <c r="U19" s="184"/>
      <c r="V19" s="185"/>
      <c r="W19" s="186"/>
      <c r="X19" s="171"/>
      <c r="Y19" s="270"/>
      <c r="Z19" s="152"/>
      <c r="AA19" s="140"/>
      <c r="AB19" s="140"/>
      <c r="AC19" s="140"/>
      <c r="AD19" s="141"/>
    </row>
    <row r="20" ht="12" customHeight="1">
      <c r="A20" s="251"/>
      <c r="B20" t="s" s="153">
        <v>200</v>
      </c>
      <c r="C20" t="s" s="264">
        <v>201</v>
      </c>
      <c r="D20" t="s" s="265">
        <v>202</v>
      </c>
      <c r="E20" t="s" s="174">
        <v>199</v>
      </c>
      <c r="F20" s="173">
        <v>7</v>
      </c>
      <c r="G20" s="175">
        <v>235</v>
      </c>
      <c r="H20" s="266">
        <v>0.15</v>
      </c>
      <c r="I20" s="267">
        <f>G20:G20*H20:H20</f>
        <v>35.25</v>
      </c>
      <c r="J20" s="267">
        <f>G20:G20*(1-H20:H20)</f>
        <v>199.75</v>
      </c>
      <c r="K20" s="268">
        <f>M20:M20*J20:J20</f>
        <v>0</v>
      </c>
      <c r="L20" s="158">
        <f>G20:G20*M20</f>
        <v>0</v>
      </c>
      <c r="M20" s="159">
        <f>SUM(O20:X20)</f>
        <v>0</v>
      </c>
      <c r="N20" s="159">
        <f>M20:M20*F20:F20</f>
        <v>0</v>
      </c>
      <c r="O20" s="269"/>
      <c r="P20" s="179"/>
      <c r="Q20" s="180"/>
      <c r="R20" s="181"/>
      <c r="S20" s="182"/>
      <c r="T20" s="183"/>
      <c r="U20" s="184"/>
      <c r="V20" s="185"/>
      <c r="W20" s="186"/>
      <c r="X20" s="171"/>
      <c r="Y20" s="270"/>
      <c r="Z20" s="152"/>
      <c r="AA20" s="140"/>
      <c r="AB20" s="140"/>
      <c r="AC20" s="140"/>
      <c r="AD20" s="141"/>
    </row>
    <row r="21" ht="12" customHeight="1">
      <c r="A21" s="251"/>
      <c r="B21" t="s" s="257">
        <v>203</v>
      </c>
      <c r="C21" t="s" s="273">
        <v>204</v>
      </c>
      <c r="D21" s="274"/>
      <c r="E21" s="260"/>
      <c r="F21" s="260"/>
      <c r="G21" s="260"/>
      <c r="H21" s="260"/>
      <c r="I21" s="260"/>
      <c r="J21" s="260"/>
      <c r="K21" s="260"/>
      <c r="L21" s="260"/>
      <c r="M21" s="260"/>
      <c r="N21" s="260"/>
      <c r="O21" s="261"/>
      <c r="P21" s="261"/>
      <c r="Q21" s="261"/>
      <c r="R21" s="261"/>
      <c r="S21" s="261"/>
      <c r="T21" s="261"/>
      <c r="U21" s="261"/>
      <c r="V21" s="261"/>
      <c r="W21" s="261"/>
      <c r="X21" s="262"/>
      <c r="Y21" s="263"/>
      <c r="Z21" s="152"/>
      <c r="AA21" s="140"/>
      <c r="AB21" s="140"/>
      <c r="AC21" s="140"/>
      <c r="AD21" s="141"/>
    </row>
    <row r="22" ht="12" customHeight="1">
      <c r="A22" s="251"/>
      <c r="B22" t="s" s="153">
        <v>205</v>
      </c>
      <c r="C22" t="s" s="264">
        <v>206</v>
      </c>
      <c r="D22" t="s" s="265">
        <v>207</v>
      </c>
      <c r="E22" t="s" s="174">
        <v>208</v>
      </c>
      <c r="F22" s="173">
        <v>3</v>
      </c>
      <c r="G22" s="175">
        <v>190</v>
      </c>
      <c r="H22" s="266">
        <v>0.15</v>
      </c>
      <c r="I22" s="267">
        <f>G22:G22*H22:H22</f>
        <v>28.5</v>
      </c>
      <c r="J22" s="267">
        <f>G22:G22*(1-H22:H22)</f>
        <v>161.5</v>
      </c>
      <c r="K22" s="268">
        <f>M22:M22*J22:J22</f>
        <v>0</v>
      </c>
      <c r="L22" s="158">
        <f>G22:G22*M22</f>
        <v>0</v>
      </c>
      <c r="M22" s="159">
        <f>SUM(O22:X22)</f>
        <v>0</v>
      </c>
      <c r="N22" s="159">
        <f>M22:M22*F22:F22</f>
        <v>0</v>
      </c>
      <c r="O22" s="269"/>
      <c r="P22" s="179"/>
      <c r="Q22" s="180"/>
      <c r="R22" s="181"/>
      <c r="S22" s="182"/>
      <c r="T22" s="183"/>
      <c r="U22" s="184"/>
      <c r="V22" s="185"/>
      <c r="W22" s="186"/>
      <c r="X22" s="171"/>
      <c r="Y22" s="270"/>
      <c r="Z22" s="152"/>
      <c r="AA22" s="140"/>
      <c r="AB22" s="140"/>
      <c r="AC22" s="140"/>
      <c r="AD22" s="141"/>
    </row>
    <row r="23" ht="12" customHeight="1">
      <c r="A23" s="251"/>
      <c r="B23" t="s" s="153">
        <v>209</v>
      </c>
      <c r="C23" t="s" s="264">
        <v>210</v>
      </c>
      <c r="D23" t="s" s="265">
        <v>211</v>
      </c>
      <c r="E23" t="s" s="174">
        <v>212</v>
      </c>
      <c r="F23" s="173">
        <v>3</v>
      </c>
      <c r="G23" s="175">
        <v>190</v>
      </c>
      <c r="H23" s="266">
        <v>0.15</v>
      </c>
      <c r="I23" s="267">
        <f>G23:G23*H23:H23</f>
        <v>28.5</v>
      </c>
      <c r="J23" s="267">
        <f>G23:G23*(1-H23:H23)</f>
        <v>161.5</v>
      </c>
      <c r="K23" s="268">
        <f>M23:M23*J23:J23</f>
        <v>0</v>
      </c>
      <c r="L23" s="158">
        <f>G23:G23*M23</f>
        <v>0</v>
      </c>
      <c r="M23" s="159">
        <f>SUM(O23:X23)</f>
        <v>0</v>
      </c>
      <c r="N23" s="159">
        <f>M23:M23*F23:F23</f>
        <v>0</v>
      </c>
      <c r="O23" s="269"/>
      <c r="P23" s="179"/>
      <c r="Q23" s="180"/>
      <c r="R23" s="181"/>
      <c r="S23" s="182"/>
      <c r="T23" s="183"/>
      <c r="U23" s="184"/>
      <c r="V23" s="185"/>
      <c r="W23" s="186"/>
      <c r="X23" s="171"/>
      <c r="Y23" s="270"/>
      <c r="Z23" s="152"/>
      <c r="AA23" s="140"/>
      <c r="AB23" s="140"/>
      <c r="AC23" s="140"/>
      <c r="AD23" s="141"/>
    </row>
    <row r="24" ht="12" customHeight="1">
      <c r="A24" s="251"/>
      <c r="B24" t="s" s="153">
        <v>213</v>
      </c>
      <c r="C24" t="s" s="264">
        <v>214</v>
      </c>
      <c r="D24" t="s" s="265">
        <v>215</v>
      </c>
      <c r="E24" t="s" s="174">
        <v>216</v>
      </c>
      <c r="F24" s="173">
        <v>3.9</v>
      </c>
      <c r="G24" s="175">
        <v>220</v>
      </c>
      <c r="H24" s="266">
        <v>0.15</v>
      </c>
      <c r="I24" s="267">
        <f>G24:G24*H24:H24</f>
        <v>33</v>
      </c>
      <c r="J24" s="267">
        <f>G24:G24*(1-H24:H24)</f>
        <v>187</v>
      </c>
      <c r="K24" s="268">
        <f>M24:M24*J24:J24</f>
        <v>0</v>
      </c>
      <c r="L24" s="158">
        <f>G24:G24*M24</f>
        <v>0</v>
      </c>
      <c r="M24" s="159">
        <f>SUM(O24:X24)</f>
        <v>0</v>
      </c>
      <c r="N24" s="159">
        <f>M24:M24*F24:F24</f>
        <v>0</v>
      </c>
      <c r="O24" s="269"/>
      <c r="P24" s="179"/>
      <c r="Q24" s="180"/>
      <c r="R24" s="181"/>
      <c r="S24" s="182"/>
      <c r="T24" s="183"/>
      <c r="U24" s="184"/>
      <c r="V24" s="185"/>
      <c r="W24" s="186"/>
      <c r="X24" s="171"/>
      <c r="Y24" s="270"/>
      <c r="Z24" s="152"/>
      <c r="AA24" s="140"/>
      <c r="AB24" s="140"/>
      <c r="AC24" s="140"/>
      <c r="AD24" s="141"/>
    </row>
    <row r="25" ht="12" customHeight="1">
      <c r="A25" s="251"/>
      <c r="B25" t="s" s="153">
        <v>217</v>
      </c>
      <c r="C25" t="s" s="264">
        <v>218</v>
      </c>
      <c r="D25" t="s" s="265">
        <v>219</v>
      </c>
      <c r="E25" t="s" s="174">
        <v>220</v>
      </c>
      <c r="F25" s="173">
        <v>4.1</v>
      </c>
      <c r="G25" s="175">
        <v>220</v>
      </c>
      <c r="H25" s="266">
        <v>0.15</v>
      </c>
      <c r="I25" s="267">
        <f>G25:G25*H25:H25</f>
        <v>33</v>
      </c>
      <c r="J25" s="267">
        <f>G25:G25*(1-H25:H25)</f>
        <v>187</v>
      </c>
      <c r="K25" s="268">
        <f>M25:M25*J25:J25</f>
        <v>0</v>
      </c>
      <c r="L25" s="158">
        <f>G25:G25*M25</f>
        <v>0</v>
      </c>
      <c r="M25" s="159">
        <f>SUM(O25:X25)</f>
        <v>0</v>
      </c>
      <c r="N25" s="159">
        <f>M25:M25*F25:F25</f>
        <v>0</v>
      </c>
      <c r="O25" s="269"/>
      <c r="P25" s="179"/>
      <c r="Q25" s="180"/>
      <c r="R25" s="181"/>
      <c r="S25" s="182"/>
      <c r="T25" s="183"/>
      <c r="U25" s="184"/>
      <c r="V25" s="185"/>
      <c r="W25" s="186"/>
      <c r="X25" s="171"/>
      <c r="Y25" s="270"/>
      <c r="Z25" s="152"/>
      <c r="AA25" s="140"/>
      <c r="AB25" s="140"/>
      <c r="AC25" s="140"/>
      <c r="AD25" s="141"/>
    </row>
    <row r="26" ht="12" customHeight="1">
      <c r="A26" s="251"/>
      <c r="B26" t="s" s="153">
        <v>221</v>
      </c>
      <c r="C26" t="s" s="264">
        <v>222</v>
      </c>
      <c r="D26" t="s" s="265">
        <v>223</v>
      </c>
      <c r="E26" t="s" s="174">
        <v>224</v>
      </c>
      <c r="F26" s="173">
        <v>6.4</v>
      </c>
      <c r="G26" s="175">
        <v>235</v>
      </c>
      <c r="H26" s="266">
        <v>0.15</v>
      </c>
      <c r="I26" s="267">
        <f>G26:G26*H26:H26</f>
        <v>35.25</v>
      </c>
      <c r="J26" s="267">
        <f>G26:G26*(1-H26:H26)</f>
        <v>199.75</v>
      </c>
      <c r="K26" s="268">
        <f>M26:M26*J26:J26</f>
        <v>0</v>
      </c>
      <c r="L26" s="158">
        <f>G26:G26*M26</f>
        <v>0</v>
      </c>
      <c r="M26" s="159">
        <f>SUM(O26:X26)</f>
        <v>0</v>
      </c>
      <c r="N26" s="159">
        <f>M26:M26*F26:F26</f>
        <v>0</v>
      </c>
      <c r="O26" s="269"/>
      <c r="P26" s="179"/>
      <c r="Q26" s="180"/>
      <c r="R26" s="181"/>
      <c r="S26" s="182"/>
      <c r="T26" s="183"/>
      <c r="U26" s="184"/>
      <c r="V26" s="185"/>
      <c r="W26" s="186"/>
      <c r="X26" s="171"/>
      <c r="Y26" s="270"/>
      <c r="Z26" s="152"/>
      <c r="AA26" s="140"/>
      <c r="AB26" s="140"/>
      <c r="AC26" s="140"/>
      <c r="AD26" s="141"/>
    </row>
    <row r="27" ht="12" customHeight="1">
      <c r="A27" s="251"/>
      <c r="B27" t="s" s="153">
        <v>225</v>
      </c>
      <c r="C27" t="s" s="264">
        <v>226</v>
      </c>
      <c r="D27" t="s" s="265">
        <v>227</v>
      </c>
      <c r="E27" t="s" s="174">
        <v>228</v>
      </c>
      <c r="F27" s="173">
        <v>6.4</v>
      </c>
      <c r="G27" s="175">
        <v>235</v>
      </c>
      <c r="H27" s="266">
        <v>0.15</v>
      </c>
      <c r="I27" s="267">
        <f>G27:G27*H27:H27</f>
        <v>35.25</v>
      </c>
      <c r="J27" s="267">
        <f>G27:G27*(1-H27:H27)</f>
        <v>199.75</v>
      </c>
      <c r="K27" s="268">
        <f>M27:M27*J27:J27</f>
        <v>0</v>
      </c>
      <c r="L27" s="158">
        <f>G27:G27*M27</f>
        <v>0</v>
      </c>
      <c r="M27" s="159">
        <f>SUM(O27:X27)</f>
        <v>0</v>
      </c>
      <c r="N27" s="159">
        <f>M27:M27*F27:F27</f>
        <v>0</v>
      </c>
      <c r="O27" s="269"/>
      <c r="P27" s="179"/>
      <c r="Q27" s="180"/>
      <c r="R27" s="181"/>
      <c r="S27" s="182"/>
      <c r="T27" s="183"/>
      <c r="U27" s="184"/>
      <c r="V27" s="185"/>
      <c r="W27" s="186"/>
      <c r="X27" s="171"/>
      <c r="Y27" s="270"/>
      <c r="Z27" s="152"/>
      <c r="AA27" s="140"/>
      <c r="AB27" s="140"/>
      <c r="AC27" s="140"/>
      <c r="AD27" s="141"/>
    </row>
    <row r="28" ht="12" customHeight="1">
      <c r="A28" s="251"/>
      <c r="B28" t="s" s="153">
        <v>229</v>
      </c>
      <c r="C28" t="s" s="264">
        <v>230</v>
      </c>
      <c r="D28" t="s" s="265">
        <v>231</v>
      </c>
      <c r="E28" t="s" s="174">
        <v>232</v>
      </c>
      <c r="F28" s="173">
        <v>7.4</v>
      </c>
      <c r="G28" s="175">
        <v>255</v>
      </c>
      <c r="H28" s="266">
        <v>0.15</v>
      </c>
      <c r="I28" s="267">
        <f>G28:G28*H28:H28</f>
        <v>38.25</v>
      </c>
      <c r="J28" s="267">
        <f>G28:G28*(1-H28:H28)</f>
        <v>216.75</v>
      </c>
      <c r="K28" s="268">
        <f>M28:M28*J28:J28</f>
        <v>0</v>
      </c>
      <c r="L28" s="158">
        <f>G28:G28*M28</f>
        <v>0</v>
      </c>
      <c r="M28" s="159">
        <f>SUM(O28:X28)</f>
        <v>0</v>
      </c>
      <c r="N28" s="159">
        <f>M28:M28*F28:F28</f>
        <v>0</v>
      </c>
      <c r="O28" s="269"/>
      <c r="P28" s="179"/>
      <c r="Q28" s="180"/>
      <c r="R28" s="181"/>
      <c r="S28" s="182"/>
      <c r="T28" s="183"/>
      <c r="U28" s="184"/>
      <c r="V28" s="185"/>
      <c r="W28" s="186"/>
      <c r="X28" s="171"/>
      <c r="Y28" s="270"/>
      <c r="Z28" s="152"/>
      <c r="AA28" s="140"/>
      <c r="AB28" s="140"/>
      <c r="AC28" s="140"/>
      <c r="AD28" s="141"/>
    </row>
    <row r="29" ht="12" customHeight="1">
      <c r="A29" s="251"/>
      <c r="B29" t="s" s="153">
        <v>233</v>
      </c>
      <c r="C29" t="s" s="264">
        <v>234</v>
      </c>
      <c r="D29" t="s" s="265">
        <v>235</v>
      </c>
      <c r="E29" t="s" s="174">
        <v>236</v>
      </c>
      <c r="F29" s="173">
        <v>7.2</v>
      </c>
      <c r="G29" s="175">
        <v>255</v>
      </c>
      <c r="H29" s="266">
        <v>0.15</v>
      </c>
      <c r="I29" s="267">
        <f>G29:G29*H29:H29</f>
        <v>38.25</v>
      </c>
      <c r="J29" s="267">
        <f>G29:G29*(1-H29:H29)</f>
        <v>216.75</v>
      </c>
      <c r="K29" s="268">
        <f>M29:M29*J29:J29</f>
        <v>0</v>
      </c>
      <c r="L29" s="158">
        <f>G29:G29*M29</f>
        <v>0</v>
      </c>
      <c r="M29" s="159">
        <f>SUM(O29:X29)</f>
        <v>0</v>
      </c>
      <c r="N29" s="159">
        <f>M29:M29*F29:F29</f>
        <v>0</v>
      </c>
      <c r="O29" s="269"/>
      <c r="P29" s="179"/>
      <c r="Q29" s="180"/>
      <c r="R29" s="181"/>
      <c r="S29" s="182"/>
      <c r="T29" s="183"/>
      <c r="U29" s="184"/>
      <c r="V29" s="185"/>
      <c r="W29" s="186"/>
      <c r="X29" s="171"/>
      <c r="Y29" s="270"/>
      <c r="Z29" s="152"/>
      <c r="AA29" s="140"/>
      <c r="AB29" s="140"/>
      <c r="AC29" s="140"/>
      <c r="AD29" s="141"/>
    </row>
    <row r="30" ht="12" customHeight="1">
      <c r="A30" s="251"/>
      <c r="B30" t="s" s="257">
        <v>237</v>
      </c>
      <c r="C30" t="s" s="273">
        <v>238</v>
      </c>
      <c r="D30" s="274"/>
      <c r="E30" s="260"/>
      <c r="F30" s="260"/>
      <c r="G30" s="260"/>
      <c r="H30" s="260"/>
      <c r="I30" s="260"/>
      <c r="J30" s="260"/>
      <c r="K30" s="260"/>
      <c r="L30" s="260"/>
      <c r="M30" s="260"/>
      <c r="N30" s="260"/>
      <c r="O30" s="261"/>
      <c r="P30" s="261"/>
      <c r="Q30" s="261"/>
      <c r="R30" s="261"/>
      <c r="S30" s="261"/>
      <c r="T30" s="261"/>
      <c r="U30" s="261"/>
      <c r="V30" s="261"/>
      <c r="W30" s="261"/>
      <c r="X30" s="262"/>
      <c r="Y30" s="263"/>
      <c r="Z30" s="152"/>
      <c r="AA30" s="140"/>
      <c r="AB30" s="140"/>
      <c r="AC30" s="140"/>
      <c r="AD30" s="141"/>
    </row>
    <row r="31" ht="12" customHeight="1">
      <c r="A31" s="251"/>
      <c r="B31" t="s" s="153">
        <v>239</v>
      </c>
      <c r="C31" t="s" s="264">
        <v>240</v>
      </c>
      <c r="D31" t="s" s="265">
        <v>241</v>
      </c>
      <c r="E31" t="s" s="174">
        <v>242</v>
      </c>
      <c r="F31" s="173">
        <v>4</v>
      </c>
      <c r="G31" s="175">
        <v>65</v>
      </c>
      <c r="H31" s="266">
        <v>0.15</v>
      </c>
      <c r="I31" s="267">
        <f>G31:G31*H31:H31</f>
        <v>9.75</v>
      </c>
      <c r="J31" s="267">
        <f>G31:G31*(1-H31:H31)</f>
        <v>55.25</v>
      </c>
      <c r="K31" s="268">
        <f>M31:M31*J31:J31</f>
        <v>0</v>
      </c>
      <c r="L31" s="158">
        <f>G31:G31*M31</f>
        <v>0</v>
      </c>
      <c r="M31" s="159">
        <f>SUM(O31:X31)</f>
        <v>0</v>
      </c>
      <c r="N31" s="159">
        <f>M31:M31*F31:F31</f>
        <v>0</v>
      </c>
      <c r="O31" s="269"/>
      <c r="P31" s="179"/>
      <c r="Q31" s="180"/>
      <c r="R31" s="181"/>
      <c r="S31" s="182"/>
      <c r="T31" s="183"/>
      <c r="U31" s="184"/>
      <c r="V31" s="185"/>
      <c r="W31" s="186"/>
      <c r="X31" s="171"/>
      <c r="Y31" s="270"/>
      <c r="Z31" s="152"/>
      <c r="AA31" s="140"/>
      <c r="AB31" s="140"/>
      <c r="AC31" s="140"/>
      <c r="AD31" s="141"/>
    </row>
    <row r="32" ht="12" customHeight="1">
      <c r="A32" s="251"/>
      <c r="B32" t="s" s="153">
        <v>243</v>
      </c>
      <c r="C32" t="s" s="264">
        <v>244</v>
      </c>
      <c r="D32" t="s" s="265">
        <v>245</v>
      </c>
      <c r="E32" t="s" s="174">
        <v>246</v>
      </c>
      <c r="F32" s="173">
        <v>6</v>
      </c>
      <c r="G32" s="175">
        <v>100</v>
      </c>
      <c r="H32" s="266">
        <v>0.15</v>
      </c>
      <c r="I32" s="267">
        <f>G32:G32*H32:H32</f>
        <v>15</v>
      </c>
      <c r="J32" s="267">
        <f>G32:G32*(1-H32:H32)</f>
        <v>85</v>
      </c>
      <c r="K32" s="268">
        <f>M32:M32*J32:J32</f>
        <v>0</v>
      </c>
      <c r="L32" s="158">
        <f>G32:G32*M32</f>
        <v>0</v>
      </c>
      <c r="M32" s="159">
        <f>SUM(O32:X32)</f>
        <v>0</v>
      </c>
      <c r="N32" s="159">
        <f>M32:M32*F32:F32</f>
        <v>0</v>
      </c>
      <c r="O32" s="269"/>
      <c r="P32" s="179"/>
      <c r="Q32" s="180"/>
      <c r="R32" s="181"/>
      <c r="S32" s="182"/>
      <c r="T32" s="183"/>
      <c r="U32" s="184"/>
      <c r="V32" s="185"/>
      <c r="W32" s="186"/>
      <c r="X32" s="171"/>
      <c r="Y32" s="270"/>
      <c r="Z32" s="152"/>
      <c r="AA32" s="140"/>
      <c r="AB32" s="140"/>
      <c r="AC32" s="140"/>
      <c r="AD32" s="141"/>
    </row>
    <row r="33" ht="12" customHeight="1">
      <c r="A33" s="251"/>
      <c r="B33" t="s" s="153">
        <v>247</v>
      </c>
      <c r="C33" t="s" s="264">
        <v>248</v>
      </c>
      <c r="D33" t="s" s="265">
        <v>249</v>
      </c>
      <c r="E33" t="s" s="174">
        <v>250</v>
      </c>
      <c r="F33" s="173">
        <v>9</v>
      </c>
      <c r="G33" s="175">
        <v>130</v>
      </c>
      <c r="H33" s="266">
        <v>0.15</v>
      </c>
      <c r="I33" s="267">
        <f>G33:G33*H33:H33</f>
        <v>19.5</v>
      </c>
      <c r="J33" s="267">
        <f>G33:G33*(1-H33:H33)</f>
        <v>110.5</v>
      </c>
      <c r="K33" s="268">
        <f>M33:M33*J33:J33</f>
        <v>0</v>
      </c>
      <c r="L33" s="158">
        <f>G33:G33*M33</f>
        <v>0</v>
      </c>
      <c r="M33" s="159">
        <f>SUM(O33:X33)</f>
        <v>0</v>
      </c>
      <c r="N33" s="159">
        <f>M33:M33*F33:F33</f>
        <v>0</v>
      </c>
      <c r="O33" s="269"/>
      <c r="P33" s="179"/>
      <c r="Q33" s="180"/>
      <c r="R33" s="181"/>
      <c r="S33" s="182"/>
      <c r="T33" s="183"/>
      <c r="U33" s="184"/>
      <c r="V33" s="185"/>
      <c r="W33" s="186"/>
      <c r="X33" s="171"/>
      <c r="Y33" s="270"/>
      <c r="Z33" s="152"/>
      <c r="AA33" s="140"/>
      <c r="AB33" s="140"/>
      <c r="AC33" s="140"/>
      <c r="AD33" s="141"/>
    </row>
    <row r="34" ht="12" customHeight="1">
      <c r="A34" s="251"/>
      <c r="B34" t="s" s="153">
        <v>251</v>
      </c>
      <c r="C34" t="s" s="264">
        <v>252</v>
      </c>
      <c r="D34" t="s" s="265">
        <v>253</v>
      </c>
      <c r="E34" t="s" s="174">
        <v>254</v>
      </c>
      <c r="F34" s="173">
        <v>11.5</v>
      </c>
      <c r="G34" s="175">
        <v>160</v>
      </c>
      <c r="H34" s="266">
        <v>0.15</v>
      </c>
      <c r="I34" s="267">
        <f>G34:G34*H34:H34</f>
        <v>24</v>
      </c>
      <c r="J34" s="267">
        <f>G34:G34*(1-H34:H34)</f>
        <v>136</v>
      </c>
      <c r="K34" s="268">
        <f>M34:M34*J34:J34</f>
        <v>0</v>
      </c>
      <c r="L34" s="158">
        <f>G34:G34*M34</f>
        <v>0</v>
      </c>
      <c r="M34" s="159">
        <f>SUM(O34:X34)</f>
        <v>0</v>
      </c>
      <c r="N34" s="159">
        <f>M34:M34*F34:F34</f>
        <v>0</v>
      </c>
      <c r="O34" s="269"/>
      <c r="P34" s="179"/>
      <c r="Q34" s="180"/>
      <c r="R34" s="181"/>
      <c r="S34" s="182"/>
      <c r="T34" s="183"/>
      <c r="U34" s="184"/>
      <c r="V34" s="185"/>
      <c r="W34" s="186"/>
      <c r="X34" s="171"/>
      <c r="Y34" s="270"/>
      <c r="Z34" s="152"/>
      <c r="AA34" s="140"/>
      <c r="AB34" s="140"/>
      <c r="AC34" s="140"/>
      <c r="AD34" s="141"/>
    </row>
    <row r="35" ht="12" customHeight="1">
      <c r="A35" s="251"/>
      <c r="B35" t="s" s="153">
        <v>255</v>
      </c>
      <c r="C35" t="s" s="264">
        <v>256</v>
      </c>
      <c r="D35" t="s" s="265">
        <v>257</v>
      </c>
      <c r="E35" t="s" s="174">
        <v>258</v>
      </c>
      <c r="F35" s="173">
        <v>14</v>
      </c>
      <c r="G35" s="175">
        <v>195</v>
      </c>
      <c r="H35" s="266">
        <v>0.15</v>
      </c>
      <c r="I35" s="267">
        <f>G35:G35*H35:H35</f>
        <v>29.25</v>
      </c>
      <c r="J35" s="267">
        <f>G35:G35*(1-H35:H35)</f>
        <v>165.75</v>
      </c>
      <c r="K35" s="268">
        <f>M35:M35*J35:J35</f>
        <v>0</v>
      </c>
      <c r="L35" s="158">
        <f>G35:G35*M35</f>
        <v>0</v>
      </c>
      <c r="M35" s="159">
        <f>SUM(O35:X35)</f>
        <v>0</v>
      </c>
      <c r="N35" s="159">
        <f>M35:M35*F35:F35</f>
        <v>0</v>
      </c>
      <c r="O35" s="269"/>
      <c r="P35" s="179"/>
      <c r="Q35" s="180"/>
      <c r="R35" s="181"/>
      <c r="S35" s="182"/>
      <c r="T35" s="183"/>
      <c r="U35" s="184"/>
      <c r="V35" s="185"/>
      <c r="W35" s="186"/>
      <c r="X35" s="171"/>
      <c r="Y35" s="270"/>
      <c r="Z35" s="152"/>
      <c r="AA35" s="140"/>
      <c r="AB35" s="140"/>
      <c r="AC35" s="140"/>
      <c r="AD35" s="141"/>
    </row>
    <row r="36" ht="12" customHeight="1">
      <c r="A36" s="251"/>
      <c r="B36" t="s" s="153">
        <v>259</v>
      </c>
      <c r="C36" t="s" s="264">
        <v>260</v>
      </c>
      <c r="D36" t="s" s="265">
        <v>261</v>
      </c>
      <c r="E36" t="s" s="174">
        <v>262</v>
      </c>
      <c r="F36" s="173">
        <v>16</v>
      </c>
      <c r="G36" s="175">
        <v>250</v>
      </c>
      <c r="H36" s="266">
        <v>0.15</v>
      </c>
      <c r="I36" s="267">
        <f>G36:G36*H36:H36</f>
        <v>37.5</v>
      </c>
      <c r="J36" s="267">
        <f>G36:G36*(1-H36:H36)</f>
        <v>212.5</v>
      </c>
      <c r="K36" s="268">
        <f>M36:M36*J36:J36</f>
        <v>0</v>
      </c>
      <c r="L36" s="158">
        <f>G36:G36*M36</f>
        <v>0</v>
      </c>
      <c r="M36" s="159">
        <f>SUM(O36:X36)</f>
        <v>0</v>
      </c>
      <c r="N36" s="159">
        <f>M36:M36*F36:F36</f>
        <v>0</v>
      </c>
      <c r="O36" s="269"/>
      <c r="P36" s="179"/>
      <c r="Q36" s="180"/>
      <c r="R36" s="181"/>
      <c r="S36" s="182"/>
      <c r="T36" s="183"/>
      <c r="U36" s="184"/>
      <c r="V36" s="185"/>
      <c r="W36" s="186"/>
      <c r="X36" s="171"/>
      <c r="Y36" s="270"/>
      <c r="Z36" s="152"/>
      <c r="AA36" s="140"/>
      <c r="AB36" s="140"/>
      <c r="AC36" s="140"/>
      <c r="AD36" s="141"/>
    </row>
    <row r="37" ht="12" customHeight="1">
      <c r="A37" s="251"/>
      <c r="B37" t="s" s="153">
        <v>263</v>
      </c>
      <c r="C37" t="s" s="264">
        <v>264</v>
      </c>
      <c r="D37" t="s" s="265">
        <v>265</v>
      </c>
      <c r="E37" t="s" s="174">
        <v>266</v>
      </c>
      <c r="F37" s="173">
        <v>19</v>
      </c>
      <c r="G37" s="175">
        <v>290</v>
      </c>
      <c r="H37" s="266">
        <v>0.15</v>
      </c>
      <c r="I37" s="267">
        <f>G37:G37*H37:H37</f>
        <v>43.5</v>
      </c>
      <c r="J37" s="267">
        <f>G37:G37*(1-H37:H37)</f>
        <v>246.5</v>
      </c>
      <c r="K37" s="268">
        <f>M37:M37*J37:J37</f>
        <v>0</v>
      </c>
      <c r="L37" s="158">
        <f>G37:G37*M37</f>
        <v>0</v>
      </c>
      <c r="M37" s="159">
        <f>SUM(O37:X37)</f>
        <v>0</v>
      </c>
      <c r="N37" s="159">
        <f>M37:M37*F37:F37</f>
        <v>0</v>
      </c>
      <c r="O37" s="269"/>
      <c r="P37" s="179"/>
      <c r="Q37" s="180"/>
      <c r="R37" s="181"/>
      <c r="S37" s="182"/>
      <c r="T37" s="183"/>
      <c r="U37" s="184"/>
      <c r="V37" s="185"/>
      <c r="W37" s="186"/>
      <c r="X37" s="171"/>
      <c r="Y37" s="270"/>
      <c r="Z37" s="152"/>
      <c r="AA37" s="140"/>
      <c r="AB37" s="140"/>
      <c r="AC37" s="140"/>
      <c r="AD37" s="141"/>
    </row>
    <row r="38" ht="12" customHeight="1">
      <c r="A38" s="251"/>
      <c r="B38" t="s" s="153">
        <v>267</v>
      </c>
      <c r="C38" t="s" s="264">
        <v>268</v>
      </c>
      <c r="D38" t="s" s="265">
        <v>269</v>
      </c>
      <c r="E38" t="s" s="174">
        <v>270</v>
      </c>
      <c r="F38" s="173">
        <v>20</v>
      </c>
      <c r="G38" s="175">
        <v>335</v>
      </c>
      <c r="H38" s="266">
        <v>0.15</v>
      </c>
      <c r="I38" s="267">
        <f>G38:G38*H38:H38</f>
        <v>50.25</v>
      </c>
      <c r="J38" s="267">
        <f>G38:G38*(1-H38:H38)</f>
        <v>284.75</v>
      </c>
      <c r="K38" s="268">
        <f>M38:M38*J38:J38</f>
        <v>0</v>
      </c>
      <c r="L38" s="158">
        <f>G38:G38*M38</f>
        <v>0</v>
      </c>
      <c r="M38" s="159">
        <f>SUM(O38:X38)</f>
        <v>0</v>
      </c>
      <c r="N38" s="159">
        <f>M38:M38*F38:F38</f>
        <v>0</v>
      </c>
      <c r="O38" s="269"/>
      <c r="P38" s="179"/>
      <c r="Q38" s="180"/>
      <c r="R38" s="181"/>
      <c r="S38" s="182"/>
      <c r="T38" s="183"/>
      <c r="U38" s="184"/>
      <c r="V38" s="185"/>
      <c r="W38" s="186"/>
      <c r="X38" s="171"/>
      <c r="Y38" s="270"/>
      <c r="Z38" s="152"/>
      <c r="AA38" s="140"/>
      <c r="AB38" s="140"/>
      <c r="AC38" s="140"/>
      <c r="AD38" s="141"/>
    </row>
    <row r="39" ht="12" customHeight="1">
      <c r="A39" s="251"/>
      <c r="B39" t="s" s="153">
        <v>271</v>
      </c>
      <c r="C39" t="s" s="172">
        <v>272</v>
      </c>
      <c r="D39" t="s" s="265">
        <v>273</v>
      </c>
      <c r="E39" t="s" s="174">
        <v>274</v>
      </c>
      <c r="F39" s="173">
        <v>2</v>
      </c>
      <c r="G39" s="175">
        <v>42</v>
      </c>
      <c r="H39" s="266">
        <v>0.15</v>
      </c>
      <c r="I39" s="267">
        <f>G39:G39*H39:H39</f>
        <v>6.3</v>
      </c>
      <c r="J39" s="267">
        <f>G39:G39*(1-H39:H39)</f>
        <v>35.7</v>
      </c>
      <c r="K39" s="268">
        <f>M39:M39*J39:J39</f>
        <v>0</v>
      </c>
      <c r="L39" s="158">
        <f>G39:G39*M39</f>
        <v>0</v>
      </c>
      <c r="M39" s="159">
        <f>SUM(O39:X39)</f>
        <v>0</v>
      </c>
      <c r="N39" s="159">
        <f>M39:M39*F39:F39</f>
        <v>0</v>
      </c>
      <c r="O39" s="269"/>
      <c r="P39" s="179"/>
      <c r="Q39" s="180"/>
      <c r="R39" s="181"/>
      <c r="S39" s="182"/>
      <c r="T39" s="183"/>
      <c r="U39" s="184"/>
      <c r="V39" s="185"/>
      <c r="W39" s="186"/>
      <c r="X39" s="171"/>
      <c r="Y39" s="270"/>
      <c r="Z39" s="152"/>
      <c r="AA39" s="140"/>
      <c r="AB39" s="140"/>
      <c r="AC39" s="140"/>
      <c r="AD39" s="141"/>
    </row>
    <row r="40" ht="12" customHeight="1">
      <c r="A40" s="251"/>
      <c r="B40" t="s" s="153">
        <v>275</v>
      </c>
      <c r="C40" t="s" s="172">
        <v>276</v>
      </c>
      <c r="D40" t="s" s="265">
        <v>277</v>
      </c>
      <c r="E40" t="s" s="174">
        <v>278</v>
      </c>
      <c r="F40" s="173">
        <v>4</v>
      </c>
      <c r="G40" s="175">
        <v>75</v>
      </c>
      <c r="H40" s="266">
        <v>0.15</v>
      </c>
      <c r="I40" s="267">
        <f>G40:G40*H40:H40</f>
        <v>11.25</v>
      </c>
      <c r="J40" s="267">
        <f>G40:G40*(1-H40:H40)</f>
        <v>63.75</v>
      </c>
      <c r="K40" s="268">
        <f>M40:M40*J40:J40</f>
        <v>0</v>
      </c>
      <c r="L40" s="158">
        <f>G40:G40*M40</f>
        <v>0</v>
      </c>
      <c r="M40" s="159">
        <f>SUM(O40:X40)</f>
        <v>0</v>
      </c>
      <c r="N40" s="159">
        <f>M40:M40*F40:F40</f>
        <v>0</v>
      </c>
      <c r="O40" s="269"/>
      <c r="P40" s="179"/>
      <c r="Q40" s="180"/>
      <c r="R40" s="181"/>
      <c r="S40" s="182"/>
      <c r="T40" s="183"/>
      <c r="U40" s="184"/>
      <c r="V40" s="185"/>
      <c r="W40" s="186"/>
      <c r="X40" s="171"/>
      <c r="Y40" s="270"/>
      <c r="Z40" s="152"/>
      <c r="AA40" s="140"/>
      <c r="AB40" s="140"/>
      <c r="AC40" s="140"/>
      <c r="AD40" s="141"/>
    </row>
    <row r="41" ht="12" customHeight="1">
      <c r="A41" s="251"/>
      <c r="B41" t="s" s="153">
        <v>279</v>
      </c>
      <c r="C41" t="s" s="172">
        <v>280</v>
      </c>
      <c r="D41" t="s" s="265">
        <v>281</v>
      </c>
      <c r="E41" t="s" s="174">
        <v>282</v>
      </c>
      <c r="F41" s="173">
        <v>6</v>
      </c>
      <c r="G41" s="175">
        <v>105</v>
      </c>
      <c r="H41" s="266">
        <v>0.15</v>
      </c>
      <c r="I41" s="267">
        <f>G41:G41*H41:H41</f>
        <v>15.75</v>
      </c>
      <c r="J41" s="267">
        <f>G41:G41*(1-H41:H41)</f>
        <v>89.25</v>
      </c>
      <c r="K41" s="268">
        <f>M41:M41*J41:J41</f>
        <v>0</v>
      </c>
      <c r="L41" s="158">
        <f>G41:G41*M41</f>
        <v>0</v>
      </c>
      <c r="M41" s="159">
        <f>SUM(O41:X41)</f>
        <v>0</v>
      </c>
      <c r="N41" s="159">
        <f>M41:M41*F41:F41</f>
        <v>0</v>
      </c>
      <c r="O41" s="269"/>
      <c r="P41" s="179"/>
      <c r="Q41" s="180"/>
      <c r="R41" s="181"/>
      <c r="S41" s="182"/>
      <c r="T41" s="183"/>
      <c r="U41" s="184"/>
      <c r="V41" s="185"/>
      <c r="W41" s="186"/>
      <c r="X41" s="171"/>
      <c r="Y41" s="270"/>
      <c r="Z41" s="152"/>
      <c r="AA41" s="140"/>
      <c r="AB41" s="140"/>
      <c r="AC41" s="140"/>
      <c r="AD41" s="141"/>
    </row>
    <row r="42" ht="12" customHeight="1">
      <c r="A42" s="251"/>
      <c r="B42" t="s" s="153">
        <v>283</v>
      </c>
      <c r="C42" t="s" s="172">
        <v>284</v>
      </c>
      <c r="D42" t="s" s="265">
        <v>285</v>
      </c>
      <c r="E42" t="s" s="174">
        <v>286</v>
      </c>
      <c r="F42" s="173">
        <v>8</v>
      </c>
      <c r="G42" s="175">
        <v>130</v>
      </c>
      <c r="H42" s="266">
        <v>0.15</v>
      </c>
      <c r="I42" s="267">
        <f>G42:G42*H42:H42</f>
        <v>19.5</v>
      </c>
      <c r="J42" s="267">
        <f>G42:G42*(1-H42:H42)</f>
        <v>110.5</v>
      </c>
      <c r="K42" s="268">
        <f>M42:M42*J42:J42</f>
        <v>0</v>
      </c>
      <c r="L42" s="158">
        <f>G42:G42*M42</f>
        <v>0</v>
      </c>
      <c r="M42" s="159">
        <f>SUM(O42:X42)</f>
        <v>0</v>
      </c>
      <c r="N42" s="159">
        <f>M42:M42*F42:F42</f>
        <v>0</v>
      </c>
      <c r="O42" s="269"/>
      <c r="P42" s="179"/>
      <c r="Q42" s="180"/>
      <c r="R42" s="181"/>
      <c r="S42" s="182"/>
      <c r="T42" s="183"/>
      <c r="U42" s="184"/>
      <c r="V42" s="185"/>
      <c r="W42" s="186"/>
      <c r="X42" s="171"/>
      <c r="Y42" s="270"/>
      <c r="Z42" s="152"/>
      <c r="AA42" s="140"/>
      <c r="AB42" s="140"/>
      <c r="AC42" s="140"/>
      <c r="AD42" s="141"/>
    </row>
    <row r="43" ht="12" customHeight="1">
      <c r="A43" s="251"/>
      <c r="B43" t="s" s="153">
        <v>287</v>
      </c>
      <c r="C43" t="s" s="172">
        <v>288</v>
      </c>
      <c r="D43" t="s" s="265">
        <v>289</v>
      </c>
      <c r="E43" t="s" s="174">
        <v>290</v>
      </c>
      <c r="F43" s="173">
        <v>10</v>
      </c>
      <c r="G43" s="175">
        <v>160</v>
      </c>
      <c r="H43" s="266">
        <v>0.15</v>
      </c>
      <c r="I43" s="267">
        <f>G43:G43*H43:H43</f>
        <v>24</v>
      </c>
      <c r="J43" s="267">
        <f>G43:G43*(1-H43:H43)</f>
        <v>136</v>
      </c>
      <c r="K43" s="268">
        <f>M43:M43*J43:J43</f>
        <v>0</v>
      </c>
      <c r="L43" s="158">
        <f>G43:G43*M43</f>
        <v>0</v>
      </c>
      <c r="M43" s="159">
        <f>SUM(O43:X43)</f>
        <v>0</v>
      </c>
      <c r="N43" s="159">
        <f>M43:M43*F43:F43</f>
        <v>0</v>
      </c>
      <c r="O43" s="269"/>
      <c r="P43" s="179"/>
      <c r="Q43" s="180"/>
      <c r="R43" s="181"/>
      <c r="S43" s="182"/>
      <c r="T43" s="183"/>
      <c r="U43" s="184"/>
      <c r="V43" s="185"/>
      <c r="W43" s="186"/>
      <c r="X43" s="171"/>
      <c r="Y43" s="270"/>
      <c r="Z43" s="152"/>
      <c r="AA43" s="140"/>
      <c r="AB43" s="140"/>
      <c r="AC43" s="140"/>
      <c r="AD43" s="141"/>
    </row>
    <row r="44" ht="12" customHeight="1">
      <c r="A44" s="251"/>
      <c r="B44" t="s" s="153">
        <v>291</v>
      </c>
      <c r="C44" t="s" s="172">
        <v>292</v>
      </c>
      <c r="D44" t="s" s="265">
        <v>293</v>
      </c>
      <c r="E44" t="s" s="174">
        <v>294</v>
      </c>
      <c r="F44" s="173">
        <v>12</v>
      </c>
      <c r="G44" s="175">
        <v>195</v>
      </c>
      <c r="H44" s="266">
        <v>0.15</v>
      </c>
      <c r="I44" s="267">
        <f>G44:G44*H44:H44</f>
        <v>29.25</v>
      </c>
      <c r="J44" s="267">
        <f>G44:G44*(1-H44:H44)</f>
        <v>165.75</v>
      </c>
      <c r="K44" s="268">
        <f>M44:M44*J44:J44</f>
        <v>0</v>
      </c>
      <c r="L44" s="158">
        <f>G44:G44*M44</f>
        <v>0</v>
      </c>
      <c r="M44" s="159">
        <f>SUM(O44:X44)</f>
        <v>0</v>
      </c>
      <c r="N44" s="159">
        <f>M44:M44*F44:F44</f>
        <v>0</v>
      </c>
      <c r="O44" s="269"/>
      <c r="P44" s="179"/>
      <c r="Q44" s="180"/>
      <c r="R44" s="181"/>
      <c r="S44" s="182"/>
      <c r="T44" s="183"/>
      <c r="U44" s="184"/>
      <c r="V44" s="185"/>
      <c r="W44" s="186"/>
      <c r="X44" s="171"/>
      <c r="Y44" s="270"/>
      <c r="Z44" s="152"/>
      <c r="AA44" s="140"/>
      <c r="AB44" s="140"/>
      <c r="AC44" s="140"/>
      <c r="AD44" s="141"/>
    </row>
    <row r="45" ht="12" customHeight="1">
      <c r="A45" s="251"/>
      <c r="B45" t="s" s="153">
        <v>295</v>
      </c>
      <c r="C45" t="s" s="172">
        <v>296</v>
      </c>
      <c r="D45" t="s" s="265">
        <v>297</v>
      </c>
      <c r="E45" t="s" s="174">
        <v>298</v>
      </c>
      <c r="F45" s="173">
        <v>13</v>
      </c>
      <c r="G45" s="175">
        <v>225</v>
      </c>
      <c r="H45" s="266">
        <v>0.15</v>
      </c>
      <c r="I45" s="267">
        <f>G45:G45*H45:H45</f>
        <v>33.75</v>
      </c>
      <c r="J45" s="267">
        <f>G45:G45*(1-H45:H45)</f>
        <v>191.25</v>
      </c>
      <c r="K45" s="268">
        <f>M45:M45*J45:J45</f>
        <v>0</v>
      </c>
      <c r="L45" s="158">
        <f>G45:G45*M45</f>
        <v>0</v>
      </c>
      <c r="M45" s="159">
        <f>SUM(O45:X45)</f>
        <v>0</v>
      </c>
      <c r="N45" s="159">
        <f>M45:M45*F45:F45</f>
        <v>0</v>
      </c>
      <c r="O45" s="269"/>
      <c r="P45" s="179"/>
      <c r="Q45" s="180"/>
      <c r="R45" s="181"/>
      <c r="S45" s="182"/>
      <c r="T45" s="183"/>
      <c r="U45" s="184"/>
      <c r="V45" s="185"/>
      <c r="W45" s="186"/>
      <c r="X45" s="171"/>
      <c r="Y45" s="270"/>
      <c r="Z45" s="152"/>
      <c r="AA45" s="140"/>
      <c r="AB45" s="140"/>
      <c r="AC45" s="140"/>
      <c r="AD45" s="141"/>
    </row>
    <row r="46" ht="12" customHeight="1">
      <c r="A46" s="251"/>
      <c r="B46" t="s" s="153">
        <v>299</v>
      </c>
      <c r="C46" t="s" s="172">
        <v>300</v>
      </c>
      <c r="D46" t="s" s="265">
        <v>301</v>
      </c>
      <c r="E46" t="s" s="174">
        <v>302</v>
      </c>
      <c r="F46" s="173">
        <v>14</v>
      </c>
      <c r="G46" s="175">
        <v>275</v>
      </c>
      <c r="H46" s="266">
        <v>0.15</v>
      </c>
      <c r="I46" s="267">
        <f>G46:G46*H46:H46</f>
        <v>41.25</v>
      </c>
      <c r="J46" s="267">
        <f>G46:G46*(1-H46:H46)</f>
        <v>233.75</v>
      </c>
      <c r="K46" s="268">
        <f>M46:M46*J46:J46</f>
        <v>0</v>
      </c>
      <c r="L46" s="158">
        <f>G46:G46*M46</f>
        <v>0</v>
      </c>
      <c r="M46" s="159">
        <f>SUM(O46:X46)</f>
        <v>0</v>
      </c>
      <c r="N46" s="159">
        <f>M46:M46*F46:F46</f>
        <v>0</v>
      </c>
      <c r="O46" s="269"/>
      <c r="P46" s="179"/>
      <c r="Q46" s="180"/>
      <c r="R46" s="181"/>
      <c r="S46" s="182"/>
      <c r="T46" s="183"/>
      <c r="U46" s="184"/>
      <c r="V46" s="185"/>
      <c r="W46" s="186"/>
      <c r="X46" s="171"/>
      <c r="Y46" s="270"/>
      <c r="Z46" s="152"/>
      <c r="AA46" s="140"/>
      <c r="AB46" s="140"/>
      <c r="AC46" s="140"/>
      <c r="AD46" s="141"/>
    </row>
    <row r="47" ht="12" customHeight="1">
      <c r="A47" s="251"/>
      <c r="B47" t="s" s="257">
        <v>303</v>
      </c>
      <c r="C47" t="s" s="273">
        <v>304</v>
      </c>
      <c r="D47" s="274"/>
      <c r="E47" s="260"/>
      <c r="F47" s="260"/>
      <c r="G47" s="260"/>
      <c r="H47" s="260"/>
      <c r="I47" s="260"/>
      <c r="J47" s="260"/>
      <c r="K47" s="260"/>
      <c r="L47" s="260"/>
      <c r="M47" s="260"/>
      <c r="N47" s="260"/>
      <c r="O47" s="261"/>
      <c r="P47" s="261"/>
      <c r="Q47" s="261"/>
      <c r="R47" s="261"/>
      <c r="S47" s="261"/>
      <c r="T47" s="261"/>
      <c r="U47" s="261"/>
      <c r="V47" s="261"/>
      <c r="W47" s="261"/>
      <c r="X47" s="262"/>
      <c r="Y47" s="263"/>
      <c r="Z47" s="152"/>
      <c r="AA47" s="140"/>
      <c r="AB47" s="140"/>
      <c r="AC47" s="140"/>
      <c r="AD47" s="141"/>
    </row>
    <row r="48" ht="12" customHeight="1">
      <c r="A48" s="251"/>
      <c r="B48" t="s" s="153">
        <v>305</v>
      </c>
      <c r="C48" t="s" s="172">
        <v>306</v>
      </c>
      <c r="D48" t="s" s="265">
        <v>307</v>
      </c>
      <c r="E48" t="s" s="174">
        <v>308</v>
      </c>
      <c r="F48" s="173">
        <v>11</v>
      </c>
      <c r="G48" s="175">
        <v>330</v>
      </c>
      <c r="H48" s="266">
        <v>0.2</v>
      </c>
      <c r="I48" s="267">
        <f>G48:G48*H48:H48</f>
        <v>66</v>
      </c>
      <c r="J48" s="267">
        <f>G48:G48*(1-H48:H48)</f>
        <v>264</v>
      </c>
      <c r="K48" s="268">
        <f>M48:M48*J48:J48</f>
        <v>0</v>
      </c>
      <c r="L48" s="158">
        <f>G48:G48*M48</f>
        <v>0</v>
      </c>
      <c r="M48" s="159">
        <f>SUM(O48:X48)</f>
        <v>0</v>
      </c>
      <c r="N48" s="159">
        <f>M48:M48*F48:F48</f>
        <v>0</v>
      </c>
      <c r="O48" s="269"/>
      <c r="P48" s="179"/>
      <c r="Q48" s="180"/>
      <c r="R48" s="181"/>
      <c r="S48" s="182"/>
      <c r="T48" s="183"/>
      <c r="U48" s="184"/>
      <c r="V48" s="185"/>
      <c r="W48" s="186"/>
      <c r="X48" s="171"/>
      <c r="Y48" s="270"/>
      <c r="Z48" s="152"/>
      <c r="AA48" s="140"/>
      <c r="AB48" s="140"/>
      <c r="AC48" s="140"/>
      <c r="AD48" s="141"/>
    </row>
    <row r="49" ht="12" customHeight="1">
      <c r="A49" s="251"/>
      <c r="B49" t="s" s="153">
        <v>309</v>
      </c>
      <c r="C49" t="s" s="172">
        <v>310</v>
      </c>
      <c r="D49" t="s" s="265">
        <v>311</v>
      </c>
      <c r="E49" t="s" s="174">
        <v>308</v>
      </c>
      <c r="F49" s="173">
        <v>11</v>
      </c>
      <c r="G49" s="175">
        <v>330</v>
      </c>
      <c r="H49" s="266">
        <v>0.2</v>
      </c>
      <c r="I49" s="267">
        <f>G49:G49*H49:H49</f>
        <v>66</v>
      </c>
      <c r="J49" s="267">
        <f>G49:G49*(1-H49:H49)</f>
        <v>264</v>
      </c>
      <c r="K49" s="268">
        <f>M49:M49*J49:J49</f>
        <v>0</v>
      </c>
      <c r="L49" s="158">
        <f>G49:G49*M49</f>
        <v>0</v>
      </c>
      <c r="M49" s="159">
        <f>SUM(O49:X49)</f>
        <v>0</v>
      </c>
      <c r="N49" s="159">
        <f>M49:M49*F49:F49</f>
        <v>0</v>
      </c>
      <c r="O49" s="269"/>
      <c r="P49" s="179"/>
      <c r="Q49" s="180"/>
      <c r="R49" s="181"/>
      <c r="S49" s="182"/>
      <c r="T49" s="183"/>
      <c r="U49" s="184"/>
      <c r="V49" s="185"/>
      <c r="W49" s="186"/>
      <c r="X49" s="171"/>
      <c r="Y49" s="270"/>
      <c r="Z49" s="152"/>
      <c r="AA49" s="140"/>
      <c r="AB49" s="140"/>
      <c r="AC49" s="140"/>
      <c r="AD49" s="141"/>
    </row>
    <row r="50" ht="12" customHeight="1">
      <c r="A50" s="251"/>
      <c r="B50" t="s" s="153">
        <v>312</v>
      </c>
      <c r="C50" t="s" s="172">
        <v>313</v>
      </c>
      <c r="D50" t="s" s="265">
        <v>314</v>
      </c>
      <c r="E50" t="s" s="174">
        <v>315</v>
      </c>
      <c r="F50" s="173">
        <v>11.5</v>
      </c>
      <c r="G50" s="175">
        <v>340</v>
      </c>
      <c r="H50" s="266">
        <v>0.2</v>
      </c>
      <c r="I50" s="267">
        <f>G50:G50*H50:H50</f>
        <v>68</v>
      </c>
      <c r="J50" s="267">
        <f>G50:G50*(1-H50:H50)</f>
        <v>272</v>
      </c>
      <c r="K50" s="268">
        <f>M50:M50*J50:J50</f>
        <v>0</v>
      </c>
      <c r="L50" s="158">
        <f>G50:G50*M50</f>
        <v>0</v>
      </c>
      <c r="M50" s="159">
        <f>SUM(O50:X50)</f>
        <v>0</v>
      </c>
      <c r="N50" s="159">
        <f>M50:M50*F50:F50</f>
        <v>0</v>
      </c>
      <c r="O50" s="269"/>
      <c r="P50" s="179"/>
      <c r="Q50" s="180"/>
      <c r="R50" s="181"/>
      <c r="S50" s="182"/>
      <c r="T50" s="183"/>
      <c r="U50" s="184"/>
      <c r="V50" s="185"/>
      <c r="W50" s="186"/>
      <c r="X50" s="171"/>
      <c r="Y50" s="270"/>
      <c r="Z50" s="152"/>
      <c r="AA50" s="140"/>
      <c r="AB50" s="140"/>
      <c r="AC50" s="140"/>
      <c r="AD50" s="141"/>
    </row>
    <row r="51" ht="12" customHeight="1">
      <c r="A51" s="251"/>
      <c r="B51" t="s" s="153">
        <v>316</v>
      </c>
      <c r="C51" t="s" s="172">
        <v>317</v>
      </c>
      <c r="D51" t="s" s="265">
        <v>318</v>
      </c>
      <c r="E51" t="s" s="174">
        <v>315</v>
      </c>
      <c r="F51" s="173">
        <v>11.5</v>
      </c>
      <c r="G51" s="175">
        <v>340</v>
      </c>
      <c r="H51" s="266">
        <v>0.2</v>
      </c>
      <c r="I51" s="267">
        <f>G51:G51*H51:H51</f>
        <v>68</v>
      </c>
      <c r="J51" s="267">
        <f>G51:G51*(1-H51:H51)</f>
        <v>272</v>
      </c>
      <c r="K51" s="268">
        <f>M51:M51*J51:J51</f>
        <v>0</v>
      </c>
      <c r="L51" s="158">
        <f>G51:G51*M51</f>
        <v>0</v>
      </c>
      <c r="M51" s="159">
        <f>SUM(O51:X51)</f>
        <v>0</v>
      </c>
      <c r="N51" s="159">
        <f>M51:M51*F51:F51</f>
        <v>0</v>
      </c>
      <c r="O51" s="269"/>
      <c r="P51" s="179"/>
      <c r="Q51" s="180"/>
      <c r="R51" s="181"/>
      <c r="S51" s="182"/>
      <c r="T51" s="183"/>
      <c r="U51" s="184"/>
      <c r="V51" s="185"/>
      <c r="W51" s="186"/>
      <c r="X51" s="171"/>
      <c r="Y51" s="270"/>
      <c r="Z51" s="152"/>
      <c r="AA51" s="140"/>
      <c r="AB51" s="140"/>
      <c r="AC51" s="140"/>
      <c r="AD51" s="141"/>
    </row>
    <row r="52" ht="12" customHeight="1">
      <c r="A52" s="251"/>
      <c r="B52" t="s" s="153">
        <v>319</v>
      </c>
      <c r="C52" t="s" s="172">
        <v>320</v>
      </c>
      <c r="D52" t="s" s="265">
        <v>321</v>
      </c>
      <c r="E52" t="s" s="174">
        <v>322</v>
      </c>
      <c r="F52" s="173">
        <v>10.5</v>
      </c>
      <c r="G52" s="175">
        <v>380</v>
      </c>
      <c r="H52" s="266">
        <v>0.2</v>
      </c>
      <c r="I52" s="267">
        <f>G52:G52*H52:H52</f>
        <v>76</v>
      </c>
      <c r="J52" s="267">
        <f>G52:G52*(1-H52:H52)</f>
        <v>304</v>
      </c>
      <c r="K52" s="268">
        <f>M52:M52*J52:J52</f>
        <v>0</v>
      </c>
      <c r="L52" s="158">
        <f>G52:G52*M52</f>
        <v>0</v>
      </c>
      <c r="M52" s="159">
        <f>SUM(O52:X52)</f>
        <v>0</v>
      </c>
      <c r="N52" s="159">
        <f>M52:M52*F52:F52</f>
        <v>0</v>
      </c>
      <c r="O52" s="269"/>
      <c r="P52" s="179"/>
      <c r="Q52" s="180"/>
      <c r="R52" s="181"/>
      <c r="S52" s="182"/>
      <c r="T52" s="183"/>
      <c r="U52" s="184"/>
      <c r="V52" s="185"/>
      <c r="W52" s="186"/>
      <c r="X52" s="171"/>
      <c r="Y52" s="270"/>
      <c r="Z52" s="152"/>
      <c r="AA52" s="140"/>
      <c r="AB52" s="140"/>
      <c r="AC52" s="140"/>
      <c r="AD52" s="141"/>
    </row>
    <row r="53" ht="12" customHeight="1">
      <c r="A53" s="251"/>
      <c r="B53" t="s" s="153">
        <v>323</v>
      </c>
      <c r="C53" t="s" s="172">
        <v>324</v>
      </c>
      <c r="D53" t="s" s="265">
        <v>325</v>
      </c>
      <c r="E53" t="s" s="174">
        <v>322</v>
      </c>
      <c r="F53" s="173">
        <v>10.5</v>
      </c>
      <c r="G53" s="175">
        <v>380</v>
      </c>
      <c r="H53" s="266">
        <v>0.2</v>
      </c>
      <c r="I53" s="267">
        <f>G53:G53*H53:H53</f>
        <v>76</v>
      </c>
      <c r="J53" s="267">
        <f>G53:G53*(1-H53:H53)</f>
        <v>304</v>
      </c>
      <c r="K53" s="268">
        <f>M53:M53*J53:J53</f>
        <v>0</v>
      </c>
      <c r="L53" s="158">
        <f>G53:G53*M53</f>
        <v>0</v>
      </c>
      <c r="M53" s="159">
        <f>SUM(O53:X53)</f>
        <v>0</v>
      </c>
      <c r="N53" s="159">
        <f>M53:M53*F53:F53</f>
        <v>0</v>
      </c>
      <c r="O53" s="269"/>
      <c r="P53" s="179"/>
      <c r="Q53" s="180"/>
      <c r="R53" s="181"/>
      <c r="S53" s="182"/>
      <c r="T53" s="183"/>
      <c r="U53" s="184"/>
      <c r="V53" s="185"/>
      <c r="W53" s="186"/>
      <c r="X53" s="171"/>
      <c r="Y53" s="270"/>
      <c r="Z53" s="152"/>
      <c r="AA53" s="140"/>
      <c r="AB53" s="140"/>
      <c r="AC53" s="140"/>
      <c r="AD53" s="141"/>
    </row>
    <row r="54" ht="12" customHeight="1">
      <c r="A54" s="251"/>
      <c r="B54" t="s" s="153">
        <v>326</v>
      </c>
      <c r="C54" t="s" s="172">
        <v>327</v>
      </c>
      <c r="D54" t="s" s="265">
        <v>328</v>
      </c>
      <c r="E54" t="s" s="174">
        <v>329</v>
      </c>
      <c r="F54" s="173">
        <v>10.5</v>
      </c>
      <c r="G54" s="175">
        <v>325</v>
      </c>
      <c r="H54" s="266">
        <v>0.2</v>
      </c>
      <c r="I54" s="267">
        <f>G54:G54*H54:H54</f>
        <v>65</v>
      </c>
      <c r="J54" s="267">
        <f>G54:G54*(1-H54:H54)</f>
        <v>260</v>
      </c>
      <c r="K54" s="268">
        <f>M54:M54*J54:J54</f>
        <v>0</v>
      </c>
      <c r="L54" s="158">
        <f>G54:G54*M54</f>
        <v>0</v>
      </c>
      <c r="M54" s="159">
        <f>SUM(O54:X54)</f>
        <v>0</v>
      </c>
      <c r="N54" s="159">
        <f>M54:M54*F54:F54</f>
        <v>0</v>
      </c>
      <c r="O54" s="269"/>
      <c r="P54" s="179"/>
      <c r="Q54" s="180"/>
      <c r="R54" s="181"/>
      <c r="S54" s="182"/>
      <c r="T54" s="183"/>
      <c r="U54" s="184"/>
      <c r="V54" s="185"/>
      <c r="W54" s="186"/>
      <c r="X54" s="171"/>
      <c r="Y54" s="270"/>
      <c r="Z54" s="152"/>
      <c r="AA54" s="140"/>
      <c r="AB54" s="140"/>
      <c r="AC54" s="140"/>
      <c r="AD54" s="141"/>
    </row>
    <row r="55" ht="12" customHeight="1">
      <c r="A55" s="251"/>
      <c r="B55" t="s" s="153">
        <v>330</v>
      </c>
      <c r="C55" t="s" s="172">
        <v>331</v>
      </c>
      <c r="D55" t="s" s="265">
        <v>332</v>
      </c>
      <c r="E55" t="s" s="174">
        <v>333</v>
      </c>
      <c r="F55" s="173">
        <v>10.5</v>
      </c>
      <c r="G55" s="175">
        <v>325</v>
      </c>
      <c r="H55" s="266">
        <v>0.2</v>
      </c>
      <c r="I55" s="267">
        <f>G55:G55*H55:H55</f>
        <v>65</v>
      </c>
      <c r="J55" s="267">
        <f>G55:G55*(1-H55:H55)</f>
        <v>260</v>
      </c>
      <c r="K55" s="268">
        <f>M55:M55*J55:J55</f>
        <v>0</v>
      </c>
      <c r="L55" s="158">
        <f>G55:G55*M55</f>
        <v>0</v>
      </c>
      <c r="M55" s="159">
        <f>SUM(O55:X55)</f>
        <v>0</v>
      </c>
      <c r="N55" s="159">
        <f>M55:M55*F55:F55</f>
        <v>0</v>
      </c>
      <c r="O55" s="269"/>
      <c r="P55" s="179"/>
      <c r="Q55" s="180"/>
      <c r="R55" s="181"/>
      <c r="S55" s="182"/>
      <c r="T55" s="183"/>
      <c r="U55" s="184"/>
      <c r="V55" s="185"/>
      <c r="W55" s="186"/>
      <c r="X55" s="171"/>
      <c r="Y55" s="270"/>
      <c r="Z55" s="152"/>
      <c r="AA55" s="140"/>
      <c r="AB55" s="140"/>
      <c r="AC55" s="140"/>
      <c r="AD55" s="141"/>
    </row>
    <row r="56" ht="12" customHeight="1">
      <c r="A56" s="251"/>
      <c r="B56" t="s" s="153">
        <v>334</v>
      </c>
      <c r="C56" t="s" s="172">
        <v>335</v>
      </c>
      <c r="D56" t="s" s="265">
        <v>336</v>
      </c>
      <c r="E56" t="s" s="174">
        <v>337</v>
      </c>
      <c r="F56" s="173">
        <v>12</v>
      </c>
      <c r="G56" s="175">
        <v>370</v>
      </c>
      <c r="H56" s="266">
        <v>0.2</v>
      </c>
      <c r="I56" s="267">
        <f>G56:G56*H56:H56</f>
        <v>74</v>
      </c>
      <c r="J56" s="267">
        <f>G56:G56*(1-H56:H56)</f>
        <v>296</v>
      </c>
      <c r="K56" s="268">
        <f>M56:M56*J56:J56</f>
        <v>0</v>
      </c>
      <c r="L56" s="158">
        <f>G56:G56*M56</f>
        <v>0</v>
      </c>
      <c r="M56" s="159">
        <f>SUM(O56:X56)</f>
        <v>0</v>
      </c>
      <c r="N56" s="159">
        <f>M56:M56*F56:F56</f>
        <v>0</v>
      </c>
      <c r="O56" s="269"/>
      <c r="P56" s="179"/>
      <c r="Q56" s="180"/>
      <c r="R56" s="181"/>
      <c r="S56" s="182"/>
      <c r="T56" s="183"/>
      <c r="U56" s="184"/>
      <c r="V56" s="185"/>
      <c r="W56" s="186"/>
      <c r="X56" s="171"/>
      <c r="Y56" s="270"/>
      <c r="Z56" s="152"/>
      <c r="AA56" s="140"/>
      <c r="AB56" s="140"/>
      <c r="AC56" s="140"/>
      <c r="AD56" s="141"/>
    </row>
    <row r="57" ht="12" customHeight="1">
      <c r="A57" s="251"/>
      <c r="B57" t="s" s="153">
        <v>338</v>
      </c>
      <c r="C57" t="s" s="172">
        <v>339</v>
      </c>
      <c r="D57" t="s" s="265">
        <v>340</v>
      </c>
      <c r="E57" t="s" s="174">
        <v>341</v>
      </c>
      <c r="F57" s="173">
        <v>12</v>
      </c>
      <c r="G57" s="175">
        <v>370</v>
      </c>
      <c r="H57" s="266">
        <v>0.2</v>
      </c>
      <c r="I57" s="267">
        <f>G57:G57*H57:H57</f>
        <v>74</v>
      </c>
      <c r="J57" s="267">
        <f>G57:G57*(1-H57:H57)</f>
        <v>296</v>
      </c>
      <c r="K57" s="268">
        <f>M57:M57*J57:J57</f>
        <v>0</v>
      </c>
      <c r="L57" s="158">
        <f>G57:G57*M57</f>
        <v>0</v>
      </c>
      <c r="M57" s="159">
        <f>SUM(O57:X57)</f>
        <v>0</v>
      </c>
      <c r="N57" s="159">
        <f>M57:M57*F57:F57</f>
        <v>0</v>
      </c>
      <c r="O57" s="269"/>
      <c r="P57" s="179"/>
      <c r="Q57" s="180"/>
      <c r="R57" s="181"/>
      <c r="S57" s="182"/>
      <c r="T57" s="183"/>
      <c r="U57" s="184"/>
      <c r="V57" s="185"/>
      <c r="W57" s="186"/>
      <c r="X57" s="171"/>
      <c r="Y57" s="270"/>
      <c r="Z57" s="152"/>
      <c r="AA57" s="140"/>
      <c r="AB57" s="140"/>
      <c r="AC57" s="140"/>
      <c r="AD57" s="141"/>
    </row>
    <row r="58" ht="12" customHeight="1">
      <c r="A58" s="251"/>
      <c r="B58" t="s" s="153">
        <v>342</v>
      </c>
      <c r="C58" t="s" s="172">
        <v>343</v>
      </c>
      <c r="D58" t="s" s="265">
        <v>344</v>
      </c>
      <c r="E58" t="s" s="174">
        <v>345</v>
      </c>
      <c r="F58" s="173">
        <v>10</v>
      </c>
      <c r="G58" s="175">
        <v>340</v>
      </c>
      <c r="H58" s="266">
        <v>0.2</v>
      </c>
      <c r="I58" s="267">
        <f>G58:G58*H58:H58</f>
        <v>68</v>
      </c>
      <c r="J58" s="267">
        <f>G58:G58*(1-H58:H58)</f>
        <v>272</v>
      </c>
      <c r="K58" s="268">
        <f>M58:M58*J58:J58</f>
        <v>0</v>
      </c>
      <c r="L58" s="158">
        <f>G58:G58*M58</f>
        <v>0</v>
      </c>
      <c r="M58" s="159">
        <f>SUM(O58:X58)</f>
        <v>0</v>
      </c>
      <c r="N58" s="159">
        <f>M58:M58*F58:F58</f>
        <v>0</v>
      </c>
      <c r="O58" s="269"/>
      <c r="P58" s="179"/>
      <c r="Q58" s="180"/>
      <c r="R58" s="181"/>
      <c r="S58" s="182"/>
      <c r="T58" s="183"/>
      <c r="U58" s="184"/>
      <c r="V58" s="185"/>
      <c r="W58" s="186"/>
      <c r="X58" s="171"/>
      <c r="Y58" s="270"/>
      <c r="Z58" s="152"/>
      <c r="AA58" s="140"/>
      <c r="AB58" s="140"/>
      <c r="AC58" s="140"/>
      <c r="AD58" s="141"/>
    </row>
    <row r="59" ht="12" customHeight="1">
      <c r="A59" s="251"/>
      <c r="B59" t="s" s="153">
        <v>346</v>
      </c>
      <c r="C59" t="s" s="172">
        <v>347</v>
      </c>
      <c r="D59" t="s" s="265">
        <v>348</v>
      </c>
      <c r="E59" t="s" s="174">
        <v>349</v>
      </c>
      <c r="F59" s="173">
        <v>10</v>
      </c>
      <c r="G59" s="175">
        <v>340</v>
      </c>
      <c r="H59" s="266">
        <v>0.2</v>
      </c>
      <c r="I59" s="267">
        <f>G59:G59*H59:H59</f>
        <v>68</v>
      </c>
      <c r="J59" s="267">
        <f>G59:G59*(1-H59:H59)</f>
        <v>272</v>
      </c>
      <c r="K59" s="268">
        <f>M59:M59*J59:J59</f>
        <v>0</v>
      </c>
      <c r="L59" s="158">
        <f>G59:G59*M59</f>
        <v>0</v>
      </c>
      <c r="M59" s="159">
        <f>SUM(O59:X59)</f>
        <v>0</v>
      </c>
      <c r="N59" s="159">
        <f>M59:M59*F59:F59</f>
        <v>0</v>
      </c>
      <c r="O59" s="269"/>
      <c r="P59" s="179"/>
      <c r="Q59" s="180"/>
      <c r="R59" s="181"/>
      <c r="S59" s="182"/>
      <c r="T59" s="183"/>
      <c r="U59" s="184"/>
      <c r="V59" s="185"/>
      <c r="W59" s="186"/>
      <c r="X59" s="171"/>
      <c r="Y59" s="270"/>
      <c r="Z59" s="152"/>
      <c r="AA59" s="140"/>
      <c r="AB59" s="140"/>
      <c r="AC59" s="140"/>
      <c r="AD59" s="141"/>
    </row>
    <row r="60" ht="12" customHeight="1">
      <c r="A60" s="275"/>
      <c r="B60" t="s" s="153">
        <v>350</v>
      </c>
      <c r="C60" t="s" s="172">
        <v>351</v>
      </c>
      <c r="D60" t="s" s="265">
        <v>352</v>
      </c>
      <c r="E60" t="s" s="174">
        <v>353</v>
      </c>
      <c r="F60" s="173">
        <v>11</v>
      </c>
      <c r="G60" s="175">
        <v>350</v>
      </c>
      <c r="H60" s="266">
        <v>0.2</v>
      </c>
      <c r="I60" s="267">
        <f>G60:G60*H60:H60</f>
        <v>70</v>
      </c>
      <c r="J60" s="267">
        <f>G60:G60*(1-H60:H60)</f>
        <v>280</v>
      </c>
      <c r="K60" s="268">
        <f>M60:M60*J60:J60</f>
        <v>0</v>
      </c>
      <c r="L60" s="158">
        <f>G60:G60*M60</f>
        <v>0</v>
      </c>
      <c r="M60" s="159">
        <f>SUM(O60:X60)</f>
        <v>0</v>
      </c>
      <c r="N60" s="159">
        <f>M60:M60*F60:F60</f>
        <v>0</v>
      </c>
      <c r="O60" s="269"/>
      <c r="P60" s="179"/>
      <c r="Q60" s="180"/>
      <c r="R60" s="181"/>
      <c r="S60" s="182"/>
      <c r="T60" s="183"/>
      <c r="U60" s="184"/>
      <c r="V60" s="185"/>
      <c r="W60" s="186"/>
      <c r="X60" s="171"/>
      <c r="Y60" s="270"/>
      <c r="Z60" s="152"/>
      <c r="AA60" s="140"/>
      <c r="AB60" s="140"/>
      <c r="AC60" s="140"/>
      <c r="AD60" s="141"/>
    </row>
    <row r="61" ht="12" customHeight="1">
      <c r="A61" s="251"/>
      <c r="B61" t="s" s="153">
        <v>354</v>
      </c>
      <c r="C61" t="s" s="172">
        <v>355</v>
      </c>
      <c r="D61" t="s" s="265">
        <v>356</v>
      </c>
      <c r="E61" t="s" s="174">
        <v>357</v>
      </c>
      <c r="F61" s="173">
        <v>11</v>
      </c>
      <c r="G61" s="175">
        <v>350</v>
      </c>
      <c r="H61" s="266">
        <v>0.2</v>
      </c>
      <c r="I61" s="267">
        <f>G61:G61*H61:H61</f>
        <v>70</v>
      </c>
      <c r="J61" s="267">
        <f>G61:G61*(1-H61:H61)</f>
        <v>280</v>
      </c>
      <c r="K61" s="268">
        <f>M61:M61*J61:J61</f>
        <v>0</v>
      </c>
      <c r="L61" s="158">
        <f>G61:G61*M61</f>
        <v>0</v>
      </c>
      <c r="M61" s="159">
        <f>SUM(O61:X61)</f>
        <v>0</v>
      </c>
      <c r="N61" s="159">
        <f>M61:M61*F61:F61</f>
        <v>0</v>
      </c>
      <c r="O61" s="269"/>
      <c r="P61" s="179"/>
      <c r="Q61" s="180"/>
      <c r="R61" s="181"/>
      <c r="S61" s="182"/>
      <c r="T61" s="183"/>
      <c r="U61" s="184"/>
      <c r="V61" s="185"/>
      <c r="W61" s="186"/>
      <c r="X61" s="171"/>
      <c r="Y61" s="270"/>
      <c r="Z61" s="152"/>
      <c r="AA61" s="140"/>
      <c r="AB61" s="140"/>
      <c r="AC61" s="140"/>
      <c r="AD61" s="141"/>
    </row>
    <row r="62" ht="12" customHeight="1">
      <c r="A62" s="251"/>
      <c r="B62" t="s" s="153">
        <v>358</v>
      </c>
      <c r="C62" t="s" s="172">
        <v>359</v>
      </c>
      <c r="D62" t="s" s="265">
        <v>360</v>
      </c>
      <c r="E62" t="s" s="174">
        <v>361</v>
      </c>
      <c r="F62" s="173">
        <v>10.5</v>
      </c>
      <c r="G62" s="175">
        <v>320</v>
      </c>
      <c r="H62" s="266">
        <v>0.2</v>
      </c>
      <c r="I62" s="267">
        <f>G62:G62*H62:H62</f>
        <v>64</v>
      </c>
      <c r="J62" s="267">
        <f>G62:G62*(1-H62:H62)</f>
        <v>256</v>
      </c>
      <c r="K62" s="268">
        <f>M62:M62*J62:J62</f>
        <v>0</v>
      </c>
      <c r="L62" s="158">
        <f>G62:G62*M62</f>
        <v>0</v>
      </c>
      <c r="M62" s="159">
        <f>SUM(O62:X62)</f>
        <v>0</v>
      </c>
      <c r="N62" s="159">
        <f>M62:M62*F62:F62</f>
        <v>0</v>
      </c>
      <c r="O62" s="269"/>
      <c r="P62" s="179"/>
      <c r="Q62" s="180"/>
      <c r="R62" s="181"/>
      <c r="S62" s="182"/>
      <c r="T62" s="183"/>
      <c r="U62" s="184"/>
      <c r="V62" s="185"/>
      <c r="W62" s="186"/>
      <c r="X62" s="171"/>
      <c r="Y62" s="270"/>
      <c r="Z62" s="152"/>
      <c r="AA62" s="140"/>
      <c r="AB62" s="140"/>
      <c r="AC62" s="140"/>
      <c r="AD62" s="141"/>
    </row>
    <row r="63" ht="12" customHeight="1">
      <c r="A63" s="251"/>
      <c r="B63" t="s" s="153">
        <v>362</v>
      </c>
      <c r="C63" t="s" s="172">
        <v>363</v>
      </c>
      <c r="D63" t="s" s="265">
        <v>364</v>
      </c>
      <c r="E63" t="s" s="174">
        <v>365</v>
      </c>
      <c r="F63" s="173">
        <v>10.5</v>
      </c>
      <c r="G63" s="175">
        <v>320</v>
      </c>
      <c r="H63" s="266">
        <v>0.2</v>
      </c>
      <c r="I63" s="267">
        <f>G63:G63*H63:H63</f>
        <v>64</v>
      </c>
      <c r="J63" s="267">
        <f>G63:G63*(1-H63:H63)</f>
        <v>256</v>
      </c>
      <c r="K63" s="268">
        <f>M63:M63*J63:J63</f>
        <v>0</v>
      </c>
      <c r="L63" s="158">
        <f>G63:G63*M63</f>
        <v>0</v>
      </c>
      <c r="M63" s="159">
        <f>SUM(O63:X63)</f>
        <v>0</v>
      </c>
      <c r="N63" s="159">
        <f>M63:M63*F63:F63</f>
        <v>0</v>
      </c>
      <c r="O63" s="269"/>
      <c r="P63" s="179"/>
      <c r="Q63" s="180"/>
      <c r="R63" s="181"/>
      <c r="S63" s="182"/>
      <c r="T63" s="183"/>
      <c r="U63" s="184"/>
      <c r="V63" s="185"/>
      <c r="W63" s="186"/>
      <c r="X63" s="171"/>
      <c r="Y63" s="270"/>
      <c r="Z63" s="152"/>
      <c r="AA63" s="140"/>
      <c r="AB63" s="140"/>
      <c r="AC63" s="140"/>
      <c r="AD63" s="141"/>
    </row>
    <row r="64" ht="12" customHeight="1">
      <c r="A64" s="251"/>
      <c r="B64" t="s" s="153">
        <v>366</v>
      </c>
      <c r="C64" t="s" s="172">
        <v>367</v>
      </c>
      <c r="D64" t="s" s="265">
        <v>368</v>
      </c>
      <c r="E64" t="s" s="174">
        <v>369</v>
      </c>
      <c r="F64" s="173">
        <v>10</v>
      </c>
      <c r="G64" s="175">
        <v>320</v>
      </c>
      <c r="H64" s="266">
        <v>0.2</v>
      </c>
      <c r="I64" s="267">
        <f>G64:G64*H64:H64</f>
        <v>64</v>
      </c>
      <c r="J64" s="267">
        <f>G64:G64*(1-H64:H64)</f>
        <v>256</v>
      </c>
      <c r="K64" s="268">
        <f>M64:M64*J64:J64</f>
        <v>0</v>
      </c>
      <c r="L64" s="158">
        <f>G64:G64*M64</f>
        <v>0</v>
      </c>
      <c r="M64" s="159">
        <f>SUM(O64:X64)</f>
        <v>0</v>
      </c>
      <c r="N64" s="159">
        <f>M64:M64*F64:F64</f>
        <v>0</v>
      </c>
      <c r="O64" s="269"/>
      <c r="P64" s="179"/>
      <c r="Q64" s="180"/>
      <c r="R64" s="181"/>
      <c r="S64" s="182"/>
      <c r="T64" s="183"/>
      <c r="U64" s="184"/>
      <c r="V64" s="185"/>
      <c r="W64" s="186"/>
      <c r="X64" s="171"/>
      <c r="Y64" s="270"/>
      <c r="Z64" s="152"/>
      <c r="AA64" s="140"/>
      <c r="AB64" s="140"/>
      <c r="AC64" s="140"/>
      <c r="AD64" s="141"/>
    </row>
    <row r="65" ht="12" customHeight="1">
      <c r="A65" s="251"/>
      <c r="B65" t="s" s="153">
        <v>370</v>
      </c>
      <c r="C65" t="s" s="172">
        <v>371</v>
      </c>
      <c r="D65" t="s" s="265">
        <v>372</v>
      </c>
      <c r="E65" t="s" s="174">
        <v>373</v>
      </c>
      <c r="F65" s="173">
        <v>10</v>
      </c>
      <c r="G65" s="175">
        <v>320</v>
      </c>
      <c r="H65" s="266">
        <v>0.2</v>
      </c>
      <c r="I65" s="267">
        <f>G65:G65*H65:H65</f>
        <v>64</v>
      </c>
      <c r="J65" s="267">
        <f>G65:G65*(1-H65:H65)</f>
        <v>256</v>
      </c>
      <c r="K65" s="268">
        <f>M65:M65*J65:J65</f>
        <v>0</v>
      </c>
      <c r="L65" s="158">
        <f>G65:G65*M65</f>
        <v>0</v>
      </c>
      <c r="M65" s="159">
        <f>SUM(O65:X65)</f>
        <v>0</v>
      </c>
      <c r="N65" s="159">
        <f>M65:M65*F65:F65</f>
        <v>0</v>
      </c>
      <c r="O65" s="269"/>
      <c r="P65" s="179"/>
      <c r="Q65" s="180"/>
      <c r="R65" s="181"/>
      <c r="S65" s="182"/>
      <c r="T65" s="183"/>
      <c r="U65" s="184"/>
      <c r="V65" s="185"/>
      <c r="W65" s="186"/>
      <c r="X65" s="171"/>
      <c r="Y65" s="270"/>
      <c r="Z65" s="152"/>
      <c r="AA65" s="140"/>
      <c r="AB65" s="140"/>
      <c r="AC65" s="140"/>
      <c r="AD65" s="141"/>
    </row>
    <row r="66" ht="12" customHeight="1">
      <c r="A66" s="251"/>
      <c r="B66" t="s" s="153">
        <v>374</v>
      </c>
      <c r="C66" t="s" s="172">
        <v>375</v>
      </c>
      <c r="D66" t="s" s="265">
        <v>376</v>
      </c>
      <c r="E66" t="s" s="174">
        <v>377</v>
      </c>
      <c r="F66" s="173">
        <v>11</v>
      </c>
      <c r="G66" s="175">
        <v>350</v>
      </c>
      <c r="H66" s="266">
        <v>0.2</v>
      </c>
      <c r="I66" s="267">
        <f>G66:G66*H66:H66</f>
        <v>70</v>
      </c>
      <c r="J66" s="267">
        <f>G66:G66*(1-H66:H66)</f>
        <v>280</v>
      </c>
      <c r="K66" s="268">
        <f>M66:M66*J66:J66</f>
        <v>0</v>
      </c>
      <c r="L66" s="158">
        <f>G66:G66*M66</f>
        <v>0</v>
      </c>
      <c r="M66" s="159">
        <f>SUM(O66:X66)</f>
        <v>0</v>
      </c>
      <c r="N66" s="159">
        <f>M66:M66*F66:F66</f>
        <v>0</v>
      </c>
      <c r="O66" s="269"/>
      <c r="P66" s="179"/>
      <c r="Q66" s="180"/>
      <c r="R66" s="181"/>
      <c r="S66" s="182"/>
      <c r="T66" s="183"/>
      <c r="U66" s="184"/>
      <c r="V66" s="185"/>
      <c r="W66" s="186"/>
      <c r="X66" s="171"/>
      <c r="Y66" s="270"/>
      <c r="Z66" s="152"/>
      <c r="AA66" s="140"/>
      <c r="AB66" s="140"/>
      <c r="AC66" s="140"/>
      <c r="AD66" s="141"/>
    </row>
    <row r="67" ht="12" customHeight="1">
      <c r="A67" s="251"/>
      <c r="B67" t="s" s="153">
        <v>378</v>
      </c>
      <c r="C67" t="s" s="172">
        <v>379</v>
      </c>
      <c r="D67" t="s" s="265">
        <v>380</v>
      </c>
      <c r="E67" t="s" s="174">
        <v>381</v>
      </c>
      <c r="F67" s="173">
        <v>11</v>
      </c>
      <c r="G67" s="175">
        <v>350</v>
      </c>
      <c r="H67" s="266">
        <v>0.2</v>
      </c>
      <c r="I67" s="267">
        <f>G67:G67*H67:H67</f>
        <v>70</v>
      </c>
      <c r="J67" s="267">
        <f>G67:G67*(1-H67:H67)</f>
        <v>280</v>
      </c>
      <c r="K67" s="268">
        <f>M67:M67*J67:J67</f>
        <v>0</v>
      </c>
      <c r="L67" s="158">
        <f>G67:G67*M67</f>
        <v>0</v>
      </c>
      <c r="M67" s="159">
        <f>SUM(O67:X67)</f>
        <v>0</v>
      </c>
      <c r="N67" s="159">
        <f>M67:M67*F67:F67</f>
        <v>0</v>
      </c>
      <c r="O67" s="269"/>
      <c r="P67" s="179"/>
      <c r="Q67" s="180"/>
      <c r="R67" s="181"/>
      <c r="S67" s="182"/>
      <c r="T67" s="183"/>
      <c r="U67" s="184"/>
      <c r="V67" s="185"/>
      <c r="W67" s="186"/>
      <c r="X67" s="171"/>
      <c r="Y67" s="270"/>
      <c r="Z67" s="152"/>
      <c r="AA67" s="140"/>
      <c r="AB67" s="140"/>
      <c r="AC67" s="140"/>
      <c r="AD67" s="141"/>
    </row>
    <row r="68" ht="12" customHeight="1">
      <c r="A68" s="251"/>
      <c r="B68" t="s" s="257">
        <v>382</v>
      </c>
      <c r="C68" t="s" s="273">
        <v>383</v>
      </c>
      <c r="D68" s="274"/>
      <c r="E68" s="260"/>
      <c r="F68" s="260"/>
      <c r="G68" s="260"/>
      <c r="H68" s="260"/>
      <c r="I68" s="260"/>
      <c r="J68" s="260"/>
      <c r="K68" s="260"/>
      <c r="L68" s="260"/>
      <c r="M68" s="260"/>
      <c r="N68" s="260"/>
      <c r="O68" s="261"/>
      <c r="P68" s="261"/>
      <c r="Q68" s="261"/>
      <c r="R68" s="261"/>
      <c r="S68" s="261"/>
      <c r="T68" s="261"/>
      <c r="U68" s="261"/>
      <c r="V68" s="261"/>
      <c r="W68" s="261"/>
      <c r="X68" s="262"/>
      <c r="Y68" s="263"/>
      <c r="Z68" s="152"/>
      <c r="AA68" s="140"/>
      <c r="AB68" s="140"/>
      <c r="AC68" s="140"/>
      <c r="AD68" s="141"/>
    </row>
    <row r="69" ht="12" customHeight="1">
      <c r="A69" s="251"/>
      <c r="B69" t="s" s="153">
        <v>384</v>
      </c>
      <c r="C69" t="s" s="172">
        <v>385</v>
      </c>
      <c r="D69" t="s" s="265">
        <v>386</v>
      </c>
      <c r="E69" t="s" s="174">
        <v>387</v>
      </c>
      <c r="F69" s="173">
        <v>6.5</v>
      </c>
      <c r="G69" s="175">
        <v>108</v>
      </c>
      <c r="H69" s="266">
        <v>0.2</v>
      </c>
      <c r="I69" s="267">
        <f>G69:G69*H69:H69</f>
        <v>21.6</v>
      </c>
      <c r="J69" s="267">
        <f>G69:G69*(1-H69:H69)</f>
        <v>86.40000000000001</v>
      </c>
      <c r="K69" s="268">
        <f>M69:M69*J69:J69</f>
        <v>0</v>
      </c>
      <c r="L69" s="158">
        <f>G69:G69*M69</f>
        <v>0</v>
      </c>
      <c r="M69" s="159">
        <f>SUM(O69:X69)</f>
        <v>0</v>
      </c>
      <c r="N69" s="159">
        <f>M69:M69*F69:F69</f>
        <v>0</v>
      </c>
      <c r="O69" s="269"/>
      <c r="P69" s="179"/>
      <c r="Q69" s="180"/>
      <c r="R69" s="181"/>
      <c r="S69" s="182"/>
      <c r="T69" s="183"/>
      <c r="U69" s="184"/>
      <c r="V69" s="185"/>
      <c r="W69" s="186"/>
      <c r="X69" s="171"/>
      <c r="Y69" s="270"/>
      <c r="Z69" s="152"/>
      <c r="AA69" s="140"/>
      <c r="AB69" s="140"/>
      <c r="AC69" s="140"/>
      <c r="AD69" s="141"/>
    </row>
    <row r="70" ht="12" customHeight="1">
      <c r="A70" s="251"/>
      <c r="B70" t="s" s="153">
        <v>388</v>
      </c>
      <c r="C70" t="s" s="172">
        <v>389</v>
      </c>
      <c r="D70" t="s" s="265">
        <v>390</v>
      </c>
      <c r="E70" t="s" s="174">
        <v>387</v>
      </c>
      <c r="F70" s="173">
        <v>6.5</v>
      </c>
      <c r="G70" s="175">
        <v>108</v>
      </c>
      <c r="H70" s="266">
        <v>0.2</v>
      </c>
      <c r="I70" s="267">
        <f>G70:G70*H70:H70</f>
        <v>21.6</v>
      </c>
      <c r="J70" s="267">
        <f>G70:G70*(1-H70:H70)</f>
        <v>86.40000000000001</v>
      </c>
      <c r="K70" s="268">
        <f>M70:M70*J70:J70</f>
        <v>0</v>
      </c>
      <c r="L70" s="158">
        <f>G70:G70*M70</f>
        <v>0</v>
      </c>
      <c r="M70" s="159">
        <f>SUM(O70:X70)</f>
        <v>0</v>
      </c>
      <c r="N70" s="159">
        <f>M70:M70*F70:F70</f>
        <v>0</v>
      </c>
      <c r="O70" s="269"/>
      <c r="P70" s="179"/>
      <c r="Q70" s="180"/>
      <c r="R70" s="181"/>
      <c r="S70" s="182"/>
      <c r="T70" s="183"/>
      <c r="U70" s="184"/>
      <c r="V70" s="185"/>
      <c r="W70" s="186"/>
      <c r="X70" s="171"/>
      <c r="Y70" s="270"/>
      <c r="Z70" s="152"/>
      <c r="AA70" s="140"/>
      <c r="AB70" s="140"/>
      <c r="AC70" s="140"/>
      <c r="AD70" s="141"/>
    </row>
    <row r="71" ht="12" customHeight="1">
      <c r="A71" s="251"/>
      <c r="B71" t="s" s="153">
        <v>391</v>
      </c>
      <c r="C71" t="s" s="172">
        <v>392</v>
      </c>
      <c r="D71" t="s" s="265">
        <v>393</v>
      </c>
      <c r="E71" t="s" s="174">
        <v>387</v>
      </c>
      <c r="F71" s="173">
        <v>6.5</v>
      </c>
      <c r="G71" s="175">
        <v>108</v>
      </c>
      <c r="H71" s="266">
        <v>0.2</v>
      </c>
      <c r="I71" s="267">
        <f>G71:G71*H71:H71</f>
        <v>21.6</v>
      </c>
      <c r="J71" s="267">
        <f>G71:G71*(1-H71:H71)</f>
        <v>86.40000000000001</v>
      </c>
      <c r="K71" s="268">
        <f>M71:M71*J71:J71</f>
        <v>0</v>
      </c>
      <c r="L71" s="158">
        <f>G71:G71*M71</f>
        <v>0</v>
      </c>
      <c r="M71" s="159">
        <f>SUM(O71:X71)</f>
        <v>0</v>
      </c>
      <c r="N71" s="159">
        <f>M71:M71*F71:F71</f>
        <v>0</v>
      </c>
      <c r="O71" s="269"/>
      <c r="P71" s="179"/>
      <c r="Q71" s="180"/>
      <c r="R71" s="181"/>
      <c r="S71" s="182"/>
      <c r="T71" s="183"/>
      <c r="U71" s="184"/>
      <c r="V71" s="185"/>
      <c r="W71" s="186"/>
      <c r="X71" s="171"/>
      <c r="Y71" s="270"/>
      <c r="Z71" s="152"/>
      <c r="AA71" s="140"/>
      <c r="AB71" s="140"/>
      <c r="AC71" s="140"/>
      <c r="AD71" s="141"/>
    </row>
    <row r="72" ht="12" customHeight="1">
      <c r="A72" s="251"/>
      <c r="B72" t="s" s="153">
        <v>394</v>
      </c>
      <c r="C72" t="s" s="172">
        <v>395</v>
      </c>
      <c r="D72" t="s" s="265">
        <v>396</v>
      </c>
      <c r="E72" t="s" s="174">
        <v>387</v>
      </c>
      <c r="F72" s="173">
        <v>6.5</v>
      </c>
      <c r="G72" s="175">
        <v>108</v>
      </c>
      <c r="H72" s="266">
        <v>0.2</v>
      </c>
      <c r="I72" s="267">
        <f>G72:G72*H72:H72</f>
        <v>21.6</v>
      </c>
      <c r="J72" s="267">
        <f>G72:G72*(1-H72:H72)</f>
        <v>86.40000000000001</v>
      </c>
      <c r="K72" s="268">
        <f>M72:M72*J72:J72</f>
        <v>0</v>
      </c>
      <c r="L72" s="158">
        <f>G72:G72*M72</f>
        <v>0</v>
      </c>
      <c r="M72" s="159">
        <f>SUM(O72:X72)</f>
        <v>0</v>
      </c>
      <c r="N72" s="159">
        <f>M72:M72*F72:F72</f>
        <v>0</v>
      </c>
      <c r="O72" s="269"/>
      <c r="P72" s="179"/>
      <c r="Q72" s="180"/>
      <c r="R72" s="181"/>
      <c r="S72" s="182"/>
      <c r="T72" s="183"/>
      <c r="U72" s="184"/>
      <c r="V72" s="185"/>
      <c r="W72" s="186"/>
      <c r="X72" s="171"/>
      <c r="Y72" s="270"/>
      <c r="Z72" s="152"/>
      <c r="AA72" s="140"/>
      <c r="AB72" s="140"/>
      <c r="AC72" s="140"/>
      <c r="AD72" s="141"/>
    </row>
    <row r="73" ht="12" customHeight="1">
      <c r="A73" s="251"/>
      <c r="B73" t="s" s="153">
        <v>397</v>
      </c>
      <c r="C73" t="s" s="172">
        <v>398</v>
      </c>
      <c r="D73" t="s" s="265">
        <v>399</v>
      </c>
      <c r="E73" t="s" s="174">
        <v>400</v>
      </c>
      <c r="F73" s="173">
        <v>7.5</v>
      </c>
      <c r="G73" s="175">
        <v>133</v>
      </c>
      <c r="H73" s="266">
        <v>0.2</v>
      </c>
      <c r="I73" s="267">
        <f>G73:G73*H73:H73</f>
        <v>26.6</v>
      </c>
      <c r="J73" s="267">
        <f>G73:G73*(1-H73:H73)</f>
        <v>106.4</v>
      </c>
      <c r="K73" s="268">
        <f>M73:M73*J73:J73</f>
        <v>0</v>
      </c>
      <c r="L73" s="158">
        <f>G73:G73*M73</f>
        <v>0</v>
      </c>
      <c r="M73" s="159">
        <f>SUM(O73:X73)</f>
        <v>0</v>
      </c>
      <c r="N73" s="159">
        <f>M73:M73*F73:F73</f>
        <v>0</v>
      </c>
      <c r="O73" s="269"/>
      <c r="P73" s="179"/>
      <c r="Q73" s="180"/>
      <c r="R73" s="181"/>
      <c r="S73" s="182"/>
      <c r="T73" s="183"/>
      <c r="U73" s="184"/>
      <c r="V73" s="185"/>
      <c r="W73" s="186"/>
      <c r="X73" s="171"/>
      <c r="Y73" s="270"/>
      <c r="Z73" s="152"/>
      <c r="AA73" s="140"/>
      <c r="AB73" s="140"/>
      <c r="AC73" s="140"/>
      <c r="AD73" s="141"/>
    </row>
    <row r="74" ht="12" customHeight="1">
      <c r="A74" s="251"/>
      <c r="B74" t="s" s="153">
        <v>401</v>
      </c>
      <c r="C74" t="s" s="172">
        <v>402</v>
      </c>
      <c r="D74" t="s" s="265">
        <v>403</v>
      </c>
      <c r="E74" t="s" s="174">
        <v>400</v>
      </c>
      <c r="F74" s="173">
        <v>7.5</v>
      </c>
      <c r="G74" s="175">
        <v>133</v>
      </c>
      <c r="H74" s="266">
        <v>0.2</v>
      </c>
      <c r="I74" s="267">
        <f>G74:G74*H74:H74</f>
        <v>26.6</v>
      </c>
      <c r="J74" s="267">
        <f>G74:G74*(1-H74:H74)</f>
        <v>106.4</v>
      </c>
      <c r="K74" s="268">
        <f>M74:M74*J74:J74</f>
        <v>0</v>
      </c>
      <c r="L74" s="158">
        <f>G74:G74*M74</f>
        <v>0</v>
      </c>
      <c r="M74" s="159">
        <f>SUM(O74:X74)</f>
        <v>0</v>
      </c>
      <c r="N74" s="159">
        <f>M74:M74*F74:F74</f>
        <v>0</v>
      </c>
      <c r="O74" s="269"/>
      <c r="P74" s="179"/>
      <c r="Q74" s="180"/>
      <c r="R74" s="181"/>
      <c r="S74" s="182"/>
      <c r="T74" s="183"/>
      <c r="U74" s="184"/>
      <c r="V74" s="185"/>
      <c r="W74" s="186"/>
      <c r="X74" s="171"/>
      <c r="Y74" s="270"/>
      <c r="Z74" s="152"/>
      <c r="AA74" s="140"/>
      <c r="AB74" s="140"/>
      <c r="AC74" s="140"/>
      <c r="AD74" s="141"/>
    </row>
    <row r="75" ht="12" customHeight="1">
      <c r="A75" s="251"/>
      <c r="B75" t="s" s="153">
        <v>404</v>
      </c>
      <c r="C75" t="s" s="172">
        <v>405</v>
      </c>
      <c r="D75" t="s" s="265">
        <v>406</v>
      </c>
      <c r="E75" t="s" s="174">
        <v>400</v>
      </c>
      <c r="F75" s="173">
        <v>7.5</v>
      </c>
      <c r="G75" s="175">
        <v>133</v>
      </c>
      <c r="H75" s="266">
        <v>0.2</v>
      </c>
      <c r="I75" s="267">
        <f>G75:G75*H75:H75</f>
        <v>26.6</v>
      </c>
      <c r="J75" s="267">
        <f>G75:G75*(1-H75:H75)</f>
        <v>106.4</v>
      </c>
      <c r="K75" s="268">
        <f>M75:M75*J75:J75</f>
        <v>0</v>
      </c>
      <c r="L75" s="158">
        <f>G75:G75*M75</f>
        <v>0</v>
      </c>
      <c r="M75" s="159">
        <f>SUM(O75:X75)</f>
        <v>0</v>
      </c>
      <c r="N75" s="159">
        <f>M75:M75*F75:F75</f>
        <v>0</v>
      </c>
      <c r="O75" s="269"/>
      <c r="P75" s="179"/>
      <c r="Q75" s="180"/>
      <c r="R75" s="181"/>
      <c r="S75" s="182"/>
      <c r="T75" s="183"/>
      <c r="U75" s="184"/>
      <c r="V75" s="185"/>
      <c r="W75" s="186"/>
      <c r="X75" s="171"/>
      <c r="Y75" s="270"/>
      <c r="Z75" s="152"/>
      <c r="AA75" s="140"/>
      <c r="AB75" s="140"/>
      <c r="AC75" s="140"/>
      <c r="AD75" s="141"/>
    </row>
    <row r="76" ht="12" customHeight="1">
      <c r="A76" s="251"/>
      <c r="B76" t="s" s="153">
        <v>407</v>
      </c>
      <c r="C76" t="s" s="172">
        <v>408</v>
      </c>
      <c r="D76" t="s" s="265">
        <v>409</v>
      </c>
      <c r="E76" t="s" s="174">
        <v>400</v>
      </c>
      <c r="F76" s="173">
        <v>7.5</v>
      </c>
      <c r="G76" s="175">
        <v>133</v>
      </c>
      <c r="H76" s="266">
        <v>0.2</v>
      </c>
      <c r="I76" s="267">
        <f>G76:G76*H76:H76</f>
        <v>26.6</v>
      </c>
      <c r="J76" s="267">
        <f>G76:G76*(1-H76:H76)</f>
        <v>106.4</v>
      </c>
      <c r="K76" s="268">
        <f>M76:M76*J76:J76</f>
        <v>0</v>
      </c>
      <c r="L76" s="158">
        <f>G76:G76*M76</f>
        <v>0</v>
      </c>
      <c r="M76" s="159">
        <f>SUM(O76:X76)</f>
        <v>0</v>
      </c>
      <c r="N76" s="159">
        <f>M76:M76*F76:F76</f>
        <v>0</v>
      </c>
      <c r="O76" s="269"/>
      <c r="P76" s="179"/>
      <c r="Q76" s="180"/>
      <c r="R76" s="181"/>
      <c r="S76" s="182"/>
      <c r="T76" s="183"/>
      <c r="U76" s="184"/>
      <c r="V76" s="185"/>
      <c r="W76" s="186"/>
      <c r="X76" s="171"/>
      <c r="Y76" s="270"/>
      <c r="Z76" s="152"/>
      <c r="AA76" s="140"/>
      <c r="AB76" s="140"/>
      <c r="AC76" s="140"/>
      <c r="AD76" s="141"/>
    </row>
    <row r="77" ht="12" customHeight="1">
      <c r="A77" s="251"/>
      <c r="B77" t="s" s="153">
        <v>410</v>
      </c>
      <c r="C77" t="s" s="172">
        <v>411</v>
      </c>
      <c r="D77" t="s" s="265">
        <v>412</v>
      </c>
      <c r="E77" t="s" s="174">
        <v>413</v>
      </c>
      <c r="F77" s="173">
        <v>8</v>
      </c>
      <c r="G77" s="175">
        <v>137</v>
      </c>
      <c r="H77" s="266">
        <v>0.2</v>
      </c>
      <c r="I77" s="267">
        <f>G77:G77*H77:H77</f>
        <v>27.4</v>
      </c>
      <c r="J77" s="267">
        <f>G77:G77*(1-H77:H77)</f>
        <v>109.6</v>
      </c>
      <c r="K77" s="268">
        <f>M77:M77*J77:J77</f>
        <v>0</v>
      </c>
      <c r="L77" s="158">
        <f>G77:G77*M77</f>
        <v>0</v>
      </c>
      <c r="M77" s="159">
        <f>SUM(O77:X77)</f>
        <v>0</v>
      </c>
      <c r="N77" s="159">
        <f>M77:M77*F77:F77</f>
        <v>0</v>
      </c>
      <c r="O77" s="269"/>
      <c r="P77" s="179"/>
      <c r="Q77" s="180"/>
      <c r="R77" s="181"/>
      <c r="S77" s="182"/>
      <c r="T77" s="183"/>
      <c r="U77" s="184"/>
      <c r="V77" s="185"/>
      <c r="W77" s="186"/>
      <c r="X77" s="171"/>
      <c r="Y77" s="270"/>
      <c r="Z77" s="152"/>
      <c r="AA77" s="140"/>
      <c r="AB77" s="140"/>
      <c r="AC77" s="140"/>
      <c r="AD77" s="141"/>
    </row>
    <row r="78" ht="12" customHeight="1">
      <c r="A78" s="251"/>
      <c r="B78" t="s" s="153">
        <v>414</v>
      </c>
      <c r="C78" t="s" s="172">
        <v>415</v>
      </c>
      <c r="D78" t="s" s="265">
        <v>416</v>
      </c>
      <c r="E78" t="s" s="174">
        <v>413</v>
      </c>
      <c r="F78" s="173">
        <v>8</v>
      </c>
      <c r="G78" s="175">
        <v>137</v>
      </c>
      <c r="H78" s="266">
        <v>0.2</v>
      </c>
      <c r="I78" s="267">
        <f>G78:G78*H78:H78</f>
        <v>27.4</v>
      </c>
      <c r="J78" s="267">
        <f>G78:G78*(1-H78:H78)</f>
        <v>109.6</v>
      </c>
      <c r="K78" s="268">
        <f>M78:M78*J78:J78</f>
        <v>0</v>
      </c>
      <c r="L78" s="158">
        <f>G78:G78*M78</f>
        <v>0</v>
      </c>
      <c r="M78" s="159">
        <f>SUM(O78:X78)</f>
        <v>0</v>
      </c>
      <c r="N78" s="159">
        <f>M78:M78*F78:F78</f>
        <v>0</v>
      </c>
      <c r="O78" s="269"/>
      <c r="P78" s="179"/>
      <c r="Q78" s="180"/>
      <c r="R78" s="181"/>
      <c r="S78" s="182"/>
      <c r="T78" s="183"/>
      <c r="U78" s="184"/>
      <c r="V78" s="185"/>
      <c r="W78" s="186"/>
      <c r="X78" s="171"/>
      <c r="Y78" s="270"/>
      <c r="Z78" s="152"/>
      <c r="AA78" s="140"/>
      <c r="AB78" s="140"/>
      <c r="AC78" s="140"/>
      <c r="AD78" s="141"/>
    </row>
    <row r="79" ht="12" customHeight="1">
      <c r="A79" s="251"/>
      <c r="B79" t="s" s="153">
        <v>417</v>
      </c>
      <c r="C79" t="s" s="172">
        <v>418</v>
      </c>
      <c r="D79" t="s" s="265">
        <v>419</v>
      </c>
      <c r="E79" t="s" s="174">
        <v>413</v>
      </c>
      <c r="F79" s="173">
        <v>8</v>
      </c>
      <c r="G79" s="175">
        <v>137</v>
      </c>
      <c r="H79" s="266">
        <v>0.2</v>
      </c>
      <c r="I79" s="267">
        <f>G79:G79*H79:H79</f>
        <v>27.4</v>
      </c>
      <c r="J79" s="267">
        <f>G79:G79*(1-H79:H79)</f>
        <v>109.6</v>
      </c>
      <c r="K79" s="268">
        <f>M79:M79*J79:J79</f>
        <v>0</v>
      </c>
      <c r="L79" s="158">
        <f>G79:G79*M79</f>
        <v>0</v>
      </c>
      <c r="M79" s="159">
        <f>SUM(O79:X79)</f>
        <v>0</v>
      </c>
      <c r="N79" s="159">
        <f>M79:M79*F79:F79</f>
        <v>0</v>
      </c>
      <c r="O79" s="269"/>
      <c r="P79" s="179"/>
      <c r="Q79" s="180"/>
      <c r="R79" s="181"/>
      <c r="S79" s="182"/>
      <c r="T79" s="183"/>
      <c r="U79" s="184"/>
      <c r="V79" s="185"/>
      <c r="W79" s="186"/>
      <c r="X79" s="171"/>
      <c r="Y79" s="270"/>
      <c r="Z79" s="152"/>
      <c r="AA79" s="140"/>
      <c r="AB79" s="140"/>
      <c r="AC79" s="140"/>
      <c r="AD79" s="141"/>
    </row>
    <row r="80" ht="12" customHeight="1">
      <c r="A80" s="251"/>
      <c r="B80" t="s" s="153">
        <v>420</v>
      </c>
      <c r="C80" t="s" s="172">
        <v>421</v>
      </c>
      <c r="D80" t="s" s="265">
        <v>422</v>
      </c>
      <c r="E80" t="s" s="174">
        <v>413</v>
      </c>
      <c r="F80" s="173">
        <v>8</v>
      </c>
      <c r="G80" s="175">
        <v>137</v>
      </c>
      <c r="H80" s="266">
        <v>0.2</v>
      </c>
      <c r="I80" s="267">
        <f>G80:G80*H80:H80</f>
        <v>27.4</v>
      </c>
      <c r="J80" s="267">
        <f>G80:G80*(1-H80:H80)</f>
        <v>109.6</v>
      </c>
      <c r="K80" s="268">
        <f>M80:M80*J80:J80</f>
        <v>0</v>
      </c>
      <c r="L80" s="158">
        <f>G80:G80*M80</f>
        <v>0</v>
      </c>
      <c r="M80" s="159">
        <f>SUM(O80:X80)</f>
        <v>0</v>
      </c>
      <c r="N80" s="159">
        <f>M80:M80*F80:F80</f>
        <v>0</v>
      </c>
      <c r="O80" s="269"/>
      <c r="P80" s="179"/>
      <c r="Q80" s="180"/>
      <c r="R80" s="181"/>
      <c r="S80" s="182"/>
      <c r="T80" s="183"/>
      <c r="U80" s="184"/>
      <c r="V80" s="185"/>
      <c r="W80" s="186"/>
      <c r="X80" s="171"/>
      <c r="Y80" s="270"/>
      <c r="Z80" s="152"/>
      <c r="AA80" s="140"/>
      <c r="AB80" s="140"/>
      <c r="AC80" s="140"/>
      <c r="AD80" s="141"/>
    </row>
    <row r="81" ht="12" customHeight="1">
      <c r="A81" s="251"/>
      <c r="B81" t="s" s="153">
        <v>423</v>
      </c>
      <c r="C81" t="s" s="172">
        <v>424</v>
      </c>
      <c r="D81" t="s" s="265">
        <v>425</v>
      </c>
      <c r="E81" t="s" s="174">
        <v>426</v>
      </c>
      <c r="F81" s="173">
        <v>9</v>
      </c>
      <c r="G81" s="175">
        <v>165</v>
      </c>
      <c r="H81" s="266">
        <v>0.2</v>
      </c>
      <c r="I81" s="267">
        <f>G81:G81*H81:H81</f>
        <v>33</v>
      </c>
      <c r="J81" s="267">
        <f>G81:G81*(1-H81:H81)</f>
        <v>132</v>
      </c>
      <c r="K81" s="268">
        <f>M81:M81*J81:J81</f>
        <v>0</v>
      </c>
      <c r="L81" s="158">
        <f>G81:G81*M81</f>
        <v>0</v>
      </c>
      <c r="M81" s="159">
        <f>SUM(O81:X81)</f>
        <v>0</v>
      </c>
      <c r="N81" s="159">
        <f>M81:M81*F81:F81</f>
        <v>0</v>
      </c>
      <c r="O81" s="269"/>
      <c r="P81" s="179"/>
      <c r="Q81" s="180"/>
      <c r="R81" s="181"/>
      <c r="S81" s="182"/>
      <c r="T81" s="183"/>
      <c r="U81" s="184"/>
      <c r="V81" s="185"/>
      <c r="W81" s="186"/>
      <c r="X81" s="171"/>
      <c r="Y81" s="270"/>
      <c r="Z81" s="152"/>
      <c r="AA81" s="140"/>
      <c r="AB81" s="140"/>
      <c r="AC81" s="140"/>
      <c r="AD81" s="141"/>
    </row>
    <row r="82" ht="12" customHeight="1">
      <c r="A82" s="251"/>
      <c r="B82" t="s" s="153">
        <v>427</v>
      </c>
      <c r="C82" t="s" s="172">
        <v>428</v>
      </c>
      <c r="D82" t="s" s="265">
        <v>429</v>
      </c>
      <c r="E82" t="s" s="174">
        <v>426</v>
      </c>
      <c r="F82" s="173">
        <v>9</v>
      </c>
      <c r="G82" s="175">
        <v>165</v>
      </c>
      <c r="H82" s="266">
        <v>0.2</v>
      </c>
      <c r="I82" s="267">
        <f>G82:G82*H82:H82</f>
        <v>33</v>
      </c>
      <c r="J82" s="267">
        <f>G82:G82*(1-H82:H82)</f>
        <v>132</v>
      </c>
      <c r="K82" s="268">
        <f>M82:M82*J82:J82</f>
        <v>0</v>
      </c>
      <c r="L82" s="158">
        <f>G82:G82*M82</f>
        <v>0</v>
      </c>
      <c r="M82" s="159">
        <f>SUM(O82:X82)</f>
        <v>0</v>
      </c>
      <c r="N82" s="159">
        <f>M82:M82*F82:F82</f>
        <v>0</v>
      </c>
      <c r="O82" s="269"/>
      <c r="P82" s="179"/>
      <c r="Q82" s="180"/>
      <c r="R82" s="181"/>
      <c r="S82" s="182"/>
      <c r="T82" s="183"/>
      <c r="U82" s="184"/>
      <c r="V82" s="185"/>
      <c r="W82" s="186"/>
      <c r="X82" s="171"/>
      <c r="Y82" s="270"/>
      <c r="Z82" s="152"/>
      <c r="AA82" s="140"/>
      <c r="AB82" s="140"/>
      <c r="AC82" s="140"/>
      <c r="AD82" s="141"/>
    </row>
    <row r="83" ht="12" customHeight="1">
      <c r="A83" s="251"/>
      <c r="B83" t="s" s="153">
        <v>430</v>
      </c>
      <c r="C83" t="s" s="172">
        <v>431</v>
      </c>
      <c r="D83" t="s" s="265">
        <v>432</v>
      </c>
      <c r="E83" t="s" s="174">
        <v>426</v>
      </c>
      <c r="F83" s="173">
        <v>9</v>
      </c>
      <c r="G83" s="175">
        <v>165</v>
      </c>
      <c r="H83" s="266">
        <v>0.2</v>
      </c>
      <c r="I83" s="267">
        <f>G83:G83*H83:H83</f>
        <v>33</v>
      </c>
      <c r="J83" s="267">
        <f>G83:G83*(1-H83:H83)</f>
        <v>132</v>
      </c>
      <c r="K83" s="268">
        <f>M83:M83*J83:J83</f>
        <v>0</v>
      </c>
      <c r="L83" s="158">
        <f>G83:G83*M83</f>
        <v>0</v>
      </c>
      <c r="M83" s="159">
        <f>SUM(O83:X83)</f>
        <v>0</v>
      </c>
      <c r="N83" s="159">
        <f>M83:M83*F83:F83</f>
        <v>0</v>
      </c>
      <c r="O83" s="269"/>
      <c r="P83" s="179"/>
      <c r="Q83" s="180"/>
      <c r="R83" s="181"/>
      <c r="S83" s="182"/>
      <c r="T83" s="183"/>
      <c r="U83" s="184"/>
      <c r="V83" s="185"/>
      <c r="W83" s="186"/>
      <c r="X83" s="171"/>
      <c r="Y83" s="270"/>
      <c r="Z83" s="152"/>
      <c r="AA83" s="140"/>
      <c r="AB83" s="140"/>
      <c r="AC83" s="140"/>
      <c r="AD83" s="141"/>
    </row>
    <row r="84" ht="12" customHeight="1">
      <c r="A84" s="251"/>
      <c r="B84" t="s" s="153">
        <v>433</v>
      </c>
      <c r="C84" t="s" s="172">
        <v>434</v>
      </c>
      <c r="D84" t="s" s="265">
        <v>435</v>
      </c>
      <c r="E84" t="s" s="174">
        <v>426</v>
      </c>
      <c r="F84" s="173">
        <v>9</v>
      </c>
      <c r="G84" s="175">
        <v>165</v>
      </c>
      <c r="H84" s="266">
        <v>0.2</v>
      </c>
      <c r="I84" s="267">
        <f>G84:G84*H84:H84</f>
        <v>33</v>
      </c>
      <c r="J84" s="267">
        <f>G84:G84*(1-H84:H84)</f>
        <v>132</v>
      </c>
      <c r="K84" s="268">
        <f>M84:M84*J84:J84</f>
        <v>0</v>
      </c>
      <c r="L84" s="158">
        <f>G84:G84*M84</f>
        <v>0</v>
      </c>
      <c r="M84" s="159">
        <f>SUM(O84:X84)</f>
        <v>0</v>
      </c>
      <c r="N84" s="159">
        <f>M84:M84*F84:F84</f>
        <v>0</v>
      </c>
      <c r="O84" s="269"/>
      <c r="P84" s="179"/>
      <c r="Q84" s="180"/>
      <c r="R84" s="181"/>
      <c r="S84" s="182"/>
      <c r="T84" s="183"/>
      <c r="U84" s="184"/>
      <c r="V84" s="185"/>
      <c r="W84" s="186"/>
      <c r="X84" s="171"/>
      <c r="Y84" s="270"/>
      <c r="Z84" s="152"/>
      <c r="AA84" s="140"/>
      <c r="AB84" s="140"/>
      <c r="AC84" s="140"/>
      <c r="AD84" s="141"/>
    </row>
    <row r="85" ht="12" customHeight="1">
      <c r="A85" s="251"/>
      <c r="B85" t="s" s="153">
        <v>436</v>
      </c>
      <c r="C85" t="s" s="172">
        <v>437</v>
      </c>
      <c r="D85" t="s" s="265">
        <v>438</v>
      </c>
      <c r="E85" t="s" s="174">
        <v>439</v>
      </c>
      <c r="F85" s="173">
        <v>11</v>
      </c>
      <c r="G85" s="175">
        <v>176</v>
      </c>
      <c r="H85" s="266">
        <v>0.2</v>
      </c>
      <c r="I85" s="267">
        <f>G85:G85*H85:H85</f>
        <v>35.2</v>
      </c>
      <c r="J85" s="267">
        <f>G85:G85*(1-H85:H85)</f>
        <v>140.8</v>
      </c>
      <c r="K85" s="268">
        <f>M85:M85*J85:J85</f>
        <v>0</v>
      </c>
      <c r="L85" s="158">
        <f>G85:G85*M85</f>
        <v>0</v>
      </c>
      <c r="M85" s="159">
        <f>SUM(O85:X85)</f>
        <v>0</v>
      </c>
      <c r="N85" s="159">
        <f>M85:M85*F85:F85</f>
        <v>0</v>
      </c>
      <c r="O85" s="269"/>
      <c r="P85" s="179"/>
      <c r="Q85" s="180"/>
      <c r="R85" s="181"/>
      <c r="S85" s="182"/>
      <c r="T85" s="183"/>
      <c r="U85" s="184"/>
      <c r="V85" s="185"/>
      <c r="W85" s="186"/>
      <c r="X85" s="171"/>
      <c r="Y85" s="270"/>
      <c r="Z85" s="152"/>
      <c r="AA85" s="140"/>
      <c r="AB85" s="140"/>
      <c r="AC85" s="140"/>
      <c r="AD85" s="141"/>
    </row>
    <row r="86" ht="12" customHeight="1">
      <c r="A86" s="251"/>
      <c r="B86" t="s" s="153">
        <v>440</v>
      </c>
      <c r="C86" t="s" s="172">
        <v>441</v>
      </c>
      <c r="D86" t="s" s="265">
        <v>442</v>
      </c>
      <c r="E86" t="s" s="174">
        <v>439</v>
      </c>
      <c r="F86" s="173">
        <v>11</v>
      </c>
      <c r="G86" s="175">
        <v>176</v>
      </c>
      <c r="H86" s="266">
        <v>0.2</v>
      </c>
      <c r="I86" s="267">
        <f>G86:G86*H86:H86</f>
        <v>35.2</v>
      </c>
      <c r="J86" s="267">
        <f>G86:G86*(1-H86:H86)</f>
        <v>140.8</v>
      </c>
      <c r="K86" s="268">
        <f>M86:M86*J86:J86</f>
        <v>0</v>
      </c>
      <c r="L86" s="158">
        <f>G86:G86*M86</f>
        <v>0</v>
      </c>
      <c r="M86" s="159">
        <f>SUM(O86:X86)</f>
        <v>0</v>
      </c>
      <c r="N86" s="159">
        <f>M86:M86*F86:F86</f>
        <v>0</v>
      </c>
      <c r="O86" s="269"/>
      <c r="P86" s="179"/>
      <c r="Q86" s="180"/>
      <c r="R86" s="181"/>
      <c r="S86" s="182"/>
      <c r="T86" s="183"/>
      <c r="U86" s="184"/>
      <c r="V86" s="185"/>
      <c r="W86" s="186"/>
      <c r="X86" s="171"/>
      <c r="Y86" s="270"/>
      <c r="Z86" s="152"/>
      <c r="AA86" s="140"/>
      <c r="AB86" s="140"/>
      <c r="AC86" s="140"/>
      <c r="AD86" s="141"/>
    </row>
    <row r="87" ht="12" customHeight="1">
      <c r="A87" s="251"/>
      <c r="B87" t="s" s="153">
        <v>443</v>
      </c>
      <c r="C87" t="s" s="172">
        <v>444</v>
      </c>
      <c r="D87" t="s" s="265">
        <v>445</v>
      </c>
      <c r="E87" t="s" s="174">
        <v>439</v>
      </c>
      <c r="F87" s="173">
        <v>11</v>
      </c>
      <c r="G87" s="175">
        <v>176</v>
      </c>
      <c r="H87" s="266">
        <v>0.2</v>
      </c>
      <c r="I87" s="267">
        <f>G87:G87*H87:H87</f>
        <v>35.2</v>
      </c>
      <c r="J87" s="267">
        <f>G87:G87*(1-H87:H87)</f>
        <v>140.8</v>
      </c>
      <c r="K87" s="268">
        <f>M87:M87*J87:J87</f>
        <v>0</v>
      </c>
      <c r="L87" s="158">
        <f>G87:G87*M87</f>
        <v>0</v>
      </c>
      <c r="M87" s="159">
        <f>SUM(O87:X87)</f>
        <v>0</v>
      </c>
      <c r="N87" s="159">
        <f>M87:M87*F87:F87</f>
        <v>0</v>
      </c>
      <c r="O87" s="269"/>
      <c r="P87" s="179"/>
      <c r="Q87" s="180"/>
      <c r="R87" s="181"/>
      <c r="S87" s="182"/>
      <c r="T87" s="183"/>
      <c r="U87" s="184"/>
      <c r="V87" s="185"/>
      <c r="W87" s="186"/>
      <c r="X87" s="171"/>
      <c r="Y87" s="270"/>
      <c r="Z87" s="152"/>
      <c r="AA87" s="140"/>
      <c r="AB87" s="140"/>
      <c r="AC87" s="140"/>
      <c r="AD87" s="141"/>
    </row>
    <row r="88" ht="12" customHeight="1">
      <c r="A88" s="251"/>
      <c r="B88" t="s" s="153">
        <v>446</v>
      </c>
      <c r="C88" t="s" s="172">
        <v>447</v>
      </c>
      <c r="D88" t="s" s="265">
        <v>448</v>
      </c>
      <c r="E88" t="s" s="174">
        <v>439</v>
      </c>
      <c r="F88" s="173">
        <v>11</v>
      </c>
      <c r="G88" s="175">
        <v>176</v>
      </c>
      <c r="H88" s="266">
        <v>0.2</v>
      </c>
      <c r="I88" s="267">
        <f>G88:G88*H88:H88</f>
        <v>35.2</v>
      </c>
      <c r="J88" s="267">
        <f>G88:G88*(1-H88:H88)</f>
        <v>140.8</v>
      </c>
      <c r="K88" s="268">
        <f>M88:M88*J88:J88</f>
        <v>0</v>
      </c>
      <c r="L88" s="158">
        <f>G88:G88*M88</f>
        <v>0</v>
      </c>
      <c r="M88" s="159">
        <f>SUM(O88:X88)</f>
        <v>0</v>
      </c>
      <c r="N88" s="159">
        <f>M88:M88*F88:F88</f>
        <v>0</v>
      </c>
      <c r="O88" s="269"/>
      <c r="P88" s="179"/>
      <c r="Q88" s="180"/>
      <c r="R88" s="181"/>
      <c r="S88" s="182"/>
      <c r="T88" s="183"/>
      <c r="U88" s="184"/>
      <c r="V88" s="185"/>
      <c r="W88" s="186"/>
      <c r="X88" s="171"/>
      <c r="Y88" s="270"/>
      <c r="Z88" s="152"/>
      <c r="AA88" s="140"/>
      <c r="AB88" s="140"/>
      <c r="AC88" s="140"/>
      <c r="AD88" s="141"/>
    </row>
    <row r="89" ht="12" customHeight="1">
      <c r="A89" s="251"/>
      <c r="B89" t="s" s="153">
        <v>449</v>
      </c>
      <c r="C89" t="s" s="172">
        <v>450</v>
      </c>
      <c r="D89" t="s" s="265">
        <v>451</v>
      </c>
      <c r="E89" t="s" s="174">
        <v>452</v>
      </c>
      <c r="F89" s="173">
        <v>11.5</v>
      </c>
      <c r="G89" s="175">
        <v>195</v>
      </c>
      <c r="H89" s="266">
        <v>0.2</v>
      </c>
      <c r="I89" s="267">
        <f>G89:G89*H89:H89</f>
        <v>39</v>
      </c>
      <c r="J89" s="267">
        <f>G89:G89*(1-H89:H89)</f>
        <v>156</v>
      </c>
      <c r="K89" s="268">
        <f>M89:M89*J89:J89</f>
        <v>0</v>
      </c>
      <c r="L89" s="158">
        <f>G89:G89*M89</f>
        <v>0</v>
      </c>
      <c r="M89" s="159">
        <f>SUM(O89:X89)</f>
        <v>0</v>
      </c>
      <c r="N89" s="159">
        <f>M89:M89*F89:F89</f>
        <v>0</v>
      </c>
      <c r="O89" s="269"/>
      <c r="P89" s="179"/>
      <c r="Q89" s="180"/>
      <c r="R89" s="181"/>
      <c r="S89" s="182"/>
      <c r="T89" s="183"/>
      <c r="U89" s="184"/>
      <c r="V89" s="185"/>
      <c r="W89" s="186"/>
      <c r="X89" s="171"/>
      <c r="Y89" s="270"/>
      <c r="Z89" s="152"/>
      <c r="AA89" s="140"/>
      <c r="AB89" s="140"/>
      <c r="AC89" s="140"/>
      <c r="AD89" s="141"/>
    </row>
    <row r="90" ht="12" customHeight="1">
      <c r="A90" s="251"/>
      <c r="B90" t="s" s="153">
        <v>453</v>
      </c>
      <c r="C90" t="s" s="172">
        <v>454</v>
      </c>
      <c r="D90" t="s" s="265">
        <v>455</v>
      </c>
      <c r="E90" t="s" s="174">
        <v>452</v>
      </c>
      <c r="F90" s="173">
        <v>11.5</v>
      </c>
      <c r="G90" s="175">
        <v>195</v>
      </c>
      <c r="H90" s="266">
        <v>0.2</v>
      </c>
      <c r="I90" s="267">
        <f>G90:G90*H90:H90</f>
        <v>39</v>
      </c>
      <c r="J90" s="267">
        <f>G90:G90*(1-H90:H90)</f>
        <v>156</v>
      </c>
      <c r="K90" s="268">
        <f>M90:M90*J90:J90</f>
        <v>0</v>
      </c>
      <c r="L90" s="158">
        <f>G90:G90*M90</f>
        <v>0</v>
      </c>
      <c r="M90" s="159">
        <f>SUM(O90:X90)</f>
        <v>0</v>
      </c>
      <c r="N90" s="159">
        <f>M90:M90*F90:F90</f>
        <v>0</v>
      </c>
      <c r="O90" s="269"/>
      <c r="P90" s="179"/>
      <c r="Q90" s="180"/>
      <c r="R90" s="181"/>
      <c r="S90" s="182"/>
      <c r="T90" s="183"/>
      <c r="U90" s="184"/>
      <c r="V90" s="185"/>
      <c r="W90" s="186"/>
      <c r="X90" s="171"/>
      <c r="Y90" s="270"/>
      <c r="Z90" s="152"/>
      <c r="AA90" s="140"/>
      <c r="AB90" s="140"/>
      <c r="AC90" s="140"/>
      <c r="AD90" s="141"/>
    </row>
    <row r="91" ht="12" customHeight="1">
      <c r="A91" s="251"/>
      <c r="B91" t="s" s="153">
        <v>456</v>
      </c>
      <c r="C91" t="s" s="172">
        <v>457</v>
      </c>
      <c r="D91" t="s" s="265">
        <v>458</v>
      </c>
      <c r="E91" t="s" s="174">
        <v>452</v>
      </c>
      <c r="F91" s="173">
        <v>11.5</v>
      </c>
      <c r="G91" s="175">
        <v>195</v>
      </c>
      <c r="H91" s="266">
        <v>0.2</v>
      </c>
      <c r="I91" s="267">
        <f>G91:G91*H91:H91</f>
        <v>39</v>
      </c>
      <c r="J91" s="267">
        <f>G91:G91*(1-H91:H91)</f>
        <v>156</v>
      </c>
      <c r="K91" s="268">
        <f>M91:M91*J91:J91</f>
        <v>0</v>
      </c>
      <c r="L91" s="158">
        <f>G91:G91*M91</f>
        <v>0</v>
      </c>
      <c r="M91" s="159">
        <f>SUM(O91:X91)</f>
        <v>0</v>
      </c>
      <c r="N91" s="159">
        <f>M91:M91*F91:F91</f>
        <v>0</v>
      </c>
      <c r="O91" s="269"/>
      <c r="P91" s="179"/>
      <c r="Q91" s="180"/>
      <c r="R91" s="181"/>
      <c r="S91" s="182"/>
      <c r="T91" s="183"/>
      <c r="U91" s="184"/>
      <c r="V91" s="185"/>
      <c r="W91" s="186"/>
      <c r="X91" s="171"/>
      <c r="Y91" s="270"/>
      <c r="Z91" s="152"/>
      <c r="AA91" s="140"/>
      <c r="AB91" s="140"/>
      <c r="AC91" s="140"/>
      <c r="AD91" s="141"/>
    </row>
    <row r="92" ht="12" customHeight="1">
      <c r="A92" s="251"/>
      <c r="B92" t="s" s="153">
        <v>459</v>
      </c>
      <c r="C92" t="s" s="172">
        <v>460</v>
      </c>
      <c r="D92" t="s" s="265">
        <v>461</v>
      </c>
      <c r="E92" t="s" s="174">
        <v>452</v>
      </c>
      <c r="F92" s="173">
        <v>11.5</v>
      </c>
      <c r="G92" s="175">
        <v>195</v>
      </c>
      <c r="H92" s="266">
        <v>0.2</v>
      </c>
      <c r="I92" s="267">
        <f>G92:G92*H92:H92</f>
        <v>39</v>
      </c>
      <c r="J92" s="267">
        <f>G92:G92*(1-H92:H92)</f>
        <v>156</v>
      </c>
      <c r="K92" s="268">
        <f>M92:M92*J92:J92</f>
        <v>0</v>
      </c>
      <c r="L92" s="158">
        <f>G92:G92*M92</f>
        <v>0</v>
      </c>
      <c r="M92" s="159">
        <f>SUM(O92:X92)</f>
        <v>0</v>
      </c>
      <c r="N92" s="159">
        <f>M92:M92*F92:F92</f>
        <v>0</v>
      </c>
      <c r="O92" s="269"/>
      <c r="P92" s="179"/>
      <c r="Q92" s="180"/>
      <c r="R92" s="181"/>
      <c r="S92" s="182"/>
      <c r="T92" s="183"/>
      <c r="U92" s="184"/>
      <c r="V92" s="185"/>
      <c r="W92" s="186"/>
      <c r="X92" s="171"/>
      <c r="Y92" s="276"/>
      <c r="Z92" s="152"/>
      <c r="AA92" s="140"/>
      <c r="AB92" s="140"/>
      <c r="AC92" s="140"/>
      <c r="AD92" s="141"/>
    </row>
    <row r="93" ht="12" customHeight="1">
      <c r="A93" s="251"/>
      <c r="B93" s="277"/>
      <c r="C93" t="s" s="273">
        <v>462</v>
      </c>
      <c r="D93" s="274"/>
      <c r="E93" s="260"/>
      <c r="F93" s="260"/>
      <c r="G93" s="260"/>
      <c r="H93" s="260"/>
      <c r="I93" s="260"/>
      <c r="J93" s="260"/>
      <c r="K93" s="260"/>
      <c r="L93" s="260"/>
      <c r="M93" s="260"/>
      <c r="N93" s="260"/>
      <c r="O93" s="261"/>
      <c r="P93" s="261"/>
      <c r="Q93" s="261"/>
      <c r="R93" s="261"/>
      <c r="S93" s="261"/>
      <c r="T93" s="261"/>
      <c r="U93" s="261"/>
      <c r="V93" s="261"/>
      <c r="W93" s="261"/>
      <c r="X93" s="262"/>
      <c r="Y93" s="277"/>
      <c r="Z93" s="152"/>
      <c r="AA93" s="6"/>
      <c r="AB93" s="6"/>
      <c r="AC93" s="6"/>
      <c r="AD93" s="103"/>
    </row>
    <row r="94" ht="13.5" customHeight="1">
      <c r="A94" s="251"/>
      <c r="B94" s="277"/>
      <c r="C94" t="s" s="172">
        <v>463</v>
      </c>
      <c r="D94" t="s" s="278">
        <v>464</v>
      </c>
      <c r="E94" t="s" s="174">
        <v>465</v>
      </c>
      <c r="F94" s="173">
        <v>6.5</v>
      </c>
      <c r="G94" s="175">
        <v>680</v>
      </c>
      <c r="H94" s="267">
        <v>0.2</v>
      </c>
      <c r="I94" s="267">
        <f>G94:G94*H94:H94</f>
        <v>136</v>
      </c>
      <c r="J94" s="267">
        <f>G94:G94*(1-H94:H94)</f>
        <v>544</v>
      </c>
      <c r="K94" s="267">
        <f>M94:M94*J94:J94</f>
        <v>0</v>
      </c>
      <c r="L94" s="158">
        <f>G94:G94*M94</f>
        <v>0</v>
      </c>
      <c r="M94" s="159">
        <f>SUM(O94:X94)</f>
        <v>0</v>
      </c>
      <c r="N94" s="159">
        <f>M94:M94*F94:F94</f>
        <v>0</v>
      </c>
      <c r="O94" s="269"/>
      <c r="P94" s="179"/>
      <c r="Q94" s="180"/>
      <c r="R94" s="181"/>
      <c r="S94" s="182"/>
      <c r="T94" s="183"/>
      <c r="U94" s="184"/>
      <c r="V94" s="185"/>
      <c r="W94" s="186"/>
      <c r="X94" s="171"/>
      <c r="Y94" s="277"/>
      <c r="Z94" s="152"/>
      <c r="AA94" s="6"/>
      <c r="AB94" s="6"/>
      <c r="AC94" s="6"/>
      <c r="AD94" s="103"/>
    </row>
    <row r="95" ht="13.5" customHeight="1">
      <c r="A95" s="251"/>
      <c r="B95" s="277"/>
      <c r="C95" t="s" s="172">
        <v>466</v>
      </c>
      <c r="D95" t="s" s="278">
        <v>467</v>
      </c>
      <c r="E95" t="s" s="174">
        <v>468</v>
      </c>
      <c r="F95" s="173">
        <v>6.5</v>
      </c>
      <c r="G95" s="175">
        <v>350</v>
      </c>
      <c r="H95" s="267">
        <v>0.2</v>
      </c>
      <c r="I95" s="267">
        <f>G95:G95*H95:H95</f>
        <v>70</v>
      </c>
      <c r="J95" s="267">
        <f>G95:G95*(1-H95:H95)</f>
        <v>280</v>
      </c>
      <c r="K95" s="267">
        <f>M95:M95*J95:J95</f>
        <v>0</v>
      </c>
      <c r="L95" s="158">
        <f>G95:G95*M95</f>
        <v>0</v>
      </c>
      <c r="M95" s="159">
        <f>SUM(O95:X95)</f>
        <v>0</v>
      </c>
      <c r="N95" s="159">
        <f>M95:M95*F95:F95</f>
        <v>0</v>
      </c>
      <c r="O95" s="269"/>
      <c r="P95" s="179"/>
      <c r="Q95" s="180"/>
      <c r="R95" s="181"/>
      <c r="S95" s="182"/>
      <c r="T95" s="183"/>
      <c r="U95" s="184"/>
      <c r="V95" s="185"/>
      <c r="W95" s="186"/>
      <c r="X95" s="171"/>
      <c r="Y95" s="277"/>
      <c r="Z95" s="152"/>
      <c r="AA95" s="6"/>
      <c r="AB95" s="6"/>
      <c r="AC95" s="6"/>
      <c r="AD95" s="103"/>
    </row>
    <row r="96" ht="13.5" customHeight="1">
      <c r="A96" s="251"/>
      <c r="B96" s="277"/>
      <c r="C96" t="s" s="172">
        <v>469</v>
      </c>
      <c r="D96" t="s" s="278">
        <v>470</v>
      </c>
      <c r="E96" t="s" s="174">
        <v>471</v>
      </c>
      <c r="F96" s="173">
        <v>6.5</v>
      </c>
      <c r="G96" s="175">
        <v>250</v>
      </c>
      <c r="H96" s="267">
        <v>0.2</v>
      </c>
      <c r="I96" s="267">
        <f>G96:G96*H96:H96</f>
        <v>50</v>
      </c>
      <c r="J96" s="267">
        <f>G96:G96*(1-H96:H96)</f>
        <v>200</v>
      </c>
      <c r="K96" s="267">
        <f>M96:M96*J96:J96</f>
        <v>0</v>
      </c>
      <c r="L96" s="158">
        <f>G96:G96*M96</f>
        <v>0</v>
      </c>
      <c r="M96" s="159">
        <f>SUM(O96:X96)</f>
        <v>0</v>
      </c>
      <c r="N96" s="159">
        <f>M96:M96*F96:F96</f>
        <v>0</v>
      </c>
      <c r="O96" s="269"/>
      <c r="P96" s="179"/>
      <c r="Q96" s="180"/>
      <c r="R96" s="181"/>
      <c r="S96" s="182"/>
      <c r="T96" s="183"/>
      <c r="U96" s="184"/>
      <c r="V96" s="185"/>
      <c r="W96" s="186"/>
      <c r="X96" s="171"/>
      <c r="Y96" s="277"/>
      <c r="Z96" s="152"/>
      <c r="AA96" s="6"/>
      <c r="AB96" s="6"/>
      <c r="AC96" s="6"/>
      <c r="AD96" s="103"/>
    </row>
    <row r="97" ht="13.5" customHeight="1">
      <c r="A97" s="251"/>
      <c r="B97" s="277"/>
      <c r="C97" t="s" s="172">
        <v>472</v>
      </c>
      <c r="D97" t="s" s="278">
        <v>473</v>
      </c>
      <c r="E97" t="s" s="174">
        <v>474</v>
      </c>
      <c r="F97" s="173">
        <v>6.5</v>
      </c>
      <c r="G97" s="175">
        <v>210</v>
      </c>
      <c r="H97" s="267">
        <v>0.2</v>
      </c>
      <c r="I97" s="267">
        <f>G97:G97*H97:H97</f>
        <v>42</v>
      </c>
      <c r="J97" s="267">
        <f>G97:G97*(1-H97:H97)</f>
        <v>168</v>
      </c>
      <c r="K97" s="267">
        <f>M97:M97*J97:J97</f>
        <v>0</v>
      </c>
      <c r="L97" s="158">
        <f>G97:G97*M97</f>
        <v>0</v>
      </c>
      <c r="M97" s="159">
        <f>SUM(O97:X97)</f>
        <v>0</v>
      </c>
      <c r="N97" s="159">
        <f>M97:M97*F97:F97</f>
        <v>0</v>
      </c>
      <c r="O97" s="269"/>
      <c r="P97" s="179"/>
      <c r="Q97" s="180"/>
      <c r="R97" s="181"/>
      <c r="S97" s="182"/>
      <c r="T97" s="183"/>
      <c r="U97" s="184"/>
      <c r="V97" s="185"/>
      <c r="W97" s="186"/>
      <c r="X97" s="171"/>
      <c r="Y97" s="277"/>
      <c r="Z97" s="152"/>
      <c r="AA97" s="6"/>
      <c r="AB97" s="6"/>
      <c r="AC97" s="6"/>
      <c r="AD97" s="103"/>
    </row>
    <row r="98" ht="13.5" customHeight="1">
      <c r="A98" s="251"/>
      <c r="B98" s="277"/>
      <c r="C98" t="s" s="172">
        <v>475</v>
      </c>
      <c r="D98" t="s" s="278">
        <v>476</v>
      </c>
      <c r="E98" t="s" s="174">
        <v>477</v>
      </c>
      <c r="F98" s="173">
        <v>7.5</v>
      </c>
      <c r="G98" s="175">
        <v>250</v>
      </c>
      <c r="H98" s="267">
        <v>0.2</v>
      </c>
      <c r="I98" s="267">
        <f>G98:G98*H98:H98</f>
        <v>50</v>
      </c>
      <c r="J98" s="267">
        <f>G98:G98*(1-H98:H98)</f>
        <v>200</v>
      </c>
      <c r="K98" s="267">
        <f>M98:M98*J98:J98</f>
        <v>0</v>
      </c>
      <c r="L98" s="158">
        <f>G98:G98*M98</f>
        <v>0</v>
      </c>
      <c r="M98" s="159">
        <f>SUM(O98:X98)</f>
        <v>0</v>
      </c>
      <c r="N98" s="159">
        <f>M98:M98*F98:F98</f>
        <v>0</v>
      </c>
      <c r="O98" s="269"/>
      <c r="P98" s="179"/>
      <c r="Q98" s="180"/>
      <c r="R98" s="181"/>
      <c r="S98" s="182"/>
      <c r="T98" s="183"/>
      <c r="U98" s="184"/>
      <c r="V98" s="185"/>
      <c r="W98" s="186"/>
      <c r="X98" s="171"/>
      <c r="Y98" s="277"/>
      <c r="Z98" s="152"/>
      <c r="AA98" s="6"/>
      <c r="AB98" s="6"/>
      <c r="AC98" s="6"/>
      <c r="AD98" s="103"/>
    </row>
    <row r="99" ht="13.5" customHeight="1">
      <c r="A99" s="251"/>
      <c r="B99" s="277"/>
      <c r="C99" t="s" s="172">
        <v>478</v>
      </c>
      <c r="D99" t="s" s="278">
        <v>479</v>
      </c>
      <c r="E99" t="s" s="174">
        <v>480</v>
      </c>
      <c r="F99" s="173">
        <v>7.5</v>
      </c>
      <c r="G99" s="175">
        <v>200</v>
      </c>
      <c r="H99" s="267">
        <v>0.2</v>
      </c>
      <c r="I99" s="267">
        <f>G99:G99*H99:H99</f>
        <v>40</v>
      </c>
      <c r="J99" s="267">
        <f>G99:G99*(1-H99:H99)</f>
        <v>160</v>
      </c>
      <c r="K99" s="267">
        <f>M99:M99*J99:J99</f>
        <v>0</v>
      </c>
      <c r="L99" s="158">
        <f>G99:G99*M99</f>
        <v>0</v>
      </c>
      <c r="M99" s="159">
        <f>SUM(O99:X99)</f>
        <v>0</v>
      </c>
      <c r="N99" s="159">
        <f>M99:M99*F99:F99</f>
        <v>0</v>
      </c>
      <c r="O99" s="269"/>
      <c r="P99" s="179"/>
      <c r="Q99" s="180"/>
      <c r="R99" s="181"/>
      <c r="S99" s="182"/>
      <c r="T99" s="183"/>
      <c r="U99" s="184"/>
      <c r="V99" s="185"/>
      <c r="W99" s="186"/>
      <c r="X99" s="171"/>
      <c r="Y99" s="277"/>
      <c r="Z99" s="152"/>
      <c r="AA99" s="6"/>
      <c r="AB99" s="6"/>
      <c r="AC99" s="6"/>
      <c r="AD99" s="103"/>
    </row>
    <row r="100" ht="13.5" customHeight="1">
      <c r="A100" s="251"/>
      <c r="B100" s="277"/>
      <c r="C100" t="s" s="172">
        <v>481</v>
      </c>
      <c r="D100" t="s" s="278">
        <v>482</v>
      </c>
      <c r="E100" t="s" s="174">
        <v>483</v>
      </c>
      <c r="F100" s="173">
        <v>7.5</v>
      </c>
      <c r="G100" s="175">
        <v>330</v>
      </c>
      <c r="H100" s="267">
        <v>0.2</v>
      </c>
      <c r="I100" s="267">
        <f>G100:G100*H100:H100</f>
        <v>66</v>
      </c>
      <c r="J100" s="267">
        <f>G100:G100*(1-H100:H100)</f>
        <v>264</v>
      </c>
      <c r="K100" s="267">
        <f>M100:M100*J100:J100</f>
        <v>0</v>
      </c>
      <c r="L100" s="158">
        <f>G100:G100*M100</f>
        <v>0</v>
      </c>
      <c r="M100" s="159">
        <f>SUM(O100:X100)</f>
        <v>0</v>
      </c>
      <c r="N100" s="159">
        <f>M100:M100*F100:F100</f>
        <v>0</v>
      </c>
      <c r="O100" s="269"/>
      <c r="P100" s="179"/>
      <c r="Q100" s="180"/>
      <c r="R100" s="181"/>
      <c r="S100" s="182"/>
      <c r="T100" s="183"/>
      <c r="U100" s="184"/>
      <c r="V100" s="185"/>
      <c r="W100" s="186"/>
      <c r="X100" s="171"/>
      <c r="Y100" s="277"/>
      <c r="Z100" s="152"/>
      <c r="AA100" s="6"/>
      <c r="AB100" s="6"/>
      <c r="AC100" s="6"/>
      <c r="AD100" s="103"/>
    </row>
    <row r="101" ht="13.5" customHeight="1">
      <c r="A101" s="251"/>
      <c r="B101" s="277"/>
      <c r="C101" t="s" s="172">
        <v>484</v>
      </c>
      <c r="D101" t="s" s="278">
        <v>485</v>
      </c>
      <c r="E101" t="s" s="174">
        <v>486</v>
      </c>
      <c r="F101" s="173">
        <v>7.5</v>
      </c>
      <c r="G101" s="175">
        <v>200</v>
      </c>
      <c r="H101" s="267">
        <v>0.2</v>
      </c>
      <c r="I101" s="267">
        <f>G101:G101*H101:H101</f>
        <v>40</v>
      </c>
      <c r="J101" s="267">
        <f>G101:G101*(1-H101:H101)</f>
        <v>160</v>
      </c>
      <c r="K101" s="267">
        <f>M101:M101*J101:J101</f>
        <v>0</v>
      </c>
      <c r="L101" s="158">
        <f>G101:G101*M101</f>
        <v>0</v>
      </c>
      <c r="M101" s="159">
        <f>SUM(O101:X101)</f>
        <v>0</v>
      </c>
      <c r="N101" s="159">
        <f>M101:M101*F101:F101</f>
        <v>0</v>
      </c>
      <c r="O101" s="269"/>
      <c r="P101" s="179"/>
      <c r="Q101" s="180"/>
      <c r="R101" s="181"/>
      <c r="S101" s="182"/>
      <c r="T101" s="183"/>
      <c r="U101" s="184"/>
      <c r="V101" s="185"/>
      <c r="W101" s="186"/>
      <c r="X101" s="171"/>
      <c r="Y101" s="277"/>
      <c r="Z101" s="152"/>
      <c r="AA101" s="6"/>
      <c r="AB101" s="6"/>
      <c r="AC101" s="6"/>
      <c r="AD101" s="103"/>
    </row>
    <row r="102" ht="13.5" customHeight="1">
      <c r="A102" s="251"/>
      <c r="B102" s="277"/>
      <c r="C102" t="s" s="172">
        <v>487</v>
      </c>
      <c r="D102" t="s" s="278">
        <v>488</v>
      </c>
      <c r="E102" t="s" s="174">
        <v>489</v>
      </c>
      <c r="F102" s="173">
        <v>8</v>
      </c>
      <c r="G102" s="175">
        <v>170</v>
      </c>
      <c r="H102" s="267">
        <v>0.2</v>
      </c>
      <c r="I102" s="267">
        <f>G102:G102*H102:H102</f>
        <v>34</v>
      </c>
      <c r="J102" s="267">
        <f>G102:G102*(1-H102:H102)</f>
        <v>136</v>
      </c>
      <c r="K102" s="267">
        <f>M102:M102*J102:J102</f>
        <v>0</v>
      </c>
      <c r="L102" s="158">
        <f>G102:G102*M102</f>
        <v>0</v>
      </c>
      <c r="M102" s="159">
        <f>SUM(O102:X102)</f>
        <v>0</v>
      </c>
      <c r="N102" s="159">
        <f>M102:M102*F102:F102</f>
        <v>0</v>
      </c>
      <c r="O102" s="269"/>
      <c r="P102" s="179"/>
      <c r="Q102" t="s" s="279">
        <v>490</v>
      </c>
      <c r="R102" s="181"/>
      <c r="S102" s="182"/>
      <c r="T102" s="183"/>
      <c r="U102" s="184"/>
      <c r="V102" s="185"/>
      <c r="W102" s="186"/>
      <c r="X102" s="171"/>
      <c r="Y102" s="277"/>
      <c r="Z102" s="152"/>
      <c r="AA102" s="6"/>
      <c r="AB102" s="6"/>
      <c r="AC102" s="6"/>
      <c r="AD102" s="103"/>
    </row>
    <row r="103" ht="13.5" customHeight="1">
      <c r="A103" s="251"/>
      <c r="B103" s="277"/>
      <c r="C103" t="s" s="172">
        <v>491</v>
      </c>
      <c r="D103" t="s" s="278">
        <v>492</v>
      </c>
      <c r="E103" t="s" s="174">
        <v>493</v>
      </c>
      <c r="F103" s="173">
        <v>8</v>
      </c>
      <c r="G103" s="175">
        <v>250</v>
      </c>
      <c r="H103" s="267">
        <v>0.2</v>
      </c>
      <c r="I103" s="267">
        <f>G103:G103*H103:H103</f>
        <v>50</v>
      </c>
      <c r="J103" s="267">
        <f>G103:G103*(1-H103:H103)</f>
        <v>200</v>
      </c>
      <c r="K103" s="267">
        <f>M103:M103*J103:J103</f>
        <v>0</v>
      </c>
      <c r="L103" s="158">
        <f>G103:G103*M103</f>
        <v>0</v>
      </c>
      <c r="M103" s="159">
        <f>SUM(O103:X103)</f>
        <v>0</v>
      </c>
      <c r="N103" s="159">
        <f>M103:M103*F103:F103</f>
        <v>0</v>
      </c>
      <c r="O103" s="269"/>
      <c r="P103" s="179"/>
      <c r="Q103" s="180"/>
      <c r="R103" s="181"/>
      <c r="S103" s="182"/>
      <c r="T103" s="183"/>
      <c r="U103" s="184"/>
      <c r="V103" s="185"/>
      <c r="W103" s="186"/>
      <c r="X103" s="171"/>
      <c r="Y103" s="277"/>
      <c r="Z103" s="152"/>
      <c r="AA103" s="6"/>
      <c r="AB103" s="6"/>
      <c r="AC103" s="6"/>
      <c r="AD103" s="103"/>
    </row>
    <row r="104" ht="13.5" customHeight="1">
      <c r="A104" s="251"/>
      <c r="B104" s="277"/>
      <c r="C104" t="s" s="172">
        <v>494</v>
      </c>
      <c r="D104" t="s" s="278">
        <v>495</v>
      </c>
      <c r="E104" t="s" s="174">
        <v>496</v>
      </c>
      <c r="F104" s="173">
        <v>8</v>
      </c>
      <c r="G104" s="175">
        <v>500</v>
      </c>
      <c r="H104" s="267">
        <v>0.2</v>
      </c>
      <c r="I104" s="267">
        <f>G104:G104*H104:H104</f>
        <v>100</v>
      </c>
      <c r="J104" s="267">
        <f>G104:G104*(1-H104:H104)</f>
        <v>400</v>
      </c>
      <c r="K104" s="267">
        <f>M104:M104*J104:J104</f>
        <v>0</v>
      </c>
      <c r="L104" s="158">
        <f>G104:G104*M104</f>
        <v>0</v>
      </c>
      <c r="M104" s="159">
        <f>SUM(O104:X104)</f>
        <v>0</v>
      </c>
      <c r="N104" s="159">
        <f>M104:M104*F104:F104</f>
        <v>0</v>
      </c>
      <c r="O104" s="269"/>
      <c r="P104" s="179"/>
      <c r="Q104" s="180"/>
      <c r="R104" s="181"/>
      <c r="S104" s="182"/>
      <c r="T104" s="183"/>
      <c r="U104" s="184"/>
      <c r="V104" s="185"/>
      <c r="W104" s="186"/>
      <c r="X104" s="171"/>
      <c r="Y104" s="277"/>
      <c r="Z104" s="152"/>
      <c r="AA104" s="6"/>
      <c r="AB104" s="6"/>
      <c r="AC104" s="6"/>
      <c r="AD104" s="103"/>
    </row>
    <row r="105" ht="13.5" customHeight="1">
      <c r="A105" s="251"/>
      <c r="B105" s="277"/>
      <c r="C105" t="s" s="172">
        <v>497</v>
      </c>
      <c r="D105" t="s" s="278">
        <v>498</v>
      </c>
      <c r="E105" t="s" s="174">
        <v>493</v>
      </c>
      <c r="F105" s="173">
        <v>8</v>
      </c>
      <c r="G105" s="175">
        <v>250</v>
      </c>
      <c r="H105" s="267">
        <v>0.2</v>
      </c>
      <c r="I105" s="267">
        <f>G105:G105*H105:H105</f>
        <v>50</v>
      </c>
      <c r="J105" s="267">
        <f>G105:G105*(1-H105:H105)</f>
        <v>200</v>
      </c>
      <c r="K105" s="267">
        <f>M105:M105*J105:J105</f>
        <v>0</v>
      </c>
      <c r="L105" s="158">
        <f>G105:G105*M105</f>
        <v>0</v>
      </c>
      <c r="M105" s="159">
        <f>SUM(O105:X105)</f>
        <v>0</v>
      </c>
      <c r="N105" s="159">
        <f>M105:M105*F105:F105</f>
        <v>0</v>
      </c>
      <c r="O105" s="269"/>
      <c r="P105" s="179"/>
      <c r="Q105" s="180"/>
      <c r="R105" s="181"/>
      <c r="S105" s="182"/>
      <c r="T105" s="183"/>
      <c r="U105" s="184"/>
      <c r="V105" s="185"/>
      <c r="W105" s="186"/>
      <c r="X105" s="171"/>
      <c r="Y105" s="277"/>
      <c r="Z105" s="152"/>
      <c r="AA105" s="6"/>
      <c r="AB105" s="6"/>
      <c r="AC105" s="6"/>
      <c r="AD105" s="103"/>
    </row>
    <row r="106" ht="13.5" customHeight="1">
      <c r="A106" s="251"/>
      <c r="B106" s="277"/>
      <c r="C106" t="s" s="172">
        <v>499</v>
      </c>
      <c r="D106" t="s" s="278">
        <v>500</v>
      </c>
      <c r="E106" t="s" s="174">
        <v>501</v>
      </c>
      <c r="F106" s="173">
        <v>9</v>
      </c>
      <c r="G106" s="175">
        <v>190</v>
      </c>
      <c r="H106" s="267">
        <v>0.2</v>
      </c>
      <c r="I106" s="267">
        <f>G106:G106*H106:H106</f>
        <v>38</v>
      </c>
      <c r="J106" s="267">
        <f>G106:G106*(1-H106:H106)</f>
        <v>152</v>
      </c>
      <c r="K106" s="267">
        <f>M106:M106*J106:J106</f>
        <v>0</v>
      </c>
      <c r="L106" s="158">
        <f>G106:G106*M106</f>
        <v>0</v>
      </c>
      <c r="M106" s="159">
        <f>SUM(O106:X106)</f>
        <v>0</v>
      </c>
      <c r="N106" s="159">
        <f>M106:M106*F106:F106</f>
        <v>0</v>
      </c>
      <c r="O106" s="269"/>
      <c r="P106" s="179"/>
      <c r="Q106" s="180"/>
      <c r="R106" s="181"/>
      <c r="S106" s="182"/>
      <c r="T106" s="183"/>
      <c r="U106" s="184"/>
      <c r="V106" s="185"/>
      <c r="W106" s="186"/>
      <c r="X106" s="171"/>
      <c r="Y106" s="277"/>
      <c r="Z106" s="152"/>
      <c r="AA106" s="6"/>
      <c r="AB106" s="6"/>
      <c r="AC106" s="6"/>
      <c r="AD106" s="103"/>
    </row>
    <row r="107" ht="13.5" customHeight="1">
      <c r="A107" s="251"/>
      <c r="B107" s="277"/>
      <c r="C107" t="s" s="172">
        <v>502</v>
      </c>
      <c r="D107" t="s" s="278">
        <v>503</v>
      </c>
      <c r="E107" t="s" s="174">
        <v>504</v>
      </c>
      <c r="F107" s="173">
        <v>9</v>
      </c>
      <c r="G107" s="175">
        <v>370</v>
      </c>
      <c r="H107" s="267">
        <v>0.2</v>
      </c>
      <c r="I107" s="267">
        <f>G107:G107*H107:H107</f>
        <v>74</v>
      </c>
      <c r="J107" s="267">
        <f>G107:G107*(1-H107:H107)</f>
        <v>296</v>
      </c>
      <c r="K107" s="267">
        <f>M107:M107*J107:J107</f>
        <v>0</v>
      </c>
      <c r="L107" s="158">
        <f>G107:G107*M107</f>
        <v>0</v>
      </c>
      <c r="M107" s="159">
        <f>SUM(O107:X107)</f>
        <v>0</v>
      </c>
      <c r="N107" s="159">
        <f>M107:M107*F107:F107</f>
        <v>0</v>
      </c>
      <c r="O107" s="269"/>
      <c r="P107" s="179"/>
      <c r="Q107" s="180"/>
      <c r="R107" s="181"/>
      <c r="S107" s="182"/>
      <c r="T107" s="183"/>
      <c r="U107" s="184"/>
      <c r="V107" s="185"/>
      <c r="W107" s="186"/>
      <c r="X107" s="171"/>
      <c r="Y107" s="277"/>
      <c r="Z107" s="152"/>
      <c r="AA107" s="6"/>
      <c r="AB107" s="6"/>
      <c r="AC107" s="6"/>
      <c r="AD107" s="103"/>
    </row>
    <row r="108" ht="13.5" customHeight="1">
      <c r="A108" s="251"/>
      <c r="B108" s="277"/>
      <c r="C108" t="s" s="172">
        <v>505</v>
      </c>
      <c r="D108" t="s" s="278">
        <v>506</v>
      </c>
      <c r="E108" t="s" s="174">
        <v>501</v>
      </c>
      <c r="F108" s="173">
        <v>9</v>
      </c>
      <c r="G108" s="175">
        <v>190</v>
      </c>
      <c r="H108" s="267">
        <v>0.2</v>
      </c>
      <c r="I108" s="267">
        <f>G108:G108*H108:H108</f>
        <v>38</v>
      </c>
      <c r="J108" s="267">
        <f>G108:G108*(1-H108:H108)</f>
        <v>152</v>
      </c>
      <c r="K108" s="267">
        <f>M108:M108*J108:J108</f>
        <v>0</v>
      </c>
      <c r="L108" s="158">
        <f>G108:G108*M108</f>
        <v>0</v>
      </c>
      <c r="M108" s="159">
        <f>SUM(O108:X108)</f>
        <v>0</v>
      </c>
      <c r="N108" s="159">
        <f>M108:M108*F108:F108</f>
        <v>0</v>
      </c>
      <c r="O108" s="269"/>
      <c r="P108" s="179"/>
      <c r="Q108" s="180"/>
      <c r="R108" s="181"/>
      <c r="S108" s="182"/>
      <c r="T108" s="183"/>
      <c r="U108" s="184"/>
      <c r="V108" s="185"/>
      <c r="W108" s="186"/>
      <c r="X108" s="171"/>
      <c r="Y108" s="277"/>
      <c r="Z108" s="152"/>
      <c r="AA108" s="6"/>
      <c r="AB108" s="6"/>
      <c r="AC108" s="6"/>
      <c r="AD108" s="103"/>
    </row>
    <row r="109" ht="13.5" customHeight="1">
      <c r="A109" s="251"/>
      <c r="B109" s="277"/>
      <c r="C109" t="s" s="172">
        <v>507</v>
      </c>
      <c r="D109" t="s" s="278">
        <v>508</v>
      </c>
      <c r="E109" t="s" s="174">
        <v>509</v>
      </c>
      <c r="F109" s="173">
        <v>9</v>
      </c>
      <c r="G109" s="175">
        <v>170</v>
      </c>
      <c r="H109" s="267">
        <v>0.2</v>
      </c>
      <c r="I109" s="267">
        <f>G109:G109*H109:H109</f>
        <v>34</v>
      </c>
      <c r="J109" s="267">
        <f>G109:G109*(1-H109:H109)</f>
        <v>136</v>
      </c>
      <c r="K109" s="267">
        <f>M109:M109*J109:J109</f>
        <v>0</v>
      </c>
      <c r="L109" s="158">
        <f>G109:G109*M109</f>
        <v>0</v>
      </c>
      <c r="M109" s="159">
        <f>SUM(O109:X109)</f>
        <v>0</v>
      </c>
      <c r="N109" s="159">
        <f>M109:M109*F109:F109</f>
        <v>0</v>
      </c>
      <c r="O109" s="269"/>
      <c r="P109" s="179"/>
      <c r="Q109" s="180"/>
      <c r="R109" s="181"/>
      <c r="S109" s="182"/>
      <c r="T109" s="183"/>
      <c r="U109" s="184"/>
      <c r="V109" s="185"/>
      <c r="W109" s="186"/>
      <c r="X109" s="171"/>
      <c r="Y109" s="277"/>
      <c r="Z109" s="152"/>
      <c r="AA109" s="6"/>
      <c r="AB109" s="6"/>
      <c r="AC109" s="6"/>
      <c r="AD109" s="103"/>
    </row>
    <row r="110" ht="13.5" customHeight="1">
      <c r="A110" s="251"/>
      <c r="B110" s="277"/>
      <c r="C110" t="s" s="172">
        <v>510</v>
      </c>
      <c r="D110" t="s" s="278">
        <v>511</v>
      </c>
      <c r="E110" t="s" s="174">
        <v>512</v>
      </c>
      <c r="F110" s="173">
        <v>11</v>
      </c>
      <c r="G110" s="175">
        <v>330</v>
      </c>
      <c r="H110" s="267">
        <v>0.2</v>
      </c>
      <c r="I110" s="267">
        <f>G110:G110*H110:H110</f>
        <v>66</v>
      </c>
      <c r="J110" s="267">
        <f>G110:G110*(1-H110:H110)</f>
        <v>264</v>
      </c>
      <c r="K110" s="267">
        <f>M110:M110*J110:J110</f>
        <v>0</v>
      </c>
      <c r="L110" s="158">
        <f>G110:G110*M110</f>
        <v>0</v>
      </c>
      <c r="M110" s="159">
        <f>SUM(O110:X110)</f>
        <v>0</v>
      </c>
      <c r="N110" s="159">
        <f>M110:M110*F110:F110</f>
        <v>0</v>
      </c>
      <c r="O110" s="269"/>
      <c r="P110" s="179"/>
      <c r="Q110" s="180"/>
      <c r="R110" s="181"/>
      <c r="S110" s="182"/>
      <c r="T110" s="183"/>
      <c r="U110" s="184"/>
      <c r="V110" s="185"/>
      <c r="W110" s="186"/>
      <c r="X110" s="171"/>
      <c r="Y110" s="277"/>
      <c r="Z110" s="152"/>
      <c r="AA110" s="6"/>
      <c r="AB110" s="6"/>
      <c r="AC110" s="6"/>
      <c r="AD110" s="103"/>
    </row>
    <row r="111" ht="13.5" customHeight="1">
      <c r="A111" s="251"/>
      <c r="B111" s="277"/>
      <c r="C111" t="s" s="172">
        <v>513</v>
      </c>
      <c r="D111" t="s" s="278">
        <v>514</v>
      </c>
      <c r="E111" t="s" s="174">
        <v>509</v>
      </c>
      <c r="F111" s="173">
        <v>11</v>
      </c>
      <c r="G111" s="175">
        <v>170</v>
      </c>
      <c r="H111" s="267">
        <v>0.2</v>
      </c>
      <c r="I111" s="267">
        <f>G111:G111*H111:H111</f>
        <v>34</v>
      </c>
      <c r="J111" s="267">
        <f>G111:G111*(1-H111:H111)</f>
        <v>136</v>
      </c>
      <c r="K111" s="267">
        <f>M111:M111*J111:J111</f>
        <v>0</v>
      </c>
      <c r="L111" s="158">
        <f>G111:G111*M111</f>
        <v>0</v>
      </c>
      <c r="M111" s="159">
        <f>SUM(O111:X111)</f>
        <v>0</v>
      </c>
      <c r="N111" s="159">
        <f>M111:M111*F111:F111</f>
        <v>0</v>
      </c>
      <c r="O111" s="280"/>
      <c r="P111" s="188"/>
      <c r="Q111" s="189"/>
      <c r="R111" s="190"/>
      <c r="S111" s="191"/>
      <c r="T111" s="192"/>
      <c r="U111" s="193"/>
      <c r="V111" s="194"/>
      <c r="W111" s="195"/>
      <c r="X111" s="196"/>
      <c r="Y111" s="277"/>
      <c r="Z111" s="152"/>
      <c r="AA111" s="6"/>
      <c r="AB111" s="6"/>
      <c r="AC111" s="6"/>
      <c r="AD111" s="103"/>
    </row>
    <row r="112" ht="14.4" customHeight="1">
      <c r="A112" s="281"/>
      <c r="B112" s="215"/>
      <c r="C112" s="215"/>
      <c r="D112" s="215"/>
      <c r="E112" s="215"/>
      <c r="F112" s="215"/>
      <c r="G112" s="215"/>
      <c r="H112" s="215"/>
      <c r="I112" s="215"/>
      <c r="J112" s="215"/>
      <c r="K112" s="215"/>
      <c r="L112" s="215"/>
      <c r="M112" s="215"/>
      <c r="N112" s="215"/>
      <c r="O112" s="216"/>
      <c r="P112" s="216"/>
      <c r="Q112" s="216"/>
      <c r="R112" s="216"/>
      <c r="S112" s="216"/>
      <c r="T112" s="216"/>
      <c r="U112" s="216"/>
      <c r="V112" s="216"/>
      <c r="W112" s="216"/>
      <c r="X112" s="215"/>
      <c r="Y112" s="215"/>
      <c r="Z112" s="204"/>
      <c r="AA112" s="118"/>
      <c r="AB112" s="118"/>
      <c r="AC112" s="118"/>
      <c r="AD112" s="113"/>
    </row>
  </sheetData>
  <mergeCells count="5">
    <mergeCell ref="L4:N4"/>
    <mergeCell ref="C3:D3"/>
    <mergeCell ref="C4:D4"/>
    <mergeCell ref="E3:F3"/>
    <mergeCell ref="E4:F4"/>
  </mergeCells>
  <hyperlinks>
    <hyperlink ref="C9" r:id="rId1" location="" tooltip="" display="Wings 90 R"/>
    <hyperlink ref="C10" r:id="rId2" location="" tooltip="" display="Wings 90 L"/>
    <hyperlink ref="C11" r:id="rId3" location="" tooltip="" display="Wings 80 R"/>
    <hyperlink ref="C12" r:id="rId4" location="" tooltip="" display="Wings 80 L"/>
    <hyperlink ref="C13" r:id="rId5" location="" tooltip="" display="Wings 70 R"/>
    <hyperlink ref="C14" r:id="rId6" location="" tooltip="" display="Wings 70 L"/>
    <hyperlink ref="C15" r:id="rId7" location="" tooltip="" display="Wings 60 R"/>
    <hyperlink ref="C16" r:id="rId8" location="" tooltip="" display="Wings 60 L"/>
    <hyperlink ref="C17" r:id="rId9" location="" tooltip="" display="Wings 50 R"/>
    <hyperlink ref="C18" r:id="rId10" location="" tooltip="" display="Wings 50 L"/>
    <hyperlink ref="C19" r:id="rId11" location="" tooltip="" display="Wings 40 R"/>
    <hyperlink ref="C20" r:id="rId12" location="" tooltip="" display="Wings 40 L"/>
    <hyperlink ref="C22" r:id="rId13" location="" tooltip="" display="Pinch 1 L"/>
    <hyperlink ref="C23" r:id="rId14" location="" tooltip="" display="Pinch 1 R"/>
    <hyperlink ref="C24" r:id="rId15" location="" tooltip="" display="Pinch 2 L"/>
    <hyperlink ref="C25" r:id="rId16" location="" tooltip="" display="Pinch 2 R"/>
    <hyperlink ref="C26" r:id="rId17" location="" tooltip="" display="Pinch 3 L"/>
    <hyperlink ref="C27" r:id="rId18" location="" tooltip="" display="Pinch 3 R"/>
    <hyperlink ref="C28" r:id="rId19" location="" tooltip="" display="Pinch 4 L"/>
    <hyperlink ref="C29" r:id="rId20" location="" tooltip="" display="Pinch 4 R"/>
    <hyperlink ref="C31" r:id="rId21" location="" tooltip="" display="Trios Octus 35_1"/>
    <hyperlink ref="C32" r:id="rId22" location="" tooltip="" display="Trios Octus 35_2"/>
    <hyperlink ref="C33" r:id="rId23" location="" tooltip="" display="Trios Octus 35_3"/>
    <hyperlink ref="C34" r:id="rId24" location="" tooltip="" display="Trios Octus 35_4"/>
    <hyperlink ref="C35" r:id="rId25" location="" tooltip="" display="Trios Octus 35_5"/>
    <hyperlink ref="C36" r:id="rId26" location="" tooltip="" display="Trios Octus 35_6"/>
    <hyperlink ref="C37" r:id="rId27" location="" tooltip="" display="Trios Octus 35_7"/>
    <hyperlink ref="C38" r:id="rId28" location="" tooltip="" display="Trios Octus 35_8"/>
    <hyperlink ref="C39" r:id="rId29" location="" tooltip="" display="Trios Octus 45_1 "/>
    <hyperlink ref="C40" r:id="rId30" location="" tooltip="" display="Trios Octus 45_2 "/>
    <hyperlink ref="C41" r:id="rId31" location="" tooltip="" display="Trios Octus 45_3 "/>
    <hyperlink ref="C42" r:id="rId32" location="" tooltip="" display="Trios Octus 45_4 "/>
    <hyperlink ref="C43" r:id="rId33" location="" tooltip="" display="Trios Octus 45_5 "/>
    <hyperlink ref="C44" r:id="rId34" location="" tooltip="" display="Trios Octus 45_6 "/>
    <hyperlink ref="C45" r:id="rId35" location="" tooltip="" display="Trios Octus 45_7 "/>
    <hyperlink ref="C46" r:id="rId36" location="" tooltip="" display="Trios Octus 45_8 "/>
    <hyperlink ref="C48" r:id="rId37" location="" tooltip="" display="Butterfly 1 L"/>
    <hyperlink ref="C49" r:id="rId38" location="" tooltip="" display="Butterfly 1 R"/>
    <hyperlink ref="C50" r:id="rId39" location="" tooltip="" display="Butterfly 2 L"/>
    <hyperlink ref="C51" r:id="rId40" location="" tooltip="" display="Butterfly 2 R"/>
    <hyperlink ref="C52" r:id="rId41" location="" tooltip="" display="Butterfly 3 L"/>
    <hyperlink ref="C53" r:id="rId42" location="" tooltip="" display="Butterfly 3 R"/>
    <hyperlink ref="C54" r:id="rId43" location="" tooltip="" display="Butterfly 4 L"/>
    <hyperlink ref="C55" r:id="rId44" location="" tooltip="" display="Butterfly 4 R"/>
    <hyperlink ref="C56" r:id="rId45" location="" tooltip="" display="Butterfly 5 L"/>
    <hyperlink ref="C57" r:id="rId46" location="" tooltip="" display="Butterfly 5 R"/>
    <hyperlink ref="C58" r:id="rId47" location="" tooltip="" display="Butterfly 6 L"/>
    <hyperlink ref="C59" r:id="rId48" location="" tooltip="" display="Butterfly 6 R"/>
    <hyperlink ref="C60" r:id="rId49" location="" tooltip="" display="Butterfly 7 L"/>
    <hyperlink ref="C61" r:id="rId50" location="" tooltip="" display="Butterfly 7 R"/>
    <hyperlink ref="C62" r:id="rId51" location="" tooltip="" display="Butterfly 8 L"/>
    <hyperlink ref="C63" r:id="rId52" location="" tooltip="" display="Butterfly 8 R"/>
    <hyperlink ref="C64" r:id="rId53" location="" tooltip="" display="Butterfly 9 L"/>
    <hyperlink ref="C65" r:id="rId54" location="" tooltip="" display="Butterfly 9 R"/>
    <hyperlink ref="C66" r:id="rId55" location="" tooltip="" display="Butterfly 10 L"/>
    <hyperlink ref="C67" r:id="rId56" location="" tooltip="" display="Butterfly 10 R"/>
    <hyperlink ref="C69" r:id="rId57" location="" tooltip="" display="Manta Closed L 750"/>
    <hyperlink ref="C70" r:id="rId58" location="" tooltip="" display="Manta Closed R 750"/>
    <hyperlink ref="C71" r:id="rId59" location="" tooltip="" display="Manta Open L 750"/>
    <hyperlink ref="C72" r:id="rId60" location="" tooltip="" display="Manta Open R 750"/>
    <hyperlink ref="C73" r:id="rId61" location="" tooltip="" display="Manta Closed L 900"/>
    <hyperlink ref="C74" r:id="rId62" location="" tooltip="" display="Manta Closed R 900"/>
    <hyperlink ref="C75" r:id="rId63" location="" tooltip="" display="Manta Open L 900"/>
    <hyperlink ref="C76" r:id="rId64" location="" tooltip="" display="Manta Open R 900"/>
    <hyperlink ref="C77" r:id="rId65" location="" tooltip="" display="Manta Closed L 1000"/>
    <hyperlink ref="C78" r:id="rId66" location="" tooltip="" display="Manta Closed R 1000"/>
    <hyperlink ref="C79" r:id="rId67" location="" tooltip="" display="Manta Open L 1000"/>
    <hyperlink ref="C80" r:id="rId68" location="" tooltip="" display="Manta Open R 1000"/>
    <hyperlink ref="C81" r:id="rId69" location="" tooltip="" display="Manta Closed L 1150"/>
    <hyperlink ref="C82" r:id="rId70" location="" tooltip="" display="Manta Closed R 1150"/>
    <hyperlink ref="C83" r:id="rId71" location="" tooltip="" display="Manta Open L 1150"/>
    <hyperlink ref="C84" r:id="rId72" location="" tooltip="" display="Manta Open R 1150"/>
    <hyperlink ref="C85" r:id="rId73" location="" tooltip="" display="Manta Closed L 1300"/>
    <hyperlink ref="C86" r:id="rId74" location="" tooltip="" display="Manta Closed R 1300"/>
    <hyperlink ref="C87" r:id="rId75" location="" tooltip="" display="Manta Open L 1300"/>
    <hyperlink ref="C88" r:id="rId76" location="" tooltip="" display="Manta Open R 1300"/>
    <hyperlink ref="C89" r:id="rId77" location="" tooltip="" display="Manta Closed L 1450"/>
    <hyperlink ref="C90" r:id="rId78" location="" tooltip="" display="Manta Closed R 1450"/>
    <hyperlink ref="C91" r:id="rId79" location="" tooltip="" display="Manta Open L 1450"/>
    <hyperlink ref="C92" r:id="rId80" location="" tooltip="" display="Manta Open R 1450"/>
    <hyperlink ref="C94" r:id="rId81" location="" tooltip="" display="Fusion 1"/>
    <hyperlink ref="C95" r:id="rId82" location="" tooltip="" display="Fusion 2"/>
    <hyperlink ref="C96" r:id="rId83" location="" tooltip="" display="Fusion 3"/>
    <hyperlink ref="C97" r:id="rId84" location="" tooltip="" display="Fusion 4"/>
    <hyperlink ref="C98" r:id="rId85" location="" tooltip="" display="Fusion 5"/>
    <hyperlink ref="C99" r:id="rId86" location="" tooltip="" display="Fusion 6"/>
    <hyperlink ref="C100" r:id="rId87" location="" tooltip="" display="Fusion 7"/>
    <hyperlink ref="C101" r:id="rId88" location="" tooltip="" display="Fusion 8"/>
    <hyperlink ref="C102" r:id="rId89" location="" tooltip="" display="Fusion 9"/>
    <hyperlink ref="C103" r:id="rId90" location="" tooltip="" display="Fusion 10"/>
    <hyperlink ref="C104" r:id="rId91" location="" tooltip="" display="Fusion 11"/>
    <hyperlink ref="C105" r:id="rId92" location="" tooltip="" display="Fusion 12"/>
    <hyperlink ref="C106" r:id="rId93" location="" tooltip="" display="Fusion 13"/>
    <hyperlink ref="C107" r:id="rId94" location="" tooltip="" display="Fusion 14"/>
    <hyperlink ref="C108" r:id="rId95" location="" tooltip="" display="Fusion 15"/>
    <hyperlink ref="C109" r:id="rId96" location="" tooltip="" display="Fusion 16"/>
    <hyperlink ref="C110" r:id="rId97" location="" tooltip="" display="Fusion 17"/>
    <hyperlink ref="C111" r:id="rId98" location="" tooltip="" display="Fusion 18"/>
  </hyperlinks>
  <pageMargins left="0.7" right="0.7" top="0.75" bottom="0.75" header="0.3" footer="0.3"/>
  <pageSetup firstPageNumber="1" fitToHeight="1" fitToWidth="1" scale="49" useFirstPageNumber="0" orientation="portrait" pageOrder="downThenOver"/>
  <headerFooter>
    <oddFooter>&amp;C&amp;"Helvetica Neue,Regular"&amp;12&amp;K000000&amp;P</oddFooter>
  </headerFooter>
  <drawing r:id="rId99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F172"/>
  <sheetViews>
    <sheetView workbookViewId="0" showGridLines="0" defaultGridColor="1"/>
  </sheetViews>
  <sheetFormatPr defaultColWidth="8.83333" defaultRowHeight="14.4" customHeight="1" outlineLevelRow="0" outlineLevelCol="0"/>
  <cols>
    <col min="1" max="1" width="21.5" style="282" customWidth="1"/>
    <col min="2" max="2" width="18.5" style="282" customWidth="1"/>
    <col min="3" max="3" width="15.5" style="282" customWidth="1"/>
    <col min="4" max="4" width="8.5" style="282" customWidth="1"/>
    <col min="5" max="5" width="11.5" style="282" customWidth="1"/>
    <col min="6" max="6" width="12.5" style="282" customWidth="1"/>
    <col min="7" max="7" width="8.5" style="282" customWidth="1"/>
    <col min="8" max="11" hidden="1" width="8.83333" style="282" customWidth="1"/>
    <col min="12" max="25" width="8.5" style="282" customWidth="1"/>
    <col min="26" max="26" hidden="1" width="8.83333" style="282" customWidth="1"/>
    <col min="27" max="27" width="8.85156" style="282" customWidth="1"/>
    <col min="28" max="28" width="8.5" style="282" customWidth="1"/>
    <col min="29" max="29" width="12" style="282" customWidth="1"/>
    <col min="30" max="32" width="8.85156" style="282" customWidth="1"/>
    <col min="33" max="16384" width="8.85156" style="282" customWidth="1"/>
  </cols>
  <sheetData>
    <row r="1" ht="53.25" customHeight="1">
      <c r="A1" s="121"/>
      <c r="B1" s="122"/>
      <c r="C1" s="122"/>
      <c r="D1" s="122"/>
      <c r="E1" s="122"/>
      <c r="F1" s="122"/>
      <c r="G1" s="122"/>
      <c r="H1" s="218"/>
      <c r="I1" s="218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3"/>
      <c r="AB1" s="122"/>
      <c r="AC1" s="3"/>
      <c r="AD1" s="3"/>
      <c r="AE1" s="3"/>
      <c r="AF1" s="94"/>
    </row>
    <row r="2" ht="21" customHeight="1">
      <c r="A2" s="220"/>
      <c r="B2" s="125"/>
      <c r="C2" s="124"/>
      <c r="D2" s="124"/>
      <c r="E2" s="124"/>
      <c r="F2" s="124"/>
      <c r="G2" s="125"/>
      <c r="H2" t="s" s="221">
        <v>148</v>
      </c>
      <c r="I2" t="s" s="221">
        <v>149</v>
      </c>
      <c r="J2" s="283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6"/>
      <c r="AB2" s="125"/>
      <c r="AC2" s="6"/>
      <c r="AD2" s="6"/>
      <c r="AE2" s="6"/>
      <c r="AF2" s="103"/>
    </row>
    <row r="3" ht="18" customHeight="1">
      <c r="A3" s="220"/>
      <c r="B3" s="284"/>
      <c r="C3" t="s" s="126">
        <v>62</v>
      </c>
      <c r="D3" s="127"/>
      <c r="E3" s="224">
        <f>SUM(L8:L171)</f>
        <v>0</v>
      </c>
      <c r="F3" s="285"/>
      <c r="G3" s="223"/>
      <c r="H3" s="226">
        <f>SUM(K9:K147)</f>
        <v>0</v>
      </c>
      <c r="I3" s="226">
        <f>E3-H3</f>
        <v>0</v>
      </c>
      <c r="J3" s="223"/>
      <c r="K3" s="223"/>
      <c r="L3" s="130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6"/>
      <c r="AB3" s="125"/>
      <c r="AC3" s="6"/>
      <c r="AD3" s="6"/>
      <c r="AE3" s="6"/>
      <c r="AF3" s="103"/>
    </row>
    <row r="4" ht="18" customHeight="1">
      <c r="A4" s="220"/>
      <c r="B4" s="284"/>
      <c r="C4" t="s" s="131">
        <v>63</v>
      </c>
      <c r="D4" s="132"/>
      <c r="E4" s="228">
        <f>SUM(P8:Z171)</f>
        <v>0</v>
      </c>
      <c r="F4" s="286"/>
      <c r="G4" s="130"/>
      <c r="H4" s="287"/>
      <c r="I4" s="287"/>
      <c r="J4" s="125"/>
      <c r="K4" s="125"/>
      <c r="L4" s="284"/>
      <c r="M4" t="s" s="231">
        <v>150</v>
      </c>
      <c r="N4" s="232"/>
      <c r="O4" s="233"/>
      <c r="P4" s="234">
        <f>SUM(P8:P171)</f>
        <v>0</v>
      </c>
      <c r="Q4" s="235">
        <f>SUM(Q8:Q171)</f>
        <v>0</v>
      </c>
      <c r="R4" s="236">
        <f>SUM(R8:R171)</f>
        <v>0</v>
      </c>
      <c r="S4" s="237">
        <f>SUM(S8:S171)</f>
        <v>0</v>
      </c>
      <c r="T4" s="238">
        <f>SUM(T8:T171)</f>
        <v>0</v>
      </c>
      <c r="U4" s="239">
        <f>SUM(U8:U171)</f>
        <v>0</v>
      </c>
      <c r="V4" s="240">
        <f>SUM(V8:V171)</f>
        <v>0</v>
      </c>
      <c r="W4" s="241">
        <f>SUM(W8:W171)</f>
        <v>0</v>
      </c>
      <c r="X4" s="242">
        <f>SUM(X8:X171)</f>
        <v>0</v>
      </c>
      <c r="Y4" s="288">
        <f>SUM(Y8:Y171)</f>
        <v>0</v>
      </c>
      <c r="Z4" s="289">
        <f>SUM(Z8:Z147)</f>
        <v>0</v>
      </c>
      <c r="AA4" s="6"/>
      <c r="AB4" s="125"/>
      <c r="AC4" s="6"/>
      <c r="AD4" s="6"/>
      <c r="AE4" s="6"/>
      <c r="AF4" s="103"/>
    </row>
    <row r="5" ht="8" customHeight="1">
      <c r="A5" s="220"/>
      <c r="B5" s="137"/>
      <c r="C5" s="245"/>
      <c r="D5" s="245"/>
      <c r="E5" s="290"/>
      <c r="F5" s="290"/>
      <c r="G5" s="137"/>
      <c r="H5" s="137"/>
      <c r="I5" s="137"/>
      <c r="J5" s="137"/>
      <c r="K5" s="124"/>
      <c r="L5" s="124"/>
      <c r="M5" s="247"/>
      <c r="N5" s="247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6"/>
      <c r="AB5" s="125"/>
      <c r="AC5" s="6"/>
      <c r="AD5" s="6"/>
      <c r="AE5" s="6"/>
      <c r="AF5" s="103"/>
    </row>
    <row r="6" ht="15" customHeight="1" hidden="1">
      <c r="A6" s="220"/>
      <c r="B6" s="248"/>
      <c r="C6" s="248"/>
      <c r="D6" s="248"/>
      <c r="E6" s="248"/>
      <c r="F6" s="248"/>
      <c r="G6" s="248"/>
      <c r="H6" s="248"/>
      <c r="I6" s="248"/>
      <c r="J6" s="248"/>
      <c r="K6" s="247"/>
      <c r="L6" s="247"/>
      <c r="M6" s="247"/>
      <c r="N6" s="247"/>
      <c r="O6" s="248"/>
      <c r="P6" s="291">
        <f>SUM(P8:P147)</f>
        <v>0</v>
      </c>
      <c r="Q6" s="291">
        <f>SUM(Q8:Q147)</f>
        <v>0</v>
      </c>
      <c r="R6" s="291">
        <f>SUM(R8:R147)</f>
        <v>0</v>
      </c>
      <c r="S6" s="291">
        <f>SUM(S8:S147)</f>
        <v>0</v>
      </c>
      <c r="T6" s="291">
        <f>SUM(T8:T147)</f>
        <v>0</v>
      </c>
      <c r="U6" s="291">
        <f>SUM(U8:U147)</f>
        <v>0</v>
      </c>
      <c r="V6" s="291">
        <f>SUM(V8:V147)</f>
        <v>0</v>
      </c>
      <c r="W6" s="291">
        <f>SUM(W8:W147)</f>
        <v>0</v>
      </c>
      <c r="X6" s="291">
        <f>SUM(X8:X147)</f>
        <v>0</v>
      </c>
      <c r="Y6" s="292"/>
      <c r="Z6" s="291">
        <f>SUM(Z8:Z147)</f>
        <v>0</v>
      </c>
      <c r="AA6" s="6"/>
      <c r="AB6" s="125"/>
      <c r="AC6" s="140"/>
      <c r="AD6" s="140"/>
      <c r="AE6" s="140"/>
      <c r="AF6" s="141"/>
    </row>
    <row r="7" ht="36" customHeight="1">
      <c r="A7" s="251"/>
      <c r="B7" t="s" s="142">
        <v>515</v>
      </c>
      <c r="C7" t="s" s="252">
        <v>67</v>
      </c>
      <c r="D7" t="s" s="253">
        <v>152</v>
      </c>
      <c r="E7" t="s" s="253">
        <v>69</v>
      </c>
      <c r="F7" t="s" s="253">
        <v>14</v>
      </c>
      <c r="G7" t="s" s="254">
        <v>70</v>
      </c>
      <c r="H7" t="s" s="255">
        <v>153</v>
      </c>
      <c r="I7" t="s" s="255">
        <v>154</v>
      </c>
      <c r="J7" t="s" s="255">
        <v>148</v>
      </c>
      <c r="K7" t="s" s="256">
        <v>155</v>
      </c>
      <c r="L7" t="s" s="146">
        <v>71</v>
      </c>
      <c r="M7" t="s" s="147">
        <v>13</v>
      </c>
      <c r="N7" t="s" s="147">
        <v>72</v>
      </c>
      <c r="O7" t="s" s="293">
        <v>516</v>
      </c>
      <c r="P7" t="s" s="151">
        <v>32</v>
      </c>
      <c r="Q7" t="s" s="151">
        <v>33</v>
      </c>
      <c r="R7" t="s" s="151">
        <v>34</v>
      </c>
      <c r="S7" t="s" s="151">
        <v>35</v>
      </c>
      <c r="T7" t="s" s="151">
        <v>36</v>
      </c>
      <c r="U7" t="s" s="151">
        <v>37</v>
      </c>
      <c r="V7" t="s" s="151">
        <v>38</v>
      </c>
      <c r="W7" t="s" s="151">
        <v>39</v>
      </c>
      <c r="X7" t="s" s="151">
        <v>40</v>
      </c>
      <c r="Y7" t="s" s="293">
        <v>41</v>
      </c>
      <c r="Z7" t="s" s="142">
        <v>42</v>
      </c>
      <c r="AA7" s="294"/>
      <c r="AB7" s="125"/>
      <c r="AC7" s="140"/>
      <c r="AD7" s="140"/>
      <c r="AE7" s="140"/>
      <c r="AF7" s="141"/>
    </row>
    <row r="8" ht="12" customHeight="1">
      <c r="A8" s="251"/>
      <c r="B8" t="s" s="257">
        <v>517</v>
      </c>
      <c r="C8" t="s" s="273">
        <v>518</v>
      </c>
      <c r="D8" s="259"/>
      <c r="E8" s="260"/>
      <c r="F8" s="260"/>
      <c r="G8" s="260"/>
      <c r="H8" s="260"/>
      <c r="I8" s="260"/>
      <c r="J8" s="260"/>
      <c r="K8" s="260"/>
      <c r="L8" s="260"/>
      <c r="M8" s="295"/>
      <c r="N8" s="296"/>
      <c r="O8" s="297"/>
      <c r="P8" s="261"/>
      <c r="Q8" s="261"/>
      <c r="R8" s="261"/>
      <c r="S8" s="261"/>
      <c r="T8" s="261"/>
      <c r="U8" s="261"/>
      <c r="V8" s="261"/>
      <c r="W8" s="261"/>
      <c r="X8" s="261"/>
      <c r="Y8" s="298"/>
      <c r="Z8" s="299"/>
      <c r="AA8" s="294"/>
      <c r="AB8" s="300"/>
      <c r="AC8" s="140"/>
      <c r="AD8" s="140"/>
      <c r="AE8" s="140"/>
      <c r="AF8" s="141"/>
    </row>
    <row r="9" ht="12" customHeight="1">
      <c r="A9" s="251"/>
      <c r="B9" t="s" s="153">
        <v>519</v>
      </c>
      <c r="C9" t="s" s="172">
        <v>520</v>
      </c>
      <c r="D9" t="s" s="265">
        <v>521</v>
      </c>
      <c r="E9" t="s" s="174">
        <v>522</v>
      </c>
      <c r="F9" s="173">
        <v>6.8</v>
      </c>
      <c r="G9" s="175">
        <v>330</v>
      </c>
      <c r="H9" s="266">
        <v>0.15</v>
      </c>
      <c r="I9" s="267">
        <f>G9:G9*H9:H9</f>
        <v>49.5</v>
      </c>
      <c r="J9" s="267">
        <f>G9:G9*(1-H9:H9)</f>
        <v>280.5</v>
      </c>
      <c r="K9" s="268">
        <f>M9:M9*J9:J9</f>
        <v>0</v>
      </c>
      <c r="L9" s="158">
        <f>G9:G9*M9</f>
        <v>0</v>
      </c>
      <c r="M9" s="159">
        <f>SUM(P9:Z9)</f>
        <v>0</v>
      </c>
      <c r="N9" s="159">
        <f>F9:F9*M9:M9</f>
        <v>0</v>
      </c>
      <c r="O9" s="301"/>
      <c r="P9" s="302"/>
      <c r="Q9" s="179"/>
      <c r="R9" s="180"/>
      <c r="S9" s="181"/>
      <c r="T9" s="182"/>
      <c r="U9" s="183"/>
      <c r="V9" s="184"/>
      <c r="W9" s="185"/>
      <c r="X9" s="186"/>
      <c r="Y9" s="303"/>
      <c r="Z9" s="304"/>
      <c r="AA9" s="294"/>
      <c r="AB9" s="125"/>
      <c r="AC9" s="140"/>
      <c r="AD9" s="140"/>
      <c r="AE9" s="140"/>
      <c r="AF9" s="141"/>
    </row>
    <row r="10" ht="12" customHeight="1">
      <c r="A10" s="251"/>
      <c r="B10" t="s" s="153">
        <v>523</v>
      </c>
      <c r="C10" t="s" s="172">
        <v>524</v>
      </c>
      <c r="D10" t="s" s="265">
        <v>525</v>
      </c>
      <c r="E10" t="s" s="174">
        <v>526</v>
      </c>
      <c r="F10" s="173">
        <v>6.8</v>
      </c>
      <c r="G10" s="175">
        <v>335</v>
      </c>
      <c r="H10" s="266">
        <v>0.15</v>
      </c>
      <c r="I10" s="267">
        <f>G10:G10*H10:H10</f>
        <v>50.25</v>
      </c>
      <c r="J10" s="267">
        <f>G10:G10*(1-H10:H10)</f>
        <v>284.75</v>
      </c>
      <c r="K10" s="268">
        <f>M10:M10*J10:J10</f>
        <v>0</v>
      </c>
      <c r="L10" s="158">
        <f>G10:G10*M10</f>
        <v>0</v>
      </c>
      <c r="M10" s="159">
        <f>SUM(P10:Z10)</f>
        <v>0</v>
      </c>
      <c r="N10" s="159">
        <f>F10:F10*M10:M10</f>
        <v>0</v>
      </c>
      <c r="O10" s="301"/>
      <c r="P10" s="302"/>
      <c r="Q10" s="179"/>
      <c r="R10" s="180"/>
      <c r="S10" s="181"/>
      <c r="T10" s="182"/>
      <c r="U10" s="183"/>
      <c r="V10" s="184"/>
      <c r="W10" s="185"/>
      <c r="X10" s="186"/>
      <c r="Y10" s="171"/>
      <c r="Z10" s="270"/>
      <c r="AA10" s="294"/>
      <c r="AB10" s="125"/>
      <c r="AC10" s="140"/>
      <c r="AD10" s="140"/>
      <c r="AE10" s="140"/>
      <c r="AF10" s="141"/>
    </row>
    <row r="11" ht="12" customHeight="1">
      <c r="A11" s="251"/>
      <c r="B11" t="s" s="153">
        <v>527</v>
      </c>
      <c r="C11" t="s" s="172">
        <v>528</v>
      </c>
      <c r="D11" t="s" s="265">
        <v>529</v>
      </c>
      <c r="E11" t="s" s="174">
        <v>530</v>
      </c>
      <c r="F11" s="173">
        <v>6.9</v>
      </c>
      <c r="G11" s="175">
        <v>335</v>
      </c>
      <c r="H11" s="266">
        <v>0.15</v>
      </c>
      <c r="I11" s="267">
        <f>G11:G11*H11:H11</f>
        <v>50.25</v>
      </c>
      <c r="J11" s="267">
        <f>G11:G11*(1-H11:H11)</f>
        <v>284.75</v>
      </c>
      <c r="K11" s="268">
        <f>M11:M11*J11:J11</f>
        <v>0</v>
      </c>
      <c r="L11" s="158">
        <f>G11:G11*M11</f>
        <v>0</v>
      </c>
      <c r="M11" s="159">
        <f>SUM(P11:Z11)</f>
        <v>0</v>
      </c>
      <c r="N11" s="159">
        <f>F11:F11*M11:M11</f>
        <v>0</v>
      </c>
      <c r="O11" s="301"/>
      <c r="P11" s="302"/>
      <c r="Q11" s="179"/>
      <c r="R11" s="180"/>
      <c r="S11" s="181"/>
      <c r="T11" s="182"/>
      <c r="U11" s="183"/>
      <c r="V11" s="184"/>
      <c r="W11" s="185"/>
      <c r="X11" s="186"/>
      <c r="Y11" s="171"/>
      <c r="Z11" s="270"/>
      <c r="AA11" s="294"/>
      <c r="AB11" s="125"/>
      <c r="AC11" s="140"/>
      <c r="AD11" s="140"/>
      <c r="AE11" s="140"/>
      <c r="AF11" s="141"/>
    </row>
    <row r="12" ht="12" customHeight="1">
      <c r="A12" s="251"/>
      <c r="B12" t="s" s="153">
        <v>531</v>
      </c>
      <c r="C12" t="s" s="172">
        <v>532</v>
      </c>
      <c r="D12" t="s" s="265">
        <v>533</v>
      </c>
      <c r="E12" t="s" s="174">
        <v>534</v>
      </c>
      <c r="F12" s="173">
        <v>7.4</v>
      </c>
      <c r="G12" s="175">
        <v>345</v>
      </c>
      <c r="H12" s="266">
        <v>0.15</v>
      </c>
      <c r="I12" s="267">
        <f>G12:G12*H12:H12</f>
        <v>51.75</v>
      </c>
      <c r="J12" s="267">
        <f>G12:G12*(1-H12:H12)</f>
        <v>293.25</v>
      </c>
      <c r="K12" s="268">
        <f>M12:M12*J12:J12</f>
        <v>0</v>
      </c>
      <c r="L12" s="158">
        <f>G12:G12*M12</f>
        <v>0</v>
      </c>
      <c r="M12" s="159">
        <f>SUM(P12:Z12)</f>
        <v>0</v>
      </c>
      <c r="N12" s="159">
        <f>F12:F12*M12:M12</f>
        <v>0</v>
      </c>
      <c r="O12" s="301"/>
      <c r="P12" s="302"/>
      <c r="Q12" s="179"/>
      <c r="R12" s="180"/>
      <c r="S12" s="181"/>
      <c r="T12" s="182"/>
      <c r="U12" s="183"/>
      <c r="V12" s="184"/>
      <c r="W12" s="185"/>
      <c r="X12" s="186"/>
      <c r="Y12" s="171"/>
      <c r="Z12" s="270"/>
      <c r="AA12" s="294"/>
      <c r="AB12" s="125"/>
      <c r="AC12" s="140"/>
      <c r="AD12" s="140"/>
      <c r="AE12" s="140"/>
      <c r="AF12" s="141"/>
    </row>
    <row r="13" ht="12" customHeight="1">
      <c r="A13" s="251"/>
      <c r="B13" t="s" s="153">
        <v>535</v>
      </c>
      <c r="C13" t="s" s="172">
        <v>536</v>
      </c>
      <c r="D13" t="s" s="265">
        <v>537</v>
      </c>
      <c r="E13" t="s" s="174">
        <v>538</v>
      </c>
      <c r="F13" s="173">
        <v>6.9</v>
      </c>
      <c r="G13" s="175">
        <v>340</v>
      </c>
      <c r="H13" s="266">
        <v>0.15</v>
      </c>
      <c r="I13" s="267">
        <f>G13:G13*H13:H13</f>
        <v>51</v>
      </c>
      <c r="J13" s="267">
        <f>G13:G13*(1-H13:H13)</f>
        <v>289</v>
      </c>
      <c r="K13" s="268">
        <f>M13:M13*J13:J13</f>
        <v>0</v>
      </c>
      <c r="L13" s="158">
        <f>G13:G13*M13</f>
        <v>0</v>
      </c>
      <c r="M13" s="159">
        <f>SUM(P13:Z13)</f>
        <v>0</v>
      </c>
      <c r="N13" s="159">
        <f>F13:F13*M13:M13</f>
        <v>0</v>
      </c>
      <c r="O13" s="301"/>
      <c r="P13" s="302"/>
      <c r="Q13" s="179"/>
      <c r="R13" s="180"/>
      <c r="S13" s="181"/>
      <c r="T13" s="182"/>
      <c r="U13" s="183"/>
      <c r="V13" s="184"/>
      <c r="W13" s="185"/>
      <c r="X13" s="186"/>
      <c r="Y13" s="171"/>
      <c r="Z13" s="270"/>
      <c r="AA13" s="294"/>
      <c r="AB13" s="125"/>
      <c r="AC13" s="140"/>
      <c r="AD13" s="140"/>
      <c r="AE13" s="140"/>
      <c r="AF13" s="141"/>
    </row>
    <row r="14" ht="12" customHeight="1">
      <c r="A14" s="251"/>
      <c r="B14" t="s" s="153">
        <v>539</v>
      </c>
      <c r="C14" t="s" s="172">
        <v>540</v>
      </c>
      <c r="D14" t="s" s="265">
        <v>541</v>
      </c>
      <c r="E14" t="s" s="174">
        <v>542</v>
      </c>
      <c r="F14" s="173">
        <v>7.2</v>
      </c>
      <c r="G14" s="175">
        <v>350</v>
      </c>
      <c r="H14" s="266">
        <v>0.15</v>
      </c>
      <c r="I14" s="267">
        <f>G14:G14*H14:H14</f>
        <v>52.5</v>
      </c>
      <c r="J14" s="267">
        <f>G14:G14*(1-H14:H14)</f>
        <v>297.5</v>
      </c>
      <c r="K14" s="268">
        <f>M14:M14*J14:J14</f>
        <v>0</v>
      </c>
      <c r="L14" s="158">
        <f>G14:G14*M14</f>
        <v>0</v>
      </c>
      <c r="M14" s="159">
        <f>SUM(P14:Z14)</f>
        <v>0</v>
      </c>
      <c r="N14" s="159">
        <f>F14:F14*M14:M14</f>
        <v>0</v>
      </c>
      <c r="O14" s="301"/>
      <c r="P14" s="302"/>
      <c r="Q14" s="179"/>
      <c r="R14" s="180"/>
      <c r="S14" s="181"/>
      <c r="T14" s="182"/>
      <c r="U14" s="183"/>
      <c r="V14" s="184"/>
      <c r="W14" s="185"/>
      <c r="X14" s="186"/>
      <c r="Y14" s="171"/>
      <c r="Z14" s="270"/>
      <c r="AA14" s="294"/>
      <c r="AB14" s="125"/>
      <c r="AC14" s="140"/>
      <c r="AD14" s="140"/>
      <c r="AE14" s="140"/>
      <c r="AF14" s="141"/>
    </row>
    <row r="15" ht="12" customHeight="1">
      <c r="A15" s="251"/>
      <c r="B15" s="277"/>
      <c r="C15" t="s" s="273">
        <v>543</v>
      </c>
      <c r="D15" s="274"/>
      <c r="E15" s="260"/>
      <c r="F15" s="260"/>
      <c r="G15" s="260"/>
      <c r="H15" s="260"/>
      <c r="I15" s="260"/>
      <c r="J15" s="260"/>
      <c r="K15" s="305"/>
      <c r="L15" s="260"/>
      <c r="M15" s="260"/>
      <c r="N15" s="260"/>
      <c r="O15" s="260"/>
      <c r="P15" s="261"/>
      <c r="Q15" s="261"/>
      <c r="R15" s="261"/>
      <c r="S15" s="261"/>
      <c r="T15" s="261"/>
      <c r="U15" s="261"/>
      <c r="V15" s="261"/>
      <c r="W15" s="261"/>
      <c r="X15" s="261"/>
      <c r="Y15" s="262"/>
      <c r="Z15" s="263"/>
      <c r="AA15" s="294"/>
      <c r="AB15" s="125"/>
      <c r="AC15" s="140"/>
      <c r="AD15" s="140"/>
      <c r="AE15" s="140"/>
      <c r="AF15" s="141"/>
    </row>
    <row r="16" ht="12" customHeight="1">
      <c r="A16" s="251"/>
      <c r="B16" t="s" s="153">
        <v>544</v>
      </c>
      <c r="C16" t="s" s="172">
        <v>545</v>
      </c>
      <c r="D16" t="s" s="265">
        <v>546</v>
      </c>
      <c r="E16" t="s" s="174">
        <v>522</v>
      </c>
      <c r="F16" s="173">
        <v>6.8</v>
      </c>
      <c r="G16" s="175">
        <v>375</v>
      </c>
      <c r="H16" s="266">
        <v>0.15</v>
      </c>
      <c r="I16" s="267">
        <f>G16:G16*H16:H16</f>
        <v>56.25</v>
      </c>
      <c r="J16" s="267">
        <f>G16:G16*(1-H16:H16)</f>
        <v>318.75</v>
      </c>
      <c r="K16" s="268">
        <f>M16:M16*J16:J16</f>
        <v>0</v>
      </c>
      <c r="L16" s="158">
        <f>G16:G16*M16</f>
        <v>0</v>
      </c>
      <c r="M16" s="159">
        <f>SUM(P16:Z16)</f>
        <v>0</v>
      </c>
      <c r="N16" s="159">
        <f>F16:F16*M16:M16</f>
        <v>0</v>
      </c>
      <c r="O16" t="s" s="306">
        <v>38</v>
      </c>
      <c r="P16" s="302"/>
      <c r="Q16" s="179"/>
      <c r="R16" s="180"/>
      <c r="S16" s="181"/>
      <c r="T16" s="182"/>
      <c r="U16" s="183"/>
      <c r="V16" s="184"/>
      <c r="W16" s="185"/>
      <c r="X16" s="186"/>
      <c r="Y16" s="171"/>
      <c r="Z16" s="270"/>
      <c r="AA16" s="294"/>
      <c r="AB16" s="125"/>
      <c r="AC16" s="140"/>
      <c r="AD16" s="140"/>
      <c r="AE16" s="140"/>
      <c r="AF16" s="141"/>
    </row>
    <row r="17" ht="12" customHeight="1">
      <c r="A17" s="251"/>
      <c r="B17" t="s" s="153">
        <v>547</v>
      </c>
      <c r="C17" t="s" s="172">
        <v>548</v>
      </c>
      <c r="D17" t="s" s="265">
        <v>549</v>
      </c>
      <c r="E17" t="s" s="174">
        <v>526</v>
      </c>
      <c r="F17" s="173">
        <v>6.8</v>
      </c>
      <c r="G17" s="175">
        <v>380</v>
      </c>
      <c r="H17" s="266">
        <v>0.15</v>
      </c>
      <c r="I17" s="267">
        <f>G17:G17*H17:H17</f>
        <v>57</v>
      </c>
      <c r="J17" s="267">
        <f>G17:G17*(1-H17:H17)</f>
        <v>323</v>
      </c>
      <c r="K17" s="268">
        <f>M17:M17*J17:J17</f>
        <v>0</v>
      </c>
      <c r="L17" s="158">
        <f>G17:G17*M17</f>
        <v>0</v>
      </c>
      <c r="M17" s="159">
        <f>SUM(P17:Z17)</f>
        <v>0</v>
      </c>
      <c r="N17" s="159">
        <f>F17:F17*M17:M17</f>
        <v>0</v>
      </c>
      <c r="O17" t="s" s="306">
        <v>38</v>
      </c>
      <c r="P17" s="302"/>
      <c r="Q17" s="179"/>
      <c r="R17" s="180"/>
      <c r="S17" s="181"/>
      <c r="T17" s="182"/>
      <c r="U17" s="183"/>
      <c r="V17" s="184"/>
      <c r="W17" s="185"/>
      <c r="X17" s="186"/>
      <c r="Y17" s="171"/>
      <c r="Z17" s="270"/>
      <c r="AA17" s="294"/>
      <c r="AB17" s="125"/>
      <c r="AC17" s="140"/>
      <c r="AD17" s="140"/>
      <c r="AE17" s="140"/>
      <c r="AF17" s="141"/>
    </row>
    <row r="18" ht="12" customHeight="1">
      <c r="A18" s="251"/>
      <c r="B18" t="s" s="153">
        <v>550</v>
      </c>
      <c r="C18" t="s" s="172">
        <v>551</v>
      </c>
      <c r="D18" t="s" s="265">
        <v>552</v>
      </c>
      <c r="E18" t="s" s="174">
        <v>530</v>
      </c>
      <c r="F18" s="173">
        <v>6.9</v>
      </c>
      <c r="G18" s="175">
        <v>380</v>
      </c>
      <c r="H18" s="266">
        <v>0.15</v>
      </c>
      <c r="I18" s="267">
        <f>G18:G18*H18:H18</f>
        <v>57</v>
      </c>
      <c r="J18" s="267">
        <f>G18:G18*(1-H18:H18)</f>
        <v>323</v>
      </c>
      <c r="K18" s="268">
        <f>M18:M18*J18:J18</f>
        <v>0</v>
      </c>
      <c r="L18" s="158">
        <f>G18:G18*M18</f>
        <v>0</v>
      </c>
      <c r="M18" s="159">
        <f>SUM(P18:Z18)</f>
        <v>0</v>
      </c>
      <c r="N18" s="159">
        <f>F18:F18*M18:M18</f>
        <v>0</v>
      </c>
      <c r="O18" t="s" s="306">
        <v>38</v>
      </c>
      <c r="P18" s="302"/>
      <c r="Q18" s="179"/>
      <c r="R18" s="180"/>
      <c r="S18" s="181"/>
      <c r="T18" s="182"/>
      <c r="U18" s="183"/>
      <c r="V18" s="184"/>
      <c r="W18" s="185"/>
      <c r="X18" s="186"/>
      <c r="Y18" s="171"/>
      <c r="Z18" s="270"/>
      <c r="AA18" s="294"/>
      <c r="AB18" s="125"/>
      <c r="AC18" s="140"/>
      <c r="AD18" s="140"/>
      <c r="AE18" s="140"/>
      <c r="AF18" s="141"/>
    </row>
    <row r="19" ht="12" customHeight="1">
      <c r="A19" s="251"/>
      <c r="B19" t="s" s="153">
        <v>553</v>
      </c>
      <c r="C19" t="s" s="172">
        <v>554</v>
      </c>
      <c r="D19" t="s" s="265">
        <v>555</v>
      </c>
      <c r="E19" t="s" s="174">
        <v>534</v>
      </c>
      <c r="F19" s="173">
        <v>7.4</v>
      </c>
      <c r="G19" s="175">
        <v>395</v>
      </c>
      <c r="H19" s="266">
        <v>0.15</v>
      </c>
      <c r="I19" s="267">
        <f>G19:G19*H19:H19</f>
        <v>59.25</v>
      </c>
      <c r="J19" s="267">
        <f>G19:G19*(1-H19:H19)</f>
        <v>335.75</v>
      </c>
      <c r="K19" s="268">
        <f>M19:M19*J19:J19</f>
        <v>0</v>
      </c>
      <c r="L19" s="158">
        <f>G19:G19*M19</f>
        <v>0</v>
      </c>
      <c r="M19" s="159">
        <f>SUM(P19:Z19)</f>
        <v>0</v>
      </c>
      <c r="N19" s="159">
        <f>F19:F19*M19:M19</f>
        <v>0</v>
      </c>
      <c r="O19" t="s" s="306">
        <v>38</v>
      </c>
      <c r="P19" s="302"/>
      <c r="Q19" s="179"/>
      <c r="R19" s="180"/>
      <c r="S19" s="181"/>
      <c r="T19" s="182"/>
      <c r="U19" s="183"/>
      <c r="V19" s="184"/>
      <c r="W19" s="185"/>
      <c r="X19" s="186"/>
      <c r="Y19" s="171"/>
      <c r="Z19" s="270"/>
      <c r="AA19" s="294"/>
      <c r="AB19" s="125"/>
      <c r="AC19" s="140"/>
      <c r="AD19" s="140"/>
      <c r="AE19" s="140"/>
      <c r="AF19" s="141"/>
    </row>
    <row r="20" ht="12" customHeight="1">
      <c r="A20" s="251"/>
      <c r="B20" t="s" s="153">
        <v>556</v>
      </c>
      <c r="C20" t="s" s="172">
        <v>557</v>
      </c>
      <c r="D20" t="s" s="265">
        <v>558</v>
      </c>
      <c r="E20" t="s" s="174">
        <v>538</v>
      </c>
      <c r="F20" s="173">
        <v>6.9</v>
      </c>
      <c r="G20" s="175">
        <v>395</v>
      </c>
      <c r="H20" s="266">
        <v>0.15</v>
      </c>
      <c r="I20" s="267">
        <f>G20:G20*H20:H20</f>
        <v>59.25</v>
      </c>
      <c r="J20" s="267">
        <f>G20:G20*(1-H20:H20)</f>
        <v>335.75</v>
      </c>
      <c r="K20" s="268">
        <f>M20:M20*J20:J20</f>
        <v>0</v>
      </c>
      <c r="L20" s="158">
        <f>G20:G20*M20</f>
        <v>0</v>
      </c>
      <c r="M20" s="159">
        <f>SUM(P20:Z20)</f>
        <v>0</v>
      </c>
      <c r="N20" s="159">
        <f>F20:F20*M20:M20</f>
        <v>0</v>
      </c>
      <c r="O20" t="s" s="306">
        <v>38</v>
      </c>
      <c r="P20" s="302"/>
      <c r="Q20" s="179"/>
      <c r="R20" s="180"/>
      <c r="S20" s="181"/>
      <c r="T20" s="182"/>
      <c r="U20" s="183"/>
      <c r="V20" s="184"/>
      <c r="W20" s="185"/>
      <c r="X20" s="186"/>
      <c r="Y20" s="171"/>
      <c r="Z20" s="270"/>
      <c r="AA20" s="294"/>
      <c r="AB20" s="125"/>
      <c r="AC20" s="140"/>
      <c r="AD20" s="140"/>
      <c r="AE20" s="140"/>
      <c r="AF20" s="141"/>
    </row>
    <row r="21" ht="12" customHeight="1">
      <c r="A21" s="251"/>
      <c r="B21" t="s" s="153">
        <v>559</v>
      </c>
      <c r="C21" t="s" s="172">
        <v>560</v>
      </c>
      <c r="D21" t="s" s="265">
        <v>561</v>
      </c>
      <c r="E21" t="s" s="174">
        <v>542</v>
      </c>
      <c r="F21" s="173">
        <v>7.2</v>
      </c>
      <c r="G21" s="175">
        <v>395</v>
      </c>
      <c r="H21" s="266">
        <v>0.15</v>
      </c>
      <c r="I21" s="267">
        <f>G21:G21*H21:H21</f>
        <v>59.25</v>
      </c>
      <c r="J21" s="267">
        <f>G21:G21*(1-H21:H21)</f>
        <v>335.75</v>
      </c>
      <c r="K21" s="268">
        <f>M21:M21*J21:J21</f>
        <v>0</v>
      </c>
      <c r="L21" s="158">
        <f>G21:G21*M21</f>
        <v>0</v>
      </c>
      <c r="M21" s="159">
        <f>SUM(P21:Z21)</f>
        <v>0</v>
      </c>
      <c r="N21" s="159">
        <f>F21:F21*M21:M21</f>
        <v>0</v>
      </c>
      <c r="O21" t="s" s="306">
        <v>38</v>
      </c>
      <c r="P21" s="302"/>
      <c r="Q21" s="179"/>
      <c r="R21" s="180"/>
      <c r="S21" s="181"/>
      <c r="T21" s="182"/>
      <c r="U21" s="183"/>
      <c r="V21" s="184"/>
      <c r="W21" s="185"/>
      <c r="X21" s="186"/>
      <c r="Y21" s="171"/>
      <c r="Z21" s="270"/>
      <c r="AA21" s="294"/>
      <c r="AB21" s="125"/>
      <c r="AC21" s="140"/>
      <c r="AD21" s="140"/>
      <c r="AE21" s="140"/>
      <c r="AF21" s="141"/>
    </row>
    <row r="22" ht="12" customHeight="1">
      <c r="A22" s="251"/>
      <c r="B22" t="s" s="257">
        <v>562</v>
      </c>
      <c r="C22" t="s" s="307">
        <v>563</v>
      </c>
      <c r="D22" s="274"/>
      <c r="E22" s="260"/>
      <c r="F22" s="260"/>
      <c r="G22" s="260"/>
      <c r="H22" s="260"/>
      <c r="I22" s="260"/>
      <c r="J22" s="260"/>
      <c r="K22" s="305"/>
      <c r="L22" s="260"/>
      <c r="M22" s="295"/>
      <c r="N22" s="308"/>
      <c r="O22" s="296"/>
      <c r="P22" s="261"/>
      <c r="Q22" s="261"/>
      <c r="R22" s="261"/>
      <c r="S22" s="261"/>
      <c r="T22" s="261"/>
      <c r="U22" s="261"/>
      <c r="V22" s="261"/>
      <c r="W22" s="261"/>
      <c r="X22" s="261"/>
      <c r="Y22" s="262"/>
      <c r="Z22" s="263"/>
      <c r="AA22" s="294"/>
      <c r="AB22" s="300"/>
      <c r="AC22" s="140"/>
      <c r="AD22" s="140"/>
      <c r="AE22" s="140"/>
      <c r="AF22" s="141"/>
    </row>
    <row r="23" ht="12" customHeight="1">
      <c r="A23" s="251"/>
      <c r="B23" t="s" s="153">
        <v>564</v>
      </c>
      <c r="C23" t="s" s="172">
        <v>565</v>
      </c>
      <c r="D23" t="s" s="265">
        <v>566</v>
      </c>
      <c r="E23" t="s" s="174">
        <v>567</v>
      </c>
      <c r="F23" s="173">
        <v>8</v>
      </c>
      <c r="G23" s="175">
        <v>190</v>
      </c>
      <c r="H23" s="266">
        <v>0.15</v>
      </c>
      <c r="I23" s="267">
        <f>G23:G23*H23:H23</f>
        <v>28.5</v>
      </c>
      <c r="J23" s="267">
        <f>G23:G23*(1-H23:H23)</f>
        <v>161.5</v>
      </c>
      <c r="K23" s="268">
        <f>M23:M23*J23:J23</f>
        <v>0</v>
      </c>
      <c r="L23" s="158">
        <f>G23:G23*M23</f>
        <v>0</v>
      </c>
      <c r="M23" s="159">
        <f>SUM(P23:Z23)</f>
        <v>0</v>
      </c>
      <c r="N23" s="159">
        <f>F23:F23*M23:M23</f>
        <v>0</v>
      </c>
      <c r="O23" s="301"/>
      <c r="P23" s="302"/>
      <c r="Q23" s="179"/>
      <c r="R23" s="180"/>
      <c r="S23" s="181"/>
      <c r="T23" s="182"/>
      <c r="U23" s="183"/>
      <c r="V23" s="184"/>
      <c r="W23" s="185"/>
      <c r="X23" s="186"/>
      <c r="Y23" s="171"/>
      <c r="Z23" s="270"/>
      <c r="AA23" s="294"/>
      <c r="AB23" s="125"/>
      <c r="AC23" s="140"/>
      <c r="AD23" s="140"/>
      <c r="AE23" s="140"/>
      <c r="AF23" s="141"/>
    </row>
    <row r="24" ht="12" customHeight="1">
      <c r="A24" s="251"/>
      <c r="B24" t="s" s="153">
        <v>568</v>
      </c>
      <c r="C24" t="s" s="172">
        <v>569</v>
      </c>
      <c r="D24" t="s" s="265">
        <v>570</v>
      </c>
      <c r="E24" t="s" s="174">
        <v>571</v>
      </c>
      <c r="F24" s="173">
        <v>5</v>
      </c>
      <c r="G24" s="175">
        <v>160</v>
      </c>
      <c r="H24" s="266">
        <v>0.15</v>
      </c>
      <c r="I24" s="267">
        <f>G24:G24*H24:H24</f>
        <v>24</v>
      </c>
      <c r="J24" s="267">
        <f>G24:G24*(1-H24:H24)</f>
        <v>136</v>
      </c>
      <c r="K24" s="268">
        <f>M24:M24*J24:J24</f>
        <v>0</v>
      </c>
      <c r="L24" s="158">
        <f>G24:G24*M24</f>
        <v>0</v>
      </c>
      <c r="M24" s="159">
        <f>SUM(P24:Z24)</f>
        <v>0</v>
      </c>
      <c r="N24" s="159">
        <f>F24:F24*M24:M24</f>
        <v>0</v>
      </c>
      <c r="O24" s="301"/>
      <c r="P24" s="302"/>
      <c r="Q24" s="179"/>
      <c r="R24" s="180"/>
      <c r="S24" s="181"/>
      <c r="T24" s="182"/>
      <c r="U24" s="183"/>
      <c r="V24" s="184"/>
      <c r="W24" s="185"/>
      <c r="X24" s="186"/>
      <c r="Y24" s="171"/>
      <c r="Z24" s="270"/>
      <c r="AA24" s="294"/>
      <c r="AB24" s="125"/>
      <c r="AC24" s="140"/>
      <c r="AD24" s="140"/>
      <c r="AE24" s="140"/>
      <c r="AF24" s="141"/>
    </row>
    <row r="25" ht="12" customHeight="1">
      <c r="A25" s="251"/>
      <c r="B25" t="s" s="153">
        <v>572</v>
      </c>
      <c r="C25" t="s" s="172">
        <v>573</v>
      </c>
      <c r="D25" t="s" s="265">
        <v>574</v>
      </c>
      <c r="E25" t="s" s="174">
        <v>575</v>
      </c>
      <c r="F25" s="173">
        <v>12</v>
      </c>
      <c r="G25" s="175">
        <v>215</v>
      </c>
      <c r="H25" s="266">
        <v>0.15</v>
      </c>
      <c r="I25" s="267">
        <f>G25:G25*H25:H25</f>
        <v>32.25</v>
      </c>
      <c r="J25" s="267">
        <f>G25:G25*(1-H25:H25)</f>
        <v>182.75</v>
      </c>
      <c r="K25" s="268">
        <f>M25:M25*J25:J25</f>
        <v>0</v>
      </c>
      <c r="L25" s="158">
        <f>G25:G25*M25</f>
        <v>0</v>
      </c>
      <c r="M25" s="159">
        <f>SUM(P25:Z25)</f>
        <v>0</v>
      </c>
      <c r="N25" s="159">
        <f>F25:F25*M25:M25</f>
        <v>0</v>
      </c>
      <c r="O25" s="301"/>
      <c r="P25" s="302"/>
      <c r="Q25" s="179"/>
      <c r="R25" s="180"/>
      <c r="S25" s="181"/>
      <c r="T25" s="182"/>
      <c r="U25" s="183"/>
      <c r="V25" s="184"/>
      <c r="W25" s="185"/>
      <c r="X25" s="186"/>
      <c r="Y25" s="171"/>
      <c r="Z25" s="270"/>
      <c r="AA25" s="294"/>
      <c r="AB25" s="125"/>
      <c r="AC25" s="140"/>
      <c r="AD25" s="140"/>
      <c r="AE25" s="140"/>
      <c r="AF25" s="141"/>
    </row>
    <row r="26" ht="12" customHeight="1">
      <c r="A26" s="251"/>
      <c r="B26" t="s" s="153">
        <v>576</v>
      </c>
      <c r="C26" t="s" s="172">
        <v>577</v>
      </c>
      <c r="D26" t="s" s="265">
        <v>578</v>
      </c>
      <c r="E26" t="s" s="174">
        <v>579</v>
      </c>
      <c r="F26" s="173">
        <v>1.2</v>
      </c>
      <c r="G26" s="175">
        <v>80</v>
      </c>
      <c r="H26" s="266">
        <v>0.15</v>
      </c>
      <c r="I26" s="267">
        <f>G26:G26*H26:H26</f>
        <v>12</v>
      </c>
      <c r="J26" s="267">
        <f>G26:G26*(1-H26:H26)</f>
        <v>68</v>
      </c>
      <c r="K26" s="268">
        <f>M26:M26*J26:J26</f>
        <v>0</v>
      </c>
      <c r="L26" s="158">
        <f>G26:G26*M26</f>
        <v>0</v>
      </c>
      <c r="M26" s="159">
        <f>SUM(P26:Z26)</f>
        <v>0</v>
      </c>
      <c r="N26" s="159">
        <f>F26:F26*M26:M26</f>
        <v>0</v>
      </c>
      <c r="O26" s="301"/>
      <c r="P26" s="302"/>
      <c r="Q26" s="179"/>
      <c r="R26" s="180"/>
      <c r="S26" s="181"/>
      <c r="T26" s="182"/>
      <c r="U26" s="183"/>
      <c r="V26" s="184"/>
      <c r="W26" s="185"/>
      <c r="X26" s="186"/>
      <c r="Y26" s="171"/>
      <c r="Z26" s="270"/>
      <c r="AA26" s="294"/>
      <c r="AB26" s="125"/>
      <c r="AC26" s="140"/>
      <c r="AD26" s="140"/>
      <c r="AE26" s="140"/>
      <c r="AF26" s="141"/>
    </row>
    <row r="27" ht="12" customHeight="1">
      <c r="A27" s="251"/>
      <c r="B27" t="s" s="153">
        <v>580</v>
      </c>
      <c r="C27" t="s" s="172">
        <v>581</v>
      </c>
      <c r="D27" t="s" s="265">
        <v>582</v>
      </c>
      <c r="E27" t="s" s="174">
        <v>583</v>
      </c>
      <c r="F27" s="173">
        <v>3.6</v>
      </c>
      <c r="G27" s="175">
        <v>185</v>
      </c>
      <c r="H27" s="266">
        <v>0.15</v>
      </c>
      <c r="I27" s="267">
        <f>G27:G27*H27:H27</f>
        <v>27.75</v>
      </c>
      <c r="J27" s="267">
        <f>G27:G27*(1-H27:H27)</f>
        <v>157.25</v>
      </c>
      <c r="K27" s="268">
        <f>M27:M27*J27:J27</f>
        <v>0</v>
      </c>
      <c r="L27" s="158">
        <f>G27:G27*M27</f>
        <v>0</v>
      </c>
      <c r="M27" s="159">
        <f>SUM(P27:Z27)</f>
        <v>0</v>
      </c>
      <c r="N27" s="159">
        <f>F27:F27*M27:M27</f>
        <v>0</v>
      </c>
      <c r="O27" s="301"/>
      <c r="P27" s="302"/>
      <c r="Q27" s="179"/>
      <c r="R27" s="180"/>
      <c r="S27" s="181"/>
      <c r="T27" s="182"/>
      <c r="U27" s="183"/>
      <c r="V27" s="184"/>
      <c r="W27" s="185"/>
      <c r="X27" s="186"/>
      <c r="Y27" s="171"/>
      <c r="Z27" s="270"/>
      <c r="AA27" s="294"/>
      <c r="AB27" s="125"/>
      <c r="AC27" s="140"/>
      <c r="AD27" s="140"/>
      <c r="AE27" s="140"/>
      <c r="AF27" s="141"/>
    </row>
    <row r="28" ht="12" customHeight="1">
      <c r="A28" s="251"/>
      <c r="B28" t="s" s="153">
        <v>584</v>
      </c>
      <c r="C28" t="s" s="172">
        <v>585</v>
      </c>
      <c r="D28" t="s" s="265">
        <v>586</v>
      </c>
      <c r="E28" t="s" s="174">
        <v>583</v>
      </c>
      <c r="F28" s="173">
        <v>3.6</v>
      </c>
      <c r="G28" s="175">
        <v>185</v>
      </c>
      <c r="H28" s="266">
        <v>0.15</v>
      </c>
      <c r="I28" s="267">
        <f>G28:G28*H28:H28</f>
        <v>27.75</v>
      </c>
      <c r="J28" s="267">
        <f>G28:G28*(1-H28:H28)</f>
        <v>157.25</v>
      </c>
      <c r="K28" s="268">
        <f>M28:M28*J28:J28</f>
        <v>0</v>
      </c>
      <c r="L28" s="158">
        <f>G28:G28*M28</f>
        <v>0</v>
      </c>
      <c r="M28" s="159">
        <f>SUM(P28:Z28)</f>
        <v>0</v>
      </c>
      <c r="N28" s="159">
        <f>F28:F28*M28:M28</f>
        <v>0</v>
      </c>
      <c r="O28" s="301"/>
      <c r="P28" s="302"/>
      <c r="Q28" s="179"/>
      <c r="R28" s="180"/>
      <c r="S28" s="181"/>
      <c r="T28" s="182"/>
      <c r="U28" s="183"/>
      <c r="V28" s="184"/>
      <c r="W28" s="185"/>
      <c r="X28" s="186"/>
      <c r="Y28" s="171"/>
      <c r="Z28" s="270"/>
      <c r="AA28" s="294"/>
      <c r="AB28" s="125"/>
      <c r="AC28" s="140"/>
      <c r="AD28" s="140"/>
      <c r="AE28" s="140"/>
      <c r="AF28" s="141"/>
    </row>
    <row r="29" ht="12" customHeight="1">
      <c r="A29" s="251"/>
      <c r="B29" t="s" s="153">
        <v>587</v>
      </c>
      <c r="C29" t="s" s="172">
        <v>588</v>
      </c>
      <c r="D29" t="s" s="265">
        <v>589</v>
      </c>
      <c r="E29" t="s" s="174">
        <v>590</v>
      </c>
      <c r="F29" s="173">
        <v>3.6</v>
      </c>
      <c r="G29" s="175">
        <v>185</v>
      </c>
      <c r="H29" s="266">
        <v>0.15</v>
      </c>
      <c r="I29" s="267">
        <f>G29:G29*H29:H29</f>
        <v>27.75</v>
      </c>
      <c r="J29" s="267">
        <f>G29:G29*(1-H29:H29)</f>
        <v>157.25</v>
      </c>
      <c r="K29" s="268">
        <f>M29:M29*J29:J29</f>
        <v>0</v>
      </c>
      <c r="L29" s="158">
        <f>G29:G29*M29</f>
        <v>0</v>
      </c>
      <c r="M29" s="159">
        <f>SUM(P29:Z29)</f>
        <v>0</v>
      </c>
      <c r="N29" s="159">
        <f>F29:F29*M29:M29</f>
        <v>0</v>
      </c>
      <c r="O29" s="301"/>
      <c r="P29" s="302"/>
      <c r="Q29" s="179"/>
      <c r="R29" s="180"/>
      <c r="S29" s="181"/>
      <c r="T29" s="182"/>
      <c r="U29" s="183"/>
      <c r="V29" s="184"/>
      <c r="W29" s="185"/>
      <c r="X29" s="186"/>
      <c r="Y29" s="171"/>
      <c r="Z29" s="270"/>
      <c r="AA29" s="294"/>
      <c r="AB29" s="125"/>
      <c r="AC29" s="140"/>
      <c r="AD29" s="140"/>
      <c r="AE29" s="140"/>
      <c r="AF29" s="141"/>
    </row>
    <row r="30" ht="12" customHeight="1">
      <c r="A30" s="251"/>
      <c r="B30" t="s" s="153">
        <v>591</v>
      </c>
      <c r="C30" t="s" s="172">
        <v>592</v>
      </c>
      <c r="D30" t="s" s="265">
        <v>593</v>
      </c>
      <c r="E30" t="s" s="174">
        <v>590</v>
      </c>
      <c r="F30" s="173">
        <v>3.8</v>
      </c>
      <c r="G30" s="175">
        <v>200</v>
      </c>
      <c r="H30" s="266">
        <v>0.15</v>
      </c>
      <c r="I30" s="267">
        <f>G30:G30*H30:H30</f>
        <v>30</v>
      </c>
      <c r="J30" s="267">
        <f>G30:G30*(1-H30:H30)</f>
        <v>170</v>
      </c>
      <c r="K30" s="268">
        <f>M30:M30*J30:J30</f>
        <v>0</v>
      </c>
      <c r="L30" s="158">
        <f>G30:G30*M30</f>
        <v>0</v>
      </c>
      <c r="M30" s="159">
        <f>SUM(P30:Z30)</f>
        <v>0</v>
      </c>
      <c r="N30" s="159">
        <f>F30:F30*M30:M30</f>
        <v>0</v>
      </c>
      <c r="O30" s="301"/>
      <c r="P30" s="302"/>
      <c r="Q30" s="179"/>
      <c r="R30" s="180"/>
      <c r="S30" s="181"/>
      <c r="T30" s="182"/>
      <c r="U30" s="183"/>
      <c r="V30" s="184"/>
      <c r="W30" s="185"/>
      <c r="X30" s="186"/>
      <c r="Y30" s="171"/>
      <c r="Z30" s="270"/>
      <c r="AA30" s="294"/>
      <c r="AB30" s="125"/>
      <c r="AC30" s="140"/>
      <c r="AD30" s="140"/>
      <c r="AE30" s="140"/>
      <c r="AF30" s="141"/>
    </row>
    <row r="31" ht="12" customHeight="1">
      <c r="A31" s="251"/>
      <c r="B31" t="s" s="153">
        <v>594</v>
      </c>
      <c r="C31" t="s" s="172">
        <v>595</v>
      </c>
      <c r="D31" t="s" s="265">
        <v>596</v>
      </c>
      <c r="E31" t="s" s="174">
        <v>590</v>
      </c>
      <c r="F31" s="173">
        <v>3.8</v>
      </c>
      <c r="G31" s="175">
        <v>200</v>
      </c>
      <c r="H31" s="266">
        <v>0.15</v>
      </c>
      <c r="I31" s="267">
        <f>G31:G31*H31:H31</f>
        <v>30</v>
      </c>
      <c r="J31" s="267">
        <f>G31:G31*(1-H31:H31)</f>
        <v>170</v>
      </c>
      <c r="K31" s="268">
        <f>M31:M31*J31:J31</f>
        <v>0</v>
      </c>
      <c r="L31" s="158">
        <f>G31:G31*M31</f>
        <v>0</v>
      </c>
      <c r="M31" s="159">
        <f>SUM(P31:Z31)</f>
        <v>0</v>
      </c>
      <c r="N31" s="159">
        <f>F31:F31*M31:M31</f>
        <v>0</v>
      </c>
      <c r="O31" s="301"/>
      <c r="P31" s="302"/>
      <c r="Q31" s="179"/>
      <c r="R31" s="180"/>
      <c r="S31" s="181"/>
      <c r="T31" s="182"/>
      <c r="U31" s="183"/>
      <c r="V31" s="184"/>
      <c r="W31" s="185"/>
      <c r="X31" s="186"/>
      <c r="Y31" s="171"/>
      <c r="Z31" s="270"/>
      <c r="AA31" s="294"/>
      <c r="AB31" s="125"/>
      <c r="AC31" s="140"/>
      <c r="AD31" s="140"/>
      <c r="AE31" s="140"/>
      <c r="AF31" s="141"/>
    </row>
    <row r="32" ht="12" customHeight="1">
      <c r="A32" s="251"/>
      <c r="B32" t="s" s="153">
        <v>597</v>
      </c>
      <c r="C32" t="s" s="172">
        <v>598</v>
      </c>
      <c r="D32" t="s" s="265">
        <v>599</v>
      </c>
      <c r="E32" t="s" s="174">
        <v>590</v>
      </c>
      <c r="F32" s="173">
        <v>4.6</v>
      </c>
      <c r="G32" s="175">
        <v>200</v>
      </c>
      <c r="H32" s="266">
        <v>0.15</v>
      </c>
      <c r="I32" s="267">
        <f>G32:G32*H32:H32</f>
        <v>30</v>
      </c>
      <c r="J32" s="267">
        <f>G32:G32*(1-H32:H32)</f>
        <v>170</v>
      </c>
      <c r="K32" s="268">
        <f>M32:M32*J32:J32</f>
        <v>0</v>
      </c>
      <c r="L32" s="158">
        <f>G32:G32*M32</f>
        <v>0</v>
      </c>
      <c r="M32" s="159">
        <f>SUM(P32:Z32)</f>
        <v>0</v>
      </c>
      <c r="N32" s="159">
        <f>F32:F32*M32:M32</f>
        <v>0</v>
      </c>
      <c r="O32" s="301"/>
      <c r="P32" s="302"/>
      <c r="Q32" s="179"/>
      <c r="R32" s="180"/>
      <c r="S32" s="181"/>
      <c r="T32" s="182"/>
      <c r="U32" s="183"/>
      <c r="V32" s="184"/>
      <c r="W32" s="185"/>
      <c r="X32" s="186"/>
      <c r="Y32" s="171"/>
      <c r="Z32" s="270"/>
      <c r="AA32" s="294"/>
      <c r="AB32" s="125"/>
      <c r="AC32" s="140"/>
      <c r="AD32" s="140"/>
      <c r="AE32" s="140"/>
      <c r="AF32" s="141"/>
    </row>
    <row r="33" ht="12" customHeight="1">
      <c r="A33" s="251"/>
      <c r="B33" t="s" s="153">
        <v>600</v>
      </c>
      <c r="C33" t="s" s="172">
        <v>601</v>
      </c>
      <c r="D33" t="s" s="265">
        <v>602</v>
      </c>
      <c r="E33" t="s" s="174">
        <v>603</v>
      </c>
      <c r="F33" s="173">
        <v>3.8</v>
      </c>
      <c r="G33" s="175">
        <v>220</v>
      </c>
      <c r="H33" s="266">
        <v>0.15</v>
      </c>
      <c r="I33" s="267">
        <f>G33:G33*H33:H33</f>
        <v>33</v>
      </c>
      <c r="J33" s="267">
        <f>G33:G33*(1-H33:H33)</f>
        <v>187</v>
      </c>
      <c r="K33" s="268">
        <f>M33:M33*J33:J33</f>
        <v>0</v>
      </c>
      <c r="L33" s="158">
        <f>G33:G33*M33</f>
        <v>0</v>
      </c>
      <c r="M33" s="159">
        <f>SUM(P33:Z33)</f>
        <v>0</v>
      </c>
      <c r="N33" s="159">
        <f>F33:F33*M33:M33</f>
        <v>0</v>
      </c>
      <c r="O33" s="301"/>
      <c r="P33" s="302"/>
      <c r="Q33" s="179"/>
      <c r="R33" s="180"/>
      <c r="S33" s="181"/>
      <c r="T33" s="182"/>
      <c r="U33" s="183"/>
      <c r="V33" s="184"/>
      <c r="W33" s="185"/>
      <c r="X33" s="186"/>
      <c r="Y33" s="171"/>
      <c r="Z33" s="270"/>
      <c r="AA33" s="294"/>
      <c r="AB33" s="125"/>
      <c r="AC33" s="140"/>
      <c r="AD33" s="140"/>
      <c r="AE33" s="140"/>
      <c r="AF33" s="141"/>
    </row>
    <row r="34" ht="12" customHeight="1">
      <c r="A34" s="251"/>
      <c r="B34" t="s" s="153">
        <v>604</v>
      </c>
      <c r="C34" t="s" s="172">
        <v>605</v>
      </c>
      <c r="D34" t="s" s="265">
        <v>606</v>
      </c>
      <c r="E34" t="s" s="174">
        <v>603</v>
      </c>
      <c r="F34" s="173">
        <v>4.8</v>
      </c>
      <c r="G34" s="175">
        <v>220</v>
      </c>
      <c r="H34" s="266">
        <v>0.15</v>
      </c>
      <c r="I34" s="267">
        <f>G34:G34*H34:H34</f>
        <v>33</v>
      </c>
      <c r="J34" s="267">
        <f>G34:G34*(1-H34:H34)</f>
        <v>187</v>
      </c>
      <c r="K34" s="268">
        <f>M34:M34*J34:J34</f>
        <v>0</v>
      </c>
      <c r="L34" s="158">
        <f>G34:G34*M34</f>
        <v>0</v>
      </c>
      <c r="M34" s="159">
        <f>SUM(P34:Z34)</f>
        <v>0</v>
      </c>
      <c r="N34" s="159">
        <f>F34:F34*M34:M34</f>
        <v>0</v>
      </c>
      <c r="O34" s="301"/>
      <c r="P34" s="302"/>
      <c r="Q34" s="179"/>
      <c r="R34" s="180"/>
      <c r="S34" s="181"/>
      <c r="T34" s="182"/>
      <c r="U34" s="183"/>
      <c r="V34" s="184"/>
      <c r="W34" s="185"/>
      <c r="X34" s="186"/>
      <c r="Y34" s="171"/>
      <c r="Z34" s="270"/>
      <c r="AA34" s="294"/>
      <c r="AB34" s="125"/>
      <c r="AC34" s="140"/>
      <c r="AD34" s="140"/>
      <c r="AE34" s="140"/>
      <c r="AF34" s="141"/>
    </row>
    <row r="35" ht="12" customHeight="1">
      <c r="A35" s="251"/>
      <c r="B35" t="s" s="153">
        <v>607</v>
      </c>
      <c r="C35" t="s" s="172">
        <v>608</v>
      </c>
      <c r="D35" t="s" s="265">
        <v>609</v>
      </c>
      <c r="E35" t="s" s="174">
        <v>603</v>
      </c>
      <c r="F35" s="173">
        <v>4.6</v>
      </c>
      <c r="G35" s="175">
        <v>220</v>
      </c>
      <c r="H35" s="266">
        <v>0.15</v>
      </c>
      <c r="I35" s="267">
        <f>G35:G35*H35:H35</f>
        <v>33</v>
      </c>
      <c r="J35" s="267">
        <f>G35:G35*(1-H35:H35)</f>
        <v>187</v>
      </c>
      <c r="K35" s="268">
        <f>M35:M35*J35:J35</f>
        <v>0</v>
      </c>
      <c r="L35" s="158">
        <f>G35:G35*M35</f>
        <v>0</v>
      </c>
      <c r="M35" s="159">
        <f>SUM(P35:Z35)</f>
        <v>0</v>
      </c>
      <c r="N35" s="159">
        <f>F35:F35*M35:M35</f>
        <v>0</v>
      </c>
      <c r="O35" s="301"/>
      <c r="P35" s="302"/>
      <c r="Q35" s="179"/>
      <c r="R35" s="180"/>
      <c r="S35" s="181"/>
      <c r="T35" s="182"/>
      <c r="U35" s="183"/>
      <c r="V35" s="184"/>
      <c r="W35" s="185"/>
      <c r="X35" s="186"/>
      <c r="Y35" s="171"/>
      <c r="Z35" s="270"/>
      <c r="AA35" s="294"/>
      <c r="AB35" s="125"/>
      <c r="AC35" s="140"/>
      <c r="AD35" s="140"/>
      <c r="AE35" s="140"/>
      <c r="AF35" s="141"/>
    </row>
    <row r="36" ht="12" customHeight="1">
      <c r="A36" s="251"/>
      <c r="B36" s="277"/>
      <c r="C36" t="s" s="307">
        <v>610</v>
      </c>
      <c r="D36" s="274"/>
      <c r="E36" s="260"/>
      <c r="F36" s="260"/>
      <c r="G36" s="260"/>
      <c r="H36" s="260"/>
      <c r="I36" s="260"/>
      <c r="J36" s="260"/>
      <c r="K36" s="305"/>
      <c r="L36" s="260"/>
      <c r="M36" s="295"/>
      <c r="N36" s="308"/>
      <c r="O36" s="296"/>
      <c r="P36" s="261"/>
      <c r="Q36" s="261"/>
      <c r="R36" s="261"/>
      <c r="S36" s="261"/>
      <c r="T36" s="261"/>
      <c r="U36" s="261"/>
      <c r="V36" s="261"/>
      <c r="W36" s="261"/>
      <c r="X36" s="261"/>
      <c r="Y36" s="262"/>
      <c r="Z36" s="263"/>
      <c r="AA36" s="294"/>
      <c r="AB36" s="125"/>
      <c r="AC36" s="140"/>
      <c r="AD36" s="140"/>
      <c r="AE36" s="140"/>
      <c r="AF36" s="141"/>
    </row>
    <row r="37" ht="12" customHeight="1">
      <c r="A37" s="251"/>
      <c r="B37" t="s" s="153">
        <v>611</v>
      </c>
      <c r="C37" t="s" s="172">
        <v>612</v>
      </c>
      <c r="D37" t="s" s="265">
        <v>613</v>
      </c>
      <c r="E37" t="s" s="174">
        <v>571</v>
      </c>
      <c r="F37" s="173">
        <v>5</v>
      </c>
      <c r="G37" s="175">
        <v>205</v>
      </c>
      <c r="H37" s="266">
        <v>0.15</v>
      </c>
      <c r="I37" s="267">
        <f>G37:G37*H37:H37</f>
        <v>30.75</v>
      </c>
      <c r="J37" s="267">
        <f>G37:G37*(1-H37:H37)</f>
        <v>174.25</v>
      </c>
      <c r="K37" s="268">
        <f>M37:M37*J37:J37</f>
        <v>0</v>
      </c>
      <c r="L37" s="158">
        <f>G37*SUM(P37:Z37)</f>
        <v>0</v>
      </c>
      <c r="M37" s="159">
        <f>SUM(P37:Z37)</f>
        <v>0</v>
      </c>
      <c r="N37" s="159">
        <f>M37*F37</f>
        <v>0</v>
      </c>
      <c r="O37" t="s" s="306">
        <v>38</v>
      </c>
      <c r="P37" s="302"/>
      <c r="Q37" s="179"/>
      <c r="R37" s="180"/>
      <c r="S37" s="181"/>
      <c r="T37" s="182"/>
      <c r="U37" s="183"/>
      <c r="V37" s="184"/>
      <c r="W37" s="185"/>
      <c r="X37" s="186"/>
      <c r="Y37" s="171"/>
      <c r="Z37" s="270"/>
      <c r="AA37" s="294"/>
      <c r="AB37" s="125"/>
      <c r="AC37" s="140"/>
      <c r="AD37" s="140"/>
      <c r="AE37" s="140"/>
      <c r="AF37" s="141"/>
    </row>
    <row r="38" ht="12" customHeight="1">
      <c r="A38" s="251"/>
      <c r="B38" t="s" s="153">
        <v>614</v>
      </c>
      <c r="C38" t="s" s="172">
        <v>615</v>
      </c>
      <c r="D38" t="s" s="265">
        <v>616</v>
      </c>
      <c r="E38" t="s" s="174">
        <v>575</v>
      </c>
      <c r="F38" s="173">
        <v>12</v>
      </c>
      <c r="G38" s="175">
        <v>260</v>
      </c>
      <c r="H38" s="266">
        <v>0.15</v>
      </c>
      <c r="I38" s="267">
        <f>G38:G38*H38:H38</f>
        <v>39</v>
      </c>
      <c r="J38" s="267">
        <f>G38:G38*(1-H38:H38)</f>
        <v>221</v>
      </c>
      <c r="K38" s="268">
        <f>M38:M38*J38:J38</f>
        <v>0</v>
      </c>
      <c r="L38" s="158">
        <f>G38*SUM(P38:Z38)</f>
        <v>0</v>
      </c>
      <c r="M38" s="159">
        <f>SUM(P38:Z38)</f>
        <v>0</v>
      </c>
      <c r="N38" s="159">
        <f>M38*F38</f>
        <v>0</v>
      </c>
      <c r="O38" t="s" s="306">
        <v>38</v>
      </c>
      <c r="P38" s="302"/>
      <c r="Q38" s="179"/>
      <c r="R38" s="180"/>
      <c r="S38" s="181"/>
      <c r="T38" s="182"/>
      <c r="U38" s="183"/>
      <c r="V38" s="184"/>
      <c r="W38" s="185"/>
      <c r="X38" s="186"/>
      <c r="Y38" s="171"/>
      <c r="Z38" s="270"/>
      <c r="AA38" s="294"/>
      <c r="AB38" s="125"/>
      <c r="AC38" s="140"/>
      <c r="AD38" s="140"/>
      <c r="AE38" s="140"/>
      <c r="AF38" s="141"/>
    </row>
    <row r="39" ht="12" customHeight="1">
      <c r="A39" s="251"/>
      <c r="B39" t="s" s="153">
        <v>617</v>
      </c>
      <c r="C39" t="s" s="172">
        <v>618</v>
      </c>
      <c r="D39" t="s" s="265">
        <v>619</v>
      </c>
      <c r="E39" t="s" s="174">
        <v>579</v>
      </c>
      <c r="F39" s="173">
        <v>1.2</v>
      </c>
      <c r="G39" s="175">
        <v>115</v>
      </c>
      <c r="H39" s="266">
        <v>0.15</v>
      </c>
      <c r="I39" s="267">
        <f>G39:G39*H39:H39</f>
        <v>17.25</v>
      </c>
      <c r="J39" s="267">
        <f>G39:G39*(1-H39:H39)</f>
        <v>97.75</v>
      </c>
      <c r="K39" s="268">
        <f>M39:M39*J39:J39</f>
        <v>0</v>
      </c>
      <c r="L39" s="158">
        <f>G39*SUM(P39:Z39)</f>
        <v>0</v>
      </c>
      <c r="M39" s="159">
        <f>SUM(P39:Z39)</f>
        <v>0</v>
      </c>
      <c r="N39" s="159">
        <f>M39*F39</f>
        <v>0</v>
      </c>
      <c r="O39" t="s" s="306">
        <v>38</v>
      </c>
      <c r="P39" s="302"/>
      <c r="Q39" s="179"/>
      <c r="R39" s="180"/>
      <c r="S39" s="181"/>
      <c r="T39" s="182"/>
      <c r="U39" s="183"/>
      <c r="V39" s="184"/>
      <c r="W39" s="185"/>
      <c r="X39" s="186"/>
      <c r="Y39" s="171"/>
      <c r="Z39" s="270"/>
      <c r="AA39" s="294"/>
      <c r="AB39" s="125"/>
      <c r="AC39" s="140"/>
      <c r="AD39" s="140"/>
      <c r="AE39" s="140"/>
      <c r="AF39" s="141"/>
    </row>
    <row r="40" ht="12" customHeight="1">
      <c r="A40" s="251"/>
      <c r="B40" t="s" s="153">
        <v>620</v>
      </c>
      <c r="C40" t="s" s="172">
        <v>621</v>
      </c>
      <c r="D40" t="s" s="265">
        <v>622</v>
      </c>
      <c r="E40" t="s" s="174">
        <v>583</v>
      </c>
      <c r="F40" s="173">
        <v>3.6</v>
      </c>
      <c r="G40" s="175">
        <v>235</v>
      </c>
      <c r="H40" s="266">
        <v>0.15</v>
      </c>
      <c r="I40" s="267">
        <f>G40:G40*H40:H40</f>
        <v>35.25</v>
      </c>
      <c r="J40" s="267">
        <f>G40:G40*(1-H40:H40)</f>
        <v>199.75</v>
      </c>
      <c r="K40" s="268">
        <f>M40:M40*J40:J40</f>
        <v>0</v>
      </c>
      <c r="L40" s="158">
        <f>G40*SUM(P40:Z40)</f>
        <v>0</v>
      </c>
      <c r="M40" s="159">
        <f>SUM(P40:Z40)</f>
        <v>0</v>
      </c>
      <c r="N40" s="159">
        <f>M40*F40</f>
        <v>0</v>
      </c>
      <c r="O40" t="s" s="306">
        <v>38</v>
      </c>
      <c r="P40" s="302"/>
      <c r="Q40" s="179"/>
      <c r="R40" s="180"/>
      <c r="S40" s="181"/>
      <c r="T40" s="182"/>
      <c r="U40" s="183"/>
      <c r="V40" s="184"/>
      <c r="W40" s="185"/>
      <c r="X40" s="186"/>
      <c r="Y40" s="171"/>
      <c r="Z40" s="270"/>
      <c r="AA40" s="294"/>
      <c r="AB40" s="125"/>
      <c r="AC40" s="140"/>
      <c r="AD40" s="140"/>
      <c r="AE40" s="140"/>
      <c r="AF40" s="141"/>
    </row>
    <row r="41" ht="12" customHeight="1">
      <c r="A41" s="251"/>
      <c r="B41" t="s" s="153">
        <v>623</v>
      </c>
      <c r="C41" t="s" s="172">
        <v>624</v>
      </c>
      <c r="D41" t="s" s="265">
        <v>625</v>
      </c>
      <c r="E41" t="s" s="174">
        <v>590</v>
      </c>
      <c r="F41" s="173">
        <v>3.6</v>
      </c>
      <c r="G41" s="175">
        <v>235</v>
      </c>
      <c r="H41" s="266">
        <v>0.15</v>
      </c>
      <c r="I41" s="267">
        <f>G41:G41*H41:H41</f>
        <v>35.25</v>
      </c>
      <c r="J41" s="267">
        <f>G41:G41*(1-H41:H41)</f>
        <v>199.75</v>
      </c>
      <c r="K41" s="268">
        <f>M41:M41*J41:J41</f>
        <v>0</v>
      </c>
      <c r="L41" s="158">
        <f>G41*SUM(P41:Z41)</f>
        <v>0</v>
      </c>
      <c r="M41" s="159">
        <f>SUM(P41:Z41)</f>
        <v>0</v>
      </c>
      <c r="N41" s="159">
        <f>M41*F41</f>
        <v>0</v>
      </c>
      <c r="O41" t="s" s="306">
        <v>38</v>
      </c>
      <c r="P41" s="302"/>
      <c r="Q41" s="179"/>
      <c r="R41" s="180"/>
      <c r="S41" s="181"/>
      <c r="T41" s="182"/>
      <c r="U41" s="183"/>
      <c r="V41" s="184"/>
      <c r="W41" s="185"/>
      <c r="X41" s="186"/>
      <c r="Y41" s="171"/>
      <c r="Z41" s="270"/>
      <c r="AA41" s="294"/>
      <c r="AB41" s="125"/>
      <c r="AC41" s="140"/>
      <c r="AD41" s="140"/>
      <c r="AE41" s="140"/>
      <c r="AF41" s="141"/>
    </row>
    <row r="42" ht="12" customHeight="1">
      <c r="A42" s="251"/>
      <c r="B42" t="s" s="153">
        <v>626</v>
      </c>
      <c r="C42" t="s" s="172">
        <v>627</v>
      </c>
      <c r="D42" t="s" s="265">
        <v>628</v>
      </c>
      <c r="E42" t="s" s="174">
        <v>590</v>
      </c>
      <c r="F42" s="173">
        <v>3.8</v>
      </c>
      <c r="G42" s="175">
        <v>245</v>
      </c>
      <c r="H42" s="266">
        <v>0.15</v>
      </c>
      <c r="I42" s="267">
        <f>G42:G42*H42:H42</f>
        <v>36.75</v>
      </c>
      <c r="J42" s="267">
        <f>G42:G42*(1-H42:H42)</f>
        <v>208.25</v>
      </c>
      <c r="K42" s="268">
        <f>M42:M42*J42:J42</f>
        <v>0</v>
      </c>
      <c r="L42" s="158">
        <f>G42*SUM(P42:Z42)</f>
        <v>0</v>
      </c>
      <c r="M42" s="159">
        <f>SUM(P42:Z42)</f>
        <v>0</v>
      </c>
      <c r="N42" s="159">
        <f>M42*F42</f>
        <v>0</v>
      </c>
      <c r="O42" t="s" s="306">
        <v>38</v>
      </c>
      <c r="P42" s="302"/>
      <c r="Q42" s="179"/>
      <c r="R42" s="180"/>
      <c r="S42" s="181"/>
      <c r="T42" s="182"/>
      <c r="U42" s="183"/>
      <c r="V42" s="184"/>
      <c r="W42" s="185"/>
      <c r="X42" s="186"/>
      <c r="Y42" s="171"/>
      <c r="Z42" s="270"/>
      <c r="AA42" s="294"/>
      <c r="AB42" s="125"/>
      <c r="AC42" s="140"/>
      <c r="AD42" s="140"/>
      <c r="AE42" s="140"/>
      <c r="AF42" s="141"/>
    </row>
    <row r="43" ht="12" customHeight="1">
      <c r="A43" s="251"/>
      <c r="B43" t="s" s="153">
        <v>629</v>
      </c>
      <c r="C43" t="s" s="172">
        <v>630</v>
      </c>
      <c r="D43" t="s" s="265">
        <v>631</v>
      </c>
      <c r="E43" t="s" s="174">
        <v>590</v>
      </c>
      <c r="F43" s="173">
        <v>3.8</v>
      </c>
      <c r="G43" s="175">
        <v>245</v>
      </c>
      <c r="H43" s="266">
        <v>0.15</v>
      </c>
      <c r="I43" s="267">
        <f>G43:G43*H43:H43</f>
        <v>36.75</v>
      </c>
      <c r="J43" s="267">
        <f>G43:G43*(1-H43:H43)</f>
        <v>208.25</v>
      </c>
      <c r="K43" s="268">
        <f>M43:M43*J43:J43</f>
        <v>0</v>
      </c>
      <c r="L43" s="158">
        <f>G43*SUM(P43:Z43)</f>
        <v>0</v>
      </c>
      <c r="M43" s="159">
        <f>SUM(P43:Z43)</f>
        <v>0</v>
      </c>
      <c r="N43" s="159">
        <f>M43*F43</f>
        <v>0</v>
      </c>
      <c r="O43" t="s" s="306">
        <v>38</v>
      </c>
      <c r="P43" s="302"/>
      <c r="Q43" s="179"/>
      <c r="R43" s="180"/>
      <c r="S43" s="181"/>
      <c r="T43" s="182"/>
      <c r="U43" s="183"/>
      <c r="V43" s="184"/>
      <c r="W43" s="185"/>
      <c r="X43" s="186"/>
      <c r="Y43" s="171"/>
      <c r="Z43" s="270"/>
      <c r="AA43" s="294"/>
      <c r="AB43" s="125"/>
      <c r="AC43" s="140"/>
      <c r="AD43" s="140"/>
      <c r="AE43" s="140"/>
      <c r="AF43" s="141"/>
    </row>
    <row r="44" ht="12" customHeight="1">
      <c r="A44" s="251"/>
      <c r="B44" t="s" s="153">
        <v>632</v>
      </c>
      <c r="C44" t="s" s="172">
        <v>633</v>
      </c>
      <c r="D44" t="s" s="265">
        <v>634</v>
      </c>
      <c r="E44" t="s" s="174">
        <v>590</v>
      </c>
      <c r="F44" s="173">
        <v>4.6</v>
      </c>
      <c r="G44" s="175">
        <v>245</v>
      </c>
      <c r="H44" s="266">
        <v>0.15</v>
      </c>
      <c r="I44" s="267">
        <f>G44:G44*H44:H44</f>
        <v>36.75</v>
      </c>
      <c r="J44" s="267">
        <f>G44:G44*(1-H44:H44)</f>
        <v>208.25</v>
      </c>
      <c r="K44" s="268">
        <f>M44:M44*J44:J44</f>
        <v>0</v>
      </c>
      <c r="L44" s="158">
        <f>G44*SUM(P44:Z44)</f>
        <v>0</v>
      </c>
      <c r="M44" s="159">
        <f>SUM(P44:Z44)</f>
        <v>0</v>
      </c>
      <c r="N44" s="159">
        <f>M44*F44</f>
        <v>0</v>
      </c>
      <c r="O44" t="s" s="306">
        <v>38</v>
      </c>
      <c r="P44" s="302"/>
      <c r="Q44" s="179"/>
      <c r="R44" s="180"/>
      <c r="S44" s="181"/>
      <c r="T44" s="182"/>
      <c r="U44" s="183"/>
      <c r="V44" s="184"/>
      <c r="W44" s="185"/>
      <c r="X44" s="186"/>
      <c r="Y44" s="171"/>
      <c r="Z44" s="270"/>
      <c r="AA44" s="294"/>
      <c r="AB44" s="125"/>
      <c r="AC44" s="140"/>
      <c r="AD44" s="140"/>
      <c r="AE44" s="140"/>
      <c r="AF44" s="141"/>
    </row>
    <row r="45" ht="12" customHeight="1">
      <c r="A45" s="251"/>
      <c r="B45" t="s" s="153">
        <v>635</v>
      </c>
      <c r="C45" t="s" s="172">
        <v>636</v>
      </c>
      <c r="D45" t="s" s="265">
        <v>637</v>
      </c>
      <c r="E45" t="s" s="174">
        <v>603</v>
      </c>
      <c r="F45" s="173">
        <v>3.8</v>
      </c>
      <c r="G45" s="175">
        <v>265</v>
      </c>
      <c r="H45" s="266">
        <v>0.15</v>
      </c>
      <c r="I45" s="267">
        <f>G45:G45*H45:H45</f>
        <v>39.75</v>
      </c>
      <c r="J45" s="267">
        <f>G45:G45*(1-H45:H45)</f>
        <v>225.25</v>
      </c>
      <c r="K45" s="268">
        <f>M45:M45*J45:J45</f>
        <v>0</v>
      </c>
      <c r="L45" s="158">
        <f>G45*SUM(P45:Z45)</f>
        <v>0</v>
      </c>
      <c r="M45" s="159">
        <f>SUM(P45:Z45)</f>
        <v>0</v>
      </c>
      <c r="N45" s="159">
        <f>M45*F45</f>
        <v>0</v>
      </c>
      <c r="O45" t="s" s="306">
        <v>38</v>
      </c>
      <c r="P45" s="302"/>
      <c r="Q45" s="179"/>
      <c r="R45" s="180"/>
      <c r="S45" s="181"/>
      <c r="T45" s="182"/>
      <c r="U45" s="183"/>
      <c r="V45" s="184"/>
      <c r="W45" s="185"/>
      <c r="X45" s="186"/>
      <c r="Y45" s="171"/>
      <c r="Z45" s="270"/>
      <c r="AA45" s="294"/>
      <c r="AB45" s="125"/>
      <c r="AC45" s="140"/>
      <c r="AD45" s="140"/>
      <c r="AE45" s="140"/>
      <c r="AF45" s="141"/>
    </row>
    <row r="46" ht="12" customHeight="1">
      <c r="A46" s="251"/>
      <c r="B46" t="s" s="153">
        <v>638</v>
      </c>
      <c r="C46" t="s" s="172">
        <v>639</v>
      </c>
      <c r="D46" t="s" s="265">
        <v>640</v>
      </c>
      <c r="E46" t="s" s="174">
        <v>603</v>
      </c>
      <c r="F46" s="173">
        <v>4.8</v>
      </c>
      <c r="G46" s="175">
        <v>265</v>
      </c>
      <c r="H46" s="266">
        <v>0.15</v>
      </c>
      <c r="I46" s="267">
        <f>G46:G46*H46:H46</f>
        <v>39.75</v>
      </c>
      <c r="J46" s="267">
        <f>G46:G46*(1-H46:H46)</f>
        <v>225.25</v>
      </c>
      <c r="K46" s="268">
        <f>M46:M46*J46:J46</f>
        <v>0</v>
      </c>
      <c r="L46" s="158">
        <f>G46*SUM(P46:Z46)</f>
        <v>0</v>
      </c>
      <c r="M46" s="159">
        <f>SUM(P46:Z46)</f>
        <v>0</v>
      </c>
      <c r="N46" s="159">
        <f>M46*F46</f>
        <v>0</v>
      </c>
      <c r="O46" t="s" s="306">
        <v>38</v>
      </c>
      <c r="P46" s="302"/>
      <c r="Q46" s="179"/>
      <c r="R46" s="180"/>
      <c r="S46" s="181"/>
      <c r="T46" s="182"/>
      <c r="U46" s="183"/>
      <c r="V46" s="184"/>
      <c r="W46" s="185"/>
      <c r="X46" s="186"/>
      <c r="Y46" s="171"/>
      <c r="Z46" s="270"/>
      <c r="AA46" s="294"/>
      <c r="AB46" s="125"/>
      <c r="AC46" s="140"/>
      <c r="AD46" s="140"/>
      <c r="AE46" s="140"/>
      <c r="AF46" s="141"/>
    </row>
    <row r="47" ht="12" customHeight="1">
      <c r="A47" s="251"/>
      <c r="B47" t="s" s="153">
        <v>641</v>
      </c>
      <c r="C47" t="s" s="172">
        <v>642</v>
      </c>
      <c r="D47" t="s" s="265">
        <v>643</v>
      </c>
      <c r="E47" t="s" s="174">
        <v>603</v>
      </c>
      <c r="F47" s="173">
        <v>4.6</v>
      </c>
      <c r="G47" s="175">
        <v>265</v>
      </c>
      <c r="H47" s="266">
        <v>0.15</v>
      </c>
      <c r="I47" s="267">
        <f>G47:G47*H47:H47</f>
        <v>39.75</v>
      </c>
      <c r="J47" s="267">
        <f>G47:G47*(1-H47:H47)</f>
        <v>225.25</v>
      </c>
      <c r="K47" s="268">
        <f>M47:M47*J47:J47</f>
        <v>0</v>
      </c>
      <c r="L47" s="158">
        <f>G47*SUM(P47:Z47)</f>
        <v>0</v>
      </c>
      <c r="M47" s="159">
        <f>SUM(P47:Z47)</f>
        <v>0</v>
      </c>
      <c r="N47" s="159">
        <f>M47*F47</f>
        <v>0</v>
      </c>
      <c r="O47" t="s" s="306">
        <v>38</v>
      </c>
      <c r="P47" s="302"/>
      <c r="Q47" s="179"/>
      <c r="R47" s="180"/>
      <c r="S47" s="181"/>
      <c r="T47" s="182"/>
      <c r="U47" s="183"/>
      <c r="V47" s="184"/>
      <c r="W47" s="185"/>
      <c r="X47" s="186"/>
      <c r="Y47" s="171"/>
      <c r="Z47" s="270"/>
      <c r="AA47" s="294"/>
      <c r="AB47" s="125"/>
      <c r="AC47" s="140"/>
      <c r="AD47" s="140"/>
      <c r="AE47" s="140"/>
      <c r="AF47" s="141"/>
    </row>
    <row r="48" ht="12" customHeight="1">
      <c r="A48" s="251"/>
      <c r="B48" s="277"/>
      <c r="C48" t="s" s="307">
        <v>644</v>
      </c>
      <c r="D48" s="274"/>
      <c r="E48" s="260"/>
      <c r="F48" s="260"/>
      <c r="G48" s="260"/>
      <c r="H48" s="260"/>
      <c r="I48" s="260"/>
      <c r="J48" s="260"/>
      <c r="K48" s="305"/>
      <c r="L48" s="260"/>
      <c r="M48" s="295"/>
      <c r="N48" s="308"/>
      <c r="O48" s="296"/>
      <c r="P48" s="261"/>
      <c r="Q48" s="261"/>
      <c r="R48" s="261"/>
      <c r="S48" s="261"/>
      <c r="T48" s="261"/>
      <c r="U48" s="261"/>
      <c r="V48" s="261"/>
      <c r="W48" s="261"/>
      <c r="X48" s="261"/>
      <c r="Y48" s="262"/>
      <c r="Z48" s="263"/>
      <c r="AA48" s="294"/>
      <c r="AB48" s="125"/>
      <c r="AC48" s="140"/>
      <c r="AD48" s="140"/>
      <c r="AE48" s="140"/>
      <c r="AF48" s="141"/>
    </row>
    <row r="49" ht="12" customHeight="1">
      <c r="A49" s="251"/>
      <c r="B49" t="s" s="153">
        <v>645</v>
      </c>
      <c r="C49" t="s" s="172">
        <v>646</v>
      </c>
      <c r="D49" t="s" s="265">
        <v>647</v>
      </c>
      <c r="E49" t="s" s="174">
        <v>648</v>
      </c>
      <c r="F49" s="173">
        <v>4.7</v>
      </c>
      <c r="G49" s="175">
        <v>220</v>
      </c>
      <c r="H49" s="266">
        <v>0.15</v>
      </c>
      <c r="I49" s="267">
        <f>G49:G49*H49:H49</f>
        <v>33</v>
      </c>
      <c r="J49" s="267">
        <f>G49:G49*(1-H49:H49)</f>
        <v>187</v>
      </c>
      <c r="K49" s="268">
        <f>M49:M49*J49:J49</f>
        <v>0</v>
      </c>
      <c r="L49" s="158">
        <f>G49:G49*M49</f>
        <v>0</v>
      </c>
      <c r="M49" s="159">
        <f>SUM(P49:Z49)</f>
        <v>0</v>
      </c>
      <c r="N49" s="159">
        <f>F49:F49*M49:M49</f>
        <v>0</v>
      </c>
      <c r="O49" s="301"/>
      <c r="P49" s="302"/>
      <c r="Q49" s="179"/>
      <c r="R49" s="180"/>
      <c r="S49" s="181"/>
      <c r="T49" s="182"/>
      <c r="U49" s="183"/>
      <c r="V49" s="184"/>
      <c r="W49" s="185"/>
      <c r="X49" s="186"/>
      <c r="Y49" s="171"/>
      <c r="Z49" s="270"/>
      <c r="AA49" s="294"/>
      <c r="AB49" s="125"/>
      <c r="AC49" s="140"/>
      <c r="AD49" s="140"/>
      <c r="AE49" s="140"/>
      <c r="AF49" s="141"/>
    </row>
    <row r="50" ht="12" customHeight="1">
      <c r="A50" s="251"/>
      <c r="B50" t="s" s="153">
        <v>649</v>
      </c>
      <c r="C50" t="s" s="172">
        <v>650</v>
      </c>
      <c r="D50" t="s" s="265">
        <v>651</v>
      </c>
      <c r="E50" t="s" s="174">
        <v>648</v>
      </c>
      <c r="F50" s="173">
        <v>5</v>
      </c>
      <c r="G50" s="175">
        <v>220</v>
      </c>
      <c r="H50" s="266">
        <v>0.15</v>
      </c>
      <c r="I50" s="267">
        <f>G50:G50*H50:H50</f>
        <v>33</v>
      </c>
      <c r="J50" s="267">
        <f>G50:G50*(1-H50:H50)</f>
        <v>187</v>
      </c>
      <c r="K50" s="268">
        <f>M50:M50*J50:J50</f>
        <v>0</v>
      </c>
      <c r="L50" s="158">
        <f>G50:G50*M50</f>
        <v>0</v>
      </c>
      <c r="M50" s="159">
        <f>SUM(P50:Z50)</f>
        <v>0</v>
      </c>
      <c r="N50" s="159">
        <f>F50:F50*M50:M50</f>
        <v>0</v>
      </c>
      <c r="O50" s="301"/>
      <c r="P50" s="302"/>
      <c r="Q50" s="179"/>
      <c r="R50" s="180"/>
      <c r="S50" s="181"/>
      <c r="T50" s="182"/>
      <c r="U50" s="183"/>
      <c r="V50" s="184"/>
      <c r="W50" s="185"/>
      <c r="X50" s="186"/>
      <c r="Y50" s="171"/>
      <c r="Z50" s="270"/>
      <c r="AA50" s="294"/>
      <c r="AB50" s="125"/>
      <c r="AC50" s="140"/>
      <c r="AD50" s="140"/>
      <c r="AE50" s="140"/>
      <c r="AF50" s="141"/>
    </row>
    <row r="51" ht="12" customHeight="1">
      <c r="A51" s="251"/>
      <c r="B51" t="s" s="153">
        <v>652</v>
      </c>
      <c r="C51" t="s" s="172">
        <v>653</v>
      </c>
      <c r="D51" t="s" s="265">
        <v>654</v>
      </c>
      <c r="E51" t="s" s="174">
        <v>655</v>
      </c>
      <c r="F51" s="173">
        <v>4.7</v>
      </c>
      <c r="G51" s="175">
        <v>220</v>
      </c>
      <c r="H51" s="266">
        <v>0.15</v>
      </c>
      <c r="I51" s="267">
        <f>G51:G51*H51:H51</f>
        <v>33</v>
      </c>
      <c r="J51" s="267">
        <f>G51:G51*(1-H51:H51)</f>
        <v>187</v>
      </c>
      <c r="K51" s="268">
        <f>M51:M51*J51:J51</f>
        <v>0</v>
      </c>
      <c r="L51" s="158">
        <f>G51:G51*M51</f>
        <v>0</v>
      </c>
      <c r="M51" s="159">
        <f>SUM(P51:Z51)</f>
        <v>0</v>
      </c>
      <c r="N51" s="159">
        <f>F51:F51*M51:M51</f>
        <v>0</v>
      </c>
      <c r="O51" s="301"/>
      <c r="P51" s="302"/>
      <c r="Q51" s="179"/>
      <c r="R51" s="180"/>
      <c r="S51" s="181"/>
      <c r="T51" s="182"/>
      <c r="U51" s="183"/>
      <c r="V51" s="184"/>
      <c r="W51" s="185"/>
      <c r="X51" s="186"/>
      <c r="Y51" s="171"/>
      <c r="Z51" s="270"/>
      <c r="AA51" s="294"/>
      <c r="AB51" s="125"/>
      <c r="AC51" s="140"/>
      <c r="AD51" s="140"/>
      <c r="AE51" s="140"/>
      <c r="AF51" s="141"/>
    </row>
    <row r="52" ht="12" customHeight="1">
      <c r="A52" s="251"/>
      <c r="B52" t="s" s="257">
        <v>656</v>
      </c>
      <c r="C52" t="s" s="307">
        <v>657</v>
      </c>
      <c r="D52" s="274"/>
      <c r="E52" s="260"/>
      <c r="F52" s="260"/>
      <c r="G52" s="260"/>
      <c r="H52" s="260"/>
      <c r="I52" s="260"/>
      <c r="J52" s="260"/>
      <c r="K52" s="305"/>
      <c r="L52" s="260"/>
      <c r="M52" s="295"/>
      <c r="N52" s="308"/>
      <c r="O52" s="296"/>
      <c r="P52" s="261"/>
      <c r="Q52" s="261"/>
      <c r="R52" s="261"/>
      <c r="S52" s="261"/>
      <c r="T52" s="261"/>
      <c r="U52" s="261"/>
      <c r="V52" s="261"/>
      <c r="W52" s="261"/>
      <c r="X52" s="261"/>
      <c r="Y52" s="262"/>
      <c r="Z52" s="263"/>
      <c r="AA52" s="294"/>
      <c r="AB52" s="125"/>
      <c r="AC52" s="140"/>
      <c r="AD52" s="140"/>
      <c r="AE52" s="140"/>
      <c r="AF52" s="141"/>
    </row>
    <row r="53" ht="12" customHeight="1">
      <c r="A53" s="251"/>
      <c r="B53" t="s" s="153">
        <v>658</v>
      </c>
      <c r="C53" t="s" s="172">
        <v>659</v>
      </c>
      <c r="D53" t="s" s="265">
        <v>660</v>
      </c>
      <c r="E53" t="s" s="174">
        <v>661</v>
      </c>
      <c r="F53" s="173">
        <v>3.6</v>
      </c>
      <c r="G53" s="175">
        <v>215</v>
      </c>
      <c r="H53" s="266">
        <v>0.15</v>
      </c>
      <c r="I53" s="267">
        <f>G53:G53*H53:H53</f>
        <v>32.25</v>
      </c>
      <c r="J53" s="267">
        <f>G53:G53*(1-H53:H53)</f>
        <v>182.75</v>
      </c>
      <c r="K53" s="268">
        <f>M53:M53*J53:J53</f>
        <v>0</v>
      </c>
      <c r="L53" s="158">
        <f>G53:G53*M53</f>
        <v>0</v>
      </c>
      <c r="M53" s="159">
        <f>SUM(P53:Z53)</f>
        <v>0</v>
      </c>
      <c r="N53" s="159">
        <f>F53:F53*M53:M53</f>
        <v>0</v>
      </c>
      <c r="O53" s="301"/>
      <c r="P53" s="302"/>
      <c r="Q53" s="179"/>
      <c r="R53" s="180"/>
      <c r="S53" s="181"/>
      <c r="T53" s="182"/>
      <c r="U53" s="183"/>
      <c r="V53" s="184"/>
      <c r="W53" s="185"/>
      <c r="X53" s="186"/>
      <c r="Y53" s="171"/>
      <c r="Z53" s="270"/>
      <c r="AA53" s="294"/>
      <c r="AB53" s="125"/>
      <c r="AC53" s="140"/>
      <c r="AD53" s="140"/>
      <c r="AE53" s="140"/>
      <c r="AF53" s="141"/>
    </row>
    <row r="54" ht="12" customHeight="1">
      <c r="A54" s="251"/>
      <c r="B54" t="s" s="153">
        <v>662</v>
      </c>
      <c r="C54" t="s" s="172">
        <v>663</v>
      </c>
      <c r="D54" t="s" s="265">
        <v>664</v>
      </c>
      <c r="E54" t="s" s="174">
        <v>665</v>
      </c>
      <c r="F54" s="173">
        <v>3.2</v>
      </c>
      <c r="G54" s="175">
        <v>215</v>
      </c>
      <c r="H54" s="266">
        <v>0.15</v>
      </c>
      <c r="I54" s="267">
        <f>G54:G54*H54:H54</f>
        <v>32.25</v>
      </c>
      <c r="J54" s="267">
        <f>G54:G54*(1-H54:H54)</f>
        <v>182.75</v>
      </c>
      <c r="K54" s="268">
        <f>M54:M54*J54:J54</f>
        <v>0</v>
      </c>
      <c r="L54" s="158">
        <f>G54:G54*M54</f>
        <v>0</v>
      </c>
      <c r="M54" s="159">
        <f>SUM(P54:Z54)</f>
        <v>0</v>
      </c>
      <c r="N54" s="159">
        <f>F54:F54*M54:M54</f>
        <v>0</v>
      </c>
      <c r="O54" s="301"/>
      <c r="P54" s="302"/>
      <c r="Q54" s="179"/>
      <c r="R54" s="180"/>
      <c r="S54" s="181"/>
      <c r="T54" s="182"/>
      <c r="U54" s="183"/>
      <c r="V54" s="184"/>
      <c r="W54" s="185"/>
      <c r="X54" s="186"/>
      <c r="Y54" s="171"/>
      <c r="Z54" s="270"/>
      <c r="AA54" s="294"/>
      <c r="AB54" s="125"/>
      <c r="AC54" s="140"/>
      <c r="AD54" s="140"/>
      <c r="AE54" s="140"/>
      <c r="AF54" s="141"/>
    </row>
    <row r="55" ht="12" customHeight="1">
      <c r="A55" s="251"/>
      <c r="B55" t="s" s="153">
        <v>666</v>
      </c>
      <c r="C55" t="s" s="172">
        <v>667</v>
      </c>
      <c r="D55" t="s" s="265">
        <v>668</v>
      </c>
      <c r="E55" t="s" s="174">
        <v>669</v>
      </c>
      <c r="F55" s="173">
        <v>3.7</v>
      </c>
      <c r="G55" s="175">
        <v>215</v>
      </c>
      <c r="H55" s="266">
        <v>0.15</v>
      </c>
      <c r="I55" s="267">
        <f>G55:G55*H55:H55</f>
        <v>32.25</v>
      </c>
      <c r="J55" s="267">
        <f>G55:G55*(1-H55:H55)</f>
        <v>182.75</v>
      </c>
      <c r="K55" s="268">
        <f>M55:M55*J55:J55</f>
        <v>0</v>
      </c>
      <c r="L55" s="158">
        <f>G55:G55*M55</f>
        <v>0</v>
      </c>
      <c r="M55" s="159">
        <f>SUM(P55:Z55)</f>
        <v>0</v>
      </c>
      <c r="N55" s="159">
        <f>F55:F55*M55:M55</f>
        <v>0</v>
      </c>
      <c r="O55" s="301"/>
      <c r="P55" s="302"/>
      <c r="Q55" s="179"/>
      <c r="R55" s="180"/>
      <c r="S55" s="181"/>
      <c r="T55" s="182"/>
      <c r="U55" s="183"/>
      <c r="V55" s="184"/>
      <c r="W55" s="185"/>
      <c r="X55" s="186"/>
      <c r="Y55" s="171"/>
      <c r="Z55" s="270"/>
      <c r="AA55" s="294"/>
      <c r="AB55" s="125"/>
      <c r="AC55" s="140"/>
      <c r="AD55" s="140"/>
      <c r="AE55" s="140"/>
      <c r="AF55" s="141"/>
    </row>
    <row r="56" ht="12" customHeight="1">
      <c r="A56" s="251"/>
      <c r="B56" t="s" s="153">
        <v>670</v>
      </c>
      <c r="C56" t="s" s="172">
        <v>671</v>
      </c>
      <c r="D56" t="s" s="265">
        <v>672</v>
      </c>
      <c r="E56" t="s" s="174">
        <v>673</v>
      </c>
      <c r="F56" s="173">
        <v>3</v>
      </c>
      <c r="G56" s="175">
        <v>230</v>
      </c>
      <c r="H56" s="266">
        <v>0.15</v>
      </c>
      <c r="I56" s="267">
        <f>G56:G56*H56:H56</f>
        <v>34.5</v>
      </c>
      <c r="J56" s="267">
        <f>G56:G56*(1-H56:H56)</f>
        <v>195.5</v>
      </c>
      <c r="K56" s="268">
        <f>M56:M56*J56:J56</f>
        <v>0</v>
      </c>
      <c r="L56" s="158">
        <f>G56:G56*M56</f>
        <v>0</v>
      </c>
      <c r="M56" s="159">
        <f>SUM(P56:Z56)</f>
        <v>0</v>
      </c>
      <c r="N56" s="159">
        <f>F56:F56*M56:M56</f>
        <v>0</v>
      </c>
      <c r="O56" s="301"/>
      <c r="P56" s="302"/>
      <c r="Q56" s="179"/>
      <c r="R56" s="180"/>
      <c r="S56" s="181"/>
      <c r="T56" s="182"/>
      <c r="U56" s="183"/>
      <c r="V56" s="184"/>
      <c r="W56" s="185"/>
      <c r="X56" s="186"/>
      <c r="Y56" s="171"/>
      <c r="Z56" s="270"/>
      <c r="AA56" s="294"/>
      <c r="AB56" s="125"/>
      <c r="AC56" s="140"/>
      <c r="AD56" s="140"/>
      <c r="AE56" s="140"/>
      <c r="AF56" s="141"/>
    </row>
    <row r="57" ht="12" customHeight="1">
      <c r="A57" s="251"/>
      <c r="B57" t="s" s="153">
        <v>674</v>
      </c>
      <c r="C57" t="s" s="172">
        <v>675</v>
      </c>
      <c r="D57" t="s" s="265">
        <v>676</v>
      </c>
      <c r="E57" t="s" s="174">
        <v>677</v>
      </c>
      <c r="F57" s="173">
        <v>2.4</v>
      </c>
      <c r="G57" s="175">
        <v>190</v>
      </c>
      <c r="H57" s="266">
        <v>0.15</v>
      </c>
      <c r="I57" s="267">
        <f>G57:G57*H57:H57</f>
        <v>28.5</v>
      </c>
      <c r="J57" s="267">
        <f>G57:G57*(1-H57:H57)</f>
        <v>161.5</v>
      </c>
      <c r="K57" s="268">
        <f>M57:M57*J57:J57</f>
        <v>0</v>
      </c>
      <c r="L57" s="158">
        <f>G57:G57*M57</f>
        <v>0</v>
      </c>
      <c r="M57" s="159">
        <f>SUM(P57:Z57)</f>
        <v>0</v>
      </c>
      <c r="N57" s="159">
        <f>F57:F57*M57:M57</f>
        <v>0</v>
      </c>
      <c r="O57" s="301"/>
      <c r="P57" s="302"/>
      <c r="Q57" s="179"/>
      <c r="R57" s="180"/>
      <c r="S57" s="181"/>
      <c r="T57" s="182"/>
      <c r="U57" s="183"/>
      <c r="V57" s="184"/>
      <c r="W57" s="185"/>
      <c r="X57" s="186"/>
      <c r="Y57" s="171"/>
      <c r="Z57" s="270"/>
      <c r="AA57" s="294"/>
      <c r="AB57" s="125"/>
      <c r="AC57" s="140"/>
      <c r="AD57" s="140"/>
      <c r="AE57" s="140"/>
      <c r="AF57" s="141"/>
    </row>
    <row r="58" ht="12" customHeight="1">
      <c r="A58" s="251"/>
      <c r="B58" t="s" s="153">
        <v>678</v>
      </c>
      <c r="C58" t="s" s="172">
        <v>679</v>
      </c>
      <c r="D58" t="s" s="265">
        <v>680</v>
      </c>
      <c r="E58" t="s" s="174">
        <v>681</v>
      </c>
      <c r="F58" s="173">
        <v>2.6</v>
      </c>
      <c r="G58" s="175">
        <v>195</v>
      </c>
      <c r="H58" s="266">
        <v>0.15</v>
      </c>
      <c r="I58" s="267">
        <f>G58:G58*H58:H58</f>
        <v>29.25</v>
      </c>
      <c r="J58" s="267">
        <f>G58:G58*(1-H58:H58)</f>
        <v>165.75</v>
      </c>
      <c r="K58" s="268">
        <f>M58:M58*J58:J58</f>
        <v>0</v>
      </c>
      <c r="L58" s="158">
        <f>G58:G58*M58</f>
        <v>0</v>
      </c>
      <c r="M58" s="159">
        <f>SUM(P58:Z58)</f>
        <v>0</v>
      </c>
      <c r="N58" s="159">
        <f>F58:F58*M58:M58</f>
        <v>0</v>
      </c>
      <c r="O58" s="301"/>
      <c r="P58" s="302"/>
      <c r="Q58" s="179"/>
      <c r="R58" s="180"/>
      <c r="S58" s="181"/>
      <c r="T58" s="182"/>
      <c r="U58" s="183"/>
      <c r="V58" s="184"/>
      <c r="W58" s="185"/>
      <c r="X58" s="186"/>
      <c r="Y58" s="171"/>
      <c r="Z58" s="270"/>
      <c r="AA58" s="294"/>
      <c r="AB58" s="125"/>
      <c r="AC58" s="140"/>
      <c r="AD58" s="140"/>
      <c r="AE58" s="140"/>
      <c r="AF58" s="141"/>
    </row>
    <row r="59" ht="12" customHeight="1">
      <c r="A59" s="251"/>
      <c r="B59" t="s" s="153">
        <v>682</v>
      </c>
      <c r="C59" t="s" s="172">
        <v>683</v>
      </c>
      <c r="D59" t="s" s="265">
        <v>684</v>
      </c>
      <c r="E59" t="s" s="174">
        <v>685</v>
      </c>
      <c r="F59" s="173">
        <v>3</v>
      </c>
      <c r="G59" s="175">
        <v>210</v>
      </c>
      <c r="H59" s="266">
        <v>0.15</v>
      </c>
      <c r="I59" s="267">
        <f>G59:G59*H59:H59</f>
        <v>31.5</v>
      </c>
      <c r="J59" s="267">
        <f>G59:G59*(1-H59:H59)</f>
        <v>178.5</v>
      </c>
      <c r="K59" s="268">
        <f>M59:M59*J59:J59</f>
        <v>0</v>
      </c>
      <c r="L59" s="158">
        <f>G59:G59*M59</f>
        <v>0</v>
      </c>
      <c r="M59" s="159">
        <f>SUM(P59:Z59)</f>
        <v>0</v>
      </c>
      <c r="N59" s="159">
        <f>F59:F59*M59:M59</f>
        <v>0</v>
      </c>
      <c r="O59" s="301"/>
      <c r="P59" s="302"/>
      <c r="Q59" s="179"/>
      <c r="R59" s="180"/>
      <c r="S59" s="181"/>
      <c r="T59" s="182"/>
      <c r="U59" s="183"/>
      <c r="V59" s="184"/>
      <c r="W59" s="185"/>
      <c r="X59" s="186"/>
      <c r="Y59" s="171"/>
      <c r="Z59" s="270"/>
      <c r="AA59" s="294"/>
      <c r="AB59" s="125"/>
      <c r="AC59" s="140"/>
      <c r="AD59" s="140"/>
      <c r="AE59" s="140"/>
      <c r="AF59" s="141"/>
    </row>
    <row r="60" ht="12" customHeight="1">
      <c r="A60" s="251"/>
      <c r="B60" t="s" s="153">
        <v>686</v>
      </c>
      <c r="C60" t="s" s="172">
        <v>687</v>
      </c>
      <c r="D60" t="s" s="265">
        <v>688</v>
      </c>
      <c r="E60" t="s" s="174">
        <v>689</v>
      </c>
      <c r="F60" s="173">
        <v>3.2</v>
      </c>
      <c r="G60" s="175">
        <v>230</v>
      </c>
      <c r="H60" s="266">
        <v>0.15</v>
      </c>
      <c r="I60" s="267">
        <f>G60:G60*H60:H60</f>
        <v>34.5</v>
      </c>
      <c r="J60" s="267">
        <f>G60:G60*(1-H60:H60)</f>
        <v>195.5</v>
      </c>
      <c r="K60" s="268">
        <f>M60:M60*J60:J60</f>
        <v>0</v>
      </c>
      <c r="L60" s="158">
        <f>G60:G60*M60</f>
        <v>0</v>
      </c>
      <c r="M60" s="159">
        <f>SUM(P60:Z60)</f>
        <v>0</v>
      </c>
      <c r="N60" s="159">
        <f>F60:F60*M60:M60</f>
        <v>0</v>
      </c>
      <c r="O60" s="301"/>
      <c r="P60" s="302"/>
      <c r="Q60" s="179"/>
      <c r="R60" s="180"/>
      <c r="S60" s="181"/>
      <c r="T60" s="182"/>
      <c r="U60" s="183"/>
      <c r="V60" s="184"/>
      <c r="W60" s="185"/>
      <c r="X60" s="186"/>
      <c r="Y60" s="171"/>
      <c r="Z60" s="270"/>
      <c r="AA60" s="294"/>
      <c r="AB60" s="125"/>
      <c r="AC60" s="140"/>
      <c r="AD60" s="140"/>
      <c r="AE60" s="140"/>
      <c r="AF60" s="141"/>
    </row>
    <row r="61" ht="12" customHeight="1">
      <c r="A61" s="251"/>
      <c r="B61" t="s" s="153">
        <v>690</v>
      </c>
      <c r="C61" t="s" s="172">
        <v>691</v>
      </c>
      <c r="D61" t="s" s="265">
        <v>692</v>
      </c>
      <c r="E61" t="s" s="174">
        <v>693</v>
      </c>
      <c r="F61" s="173">
        <v>3.6</v>
      </c>
      <c r="G61" s="175">
        <v>230</v>
      </c>
      <c r="H61" s="266">
        <v>0.15</v>
      </c>
      <c r="I61" s="267">
        <f>G61:G61*H61:H61</f>
        <v>34.5</v>
      </c>
      <c r="J61" s="267">
        <f>G61:G61*(1-H61:H61)</f>
        <v>195.5</v>
      </c>
      <c r="K61" s="268">
        <f>M61:M61*J61:J61</f>
        <v>0</v>
      </c>
      <c r="L61" s="158">
        <f>G61:G61*M61</f>
        <v>0</v>
      </c>
      <c r="M61" s="159">
        <f>SUM(P61:Z61)</f>
        <v>0</v>
      </c>
      <c r="N61" s="159">
        <f>F61:F61*M61:M61</f>
        <v>0</v>
      </c>
      <c r="O61" s="301"/>
      <c r="P61" s="302"/>
      <c r="Q61" s="179"/>
      <c r="R61" s="180"/>
      <c r="S61" s="181"/>
      <c r="T61" s="182"/>
      <c r="U61" s="183"/>
      <c r="V61" s="184"/>
      <c r="W61" s="185"/>
      <c r="X61" s="186"/>
      <c r="Y61" s="171"/>
      <c r="Z61" s="270"/>
      <c r="AA61" s="294"/>
      <c r="AB61" s="125"/>
      <c r="AC61" s="140"/>
      <c r="AD61" s="140"/>
      <c r="AE61" s="140"/>
      <c r="AF61" s="141"/>
    </row>
    <row r="62" ht="12" customHeight="1">
      <c r="A62" s="251"/>
      <c r="B62" t="s" s="153">
        <v>694</v>
      </c>
      <c r="C62" t="s" s="172">
        <v>695</v>
      </c>
      <c r="D62" t="s" s="265">
        <v>696</v>
      </c>
      <c r="E62" t="s" s="174">
        <v>697</v>
      </c>
      <c r="F62" s="173">
        <v>4</v>
      </c>
      <c r="G62" s="175">
        <v>230</v>
      </c>
      <c r="H62" s="266">
        <v>0.15</v>
      </c>
      <c r="I62" s="267">
        <f>G62:G62*H62:H62</f>
        <v>34.5</v>
      </c>
      <c r="J62" s="267">
        <f>G62:G62*(1-H62:H62)</f>
        <v>195.5</v>
      </c>
      <c r="K62" s="268">
        <f>M62:M62*J62:J62</f>
        <v>0</v>
      </c>
      <c r="L62" s="158">
        <f>G62:G62*M62</f>
        <v>0</v>
      </c>
      <c r="M62" s="159">
        <f>SUM(P62:Z62)</f>
        <v>0</v>
      </c>
      <c r="N62" s="159">
        <f>F62:F62*M62:M62</f>
        <v>0</v>
      </c>
      <c r="O62" s="301"/>
      <c r="P62" s="302"/>
      <c r="Q62" s="179"/>
      <c r="R62" s="180"/>
      <c r="S62" s="181"/>
      <c r="T62" s="182"/>
      <c r="U62" s="183"/>
      <c r="V62" s="184"/>
      <c r="W62" s="185"/>
      <c r="X62" s="186"/>
      <c r="Y62" s="171"/>
      <c r="Z62" s="270"/>
      <c r="AA62" s="294"/>
      <c r="AB62" s="125"/>
      <c r="AC62" s="140"/>
      <c r="AD62" s="140"/>
      <c r="AE62" s="140"/>
      <c r="AF62" s="141"/>
    </row>
    <row r="63" ht="12" customHeight="1">
      <c r="A63" s="251"/>
      <c r="B63" t="s" s="153">
        <v>698</v>
      </c>
      <c r="C63" t="s" s="172">
        <v>699</v>
      </c>
      <c r="D63" t="s" s="265">
        <v>700</v>
      </c>
      <c r="E63" t="s" s="174">
        <v>701</v>
      </c>
      <c r="F63" s="173">
        <v>2.6</v>
      </c>
      <c r="G63" s="175">
        <v>190</v>
      </c>
      <c r="H63" s="266">
        <v>0.15</v>
      </c>
      <c r="I63" s="267">
        <f>G63:G63*H63:H63</f>
        <v>28.5</v>
      </c>
      <c r="J63" s="267">
        <f>G63:G63*(1-H63:H63)</f>
        <v>161.5</v>
      </c>
      <c r="K63" s="268">
        <f>M63:M63*J63:J63</f>
        <v>0</v>
      </c>
      <c r="L63" s="158">
        <f>G63:G63*M63</f>
        <v>0</v>
      </c>
      <c r="M63" s="159">
        <f>SUM(P63:Z63)</f>
        <v>0</v>
      </c>
      <c r="N63" s="159">
        <f>F63:F63*M63:M63</f>
        <v>0</v>
      </c>
      <c r="O63" s="301"/>
      <c r="P63" s="302"/>
      <c r="Q63" s="179"/>
      <c r="R63" s="180"/>
      <c r="S63" s="181"/>
      <c r="T63" s="182"/>
      <c r="U63" s="183"/>
      <c r="V63" s="184"/>
      <c r="W63" s="185"/>
      <c r="X63" s="186"/>
      <c r="Y63" s="171"/>
      <c r="Z63" s="270"/>
      <c r="AA63" s="294"/>
      <c r="AB63" s="125"/>
      <c r="AC63" s="140"/>
      <c r="AD63" s="140"/>
      <c r="AE63" s="140"/>
      <c r="AF63" s="141"/>
    </row>
    <row r="64" ht="12" customHeight="1">
      <c r="A64" s="251"/>
      <c r="B64" t="s" s="153">
        <v>702</v>
      </c>
      <c r="C64" t="s" s="172">
        <v>703</v>
      </c>
      <c r="D64" t="s" s="265">
        <v>704</v>
      </c>
      <c r="E64" t="s" s="174">
        <v>705</v>
      </c>
      <c r="F64" s="173">
        <v>2.5</v>
      </c>
      <c r="G64" s="175">
        <v>190</v>
      </c>
      <c r="H64" s="266">
        <v>0.15</v>
      </c>
      <c r="I64" s="267">
        <f>G64:G64*H64:H64</f>
        <v>28.5</v>
      </c>
      <c r="J64" s="267">
        <f>G64:G64*(1-H64:H64)</f>
        <v>161.5</v>
      </c>
      <c r="K64" s="268">
        <f>M64:M64*J64:J64</f>
        <v>0</v>
      </c>
      <c r="L64" s="158">
        <f>G64:G64*M64</f>
        <v>0</v>
      </c>
      <c r="M64" s="159">
        <f>SUM(P64:Z64)</f>
        <v>0</v>
      </c>
      <c r="N64" s="159">
        <f>F64:F64*M64:M64</f>
        <v>0</v>
      </c>
      <c r="O64" s="301"/>
      <c r="P64" s="302"/>
      <c r="Q64" s="179"/>
      <c r="R64" s="180"/>
      <c r="S64" s="181"/>
      <c r="T64" s="182"/>
      <c r="U64" s="183"/>
      <c r="V64" s="184"/>
      <c r="W64" s="185"/>
      <c r="X64" s="186"/>
      <c r="Y64" s="171"/>
      <c r="Z64" s="270"/>
      <c r="AA64" s="294"/>
      <c r="AB64" s="125"/>
      <c r="AC64" s="140"/>
      <c r="AD64" s="140"/>
      <c r="AE64" s="140"/>
      <c r="AF64" s="141"/>
    </row>
    <row r="65" ht="12" customHeight="1">
      <c r="A65" s="251"/>
      <c r="B65" t="s" s="257">
        <v>706</v>
      </c>
      <c r="C65" t="s" s="307">
        <v>707</v>
      </c>
      <c r="D65" s="274"/>
      <c r="E65" s="260"/>
      <c r="F65" s="260"/>
      <c r="G65" s="260"/>
      <c r="H65" s="260"/>
      <c r="I65" s="260"/>
      <c r="J65" s="260"/>
      <c r="K65" s="305"/>
      <c r="L65" s="260"/>
      <c r="M65" s="295"/>
      <c r="N65" s="308"/>
      <c r="O65" s="296"/>
      <c r="P65" s="261"/>
      <c r="Q65" s="261"/>
      <c r="R65" s="261"/>
      <c r="S65" s="261"/>
      <c r="T65" s="261"/>
      <c r="U65" s="261"/>
      <c r="V65" s="261"/>
      <c r="W65" s="261"/>
      <c r="X65" s="261"/>
      <c r="Y65" s="262"/>
      <c r="Z65" s="263"/>
      <c r="AA65" s="294"/>
      <c r="AB65" s="125"/>
      <c r="AC65" s="140"/>
      <c r="AD65" s="140"/>
      <c r="AE65" s="140"/>
      <c r="AF65" s="141"/>
    </row>
    <row r="66" ht="12" customHeight="1">
      <c r="A66" s="251"/>
      <c r="B66" t="s" s="153">
        <v>708</v>
      </c>
      <c r="C66" t="s" s="172">
        <v>709</v>
      </c>
      <c r="D66" t="s" s="265">
        <v>710</v>
      </c>
      <c r="E66" t="s" s="278">
        <v>711</v>
      </c>
      <c r="F66" s="173">
        <v>3.7</v>
      </c>
      <c r="G66" s="175">
        <v>132</v>
      </c>
      <c r="H66" s="266">
        <v>0.15</v>
      </c>
      <c r="I66" s="267">
        <f>G66:G66*H66:H66</f>
        <v>19.8</v>
      </c>
      <c r="J66" s="267">
        <f>G66:G66*(1-H66:H66)</f>
        <v>112.2</v>
      </c>
      <c r="K66" s="268">
        <f>M66:M66*J66:J66</f>
        <v>0</v>
      </c>
      <c r="L66" s="158">
        <f>G66:G66*M66</f>
        <v>0</v>
      </c>
      <c r="M66" s="159">
        <f>SUM(P66:Z66)</f>
        <v>0</v>
      </c>
      <c r="N66" s="159">
        <f>F66:F66*M66:M66</f>
        <v>0</v>
      </c>
      <c r="O66" s="301"/>
      <c r="P66" s="302"/>
      <c r="Q66" s="179"/>
      <c r="R66" s="180"/>
      <c r="S66" s="181"/>
      <c r="T66" s="182"/>
      <c r="U66" s="183"/>
      <c r="V66" s="184"/>
      <c r="W66" s="185"/>
      <c r="X66" s="186"/>
      <c r="Y66" s="171"/>
      <c r="Z66" s="270"/>
      <c r="AA66" s="294"/>
      <c r="AB66" s="125"/>
      <c r="AC66" s="140"/>
      <c r="AD66" s="140"/>
      <c r="AE66" s="140"/>
      <c r="AF66" s="141"/>
    </row>
    <row r="67" ht="12" customHeight="1">
      <c r="A67" s="251"/>
      <c r="B67" t="s" s="153">
        <v>712</v>
      </c>
      <c r="C67" t="s" s="172">
        <v>713</v>
      </c>
      <c r="D67" t="s" s="265">
        <v>714</v>
      </c>
      <c r="E67" t="s" s="278">
        <v>715</v>
      </c>
      <c r="F67" s="173">
        <v>3.8</v>
      </c>
      <c r="G67" s="175">
        <v>132</v>
      </c>
      <c r="H67" s="266">
        <v>0.15</v>
      </c>
      <c r="I67" s="267">
        <f>G67:G67*H67:H67</f>
        <v>19.8</v>
      </c>
      <c r="J67" s="267">
        <f>G67:G67*(1-H67:H67)</f>
        <v>112.2</v>
      </c>
      <c r="K67" s="268">
        <f>M67:M67*J67:J67</f>
        <v>0</v>
      </c>
      <c r="L67" s="158">
        <f>G67:G67*M67</f>
        <v>0</v>
      </c>
      <c r="M67" s="159">
        <f>SUM(P67:Z67)</f>
        <v>0</v>
      </c>
      <c r="N67" s="159">
        <f>F67:F67*M67:M67</f>
        <v>0</v>
      </c>
      <c r="O67" s="301"/>
      <c r="P67" s="302"/>
      <c r="Q67" s="179"/>
      <c r="R67" s="180"/>
      <c r="S67" s="181"/>
      <c r="T67" s="182"/>
      <c r="U67" s="183"/>
      <c r="V67" s="184"/>
      <c r="W67" s="185"/>
      <c r="X67" s="186"/>
      <c r="Y67" s="171"/>
      <c r="Z67" s="270"/>
      <c r="AA67" s="294"/>
      <c r="AB67" s="125"/>
      <c r="AC67" s="140"/>
      <c r="AD67" s="140"/>
      <c r="AE67" s="140"/>
      <c r="AF67" s="141"/>
    </row>
    <row r="68" ht="12" customHeight="1">
      <c r="A68" s="251"/>
      <c r="B68" t="s" s="153">
        <v>716</v>
      </c>
      <c r="C68" t="s" s="172">
        <v>717</v>
      </c>
      <c r="D68" t="s" s="265">
        <v>718</v>
      </c>
      <c r="E68" t="s" s="278">
        <v>719</v>
      </c>
      <c r="F68" s="173">
        <v>3.9</v>
      </c>
      <c r="G68" s="175">
        <v>138</v>
      </c>
      <c r="H68" s="266">
        <v>0.15</v>
      </c>
      <c r="I68" s="267">
        <f>G68:G68*H68:H68</f>
        <v>20.7</v>
      </c>
      <c r="J68" s="267">
        <f>G68:G68*(1-H68:H68)</f>
        <v>117.3</v>
      </c>
      <c r="K68" s="268">
        <f>M68:M68*J68:J68</f>
        <v>0</v>
      </c>
      <c r="L68" s="158">
        <f>G68:G68*M68</f>
        <v>0</v>
      </c>
      <c r="M68" s="159">
        <f>SUM(P68:Z68)</f>
        <v>0</v>
      </c>
      <c r="N68" s="159">
        <f>F68:F68*M68:M68</f>
        <v>0</v>
      </c>
      <c r="O68" s="301"/>
      <c r="P68" s="302"/>
      <c r="Q68" s="179"/>
      <c r="R68" s="180"/>
      <c r="S68" s="181"/>
      <c r="T68" s="182"/>
      <c r="U68" s="183"/>
      <c r="V68" s="184"/>
      <c r="W68" s="185"/>
      <c r="X68" s="186"/>
      <c r="Y68" s="171"/>
      <c r="Z68" s="270"/>
      <c r="AA68" s="294"/>
      <c r="AB68" s="125"/>
      <c r="AC68" s="140"/>
      <c r="AD68" s="140"/>
      <c r="AE68" s="140"/>
      <c r="AF68" s="141"/>
    </row>
    <row r="69" ht="12" customHeight="1">
      <c r="A69" s="251"/>
      <c r="B69" t="s" s="153">
        <v>720</v>
      </c>
      <c r="C69" t="s" s="172">
        <v>721</v>
      </c>
      <c r="D69" t="s" s="265">
        <v>722</v>
      </c>
      <c r="E69" t="s" s="278">
        <v>723</v>
      </c>
      <c r="F69" s="173">
        <v>3.8</v>
      </c>
      <c r="G69" s="175">
        <v>132</v>
      </c>
      <c r="H69" s="266">
        <v>0.15</v>
      </c>
      <c r="I69" s="267">
        <f>G69:G69*H69:H69</f>
        <v>19.8</v>
      </c>
      <c r="J69" s="267">
        <f>G69:G69*(1-H69:H69)</f>
        <v>112.2</v>
      </c>
      <c r="K69" s="268">
        <f>M69:M69*J69:J69</f>
        <v>0</v>
      </c>
      <c r="L69" s="158">
        <f>G69:G69*M69</f>
        <v>0</v>
      </c>
      <c r="M69" s="159">
        <f>SUM(P69:Z69)</f>
        <v>0</v>
      </c>
      <c r="N69" s="159">
        <f>F69:F69*M69:M69</f>
        <v>0</v>
      </c>
      <c r="O69" s="301"/>
      <c r="P69" s="302"/>
      <c r="Q69" s="179"/>
      <c r="R69" s="180"/>
      <c r="S69" s="181"/>
      <c r="T69" s="182"/>
      <c r="U69" s="183"/>
      <c r="V69" s="184"/>
      <c r="W69" s="185"/>
      <c r="X69" s="186"/>
      <c r="Y69" s="171"/>
      <c r="Z69" s="270"/>
      <c r="AA69" s="294"/>
      <c r="AB69" s="125"/>
      <c r="AC69" s="140"/>
      <c r="AD69" s="140"/>
      <c r="AE69" s="140"/>
      <c r="AF69" s="141"/>
    </row>
    <row r="70" ht="12" customHeight="1">
      <c r="A70" s="251"/>
      <c r="B70" t="s" s="153">
        <v>724</v>
      </c>
      <c r="C70" t="s" s="172">
        <v>725</v>
      </c>
      <c r="D70" t="s" s="265">
        <v>726</v>
      </c>
      <c r="E70" t="s" s="278">
        <v>727</v>
      </c>
      <c r="F70" s="173">
        <v>3.7</v>
      </c>
      <c r="G70" s="175">
        <v>132</v>
      </c>
      <c r="H70" s="266">
        <v>0.15</v>
      </c>
      <c r="I70" s="267">
        <f>G70:G70*H70:H70</f>
        <v>19.8</v>
      </c>
      <c r="J70" s="267">
        <f>G70:G70*(1-H70:H70)</f>
        <v>112.2</v>
      </c>
      <c r="K70" s="268">
        <f>M70:M70*J70:J70</f>
        <v>0</v>
      </c>
      <c r="L70" s="158">
        <f>G70:G70*M70</f>
        <v>0</v>
      </c>
      <c r="M70" s="159">
        <f>SUM(P70:Z70)</f>
        <v>0</v>
      </c>
      <c r="N70" s="159">
        <f>F70:F70*M70:M70</f>
        <v>0</v>
      </c>
      <c r="O70" s="301"/>
      <c r="P70" s="302"/>
      <c r="Q70" s="179"/>
      <c r="R70" s="180"/>
      <c r="S70" s="181"/>
      <c r="T70" s="182"/>
      <c r="U70" s="183"/>
      <c r="V70" s="184"/>
      <c r="W70" s="185"/>
      <c r="X70" s="186"/>
      <c r="Y70" s="171"/>
      <c r="Z70" s="270"/>
      <c r="AA70" s="294"/>
      <c r="AB70" s="125"/>
      <c r="AC70" s="140"/>
      <c r="AD70" s="140"/>
      <c r="AE70" s="140"/>
      <c r="AF70" s="141"/>
    </row>
    <row r="71" ht="12" customHeight="1">
      <c r="A71" s="251"/>
      <c r="B71" t="s" s="153">
        <v>728</v>
      </c>
      <c r="C71" t="s" s="172">
        <v>729</v>
      </c>
      <c r="D71" t="s" s="265">
        <v>730</v>
      </c>
      <c r="E71" t="s" s="278">
        <v>731</v>
      </c>
      <c r="F71" s="173">
        <v>3.7</v>
      </c>
      <c r="G71" s="175">
        <v>132</v>
      </c>
      <c r="H71" s="266">
        <v>0.15</v>
      </c>
      <c r="I71" s="267">
        <f>G71:G71*H71:H71</f>
        <v>19.8</v>
      </c>
      <c r="J71" s="267">
        <f>G71:G71*(1-H71:H71)</f>
        <v>112.2</v>
      </c>
      <c r="K71" s="268">
        <f>M71:M71*J71:J71</f>
        <v>0</v>
      </c>
      <c r="L71" s="158">
        <f>G71:G71*M71</f>
        <v>0</v>
      </c>
      <c r="M71" s="159">
        <f>SUM(P71:Z71)</f>
        <v>0</v>
      </c>
      <c r="N71" s="159">
        <f>F71:F71*M71:M71</f>
        <v>0</v>
      </c>
      <c r="O71" s="301"/>
      <c r="P71" s="302"/>
      <c r="Q71" s="179"/>
      <c r="R71" s="180"/>
      <c r="S71" s="181"/>
      <c r="T71" s="182"/>
      <c r="U71" s="183"/>
      <c r="V71" s="184"/>
      <c r="W71" s="185"/>
      <c r="X71" s="186"/>
      <c r="Y71" s="171"/>
      <c r="Z71" s="270"/>
      <c r="AA71" s="294"/>
      <c r="AB71" s="125"/>
      <c r="AC71" s="140"/>
      <c r="AD71" s="140"/>
      <c r="AE71" s="140"/>
      <c r="AF71" s="141"/>
    </row>
    <row r="72" ht="12" customHeight="1">
      <c r="A72" s="251"/>
      <c r="B72" t="s" s="153">
        <v>732</v>
      </c>
      <c r="C72" t="s" s="172">
        <v>733</v>
      </c>
      <c r="D72" t="s" s="265">
        <v>734</v>
      </c>
      <c r="E72" t="s" s="278">
        <v>735</v>
      </c>
      <c r="F72" s="173">
        <v>3.7</v>
      </c>
      <c r="G72" s="175">
        <v>132</v>
      </c>
      <c r="H72" s="266">
        <v>0.15</v>
      </c>
      <c r="I72" s="267">
        <f>G72:G72*H72:H72</f>
        <v>19.8</v>
      </c>
      <c r="J72" s="267">
        <f>G72:G72*(1-H72:H72)</f>
        <v>112.2</v>
      </c>
      <c r="K72" s="268">
        <f>M72:M72*J72:J72</f>
        <v>0</v>
      </c>
      <c r="L72" s="158">
        <f>G72:G72*M72</f>
        <v>0</v>
      </c>
      <c r="M72" s="159">
        <f>SUM(P72:Z72)</f>
        <v>0</v>
      </c>
      <c r="N72" s="159">
        <f>F72:F72*M72:M72</f>
        <v>0</v>
      </c>
      <c r="O72" s="301"/>
      <c r="P72" s="302"/>
      <c r="Q72" s="179"/>
      <c r="R72" s="180"/>
      <c r="S72" s="181"/>
      <c r="T72" s="182"/>
      <c r="U72" s="183"/>
      <c r="V72" s="184"/>
      <c r="W72" s="185"/>
      <c r="X72" s="186"/>
      <c r="Y72" s="171"/>
      <c r="Z72" s="270"/>
      <c r="AA72" s="294"/>
      <c r="AB72" s="125"/>
      <c r="AC72" s="140"/>
      <c r="AD72" s="140"/>
      <c r="AE72" s="140"/>
      <c r="AF72" s="141"/>
    </row>
    <row r="73" ht="12" customHeight="1">
      <c r="A73" s="251"/>
      <c r="B73" t="s" s="153">
        <v>736</v>
      </c>
      <c r="C73" t="s" s="172">
        <v>737</v>
      </c>
      <c r="D73" t="s" s="265">
        <v>738</v>
      </c>
      <c r="E73" t="s" s="278">
        <v>739</v>
      </c>
      <c r="F73" s="173">
        <v>3.9</v>
      </c>
      <c r="G73" s="175">
        <v>138</v>
      </c>
      <c r="H73" s="266">
        <v>0.15</v>
      </c>
      <c r="I73" s="267">
        <f>G73:G73*H73:H73</f>
        <v>20.7</v>
      </c>
      <c r="J73" s="267">
        <f>G73:G73*(1-H73:H73)</f>
        <v>117.3</v>
      </c>
      <c r="K73" s="268">
        <f>M73:M73*J73:J73</f>
        <v>0</v>
      </c>
      <c r="L73" s="158">
        <f>G73:G73*M73</f>
        <v>0</v>
      </c>
      <c r="M73" s="159">
        <f>SUM(P73:Z73)</f>
        <v>0</v>
      </c>
      <c r="N73" s="159">
        <f>F73:F73*M73:M73</f>
        <v>0</v>
      </c>
      <c r="O73" s="301"/>
      <c r="P73" s="302"/>
      <c r="Q73" s="179"/>
      <c r="R73" s="180"/>
      <c r="S73" s="181"/>
      <c r="T73" s="182"/>
      <c r="U73" s="183"/>
      <c r="V73" s="184"/>
      <c r="W73" s="185"/>
      <c r="X73" s="186"/>
      <c r="Y73" s="171"/>
      <c r="Z73" s="270"/>
      <c r="AA73" s="294"/>
      <c r="AB73" s="125"/>
      <c r="AC73" s="140"/>
      <c r="AD73" s="140"/>
      <c r="AE73" s="140"/>
      <c r="AF73" s="141"/>
    </row>
    <row r="74" ht="12" customHeight="1">
      <c r="A74" s="251"/>
      <c r="B74" t="s" s="153">
        <v>740</v>
      </c>
      <c r="C74" t="s" s="172">
        <v>741</v>
      </c>
      <c r="D74" t="s" s="265">
        <v>742</v>
      </c>
      <c r="E74" t="s" s="278">
        <v>743</v>
      </c>
      <c r="F74" s="173">
        <v>3.9</v>
      </c>
      <c r="G74" s="175">
        <v>138</v>
      </c>
      <c r="H74" s="266">
        <v>0.15</v>
      </c>
      <c r="I74" s="267">
        <f>G74:G74*H74:H74</f>
        <v>20.7</v>
      </c>
      <c r="J74" s="267">
        <f>G74:G74*(1-H74:H74)</f>
        <v>117.3</v>
      </c>
      <c r="K74" s="268">
        <f>M74:M74*J74:J74</f>
        <v>0</v>
      </c>
      <c r="L74" s="158">
        <f>G74:G74*M74</f>
        <v>0</v>
      </c>
      <c r="M74" s="159">
        <f>SUM(P74:Z74)</f>
        <v>0</v>
      </c>
      <c r="N74" s="159">
        <f>F74:F74*M74:M74</f>
        <v>0</v>
      </c>
      <c r="O74" s="301"/>
      <c r="P74" s="302"/>
      <c r="Q74" s="179"/>
      <c r="R74" s="180"/>
      <c r="S74" s="181"/>
      <c r="T74" s="182"/>
      <c r="U74" s="183"/>
      <c r="V74" s="184"/>
      <c r="W74" s="185"/>
      <c r="X74" s="186"/>
      <c r="Y74" s="171"/>
      <c r="Z74" s="270"/>
      <c r="AA74" s="294"/>
      <c r="AB74" s="125"/>
      <c r="AC74" s="140"/>
      <c r="AD74" s="140"/>
      <c r="AE74" s="140"/>
      <c r="AF74" s="141"/>
    </row>
    <row r="75" ht="12" customHeight="1">
      <c r="A75" s="251"/>
      <c r="B75" t="s" s="153">
        <v>744</v>
      </c>
      <c r="C75" t="s" s="172">
        <v>745</v>
      </c>
      <c r="D75" t="s" s="265">
        <v>746</v>
      </c>
      <c r="E75" t="s" s="278">
        <v>747</v>
      </c>
      <c r="F75" s="173">
        <v>4</v>
      </c>
      <c r="G75" s="175">
        <v>138</v>
      </c>
      <c r="H75" s="266">
        <v>0.15</v>
      </c>
      <c r="I75" s="267">
        <f>G75:G75*H75:H75</f>
        <v>20.7</v>
      </c>
      <c r="J75" s="267">
        <f>G75:G75*(1-H75:H75)</f>
        <v>117.3</v>
      </c>
      <c r="K75" s="268">
        <f>M75:M75*J75:J75</f>
        <v>0</v>
      </c>
      <c r="L75" s="158">
        <f>G75:G75*M75</f>
        <v>0</v>
      </c>
      <c r="M75" s="159">
        <f>SUM(P75:Z75)</f>
        <v>0</v>
      </c>
      <c r="N75" s="159">
        <f>F75:F75*M75:M75</f>
        <v>0</v>
      </c>
      <c r="O75" s="301"/>
      <c r="P75" s="302"/>
      <c r="Q75" s="179"/>
      <c r="R75" s="180"/>
      <c r="S75" s="181"/>
      <c r="T75" s="182"/>
      <c r="U75" s="183"/>
      <c r="V75" s="184"/>
      <c r="W75" s="185"/>
      <c r="X75" s="186"/>
      <c r="Y75" s="171"/>
      <c r="Z75" s="270"/>
      <c r="AA75" s="294"/>
      <c r="AB75" s="125"/>
      <c r="AC75" s="140"/>
      <c r="AD75" s="140"/>
      <c r="AE75" s="140"/>
      <c r="AF75" s="141"/>
    </row>
    <row r="76" ht="12" customHeight="1">
      <c r="A76" s="251"/>
      <c r="B76" s="277"/>
      <c r="C76" t="s" s="307">
        <v>748</v>
      </c>
      <c r="D76" s="274"/>
      <c r="E76" s="260"/>
      <c r="F76" s="260"/>
      <c r="G76" s="260"/>
      <c r="H76" s="260"/>
      <c r="I76" s="260"/>
      <c r="J76" s="260"/>
      <c r="K76" s="305"/>
      <c r="L76" s="260"/>
      <c r="M76" s="295"/>
      <c r="N76" s="308"/>
      <c r="O76" s="296"/>
      <c r="P76" s="261"/>
      <c r="Q76" s="261"/>
      <c r="R76" s="261"/>
      <c r="S76" s="261"/>
      <c r="T76" s="261"/>
      <c r="U76" s="261"/>
      <c r="V76" s="261"/>
      <c r="W76" s="261"/>
      <c r="X76" s="261"/>
      <c r="Y76" s="262"/>
      <c r="Z76" s="263"/>
      <c r="AA76" s="294"/>
      <c r="AB76" s="125"/>
      <c r="AC76" s="140"/>
      <c r="AD76" s="140"/>
      <c r="AE76" s="140"/>
      <c r="AF76" s="141"/>
    </row>
    <row r="77" ht="12" customHeight="1">
      <c r="A77" s="251"/>
      <c r="B77" t="s" s="153">
        <v>749</v>
      </c>
      <c r="C77" t="s" s="172">
        <v>750</v>
      </c>
      <c r="D77" t="s" s="265">
        <v>751</v>
      </c>
      <c r="E77" t="s" s="278">
        <v>711</v>
      </c>
      <c r="F77" s="173">
        <v>3.7</v>
      </c>
      <c r="G77" s="175">
        <v>165</v>
      </c>
      <c r="H77" s="266">
        <v>0.15</v>
      </c>
      <c r="I77" s="267">
        <f>G77:G77*H77:H77</f>
        <v>24.75</v>
      </c>
      <c r="J77" s="267">
        <f>G77:G77*(1-H77:H77)</f>
        <v>140.25</v>
      </c>
      <c r="K77" s="268">
        <f>M77:M77*J77:J77</f>
        <v>0</v>
      </c>
      <c r="L77" s="158">
        <f>G77*SUM(P77:Z77)</f>
        <v>0</v>
      </c>
      <c r="M77" s="159">
        <f>SUM(P77:Z77)</f>
        <v>0</v>
      </c>
      <c r="N77" s="159">
        <f>M77*F77</f>
        <v>0</v>
      </c>
      <c r="O77" t="s" s="306">
        <v>38</v>
      </c>
      <c r="P77" s="302"/>
      <c r="Q77" s="179"/>
      <c r="R77" s="180"/>
      <c r="S77" s="181"/>
      <c r="T77" s="182"/>
      <c r="U77" s="183"/>
      <c r="V77" s="184"/>
      <c r="W77" s="185"/>
      <c r="X77" s="186"/>
      <c r="Y77" s="171"/>
      <c r="Z77" s="270"/>
      <c r="AA77" s="294"/>
      <c r="AB77" s="125"/>
      <c r="AC77" s="140"/>
      <c r="AD77" s="140"/>
      <c r="AE77" s="140"/>
      <c r="AF77" s="141"/>
    </row>
    <row r="78" ht="12" customHeight="1">
      <c r="A78" s="251"/>
      <c r="B78" t="s" s="153">
        <v>752</v>
      </c>
      <c r="C78" t="s" s="172">
        <v>753</v>
      </c>
      <c r="D78" t="s" s="265">
        <v>754</v>
      </c>
      <c r="E78" t="s" s="278">
        <v>715</v>
      </c>
      <c r="F78" s="173">
        <v>3.8</v>
      </c>
      <c r="G78" s="175">
        <v>165</v>
      </c>
      <c r="H78" s="266">
        <v>0.15</v>
      </c>
      <c r="I78" s="267">
        <f>G78:G78*H78:H78</f>
        <v>24.75</v>
      </c>
      <c r="J78" s="267">
        <f>G78:G78*(1-H78:H78)</f>
        <v>140.25</v>
      </c>
      <c r="K78" s="268">
        <f>M78:M78*J78:J78</f>
        <v>0</v>
      </c>
      <c r="L78" s="158">
        <f>G78*SUM(P78:Z78)</f>
        <v>0</v>
      </c>
      <c r="M78" s="159">
        <f>SUM(P78:Z78)</f>
        <v>0</v>
      </c>
      <c r="N78" s="159">
        <f>M78*F78</f>
        <v>0</v>
      </c>
      <c r="O78" t="s" s="306">
        <v>38</v>
      </c>
      <c r="P78" s="302"/>
      <c r="Q78" s="179"/>
      <c r="R78" s="180"/>
      <c r="S78" s="181"/>
      <c r="T78" s="182"/>
      <c r="U78" s="183"/>
      <c r="V78" s="184"/>
      <c r="W78" s="185"/>
      <c r="X78" s="186"/>
      <c r="Y78" s="171"/>
      <c r="Z78" s="270"/>
      <c r="AA78" s="294"/>
      <c r="AB78" s="125"/>
      <c r="AC78" s="140"/>
      <c r="AD78" s="140"/>
      <c r="AE78" s="140"/>
      <c r="AF78" s="141"/>
    </row>
    <row r="79" ht="12" customHeight="1">
      <c r="A79" s="251"/>
      <c r="B79" t="s" s="153">
        <v>755</v>
      </c>
      <c r="C79" t="s" s="172">
        <v>756</v>
      </c>
      <c r="D79" t="s" s="265">
        <v>757</v>
      </c>
      <c r="E79" t="s" s="278">
        <v>719</v>
      </c>
      <c r="F79" s="173">
        <v>3.9</v>
      </c>
      <c r="G79" s="175">
        <v>170</v>
      </c>
      <c r="H79" s="266">
        <v>0.15</v>
      </c>
      <c r="I79" s="267">
        <f>G79:G79*H79:H79</f>
        <v>25.5</v>
      </c>
      <c r="J79" s="267">
        <f>G79:G79*(1-H79:H79)</f>
        <v>144.5</v>
      </c>
      <c r="K79" s="268">
        <f>M79:M79*J79:J79</f>
        <v>0</v>
      </c>
      <c r="L79" s="158">
        <f>G79*SUM(P79:Z79)</f>
        <v>0</v>
      </c>
      <c r="M79" s="159">
        <f>SUM(P79:Z79)</f>
        <v>0</v>
      </c>
      <c r="N79" s="159">
        <f>M79*F79</f>
        <v>0</v>
      </c>
      <c r="O79" t="s" s="306">
        <v>38</v>
      </c>
      <c r="P79" s="302"/>
      <c r="Q79" s="179"/>
      <c r="R79" s="180"/>
      <c r="S79" s="181"/>
      <c r="T79" s="182"/>
      <c r="U79" s="183"/>
      <c r="V79" s="184"/>
      <c r="W79" s="185"/>
      <c r="X79" s="186"/>
      <c r="Y79" s="171"/>
      <c r="Z79" s="270"/>
      <c r="AA79" s="294"/>
      <c r="AB79" s="125"/>
      <c r="AC79" s="140"/>
      <c r="AD79" s="140"/>
      <c r="AE79" s="140"/>
      <c r="AF79" s="141"/>
    </row>
    <row r="80" ht="12" customHeight="1">
      <c r="A80" s="251"/>
      <c r="B80" t="s" s="153">
        <v>758</v>
      </c>
      <c r="C80" t="s" s="172">
        <v>759</v>
      </c>
      <c r="D80" t="s" s="265">
        <v>760</v>
      </c>
      <c r="E80" t="s" s="278">
        <v>723</v>
      </c>
      <c r="F80" s="173">
        <v>3.8</v>
      </c>
      <c r="G80" s="175">
        <v>165</v>
      </c>
      <c r="H80" s="266">
        <v>0.15</v>
      </c>
      <c r="I80" s="267">
        <f>G80:G80*H80:H80</f>
        <v>24.75</v>
      </c>
      <c r="J80" s="267">
        <f>G80:G80*(1-H80:H80)</f>
        <v>140.25</v>
      </c>
      <c r="K80" s="268">
        <f>M80:M80*J80:J80</f>
        <v>0</v>
      </c>
      <c r="L80" s="158">
        <f>G80*SUM(P80:Z80)</f>
        <v>0</v>
      </c>
      <c r="M80" s="159">
        <f>SUM(P80:Z80)</f>
        <v>0</v>
      </c>
      <c r="N80" s="159">
        <f>M80*F80</f>
        <v>0</v>
      </c>
      <c r="O80" t="s" s="306">
        <v>38</v>
      </c>
      <c r="P80" s="302"/>
      <c r="Q80" s="179"/>
      <c r="R80" s="180"/>
      <c r="S80" s="181"/>
      <c r="T80" s="182"/>
      <c r="U80" s="183"/>
      <c r="V80" s="184"/>
      <c r="W80" s="185"/>
      <c r="X80" s="186"/>
      <c r="Y80" s="171"/>
      <c r="Z80" s="270"/>
      <c r="AA80" s="294"/>
      <c r="AB80" s="125"/>
      <c r="AC80" s="140"/>
      <c r="AD80" s="140"/>
      <c r="AE80" s="140"/>
      <c r="AF80" s="141"/>
    </row>
    <row r="81" ht="12" customHeight="1">
      <c r="A81" s="251"/>
      <c r="B81" t="s" s="153">
        <v>761</v>
      </c>
      <c r="C81" t="s" s="172">
        <v>762</v>
      </c>
      <c r="D81" t="s" s="265">
        <v>763</v>
      </c>
      <c r="E81" t="s" s="278">
        <v>727</v>
      </c>
      <c r="F81" s="173">
        <v>3.7</v>
      </c>
      <c r="G81" s="175">
        <v>165</v>
      </c>
      <c r="H81" s="266">
        <v>0.15</v>
      </c>
      <c r="I81" s="267">
        <f>G81:G81*H81:H81</f>
        <v>24.75</v>
      </c>
      <c r="J81" s="267">
        <f>G81:G81*(1-H81:H81)</f>
        <v>140.25</v>
      </c>
      <c r="K81" s="268">
        <f>M81:M81*J81:J81</f>
        <v>0</v>
      </c>
      <c r="L81" s="158">
        <f>G81*SUM(P81:Z81)</f>
        <v>0</v>
      </c>
      <c r="M81" s="159">
        <f>SUM(P81:Z81)</f>
        <v>0</v>
      </c>
      <c r="N81" s="159">
        <f>M81*F81</f>
        <v>0</v>
      </c>
      <c r="O81" t="s" s="306">
        <v>38</v>
      </c>
      <c r="P81" s="302"/>
      <c r="Q81" s="179"/>
      <c r="R81" s="180"/>
      <c r="S81" s="181"/>
      <c r="T81" s="182"/>
      <c r="U81" s="183"/>
      <c r="V81" s="184"/>
      <c r="W81" s="185"/>
      <c r="X81" s="186"/>
      <c r="Y81" s="171"/>
      <c r="Z81" s="270"/>
      <c r="AA81" s="294"/>
      <c r="AB81" s="125"/>
      <c r="AC81" s="140"/>
      <c r="AD81" s="140"/>
      <c r="AE81" s="140"/>
      <c r="AF81" s="141"/>
    </row>
    <row r="82" ht="12" customHeight="1">
      <c r="A82" s="251"/>
      <c r="B82" t="s" s="153">
        <v>764</v>
      </c>
      <c r="C82" t="s" s="172">
        <v>765</v>
      </c>
      <c r="D82" t="s" s="265">
        <v>766</v>
      </c>
      <c r="E82" t="s" s="278">
        <v>731</v>
      </c>
      <c r="F82" s="173">
        <v>3.7</v>
      </c>
      <c r="G82" s="175">
        <v>165</v>
      </c>
      <c r="H82" s="266">
        <v>0.15</v>
      </c>
      <c r="I82" s="267">
        <f>G82:G82*H82:H82</f>
        <v>24.75</v>
      </c>
      <c r="J82" s="267">
        <f>G82:G82*(1-H82:H82)</f>
        <v>140.25</v>
      </c>
      <c r="K82" s="268">
        <f>M82:M82*J82:J82</f>
        <v>0</v>
      </c>
      <c r="L82" s="158">
        <f>G82*SUM(P82:Z82)</f>
        <v>0</v>
      </c>
      <c r="M82" s="159">
        <f>SUM(P82:Z82)</f>
        <v>0</v>
      </c>
      <c r="N82" s="159">
        <f>M82*F82</f>
        <v>0</v>
      </c>
      <c r="O82" t="s" s="306">
        <v>38</v>
      </c>
      <c r="P82" s="302"/>
      <c r="Q82" s="179"/>
      <c r="R82" s="180"/>
      <c r="S82" s="181"/>
      <c r="T82" s="182"/>
      <c r="U82" s="183"/>
      <c r="V82" s="184"/>
      <c r="W82" s="185"/>
      <c r="X82" s="186"/>
      <c r="Y82" s="171"/>
      <c r="Z82" s="270"/>
      <c r="AA82" s="294"/>
      <c r="AB82" s="125"/>
      <c r="AC82" s="140"/>
      <c r="AD82" s="140"/>
      <c r="AE82" s="140"/>
      <c r="AF82" s="141"/>
    </row>
    <row r="83" ht="12" customHeight="1">
      <c r="A83" s="251"/>
      <c r="B83" t="s" s="153">
        <v>767</v>
      </c>
      <c r="C83" t="s" s="172">
        <v>768</v>
      </c>
      <c r="D83" t="s" s="265">
        <v>769</v>
      </c>
      <c r="E83" t="s" s="278">
        <v>735</v>
      </c>
      <c r="F83" s="173">
        <v>3.7</v>
      </c>
      <c r="G83" s="175">
        <v>165</v>
      </c>
      <c r="H83" s="266">
        <v>0.15</v>
      </c>
      <c r="I83" s="267">
        <f>G83:G83*H83:H83</f>
        <v>24.75</v>
      </c>
      <c r="J83" s="267">
        <f>G83:G83*(1-H83:H83)</f>
        <v>140.25</v>
      </c>
      <c r="K83" s="268">
        <f>M83:M83*J83:J83</f>
        <v>0</v>
      </c>
      <c r="L83" s="158">
        <f>G83*SUM(P83:Z83)</f>
        <v>0</v>
      </c>
      <c r="M83" s="159">
        <f>SUM(P83:Z83)</f>
        <v>0</v>
      </c>
      <c r="N83" s="159">
        <f>M83*F83</f>
        <v>0</v>
      </c>
      <c r="O83" t="s" s="306">
        <v>38</v>
      </c>
      <c r="P83" s="302"/>
      <c r="Q83" s="179"/>
      <c r="R83" s="180"/>
      <c r="S83" s="181"/>
      <c r="T83" s="182"/>
      <c r="U83" s="183"/>
      <c r="V83" s="184"/>
      <c r="W83" s="185"/>
      <c r="X83" s="186"/>
      <c r="Y83" s="171"/>
      <c r="Z83" s="270"/>
      <c r="AA83" s="294"/>
      <c r="AB83" s="125"/>
      <c r="AC83" s="140"/>
      <c r="AD83" s="140"/>
      <c r="AE83" s="140"/>
      <c r="AF83" s="141"/>
    </row>
    <row r="84" ht="12" customHeight="1">
      <c r="A84" s="251"/>
      <c r="B84" t="s" s="153">
        <v>770</v>
      </c>
      <c r="C84" t="s" s="172">
        <v>771</v>
      </c>
      <c r="D84" t="s" s="265">
        <v>772</v>
      </c>
      <c r="E84" t="s" s="278">
        <v>739</v>
      </c>
      <c r="F84" s="173">
        <v>3.9</v>
      </c>
      <c r="G84" s="175">
        <v>170</v>
      </c>
      <c r="H84" s="266">
        <v>0.15</v>
      </c>
      <c r="I84" s="267">
        <f>G84:G84*H84:H84</f>
        <v>25.5</v>
      </c>
      <c r="J84" s="267">
        <f>G84:G84*(1-H84:H84)</f>
        <v>144.5</v>
      </c>
      <c r="K84" s="268">
        <f>M84:M84*J84:J84</f>
        <v>0</v>
      </c>
      <c r="L84" s="158">
        <f>G84*SUM(P84:Z84)</f>
        <v>0</v>
      </c>
      <c r="M84" s="159">
        <f>SUM(P84:Z84)</f>
        <v>0</v>
      </c>
      <c r="N84" s="159">
        <f>M84*F84</f>
        <v>0</v>
      </c>
      <c r="O84" t="s" s="306">
        <v>38</v>
      </c>
      <c r="P84" s="302"/>
      <c r="Q84" s="179"/>
      <c r="R84" s="180"/>
      <c r="S84" s="181"/>
      <c r="T84" s="182"/>
      <c r="U84" s="183"/>
      <c r="V84" s="184"/>
      <c r="W84" s="185"/>
      <c r="X84" s="186"/>
      <c r="Y84" s="171"/>
      <c r="Z84" s="270"/>
      <c r="AA84" s="294"/>
      <c r="AB84" s="125"/>
      <c r="AC84" s="140"/>
      <c r="AD84" s="140"/>
      <c r="AE84" s="140"/>
      <c r="AF84" s="141"/>
    </row>
    <row r="85" ht="12" customHeight="1">
      <c r="A85" s="251"/>
      <c r="B85" t="s" s="153">
        <v>773</v>
      </c>
      <c r="C85" t="s" s="172">
        <v>774</v>
      </c>
      <c r="D85" t="s" s="265">
        <v>775</v>
      </c>
      <c r="E85" t="s" s="278">
        <v>743</v>
      </c>
      <c r="F85" s="173">
        <v>3.9</v>
      </c>
      <c r="G85" s="175">
        <v>170</v>
      </c>
      <c r="H85" s="266">
        <v>0.15</v>
      </c>
      <c r="I85" s="267">
        <f>G85:G85*H85:H85</f>
        <v>25.5</v>
      </c>
      <c r="J85" s="267">
        <f>G85:G85*(1-H85:H85)</f>
        <v>144.5</v>
      </c>
      <c r="K85" s="268">
        <f>M85:M85*J85:J85</f>
        <v>0</v>
      </c>
      <c r="L85" s="158">
        <f>G85*SUM(P85:Z85)</f>
        <v>0</v>
      </c>
      <c r="M85" s="159">
        <f>SUM(P85:Z85)</f>
        <v>0</v>
      </c>
      <c r="N85" s="159">
        <f>M85*F85</f>
        <v>0</v>
      </c>
      <c r="O85" t="s" s="306">
        <v>38</v>
      </c>
      <c r="P85" s="302"/>
      <c r="Q85" s="179"/>
      <c r="R85" s="180"/>
      <c r="S85" s="181"/>
      <c r="T85" s="182"/>
      <c r="U85" s="183"/>
      <c r="V85" s="184"/>
      <c r="W85" s="185"/>
      <c r="X85" s="186"/>
      <c r="Y85" s="171"/>
      <c r="Z85" s="270"/>
      <c r="AA85" s="294"/>
      <c r="AB85" s="125"/>
      <c r="AC85" s="140"/>
      <c r="AD85" s="140"/>
      <c r="AE85" s="140"/>
      <c r="AF85" s="141"/>
    </row>
    <row r="86" ht="12" customHeight="1">
      <c r="A86" s="251"/>
      <c r="B86" t="s" s="153">
        <v>776</v>
      </c>
      <c r="C86" t="s" s="172">
        <v>777</v>
      </c>
      <c r="D86" t="s" s="265">
        <v>778</v>
      </c>
      <c r="E86" t="s" s="278">
        <v>747</v>
      </c>
      <c r="F86" s="173">
        <v>4</v>
      </c>
      <c r="G86" s="175">
        <v>170</v>
      </c>
      <c r="H86" s="266">
        <v>0.15</v>
      </c>
      <c r="I86" s="267">
        <f>G86:G86*H86:H86</f>
        <v>25.5</v>
      </c>
      <c r="J86" s="267">
        <f>G86:G86*(1-H86:H86)</f>
        <v>144.5</v>
      </c>
      <c r="K86" s="268">
        <f>M86:M86*J86:J86</f>
        <v>0</v>
      </c>
      <c r="L86" s="158">
        <f>G86*SUM(P86:Z86)</f>
        <v>0</v>
      </c>
      <c r="M86" s="159">
        <f>SUM(P86:Z86)</f>
        <v>0</v>
      </c>
      <c r="N86" s="159">
        <f>M86*F86</f>
        <v>0</v>
      </c>
      <c r="O86" t="s" s="306">
        <v>38</v>
      </c>
      <c r="P86" s="302"/>
      <c r="Q86" s="179"/>
      <c r="R86" s="180"/>
      <c r="S86" s="181"/>
      <c r="T86" s="182"/>
      <c r="U86" s="183"/>
      <c r="V86" s="184"/>
      <c r="W86" s="185"/>
      <c r="X86" s="186"/>
      <c r="Y86" s="171"/>
      <c r="Z86" s="270"/>
      <c r="AA86" s="294"/>
      <c r="AB86" s="125"/>
      <c r="AC86" s="140"/>
      <c r="AD86" s="140"/>
      <c r="AE86" s="140"/>
      <c r="AF86" s="141"/>
    </row>
    <row r="87" ht="12" customHeight="1">
      <c r="A87" s="251"/>
      <c r="B87" s="277"/>
      <c r="C87" t="s" s="307">
        <v>779</v>
      </c>
      <c r="D87" s="274"/>
      <c r="E87" s="260"/>
      <c r="F87" s="260"/>
      <c r="G87" s="260"/>
      <c r="H87" s="260"/>
      <c r="I87" s="260"/>
      <c r="J87" s="260"/>
      <c r="K87" s="305"/>
      <c r="L87" s="260"/>
      <c r="M87" s="295"/>
      <c r="N87" s="308"/>
      <c r="O87" s="296"/>
      <c r="P87" s="261"/>
      <c r="Q87" s="261"/>
      <c r="R87" s="261"/>
      <c r="S87" s="261"/>
      <c r="T87" s="261"/>
      <c r="U87" s="261"/>
      <c r="V87" s="261"/>
      <c r="W87" s="261"/>
      <c r="X87" s="261"/>
      <c r="Y87" s="262"/>
      <c r="Z87" s="263"/>
      <c r="AA87" s="294"/>
      <c r="AB87" s="125"/>
      <c r="AC87" s="140"/>
      <c r="AD87" s="140"/>
      <c r="AE87" s="140"/>
      <c r="AF87" s="141"/>
    </row>
    <row r="88" ht="12" customHeight="1">
      <c r="A88" s="251"/>
      <c r="B88" t="s" s="153">
        <v>780</v>
      </c>
      <c r="C88" t="s" s="172">
        <v>781</v>
      </c>
      <c r="D88" t="s" s="265">
        <v>782</v>
      </c>
      <c r="E88" t="s" s="174">
        <v>783</v>
      </c>
      <c r="F88" s="173">
        <v>3.85</v>
      </c>
      <c r="G88" s="175">
        <v>190</v>
      </c>
      <c r="H88" s="266">
        <v>0.15</v>
      </c>
      <c r="I88" s="267">
        <f>G88:G88*H88:H88</f>
        <v>28.5</v>
      </c>
      <c r="J88" s="267">
        <f>G88:G88*(1-H88:H88)</f>
        <v>161.5</v>
      </c>
      <c r="K88" s="268">
        <f>M88:M88*J88:J88</f>
        <v>0</v>
      </c>
      <c r="L88" s="158">
        <f>G88:G88*M88</f>
        <v>0</v>
      </c>
      <c r="M88" s="159">
        <f>SUM(P88:Z88)</f>
        <v>0</v>
      </c>
      <c r="N88" s="159">
        <f>F88:F88*M88:M88</f>
        <v>0</v>
      </c>
      <c r="O88" s="301"/>
      <c r="P88" s="302"/>
      <c r="Q88" s="179"/>
      <c r="R88" s="180"/>
      <c r="S88" s="181"/>
      <c r="T88" s="182"/>
      <c r="U88" s="183"/>
      <c r="V88" s="184"/>
      <c r="W88" s="185"/>
      <c r="X88" s="186"/>
      <c r="Y88" s="171"/>
      <c r="Z88" s="270"/>
      <c r="AA88" s="294"/>
      <c r="AB88" s="125"/>
      <c r="AC88" s="140"/>
      <c r="AD88" s="140"/>
      <c r="AE88" s="140"/>
      <c r="AF88" s="141"/>
    </row>
    <row r="89" ht="12" customHeight="1">
      <c r="A89" s="251"/>
      <c r="B89" t="s" s="153">
        <v>784</v>
      </c>
      <c r="C89" t="s" s="172">
        <v>785</v>
      </c>
      <c r="D89" t="s" s="265">
        <v>786</v>
      </c>
      <c r="E89" t="s" s="174">
        <v>787</v>
      </c>
      <c r="F89" s="173">
        <v>3</v>
      </c>
      <c r="G89" s="175">
        <v>190</v>
      </c>
      <c r="H89" s="266">
        <v>0.15</v>
      </c>
      <c r="I89" s="267">
        <f>G89:G89*H89:H89</f>
        <v>28.5</v>
      </c>
      <c r="J89" s="267">
        <f>G89:G89*(1-H89:H89)</f>
        <v>161.5</v>
      </c>
      <c r="K89" s="268">
        <f>M89:M89*J89:J89</f>
        <v>0</v>
      </c>
      <c r="L89" s="158">
        <f>G89:G89*M89</f>
        <v>0</v>
      </c>
      <c r="M89" s="159">
        <f>SUM(P89:Z89)</f>
        <v>0</v>
      </c>
      <c r="N89" s="159">
        <f>F89:F89*M89:M89</f>
        <v>0</v>
      </c>
      <c r="O89" s="301"/>
      <c r="P89" s="302"/>
      <c r="Q89" s="179"/>
      <c r="R89" s="180"/>
      <c r="S89" s="181"/>
      <c r="T89" s="182"/>
      <c r="U89" s="183"/>
      <c r="V89" s="184"/>
      <c r="W89" s="185"/>
      <c r="X89" s="186"/>
      <c r="Y89" s="171"/>
      <c r="Z89" s="270"/>
      <c r="AA89" s="294"/>
      <c r="AB89" s="125"/>
      <c r="AC89" s="140"/>
      <c r="AD89" s="140"/>
      <c r="AE89" s="140"/>
      <c r="AF89" s="141"/>
    </row>
    <row r="90" ht="12" customHeight="1">
      <c r="A90" s="251"/>
      <c r="B90" t="s" s="153">
        <v>788</v>
      </c>
      <c r="C90" t="s" s="172">
        <v>789</v>
      </c>
      <c r="D90" t="s" s="265">
        <v>790</v>
      </c>
      <c r="E90" t="s" s="174">
        <v>791</v>
      </c>
      <c r="F90" s="173">
        <v>3</v>
      </c>
      <c r="G90" s="175">
        <v>190</v>
      </c>
      <c r="H90" s="266">
        <v>0.15</v>
      </c>
      <c r="I90" s="267">
        <f>G90:G90*H90:H90</f>
        <v>28.5</v>
      </c>
      <c r="J90" s="267">
        <f>G90:G90*(1-H90:H90)</f>
        <v>161.5</v>
      </c>
      <c r="K90" s="268">
        <f>M90:M90*J90:J90</f>
        <v>0</v>
      </c>
      <c r="L90" s="158">
        <f>G90:G90*M90</f>
        <v>0</v>
      </c>
      <c r="M90" s="159">
        <f>SUM(P90:Z90)</f>
        <v>0</v>
      </c>
      <c r="N90" s="159">
        <f>F90:F90*M90:M90</f>
        <v>0</v>
      </c>
      <c r="O90" s="301"/>
      <c r="P90" s="302"/>
      <c r="Q90" s="179"/>
      <c r="R90" s="180"/>
      <c r="S90" s="181"/>
      <c r="T90" s="182"/>
      <c r="U90" s="183"/>
      <c r="V90" s="184"/>
      <c r="W90" s="185"/>
      <c r="X90" s="186"/>
      <c r="Y90" s="171"/>
      <c r="Z90" s="270"/>
      <c r="AA90" s="294"/>
      <c r="AB90" s="125"/>
      <c r="AC90" s="140"/>
      <c r="AD90" s="140"/>
      <c r="AE90" s="140"/>
      <c r="AF90" s="141"/>
    </row>
    <row r="91" ht="12" customHeight="1">
      <c r="A91" s="251"/>
      <c r="B91" t="s" s="153">
        <v>792</v>
      </c>
      <c r="C91" t="s" s="172">
        <v>793</v>
      </c>
      <c r="D91" t="s" s="265">
        <v>794</v>
      </c>
      <c r="E91" t="s" s="174">
        <v>795</v>
      </c>
      <c r="F91" s="173">
        <v>3.75</v>
      </c>
      <c r="G91" s="175">
        <v>190</v>
      </c>
      <c r="H91" s="266">
        <v>0.15</v>
      </c>
      <c r="I91" s="267">
        <f>G91:G91*H91:H91</f>
        <v>28.5</v>
      </c>
      <c r="J91" s="267">
        <f>G91:G91*(1-H91:H91)</f>
        <v>161.5</v>
      </c>
      <c r="K91" s="268">
        <f>M91:M91*J91:J91</f>
        <v>0</v>
      </c>
      <c r="L91" s="158">
        <f>G91:G91*M91</f>
        <v>0</v>
      </c>
      <c r="M91" s="159">
        <f>SUM(P91:Z91)</f>
        <v>0</v>
      </c>
      <c r="N91" s="159">
        <f>F91:F91*M91:M91</f>
        <v>0</v>
      </c>
      <c r="O91" s="301"/>
      <c r="P91" s="302"/>
      <c r="Q91" s="179"/>
      <c r="R91" s="180"/>
      <c r="S91" s="181"/>
      <c r="T91" s="182"/>
      <c r="U91" s="183"/>
      <c r="V91" s="184"/>
      <c r="W91" s="185"/>
      <c r="X91" s="186"/>
      <c r="Y91" s="171"/>
      <c r="Z91" s="270"/>
      <c r="AA91" s="294"/>
      <c r="AB91" s="125"/>
      <c r="AC91" s="140"/>
      <c r="AD91" s="140"/>
      <c r="AE91" s="140"/>
      <c r="AF91" s="141"/>
    </row>
    <row r="92" ht="12" customHeight="1">
      <c r="A92" s="251"/>
      <c r="B92" t="s" s="153">
        <v>796</v>
      </c>
      <c r="C92" t="s" s="172">
        <v>797</v>
      </c>
      <c r="D92" t="s" s="265">
        <v>798</v>
      </c>
      <c r="E92" t="s" s="174">
        <v>799</v>
      </c>
      <c r="F92" s="173">
        <v>3</v>
      </c>
      <c r="G92" s="175">
        <v>190</v>
      </c>
      <c r="H92" s="266">
        <v>0.15</v>
      </c>
      <c r="I92" s="267">
        <f>G92:G92*H92:H92</f>
        <v>28.5</v>
      </c>
      <c r="J92" s="267">
        <f>G92:G92*(1-H92:H92)</f>
        <v>161.5</v>
      </c>
      <c r="K92" s="268">
        <f>M92:M92*J92:J92</f>
        <v>0</v>
      </c>
      <c r="L92" s="158">
        <f>G92:G92*M92</f>
        <v>0</v>
      </c>
      <c r="M92" s="159">
        <f>SUM(P92:Z92)</f>
        <v>0</v>
      </c>
      <c r="N92" s="159">
        <f>F92:F92*M92:M92</f>
        <v>0</v>
      </c>
      <c r="O92" s="301"/>
      <c r="P92" s="302"/>
      <c r="Q92" s="179"/>
      <c r="R92" s="180"/>
      <c r="S92" s="181"/>
      <c r="T92" s="182"/>
      <c r="U92" s="183"/>
      <c r="V92" s="184"/>
      <c r="W92" s="185"/>
      <c r="X92" s="186"/>
      <c r="Y92" s="171"/>
      <c r="Z92" s="270"/>
      <c r="AA92" s="294"/>
      <c r="AB92" s="125"/>
      <c r="AC92" s="140"/>
      <c r="AD92" s="140"/>
      <c r="AE92" s="140"/>
      <c r="AF92" s="141"/>
    </row>
    <row r="93" ht="12" customHeight="1">
      <c r="A93" s="251"/>
      <c r="B93" s="277"/>
      <c r="C93" t="s" s="307">
        <v>800</v>
      </c>
      <c r="D93" s="274"/>
      <c r="E93" s="260"/>
      <c r="F93" s="260"/>
      <c r="G93" s="260"/>
      <c r="H93" s="260"/>
      <c r="I93" s="260"/>
      <c r="J93" s="260"/>
      <c r="K93" s="305"/>
      <c r="L93" s="260"/>
      <c r="M93" s="295"/>
      <c r="N93" s="308"/>
      <c r="O93" s="296"/>
      <c r="P93" s="261"/>
      <c r="Q93" s="261"/>
      <c r="R93" s="261"/>
      <c r="S93" s="261"/>
      <c r="T93" s="261"/>
      <c r="U93" s="261"/>
      <c r="V93" s="261"/>
      <c r="W93" s="261"/>
      <c r="X93" s="261"/>
      <c r="Y93" s="262"/>
      <c r="Z93" s="263"/>
      <c r="AA93" s="294"/>
      <c r="AB93" s="125"/>
      <c r="AC93" s="140"/>
      <c r="AD93" s="140"/>
      <c r="AE93" s="140"/>
      <c r="AF93" s="141"/>
    </row>
    <row r="94" ht="12" customHeight="1">
      <c r="A94" s="251"/>
      <c r="B94" t="s" s="153">
        <v>801</v>
      </c>
      <c r="C94" t="s" s="172">
        <v>802</v>
      </c>
      <c r="D94" t="s" s="265">
        <v>803</v>
      </c>
      <c r="E94" t="s" s="174">
        <v>804</v>
      </c>
      <c r="F94" s="173">
        <v>3</v>
      </c>
      <c r="G94" s="175">
        <v>220</v>
      </c>
      <c r="H94" s="266">
        <v>0.2</v>
      </c>
      <c r="I94" s="267">
        <f>G94:G94*H94:H94</f>
        <v>44</v>
      </c>
      <c r="J94" s="267">
        <f>G94:G94*(1-H94:H94)</f>
        <v>176</v>
      </c>
      <c r="K94" s="268">
        <f>M94:M94*J94:J94</f>
        <v>0</v>
      </c>
      <c r="L94" s="158">
        <f>G94:G94*M94</f>
        <v>0</v>
      </c>
      <c r="M94" s="159">
        <f>SUM(P94:Z94)</f>
        <v>0</v>
      </c>
      <c r="N94" s="159">
        <f>F94:F94*M94:M94</f>
        <v>0</v>
      </c>
      <c r="O94" t="s" s="306">
        <v>38</v>
      </c>
      <c r="P94" s="302"/>
      <c r="Q94" s="179"/>
      <c r="R94" s="180"/>
      <c r="S94" s="181"/>
      <c r="T94" s="182"/>
      <c r="U94" s="183"/>
      <c r="V94" s="184"/>
      <c r="W94" s="185"/>
      <c r="X94" s="186"/>
      <c r="Y94" s="171"/>
      <c r="Z94" s="270"/>
      <c r="AA94" s="294"/>
      <c r="AB94" s="125"/>
      <c r="AC94" s="140"/>
      <c r="AD94" s="140"/>
      <c r="AE94" s="140"/>
      <c r="AF94" s="141"/>
    </row>
    <row r="95" ht="12" customHeight="1">
      <c r="A95" s="251"/>
      <c r="B95" t="s" s="153">
        <v>805</v>
      </c>
      <c r="C95" t="s" s="172">
        <v>806</v>
      </c>
      <c r="D95" t="s" s="265">
        <v>807</v>
      </c>
      <c r="E95" t="s" s="174">
        <v>808</v>
      </c>
      <c r="F95" s="173">
        <v>4</v>
      </c>
      <c r="G95" s="175">
        <v>211</v>
      </c>
      <c r="H95" s="266">
        <v>0.2</v>
      </c>
      <c r="I95" s="267">
        <f>G95:G95*H95:H95</f>
        <v>42.2</v>
      </c>
      <c r="J95" s="267">
        <f>G95:G95*(1-H95:H95)</f>
        <v>168.8</v>
      </c>
      <c r="K95" s="268">
        <f>M95:M95*J95:J95</f>
        <v>0</v>
      </c>
      <c r="L95" s="158">
        <f>G95:G95*M95</f>
        <v>0</v>
      </c>
      <c r="M95" s="159">
        <f>SUM(P95:Z95)</f>
        <v>0</v>
      </c>
      <c r="N95" s="159">
        <f>F95:F95*M95:M95</f>
        <v>0</v>
      </c>
      <c r="O95" t="s" s="306">
        <v>38</v>
      </c>
      <c r="P95" s="302"/>
      <c r="Q95" s="179"/>
      <c r="R95" s="180"/>
      <c r="S95" s="181"/>
      <c r="T95" s="182"/>
      <c r="U95" s="183"/>
      <c r="V95" s="184"/>
      <c r="W95" s="185"/>
      <c r="X95" s="186"/>
      <c r="Y95" s="171"/>
      <c r="Z95" s="270"/>
      <c r="AA95" s="294"/>
      <c r="AB95" s="125"/>
      <c r="AC95" s="140"/>
      <c r="AD95" s="140"/>
      <c r="AE95" s="140"/>
      <c r="AF95" s="141"/>
    </row>
    <row r="96" ht="12" customHeight="1">
      <c r="A96" s="251"/>
      <c r="B96" t="s" s="153">
        <v>809</v>
      </c>
      <c r="C96" t="s" s="172">
        <v>810</v>
      </c>
      <c r="D96" t="s" s="265">
        <v>811</v>
      </c>
      <c r="E96" t="s" s="174">
        <v>812</v>
      </c>
      <c r="F96" s="173">
        <v>4.2</v>
      </c>
      <c r="G96" s="175">
        <v>220</v>
      </c>
      <c r="H96" s="266">
        <v>0.2</v>
      </c>
      <c r="I96" s="267">
        <f>G96:G96*H96:H96</f>
        <v>44</v>
      </c>
      <c r="J96" s="267">
        <f>G96:G96*(1-H96:H96)</f>
        <v>176</v>
      </c>
      <c r="K96" s="268">
        <f>M96:M96*J96:J96</f>
        <v>0</v>
      </c>
      <c r="L96" s="158">
        <f>G96:G96*M96</f>
        <v>0</v>
      </c>
      <c r="M96" s="159">
        <f>SUM(P96:Z96)</f>
        <v>0</v>
      </c>
      <c r="N96" s="159">
        <f>F96:F96*M96:M96</f>
        <v>0</v>
      </c>
      <c r="O96" t="s" s="306">
        <v>38</v>
      </c>
      <c r="P96" s="302"/>
      <c r="Q96" s="179"/>
      <c r="R96" s="180"/>
      <c r="S96" s="181"/>
      <c r="T96" s="182"/>
      <c r="U96" s="183"/>
      <c r="V96" s="184"/>
      <c r="W96" s="185"/>
      <c r="X96" s="186"/>
      <c r="Y96" s="171"/>
      <c r="Z96" s="270"/>
      <c r="AA96" s="294"/>
      <c r="AB96" s="125"/>
      <c r="AC96" s="140"/>
      <c r="AD96" s="140"/>
      <c r="AE96" s="140"/>
      <c r="AF96" s="141"/>
    </row>
    <row r="97" ht="12" customHeight="1">
      <c r="A97" s="251"/>
      <c r="B97" t="s" s="153">
        <v>813</v>
      </c>
      <c r="C97" t="s" s="172">
        <v>814</v>
      </c>
      <c r="D97" t="s" s="265">
        <v>815</v>
      </c>
      <c r="E97" t="s" s="174">
        <v>816</v>
      </c>
      <c r="F97" s="173">
        <v>2.1</v>
      </c>
      <c r="G97" s="175">
        <v>205</v>
      </c>
      <c r="H97" s="266">
        <v>0.2</v>
      </c>
      <c r="I97" s="267">
        <f>G97:G97*H97:H97</f>
        <v>41</v>
      </c>
      <c r="J97" s="267">
        <f>G97:G97*(1-H97:H97)</f>
        <v>164</v>
      </c>
      <c r="K97" s="268">
        <f>M97:M97*J97:J97</f>
        <v>0</v>
      </c>
      <c r="L97" s="158">
        <f>G97:G97*M97</f>
        <v>0</v>
      </c>
      <c r="M97" s="159">
        <f>SUM(P97:Z97)</f>
        <v>0</v>
      </c>
      <c r="N97" s="159">
        <f>F97:F97*M97:M97</f>
        <v>0</v>
      </c>
      <c r="O97" t="s" s="306">
        <v>38</v>
      </c>
      <c r="P97" s="302"/>
      <c r="Q97" s="179"/>
      <c r="R97" s="180"/>
      <c r="S97" s="181"/>
      <c r="T97" s="182"/>
      <c r="U97" s="183"/>
      <c r="V97" s="184"/>
      <c r="W97" s="185"/>
      <c r="X97" s="186"/>
      <c r="Y97" s="171"/>
      <c r="Z97" s="270"/>
      <c r="AA97" s="294"/>
      <c r="AB97" s="125"/>
      <c r="AC97" s="140"/>
      <c r="AD97" s="140"/>
      <c r="AE97" s="140"/>
      <c r="AF97" s="141"/>
    </row>
    <row r="98" ht="12" customHeight="1">
      <c r="A98" s="251"/>
      <c r="B98" t="s" s="153">
        <v>817</v>
      </c>
      <c r="C98" t="s" s="172">
        <v>818</v>
      </c>
      <c r="D98" t="s" s="265">
        <v>819</v>
      </c>
      <c r="E98" t="s" s="174">
        <v>820</v>
      </c>
      <c r="F98" s="173">
        <v>2.2</v>
      </c>
      <c r="G98" s="175">
        <v>213</v>
      </c>
      <c r="H98" s="266">
        <v>0.2</v>
      </c>
      <c r="I98" s="267">
        <f>G98:G98*H98:H98</f>
        <v>42.6</v>
      </c>
      <c r="J98" s="267">
        <f>G98:G98*(1-H98:H98)</f>
        <v>170.4</v>
      </c>
      <c r="K98" s="268">
        <f>M98:M98*J98:J98</f>
        <v>0</v>
      </c>
      <c r="L98" s="158">
        <f>G98:G98*M98</f>
        <v>0</v>
      </c>
      <c r="M98" s="159">
        <f>SUM(P98:Z98)</f>
        <v>0</v>
      </c>
      <c r="N98" s="159">
        <f>F98:F98*M98:M98</f>
        <v>0</v>
      </c>
      <c r="O98" t="s" s="306">
        <v>38</v>
      </c>
      <c r="P98" s="302"/>
      <c r="Q98" s="179"/>
      <c r="R98" s="180"/>
      <c r="S98" s="181"/>
      <c r="T98" s="182"/>
      <c r="U98" s="183"/>
      <c r="V98" s="184"/>
      <c r="W98" s="185"/>
      <c r="X98" s="186"/>
      <c r="Y98" s="171"/>
      <c r="Z98" s="270"/>
      <c r="AA98" s="294"/>
      <c r="AB98" s="125"/>
      <c r="AC98" s="140"/>
      <c r="AD98" s="140"/>
      <c r="AE98" s="140"/>
      <c r="AF98" s="141"/>
    </row>
    <row r="99" ht="12" customHeight="1">
      <c r="A99" s="251"/>
      <c r="B99" t="s" s="153">
        <v>821</v>
      </c>
      <c r="C99" t="s" s="172">
        <v>822</v>
      </c>
      <c r="D99" t="s" s="265">
        <v>823</v>
      </c>
      <c r="E99" t="s" s="174">
        <v>824</v>
      </c>
      <c r="F99" s="173">
        <v>3</v>
      </c>
      <c r="G99" s="175">
        <v>219</v>
      </c>
      <c r="H99" s="266">
        <v>0.2</v>
      </c>
      <c r="I99" s="267">
        <f>G99:G99*H99:H99</f>
        <v>43.8</v>
      </c>
      <c r="J99" s="267">
        <f>G99:G99*(1-H99:H99)</f>
        <v>175.2</v>
      </c>
      <c r="K99" s="268">
        <f>M99:M99*J99:J99</f>
        <v>0</v>
      </c>
      <c r="L99" s="158">
        <f>G99:G99*M99</f>
        <v>0</v>
      </c>
      <c r="M99" s="159">
        <f>SUM(P99:Z99)</f>
        <v>0</v>
      </c>
      <c r="N99" s="159">
        <f>F99:F99*M99:M99</f>
        <v>0</v>
      </c>
      <c r="O99" t="s" s="306">
        <v>38</v>
      </c>
      <c r="P99" s="302"/>
      <c r="Q99" s="179"/>
      <c r="R99" s="180"/>
      <c r="S99" s="181"/>
      <c r="T99" s="182"/>
      <c r="U99" s="183"/>
      <c r="V99" s="184"/>
      <c r="W99" s="185"/>
      <c r="X99" s="186"/>
      <c r="Y99" s="171"/>
      <c r="Z99" s="270"/>
      <c r="AA99" s="294"/>
      <c r="AB99" s="125"/>
      <c r="AC99" s="140"/>
      <c r="AD99" s="140"/>
      <c r="AE99" s="140"/>
      <c r="AF99" s="141"/>
    </row>
    <row r="100" ht="12" customHeight="1">
      <c r="A100" s="251"/>
      <c r="B100" t="s" s="153">
        <v>825</v>
      </c>
      <c r="C100" t="s" s="172">
        <v>826</v>
      </c>
      <c r="D100" t="s" s="265">
        <v>827</v>
      </c>
      <c r="E100" t="s" s="174">
        <v>828</v>
      </c>
      <c r="F100" s="173">
        <v>2</v>
      </c>
      <c r="G100" s="175">
        <v>213</v>
      </c>
      <c r="H100" s="266">
        <v>0.2</v>
      </c>
      <c r="I100" s="267">
        <f>G100:G100*H100:H100</f>
        <v>42.6</v>
      </c>
      <c r="J100" s="267">
        <f>G100:G100*(1-H100:H100)</f>
        <v>170.4</v>
      </c>
      <c r="K100" s="268">
        <f>M100:M100*J100:J100</f>
        <v>0</v>
      </c>
      <c r="L100" s="158">
        <f>G100:G100*M100</f>
        <v>0</v>
      </c>
      <c r="M100" s="159">
        <f>SUM(P100:Z100)</f>
        <v>0</v>
      </c>
      <c r="N100" s="159">
        <f>F100:F100*M100:M100</f>
        <v>0</v>
      </c>
      <c r="O100" t="s" s="306">
        <v>38</v>
      </c>
      <c r="P100" s="302"/>
      <c r="Q100" s="179"/>
      <c r="R100" s="180"/>
      <c r="S100" s="181"/>
      <c r="T100" s="182"/>
      <c r="U100" s="183"/>
      <c r="V100" s="184"/>
      <c r="W100" s="185"/>
      <c r="X100" s="186"/>
      <c r="Y100" s="171"/>
      <c r="Z100" s="270"/>
      <c r="AA100" s="294"/>
      <c r="AB100" s="125"/>
      <c r="AC100" s="140"/>
      <c r="AD100" s="140"/>
      <c r="AE100" s="140"/>
      <c r="AF100" s="141"/>
    </row>
    <row r="101" ht="12" customHeight="1">
      <c r="A101" s="251"/>
      <c r="B101" t="s" s="153">
        <v>829</v>
      </c>
      <c r="C101" t="s" s="172">
        <v>830</v>
      </c>
      <c r="D101" t="s" s="265">
        <v>831</v>
      </c>
      <c r="E101" t="s" s="174">
        <v>832</v>
      </c>
      <c r="F101" s="173">
        <v>2.6</v>
      </c>
      <c r="G101" s="175">
        <v>215</v>
      </c>
      <c r="H101" s="266">
        <v>0.2</v>
      </c>
      <c r="I101" s="267">
        <f>G101:G101*H101:H101</f>
        <v>43</v>
      </c>
      <c r="J101" s="267">
        <f>G101:G101*(1-H101:H101)</f>
        <v>172</v>
      </c>
      <c r="K101" s="268">
        <f>M101:M101*J101:J101</f>
        <v>0</v>
      </c>
      <c r="L101" s="158">
        <f>G101:G101*M101</f>
        <v>0</v>
      </c>
      <c r="M101" s="159">
        <f>SUM(P101:Z101)</f>
        <v>0</v>
      </c>
      <c r="N101" s="159">
        <f>F101:F101*M101:M101</f>
        <v>0</v>
      </c>
      <c r="O101" t="s" s="306">
        <v>38</v>
      </c>
      <c r="P101" s="302"/>
      <c r="Q101" s="179"/>
      <c r="R101" s="180"/>
      <c r="S101" s="181"/>
      <c r="T101" s="182"/>
      <c r="U101" s="183"/>
      <c r="V101" s="184"/>
      <c r="W101" s="185"/>
      <c r="X101" s="186"/>
      <c r="Y101" s="171"/>
      <c r="Z101" s="270"/>
      <c r="AA101" s="294"/>
      <c r="AB101" s="125"/>
      <c r="AC101" s="140"/>
      <c r="AD101" s="140"/>
      <c r="AE101" s="140"/>
      <c r="AF101" s="141"/>
    </row>
    <row r="102" ht="12" customHeight="1">
      <c r="A102" s="251"/>
      <c r="B102" t="s" s="153">
        <v>833</v>
      </c>
      <c r="C102" t="s" s="172">
        <v>834</v>
      </c>
      <c r="D102" t="s" s="265">
        <v>835</v>
      </c>
      <c r="E102" t="s" s="174">
        <v>836</v>
      </c>
      <c r="F102" s="173">
        <v>1.8</v>
      </c>
      <c r="G102" s="175">
        <v>210</v>
      </c>
      <c r="H102" s="266">
        <v>0.2</v>
      </c>
      <c r="I102" s="267">
        <f>G102:G102*H102:H102</f>
        <v>42</v>
      </c>
      <c r="J102" s="267">
        <f>G102:G102*(1-H102:H102)</f>
        <v>168</v>
      </c>
      <c r="K102" s="268">
        <f>M102:M102*J102:J102</f>
        <v>0</v>
      </c>
      <c r="L102" s="158">
        <f>G102:G102*M102</f>
        <v>0</v>
      </c>
      <c r="M102" s="159">
        <f>SUM(P102:Z102)</f>
        <v>0</v>
      </c>
      <c r="N102" s="159">
        <f>F102:F102*M102:M102</f>
        <v>0</v>
      </c>
      <c r="O102" t="s" s="306">
        <v>38</v>
      </c>
      <c r="P102" s="302"/>
      <c r="Q102" s="179"/>
      <c r="R102" s="180"/>
      <c r="S102" s="181"/>
      <c r="T102" s="182"/>
      <c r="U102" s="183"/>
      <c r="V102" s="184"/>
      <c r="W102" s="185"/>
      <c r="X102" s="186"/>
      <c r="Y102" s="171"/>
      <c r="Z102" s="270"/>
      <c r="AA102" s="294"/>
      <c r="AB102" s="125"/>
      <c r="AC102" s="140"/>
      <c r="AD102" s="140"/>
      <c r="AE102" s="140"/>
      <c r="AF102" s="141"/>
    </row>
    <row r="103" ht="12" customHeight="1">
      <c r="A103" s="251"/>
      <c r="B103" t="s" s="153">
        <v>837</v>
      </c>
      <c r="C103" t="s" s="172">
        <v>838</v>
      </c>
      <c r="D103" t="s" s="265">
        <v>839</v>
      </c>
      <c r="E103" t="s" s="174">
        <v>840</v>
      </c>
      <c r="F103" s="173">
        <v>2.9</v>
      </c>
      <c r="G103" s="175">
        <v>215</v>
      </c>
      <c r="H103" s="266">
        <v>0.2</v>
      </c>
      <c r="I103" s="267">
        <f>G103:G103*H103:H103</f>
        <v>43</v>
      </c>
      <c r="J103" s="267">
        <f>G103:G103*(1-H103:H103)</f>
        <v>172</v>
      </c>
      <c r="K103" s="268">
        <f>M103:M103*J103:J103</f>
        <v>0</v>
      </c>
      <c r="L103" s="158">
        <f>G103:G103*M103</f>
        <v>0</v>
      </c>
      <c r="M103" s="159">
        <f>SUM(P103:Z103)</f>
        <v>0</v>
      </c>
      <c r="N103" s="159">
        <f>F103:F103*M103:M103</f>
        <v>0</v>
      </c>
      <c r="O103" t="s" s="306">
        <v>38</v>
      </c>
      <c r="P103" s="302"/>
      <c r="Q103" s="179"/>
      <c r="R103" s="180"/>
      <c r="S103" s="181"/>
      <c r="T103" s="182"/>
      <c r="U103" s="183"/>
      <c r="V103" s="184"/>
      <c r="W103" s="185"/>
      <c r="X103" s="186"/>
      <c r="Y103" s="171"/>
      <c r="Z103" s="270"/>
      <c r="AA103" s="294"/>
      <c r="AB103" s="125"/>
      <c r="AC103" s="140"/>
      <c r="AD103" s="140"/>
      <c r="AE103" s="140"/>
      <c r="AF103" s="141"/>
    </row>
    <row r="104" ht="12" customHeight="1">
      <c r="A104" s="251"/>
      <c r="B104" t="s" s="257">
        <v>841</v>
      </c>
      <c r="C104" t="s" s="307">
        <v>842</v>
      </c>
      <c r="D104" s="274"/>
      <c r="E104" s="260"/>
      <c r="F104" s="260"/>
      <c r="G104" s="260"/>
      <c r="H104" s="260"/>
      <c r="I104" s="260"/>
      <c r="J104" s="260"/>
      <c r="K104" s="305"/>
      <c r="L104" s="260"/>
      <c r="M104" s="295"/>
      <c r="N104" s="308"/>
      <c r="O104" s="296"/>
      <c r="P104" s="261"/>
      <c r="Q104" s="261"/>
      <c r="R104" s="261"/>
      <c r="S104" s="261"/>
      <c r="T104" s="261"/>
      <c r="U104" s="261"/>
      <c r="V104" s="261"/>
      <c r="W104" s="261"/>
      <c r="X104" s="261"/>
      <c r="Y104" s="262"/>
      <c r="Z104" s="263"/>
      <c r="AA104" s="294"/>
      <c r="AB104" s="125"/>
      <c r="AC104" s="140"/>
      <c r="AD104" s="140"/>
      <c r="AE104" s="140"/>
      <c r="AF104" s="141"/>
    </row>
    <row r="105" ht="12" customHeight="1">
      <c r="A105" s="251"/>
      <c r="B105" t="s" s="153">
        <v>843</v>
      </c>
      <c r="C105" t="s" s="172">
        <v>844</v>
      </c>
      <c r="D105" t="s" s="265">
        <v>845</v>
      </c>
      <c r="E105" t="s" s="174">
        <v>846</v>
      </c>
      <c r="F105" s="173">
        <v>3.1</v>
      </c>
      <c r="G105" s="175">
        <v>185</v>
      </c>
      <c r="H105" s="266">
        <v>0.15</v>
      </c>
      <c r="I105" s="267">
        <f>G105:G105*H105:H105</f>
        <v>27.75</v>
      </c>
      <c r="J105" s="267">
        <f>G105:G105*(1-H105:H105)</f>
        <v>157.25</v>
      </c>
      <c r="K105" s="268">
        <f>M105:M105*J105:J105</f>
        <v>0</v>
      </c>
      <c r="L105" s="158">
        <f>G105:G105*M105</f>
        <v>0</v>
      </c>
      <c r="M105" s="159">
        <f>SUM(P105:Z105)</f>
        <v>0</v>
      </c>
      <c r="N105" s="159">
        <f>F105:F105*M105:M105</f>
        <v>0</v>
      </c>
      <c r="O105" s="301"/>
      <c r="P105" s="302"/>
      <c r="Q105" s="179"/>
      <c r="R105" s="180"/>
      <c r="S105" s="181"/>
      <c r="T105" s="182"/>
      <c r="U105" s="183"/>
      <c r="V105" s="184"/>
      <c r="W105" s="185"/>
      <c r="X105" s="186"/>
      <c r="Y105" s="171"/>
      <c r="Z105" s="270"/>
      <c r="AA105" s="294"/>
      <c r="AB105" s="125"/>
      <c r="AC105" s="140"/>
      <c r="AD105" s="140"/>
      <c r="AE105" s="140"/>
      <c r="AF105" s="141"/>
    </row>
    <row r="106" ht="12" customHeight="1">
      <c r="A106" s="251"/>
      <c r="B106" t="s" s="153">
        <v>847</v>
      </c>
      <c r="C106" t="s" s="172">
        <v>848</v>
      </c>
      <c r="D106" t="s" s="265">
        <v>849</v>
      </c>
      <c r="E106" t="s" s="174">
        <v>850</v>
      </c>
      <c r="F106" s="173">
        <v>2.7</v>
      </c>
      <c r="G106" s="175">
        <v>185</v>
      </c>
      <c r="H106" s="266">
        <v>0.15</v>
      </c>
      <c r="I106" s="267">
        <f>G106:G106*H106:H106</f>
        <v>27.75</v>
      </c>
      <c r="J106" s="267">
        <f>G106:G106*(1-H106:H106)</f>
        <v>157.25</v>
      </c>
      <c r="K106" s="268">
        <f>M106:M106*J106:J106</f>
        <v>0</v>
      </c>
      <c r="L106" s="158">
        <f>G106:G106*M106</f>
        <v>0</v>
      </c>
      <c r="M106" s="159">
        <f>SUM(P106:Z106)</f>
        <v>0</v>
      </c>
      <c r="N106" s="159">
        <f>F106:F106*M106:M106</f>
        <v>0</v>
      </c>
      <c r="O106" s="301"/>
      <c r="P106" s="302"/>
      <c r="Q106" s="179"/>
      <c r="R106" s="180"/>
      <c r="S106" s="181"/>
      <c r="T106" s="182"/>
      <c r="U106" s="183"/>
      <c r="V106" s="184"/>
      <c r="W106" s="185"/>
      <c r="X106" s="186"/>
      <c r="Y106" s="171"/>
      <c r="Z106" s="270"/>
      <c r="AA106" s="294"/>
      <c r="AB106" s="125"/>
      <c r="AC106" s="140"/>
      <c r="AD106" s="140"/>
      <c r="AE106" s="140"/>
      <c r="AF106" s="141"/>
    </row>
    <row r="107" ht="12" customHeight="1">
      <c r="A107" s="251"/>
      <c r="B107" t="s" s="153">
        <v>851</v>
      </c>
      <c r="C107" t="s" s="172">
        <v>852</v>
      </c>
      <c r="D107" t="s" s="265">
        <v>853</v>
      </c>
      <c r="E107" t="s" s="174">
        <v>854</v>
      </c>
      <c r="F107" s="173">
        <v>2.7</v>
      </c>
      <c r="G107" s="175">
        <v>175</v>
      </c>
      <c r="H107" s="266">
        <v>0.15</v>
      </c>
      <c r="I107" s="267">
        <f>G107:G107*H107:H107</f>
        <v>26.25</v>
      </c>
      <c r="J107" s="267">
        <f>G107:G107*(1-H107:H107)</f>
        <v>148.75</v>
      </c>
      <c r="K107" s="268">
        <f>M107:M107*J107:J107</f>
        <v>0</v>
      </c>
      <c r="L107" s="158">
        <f>G107:G107*M107</f>
        <v>0</v>
      </c>
      <c r="M107" s="159">
        <f>SUM(P107:Z107)</f>
        <v>0</v>
      </c>
      <c r="N107" s="159">
        <f>F107:F107*M107:M107</f>
        <v>0</v>
      </c>
      <c r="O107" s="301"/>
      <c r="P107" s="302"/>
      <c r="Q107" s="179"/>
      <c r="R107" s="180"/>
      <c r="S107" s="181"/>
      <c r="T107" s="182"/>
      <c r="U107" s="183"/>
      <c r="V107" s="184"/>
      <c r="W107" s="185"/>
      <c r="X107" s="186"/>
      <c r="Y107" s="171"/>
      <c r="Z107" s="270"/>
      <c r="AA107" s="294"/>
      <c r="AB107" s="125"/>
      <c r="AC107" s="140"/>
      <c r="AD107" s="140"/>
      <c r="AE107" s="140"/>
      <c r="AF107" s="141"/>
    </row>
    <row r="108" ht="12" customHeight="1">
      <c r="A108" s="251"/>
      <c r="B108" t="s" s="153">
        <v>855</v>
      </c>
      <c r="C108" t="s" s="172">
        <v>856</v>
      </c>
      <c r="D108" t="s" s="265">
        <v>857</v>
      </c>
      <c r="E108" t="s" s="174">
        <v>858</v>
      </c>
      <c r="F108" s="173">
        <v>3</v>
      </c>
      <c r="G108" s="175">
        <v>185</v>
      </c>
      <c r="H108" s="266">
        <v>0.15</v>
      </c>
      <c r="I108" s="267">
        <f>G108:G108*H108:H108</f>
        <v>27.75</v>
      </c>
      <c r="J108" s="267">
        <f>G108:G108*(1-H108:H108)</f>
        <v>157.25</v>
      </c>
      <c r="K108" s="268">
        <f>M108:M108*J108:J108</f>
        <v>0</v>
      </c>
      <c r="L108" s="158">
        <f>G108:G108*M108</f>
        <v>0</v>
      </c>
      <c r="M108" s="159">
        <f>SUM(P108:Z108)</f>
        <v>0</v>
      </c>
      <c r="N108" s="159">
        <f>F108:F108*M108:M108</f>
        <v>0</v>
      </c>
      <c r="O108" s="301"/>
      <c r="P108" s="302"/>
      <c r="Q108" s="179"/>
      <c r="R108" s="180"/>
      <c r="S108" s="181"/>
      <c r="T108" s="182"/>
      <c r="U108" s="183"/>
      <c r="V108" s="184"/>
      <c r="W108" s="185"/>
      <c r="X108" s="186"/>
      <c r="Y108" s="171"/>
      <c r="Z108" s="270"/>
      <c r="AA108" s="294"/>
      <c r="AB108" s="125"/>
      <c r="AC108" s="140"/>
      <c r="AD108" s="140"/>
      <c r="AE108" s="140"/>
      <c r="AF108" s="141"/>
    </row>
    <row r="109" ht="12" customHeight="1">
      <c r="A109" s="251"/>
      <c r="B109" t="s" s="153">
        <v>859</v>
      </c>
      <c r="C109" t="s" s="172">
        <v>860</v>
      </c>
      <c r="D109" t="s" s="265">
        <v>861</v>
      </c>
      <c r="E109" t="s" s="174">
        <v>862</v>
      </c>
      <c r="F109" s="173">
        <v>2.5</v>
      </c>
      <c r="G109" s="175">
        <v>170</v>
      </c>
      <c r="H109" s="266">
        <v>0.15</v>
      </c>
      <c r="I109" s="267">
        <f>G109:G109*H109:H109</f>
        <v>25.5</v>
      </c>
      <c r="J109" s="267">
        <f>G109:G109*(1-H109:H109)</f>
        <v>144.5</v>
      </c>
      <c r="K109" s="268">
        <f>M109:M109*J109:J109</f>
        <v>0</v>
      </c>
      <c r="L109" s="158">
        <f>G109:G109*M109</f>
        <v>0</v>
      </c>
      <c r="M109" s="159">
        <f>SUM(P109:Z109)</f>
        <v>0</v>
      </c>
      <c r="N109" s="159">
        <f>F109:F109*M109:M109</f>
        <v>0</v>
      </c>
      <c r="O109" s="301"/>
      <c r="P109" s="302"/>
      <c r="Q109" s="179"/>
      <c r="R109" s="180"/>
      <c r="S109" s="181"/>
      <c r="T109" s="182"/>
      <c r="U109" s="183"/>
      <c r="V109" s="184"/>
      <c r="W109" s="185"/>
      <c r="X109" s="186"/>
      <c r="Y109" s="171"/>
      <c r="Z109" s="270"/>
      <c r="AA109" s="294"/>
      <c r="AB109" s="125"/>
      <c r="AC109" s="140"/>
      <c r="AD109" s="140"/>
      <c r="AE109" s="140"/>
      <c r="AF109" s="141"/>
    </row>
    <row r="110" ht="12" customHeight="1">
      <c r="A110" s="251"/>
      <c r="B110" t="s" s="153">
        <v>863</v>
      </c>
      <c r="C110" t="s" s="172">
        <v>864</v>
      </c>
      <c r="D110" t="s" s="265">
        <v>865</v>
      </c>
      <c r="E110" t="s" s="174">
        <v>866</v>
      </c>
      <c r="F110" s="173">
        <v>2.7</v>
      </c>
      <c r="G110" s="175">
        <v>175</v>
      </c>
      <c r="H110" s="266">
        <v>0.15</v>
      </c>
      <c r="I110" s="267">
        <f>G110:G110*H110:H110</f>
        <v>26.25</v>
      </c>
      <c r="J110" s="267">
        <f>G110:G110*(1-H110:H110)</f>
        <v>148.75</v>
      </c>
      <c r="K110" s="268">
        <f>M110:M110*J110:J110</f>
        <v>0</v>
      </c>
      <c r="L110" s="158">
        <f>G110:G110*M110</f>
        <v>0</v>
      </c>
      <c r="M110" s="159">
        <f>SUM(P110:Z110)</f>
        <v>0</v>
      </c>
      <c r="N110" s="159">
        <f>F110:F110*M110:M110</f>
        <v>0</v>
      </c>
      <c r="O110" s="301"/>
      <c r="P110" s="302"/>
      <c r="Q110" s="179"/>
      <c r="R110" s="180"/>
      <c r="S110" s="181"/>
      <c r="T110" s="182"/>
      <c r="U110" s="183"/>
      <c r="V110" s="184"/>
      <c r="W110" s="185"/>
      <c r="X110" s="186"/>
      <c r="Y110" s="171"/>
      <c r="Z110" s="270"/>
      <c r="AA110" s="294"/>
      <c r="AB110" s="125"/>
      <c r="AC110" s="140"/>
      <c r="AD110" s="140"/>
      <c r="AE110" s="140"/>
      <c r="AF110" s="141"/>
    </row>
    <row r="111" ht="12" customHeight="1">
      <c r="A111" s="251"/>
      <c r="B111" t="s" s="153">
        <v>867</v>
      </c>
      <c r="C111" t="s" s="172">
        <v>868</v>
      </c>
      <c r="D111" t="s" s="265">
        <v>869</v>
      </c>
      <c r="E111" t="s" s="174">
        <v>870</v>
      </c>
      <c r="F111" s="173">
        <v>4.8</v>
      </c>
      <c r="G111" s="175">
        <v>240</v>
      </c>
      <c r="H111" s="266">
        <v>0.15</v>
      </c>
      <c r="I111" s="267">
        <f>G111:G111*H111:H111</f>
        <v>36</v>
      </c>
      <c r="J111" s="267">
        <f>G111:G111*(1-H111:H111)</f>
        <v>204</v>
      </c>
      <c r="K111" s="268">
        <f>M111:M111*J111:J111</f>
        <v>0</v>
      </c>
      <c r="L111" s="158">
        <f>G111:G111*M111</f>
        <v>0</v>
      </c>
      <c r="M111" s="159">
        <f>SUM(P111:Z111)</f>
        <v>0</v>
      </c>
      <c r="N111" s="159">
        <f>F111:F111*M111:M111</f>
        <v>0</v>
      </c>
      <c r="O111" s="301"/>
      <c r="P111" s="302"/>
      <c r="Q111" s="179"/>
      <c r="R111" s="180"/>
      <c r="S111" s="181"/>
      <c r="T111" s="182"/>
      <c r="U111" s="183"/>
      <c r="V111" s="184"/>
      <c r="W111" s="185"/>
      <c r="X111" s="186"/>
      <c r="Y111" s="171"/>
      <c r="Z111" s="270"/>
      <c r="AA111" s="294"/>
      <c r="AB111" s="125"/>
      <c r="AC111" s="140"/>
      <c r="AD111" s="140"/>
      <c r="AE111" s="140"/>
      <c r="AF111" s="141"/>
    </row>
    <row r="112" ht="12" customHeight="1">
      <c r="A112" s="251"/>
      <c r="B112" t="s" s="153">
        <v>871</v>
      </c>
      <c r="C112" t="s" s="172">
        <v>872</v>
      </c>
      <c r="D112" t="s" s="265">
        <v>873</v>
      </c>
      <c r="E112" t="s" s="174">
        <v>874</v>
      </c>
      <c r="F112" s="173">
        <v>3</v>
      </c>
      <c r="G112" s="175">
        <v>180</v>
      </c>
      <c r="H112" s="266">
        <v>0.15</v>
      </c>
      <c r="I112" s="267">
        <f>G112:G112*H112:H112</f>
        <v>27</v>
      </c>
      <c r="J112" s="267">
        <f>G112:G112*(1-H112:H112)</f>
        <v>153</v>
      </c>
      <c r="K112" s="268">
        <f>M112:M112*J112:J112</f>
        <v>0</v>
      </c>
      <c r="L112" s="158">
        <f>G112:G112*M112</f>
        <v>0</v>
      </c>
      <c r="M112" s="159">
        <f>SUM(P112:Z112)</f>
        <v>0</v>
      </c>
      <c r="N112" s="159">
        <f>F112:F112*M112:M112</f>
        <v>0</v>
      </c>
      <c r="O112" s="301"/>
      <c r="P112" s="302"/>
      <c r="Q112" s="179"/>
      <c r="R112" s="180"/>
      <c r="S112" s="181"/>
      <c r="T112" s="182"/>
      <c r="U112" s="183"/>
      <c r="V112" s="184"/>
      <c r="W112" s="185"/>
      <c r="X112" s="186"/>
      <c r="Y112" s="171"/>
      <c r="Z112" s="270"/>
      <c r="AA112" s="294"/>
      <c r="AB112" s="125"/>
      <c r="AC112" s="140"/>
      <c r="AD112" s="140"/>
      <c r="AE112" s="140"/>
      <c r="AF112" s="141"/>
    </row>
    <row r="113" ht="12" customHeight="1">
      <c r="A113" s="251"/>
      <c r="B113" t="s" s="153">
        <v>875</v>
      </c>
      <c r="C113" t="s" s="172">
        <v>876</v>
      </c>
      <c r="D113" t="s" s="265">
        <v>877</v>
      </c>
      <c r="E113" t="s" s="174">
        <v>878</v>
      </c>
      <c r="F113" s="173">
        <v>2.7</v>
      </c>
      <c r="G113" s="175">
        <v>180</v>
      </c>
      <c r="H113" s="266">
        <v>0.15</v>
      </c>
      <c r="I113" s="267">
        <f>G113:G113*H113:H113</f>
        <v>27</v>
      </c>
      <c r="J113" s="267">
        <f>G113:G113*(1-H113:H113)</f>
        <v>153</v>
      </c>
      <c r="K113" s="268">
        <f>M113:M113*J113:J113</f>
        <v>0</v>
      </c>
      <c r="L113" s="158">
        <f>G113:G113*M113</f>
        <v>0</v>
      </c>
      <c r="M113" s="159">
        <f>SUM(P113:Z113)</f>
        <v>0</v>
      </c>
      <c r="N113" s="159">
        <f>F113:F113*M113:M113</f>
        <v>0</v>
      </c>
      <c r="O113" s="301"/>
      <c r="P113" s="302"/>
      <c r="Q113" s="179"/>
      <c r="R113" s="180"/>
      <c r="S113" s="181"/>
      <c r="T113" s="182"/>
      <c r="U113" s="183"/>
      <c r="V113" s="184"/>
      <c r="W113" s="185"/>
      <c r="X113" s="186"/>
      <c r="Y113" s="171"/>
      <c r="Z113" s="270"/>
      <c r="AA113" s="294"/>
      <c r="AB113" s="125"/>
      <c r="AC113" s="140"/>
      <c r="AD113" s="140"/>
      <c r="AE113" s="140"/>
      <c r="AF113" s="141"/>
    </row>
    <row r="114" ht="12" customHeight="1">
      <c r="A114" s="251"/>
      <c r="B114" t="s" s="153">
        <v>879</v>
      </c>
      <c r="C114" t="s" s="172">
        <v>880</v>
      </c>
      <c r="D114" t="s" s="265">
        <v>881</v>
      </c>
      <c r="E114" t="s" s="174">
        <v>882</v>
      </c>
      <c r="F114" s="173">
        <v>3.4</v>
      </c>
      <c r="G114" s="175">
        <v>180</v>
      </c>
      <c r="H114" s="266">
        <v>0.15</v>
      </c>
      <c r="I114" s="267">
        <f>G114:G114*H114:H114</f>
        <v>27</v>
      </c>
      <c r="J114" s="267">
        <f>G114:G114*(1-H114:H114)</f>
        <v>153</v>
      </c>
      <c r="K114" s="268">
        <f>M114:M114*J114:J114</f>
        <v>0</v>
      </c>
      <c r="L114" s="158">
        <f>G114:G114*M114</f>
        <v>0</v>
      </c>
      <c r="M114" s="159">
        <f>SUM(P114:Z114)</f>
        <v>0</v>
      </c>
      <c r="N114" s="159">
        <f>F114:F114*M114:M114</f>
        <v>0</v>
      </c>
      <c r="O114" s="301"/>
      <c r="P114" s="302"/>
      <c r="Q114" s="179"/>
      <c r="R114" s="180"/>
      <c r="S114" s="181"/>
      <c r="T114" s="182"/>
      <c r="U114" s="183"/>
      <c r="V114" s="184"/>
      <c r="W114" s="185"/>
      <c r="X114" s="186"/>
      <c r="Y114" s="171"/>
      <c r="Z114" s="270"/>
      <c r="AA114" s="294"/>
      <c r="AB114" s="125"/>
      <c r="AC114" s="140"/>
      <c r="AD114" s="140"/>
      <c r="AE114" s="140"/>
      <c r="AF114" s="141"/>
    </row>
    <row r="115" ht="12" customHeight="1">
      <c r="A115" s="251"/>
      <c r="B115" t="s" s="257">
        <v>883</v>
      </c>
      <c r="C115" t="s" s="307">
        <v>884</v>
      </c>
      <c r="D115" s="274"/>
      <c r="E115" s="260"/>
      <c r="F115" s="260"/>
      <c r="G115" s="260"/>
      <c r="H115" s="260"/>
      <c r="I115" s="260"/>
      <c r="J115" s="260"/>
      <c r="K115" s="305"/>
      <c r="L115" s="260"/>
      <c r="M115" s="295"/>
      <c r="N115" s="308"/>
      <c r="O115" s="296"/>
      <c r="P115" s="261"/>
      <c r="Q115" s="261"/>
      <c r="R115" s="261"/>
      <c r="S115" s="261"/>
      <c r="T115" s="261"/>
      <c r="U115" s="261"/>
      <c r="V115" s="261"/>
      <c r="W115" s="261"/>
      <c r="X115" s="261"/>
      <c r="Y115" s="262"/>
      <c r="Z115" s="263"/>
      <c r="AA115" s="294"/>
      <c r="AB115" s="300"/>
      <c r="AC115" s="140"/>
      <c r="AD115" s="140"/>
      <c r="AE115" s="140"/>
      <c r="AF115" s="141"/>
    </row>
    <row r="116" ht="12" customHeight="1">
      <c r="A116" s="251"/>
      <c r="B116" t="s" s="153">
        <v>885</v>
      </c>
      <c r="C116" t="s" s="264">
        <v>886</v>
      </c>
      <c r="D116" t="s" s="265">
        <v>887</v>
      </c>
      <c r="E116" t="s" s="174">
        <v>120</v>
      </c>
      <c r="F116" s="173">
        <v>1.1</v>
      </c>
      <c r="G116" s="175">
        <v>190</v>
      </c>
      <c r="H116" s="266">
        <v>0.15</v>
      </c>
      <c r="I116" s="267">
        <f>G116:G116*H116:H116</f>
        <v>28.5</v>
      </c>
      <c r="J116" s="267">
        <f>G116:G116*(1-H116:H116)</f>
        <v>161.5</v>
      </c>
      <c r="K116" s="268">
        <f>M116:M116*J116:J116</f>
        <v>0</v>
      </c>
      <c r="L116" s="158">
        <f>G116:G116*M116</f>
        <v>0</v>
      </c>
      <c r="M116" s="159">
        <f>SUM(P116:Z116)</f>
        <v>0</v>
      </c>
      <c r="N116" s="159">
        <f>F116:F116*M116:M116</f>
        <v>0</v>
      </c>
      <c r="O116" s="301"/>
      <c r="P116" s="302"/>
      <c r="Q116" s="179"/>
      <c r="R116" s="180"/>
      <c r="S116" s="181"/>
      <c r="T116" s="182"/>
      <c r="U116" s="183"/>
      <c r="V116" s="184"/>
      <c r="W116" s="185"/>
      <c r="X116" s="186"/>
      <c r="Y116" s="171"/>
      <c r="Z116" s="270"/>
      <c r="AA116" s="294"/>
      <c r="AB116" s="125"/>
      <c r="AC116" s="140"/>
      <c r="AD116" s="140"/>
      <c r="AE116" s="140"/>
      <c r="AF116" s="141"/>
    </row>
    <row r="117" ht="12" customHeight="1">
      <c r="A117" s="251"/>
      <c r="B117" t="s" s="153">
        <v>888</v>
      </c>
      <c r="C117" t="s" s="264">
        <v>889</v>
      </c>
      <c r="D117" t="s" s="265">
        <v>890</v>
      </c>
      <c r="E117" t="s" s="174">
        <v>123</v>
      </c>
      <c r="F117" s="173">
        <v>1.9</v>
      </c>
      <c r="G117" s="175">
        <v>195</v>
      </c>
      <c r="H117" s="266">
        <v>0.15</v>
      </c>
      <c r="I117" s="267">
        <f>G117:G117*H117:H117</f>
        <v>29.25</v>
      </c>
      <c r="J117" s="267">
        <f>G117:G117*(1-H117:H117)</f>
        <v>165.75</v>
      </c>
      <c r="K117" s="268">
        <f>M117:M117*J117:J117</f>
        <v>0</v>
      </c>
      <c r="L117" s="158">
        <f>G117:G117*M117</f>
        <v>0</v>
      </c>
      <c r="M117" s="159">
        <f>SUM(P117:Z117)</f>
        <v>0</v>
      </c>
      <c r="N117" s="159">
        <f>F117:F117*M117:M117</f>
        <v>0</v>
      </c>
      <c r="O117" s="301"/>
      <c r="P117" s="302"/>
      <c r="Q117" s="179"/>
      <c r="R117" s="180"/>
      <c r="S117" s="181"/>
      <c r="T117" s="182"/>
      <c r="U117" s="183"/>
      <c r="V117" s="184"/>
      <c r="W117" s="185"/>
      <c r="X117" s="186"/>
      <c r="Y117" s="171"/>
      <c r="Z117" s="270"/>
      <c r="AA117" s="294"/>
      <c r="AB117" s="125"/>
      <c r="AC117" s="140"/>
      <c r="AD117" s="140"/>
      <c r="AE117" s="140"/>
      <c r="AF117" s="141"/>
    </row>
    <row r="118" ht="12" customHeight="1">
      <c r="A118" s="251"/>
      <c r="B118" t="s" s="153">
        <v>891</v>
      </c>
      <c r="C118" t="s" s="264">
        <v>892</v>
      </c>
      <c r="D118" t="s" s="265">
        <v>893</v>
      </c>
      <c r="E118" t="s" s="174">
        <v>126</v>
      </c>
      <c r="F118" s="173">
        <v>1.4</v>
      </c>
      <c r="G118" s="175">
        <v>190</v>
      </c>
      <c r="H118" s="266">
        <v>0.15</v>
      </c>
      <c r="I118" s="267">
        <f>G118:G118*H118:H118</f>
        <v>28.5</v>
      </c>
      <c r="J118" s="267">
        <f>G118:G118*(1-H118:H118)</f>
        <v>161.5</v>
      </c>
      <c r="K118" s="268">
        <f>M118:M118*J118:J118</f>
        <v>0</v>
      </c>
      <c r="L118" s="158">
        <f>G118:G118*M118</f>
        <v>0</v>
      </c>
      <c r="M118" s="159">
        <f>SUM(P118:Z118)</f>
        <v>0</v>
      </c>
      <c r="N118" s="159">
        <f>F118:F118*M118:M118</f>
        <v>0</v>
      </c>
      <c r="O118" s="301"/>
      <c r="P118" s="302"/>
      <c r="Q118" s="179"/>
      <c r="R118" s="180"/>
      <c r="S118" s="181"/>
      <c r="T118" s="182"/>
      <c r="U118" s="183"/>
      <c r="V118" s="184"/>
      <c r="W118" s="185"/>
      <c r="X118" s="186"/>
      <c r="Y118" s="171"/>
      <c r="Z118" s="270"/>
      <c r="AA118" s="294"/>
      <c r="AB118" s="125"/>
      <c r="AC118" s="140"/>
      <c r="AD118" s="140"/>
      <c r="AE118" s="140"/>
      <c r="AF118" s="141"/>
    </row>
    <row r="119" ht="12" customHeight="1">
      <c r="A119" s="251"/>
      <c r="B119" t="s" s="153">
        <v>894</v>
      </c>
      <c r="C119" t="s" s="264">
        <v>895</v>
      </c>
      <c r="D119" t="s" s="265">
        <v>896</v>
      </c>
      <c r="E119" t="s" s="174">
        <v>129</v>
      </c>
      <c r="F119" s="173">
        <v>1.6</v>
      </c>
      <c r="G119" s="175">
        <v>190</v>
      </c>
      <c r="H119" s="266">
        <v>0.15</v>
      </c>
      <c r="I119" s="267">
        <f>G119:G119*H119:H119</f>
        <v>28.5</v>
      </c>
      <c r="J119" s="267">
        <f>G119:G119*(1-H119:H119)</f>
        <v>161.5</v>
      </c>
      <c r="K119" s="268">
        <f>M119:M119*J119:J119</f>
        <v>0</v>
      </c>
      <c r="L119" s="158">
        <f>G119:G119*M119</f>
        <v>0</v>
      </c>
      <c r="M119" s="159">
        <f>SUM(P119:Z119)</f>
        <v>0</v>
      </c>
      <c r="N119" s="159">
        <f>F119:F119*M119:M119</f>
        <v>0</v>
      </c>
      <c r="O119" s="301"/>
      <c r="P119" s="302"/>
      <c r="Q119" s="179"/>
      <c r="R119" s="180"/>
      <c r="S119" s="181"/>
      <c r="T119" s="182"/>
      <c r="U119" s="183"/>
      <c r="V119" s="184"/>
      <c r="W119" s="185"/>
      <c r="X119" s="186"/>
      <c r="Y119" s="171"/>
      <c r="Z119" s="270"/>
      <c r="AA119" s="294"/>
      <c r="AB119" s="125"/>
      <c r="AC119" s="140"/>
      <c r="AD119" s="140"/>
      <c r="AE119" s="140"/>
      <c r="AF119" s="141"/>
    </row>
    <row r="120" ht="12" customHeight="1">
      <c r="A120" s="251"/>
      <c r="B120" t="s" s="153">
        <v>897</v>
      </c>
      <c r="C120" t="s" s="264">
        <v>898</v>
      </c>
      <c r="D120" t="s" s="265">
        <v>899</v>
      </c>
      <c r="E120" t="s" s="174">
        <v>132</v>
      </c>
      <c r="F120" s="173">
        <v>1.9</v>
      </c>
      <c r="G120" s="175">
        <v>195</v>
      </c>
      <c r="H120" s="266">
        <v>0.15</v>
      </c>
      <c r="I120" s="267">
        <f>G120:G120*H120:H120</f>
        <v>29.25</v>
      </c>
      <c r="J120" s="267">
        <f>G120:G120*(1-H120:H120)</f>
        <v>165.75</v>
      </c>
      <c r="K120" s="268">
        <f>M120:M120*J120:J120</f>
        <v>0</v>
      </c>
      <c r="L120" s="158">
        <f>G120:G120*M120</f>
        <v>0</v>
      </c>
      <c r="M120" s="159">
        <f>SUM(P120:Z120)</f>
        <v>0</v>
      </c>
      <c r="N120" s="159">
        <f>F120:F120*M120:M120</f>
        <v>0</v>
      </c>
      <c r="O120" s="301"/>
      <c r="P120" s="302"/>
      <c r="Q120" s="179"/>
      <c r="R120" s="180"/>
      <c r="S120" s="181"/>
      <c r="T120" s="182"/>
      <c r="U120" s="183"/>
      <c r="V120" s="184"/>
      <c r="W120" s="185"/>
      <c r="X120" s="186"/>
      <c r="Y120" s="171"/>
      <c r="Z120" s="270"/>
      <c r="AA120" s="294"/>
      <c r="AB120" s="125"/>
      <c r="AC120" s="140"/>
      <c r="AD120" s="140"/>
      <c r="AE120" s="140"/>
      <c r="AF120" s="141"/>
    </row>
    <row r="121" ht="12" customHeight="1">
      <c r="A121" s="251"/>
      <c r="B121" t="s" s="153">
        <v>900</v>
      </c>
      <c r="C121" t="s" s="264">
        <v>901</v>
      </c>
      <c r="D121" t="s" s="265">
        <v>902</v>
      </c>
      <c r="E121" t="s" s="174">
        <v>135</v>
      </c>
      <c r="F121" s="173">
        <v>3.1</v>
      </c>
      <c r="G121" s="175">
        <v>205</v>
      </c>
      <c r="H121" s="266">
        <v>0.15</v>
      </c>
      <c r="I121" s="267">
        <f>G121:G121*H121:H121</f>
        <v>30.75</v>
      </c>
      <c r="J121" s="267">
        <f>G121:G121*(1-H121:H121)</f>
        <v>174.25</v>
      </c>
      <c r="K121" s="268">
        <f>M121:M121*J121:J121</f>
        <v>0</v>
      </c>
      <c r="L121" s="158">
        <f>G121:G121*M121</f>
        <v>0</v>
      </c>
      <c r="M121" s="159">
        <f>SUM(P121:Z121)</f>
        <v>0</v>
      </c>
      <c r="N121" s="159">
        <f>F121:F121*M121:M121</f>
        <v>0</v>
      </c>
      <c r="O121" s="301"/>
      <c r="P121" s="302"/>
      <c r="Q121" s="179"/>
      <c r="R121" s="180"/>
      <c r="S121" s="181"/>
      <c r="T121" s="182"/>
      <c r="U121" s="183"/>
      <c r="V121" s="184"/>
      <c r="W121" s="185"/>
      <c r="X121" s="186"/>
      <c r="Y121" s="171"/>
      <c r="Z121" s="270"/>
      <c r="AA121" s="294"/>
      <c r="AB121" s="125"/>
      <c r="AC121" s="140"/>
      <c r="AD121" s="140"/>
      <c r="AE121" s="140"/>
      <c r="AF121" s="141"/>
    </row>
    <row r="122" ht="12" customHeight="1">
      <c r="A122" s="251"/>
      <c r="B122" t="s" s="153">
        <v>903</v>
      </c>
      <c r="C122" t="s" s="264">
        <v>904</v>
      </c>
      <c r="D122" t="s" s="265">
        <v>905</v>
      </c>
      <c r="E122" t="s" s="174">
        <v>138</v>
      </c>
      <c r="F122" s="173">
        <v>2.8</v>
      </c>
      <c r="G122" s="175">
        <v>205</v>
      </c>
      <c r="H122" s="266">
        <v>0.15</v>
      </c>
      <c r="I122" s="267">
        <f>G122:G122*H122:H122</f>
        <v>30.75</v>
      </c>
      <c r="J122" s="267">
        <f>G122:G122*(1-H122:H122)</f>
        <v>174.25</v>
      </c>
      <c r="K122" s="268">
        <f>M122:M122*J122:J122</f>
        <v>0</v>
      </c>
      <c r="L122" s="158">
        <f>G122:G122*M122</f>
        <v>0</v>
      </c>
      <c r="M122" s="159">
        <f>SUM(P122:Z122)</f>
        <v>0</v>
      </c>
      <c r="N122" s="159">
        <f>F122:F122*M122:M122</f>
        <v>0</v>
      </c>
      <c r="O122" s="301"/>
      <c r="P122" s="302"/>
      <c r="Q122" s="179"/>
      <c r="R122" s="180"/>
      <c r="S122" s="181"/>
      <c r="T122" s="182"/>
      <c r="U122" s="183"/>
      <c r="V122" s="184"/>
      <c r="W122" s="185"/>
      <c r="X122" s="186"/>
      <c r="Y122" s="171"/>
      <c r="Z122" s="270"/>
      <c r="AA122" s="294"/>
      <c r="AB122" s="125"/>
      <c r="AC122" s="140"/>
      <c r="AD122" s="140"/>
      <c r="AE122" s="140"/>
      <c r="AF122" s="141"/>
    </row>
    <row r="123" ht="12" customHeight="1">
      <c r="A123" s="251"/>
      <c r="B123" t="s" s="153">
        <v>906</v>
      </c>
      <c r="C123" t="s" s="264">
        <v>907</v>
      </c>
      <c r="D123" t="s" s="265">
        <v>908</v>
      </c>
      <c r="E123" t="s" s="174">
        <v>141</v>
      </c>
      <c r="F123" s="173">
        <v>3.4</v>
      </c>
      <c r="G123" s="175">
        <v>205</v>
      </c>
      <c r="H123" s="266">
        <v>0.15</v>
      </c>
      <c r="I123" s="267">
        <f>G123:G123*H123:H123</f>
        <v>30.75</v>
      </c>
      <c r="J123" s="267">
        <f>G123:G123*(1-H123:H123)</f>
        <v>174.25</v>
      </c>
      <c r="K123" s="268">
        <f>M123:M123*J123:J123</f>
        <v>0</v>
      </c>
      <c r="L123" s="158">
        <f>G123:G123*M123</f>
        <v>0</v>
      </c>
      <c r="M123" s="159">
        <f>SUM(P123:Z123)</f>
        <v>0</v>
      </c>
      <c r="N123" s="159">
        <f>F123:F123*M123:M123</f>
        <v>0</v>
      </c>
      <c r="O123" s="301"/>
      <c r="P123" s="302"/>
      <c r="Q123" s="179"/>
      <c r="R123" s="180"/>
      <c r="S123" s="181"/>
      <c r="T123" s="182"/>
      <c r="U123" s="183"/>
      <c r="V123" s="184"/>
      <c r="W123" s="185"/>
      <c r="X123" s="186"/>
      <c r="Y123" s="171"/>
      <c r="Z123" s="270"/>
      <c r="AA123" s="294"/>
      <c r="AB123" s="125"/>
      <c r="AC123" s="140"/>
      <c r="AD123" s="140"/>
      <c r="AE123" s="140"/>
      <c r="AF123" s="141"/>
    </row>
    <row r="124" ht="12" customHeight="1">
      <c r="A124" s="251"/>
      <c r="B124" t="s" s="153">
        <v>909</v>
      </c>
      <c r="C124" t="s" s="264">
        <v>910</v>
      </c>
      <c r="D124" t="s" s="265">
        <v>911</v>
      </c>
      <c r="E124" t="s" s="174">
        <v>144</v>
      </c>
      <c r="F124" s="173">
        <v>2.42</v>
      </c>
      <c r="G124" s="175">
        <v>205</v>
      </c>
      <c r="H124" s="266">
        <v>0.15</v>
      </c>
      <c r="I124" s="267">
        <f>G124:G124*H124:H124</f>
        <v>30.75</v>
      </c>
      <c r="J124" s="267">
        <f>G124:G124*(1-H124:H124)</f>
        <v>174.25</v>
      </c>
      <c r="K124" s="268">
        <f>M124:M124*J124:J124</f>
        <v>0</v>
      </c>
      <c r="L124" s="158">
        <f>G124:G124*M124</f>
        <v>0</v>
      </c>
      <c r="M124" s="159">
        <f>SUM(P124:Z124)</f>
        <v>0</v>
      </c>
      <c r="N124" s="159">
        <f>F124:F124*M124:M124</f>
        <v>0</v>
      </c>
      <c r="O124" s="301"/>
      <c r="P124" s="302"/>
      <c r="Q124" s="179"/>
      <c r="R124" s="180"/>
      <c r="S124" s="181"/>
      <c r="T124" s="182"/>
      <c r="U124" s="183"/>
      <c r="V124" s="184"/>
      <c r="W124" s="185"/>
      <c r="X124" s="186"/>
      <c r="Y124" s="171"/>
      <c r="Z124" s="270"/>
      <c r="AA124" s="294"/>
      <c r="AB124" s="125"/>
      <c r="AC124" s="140"/>
      <c r="AD124" s="140"/>
      <c r="AE124" s="140"/>
      <c r="AF124" s="141"/>
    </row>
    <row r="125" ht="12" customHeight="1">
      <c r="A125" s="251"/>
      <c r="B125" t="s" s="153">
        <v>912</v>
      </c>
      <c r="C125" t="s" s="264">
        <v>913</v>
      </c>
      <c r="D125" t="s" s="265">
        <v>914</v>
      </c>
      <c r="E125" t="s" s="174">
        <v>147</v>
      </c>
      <c r="F125" s="173">
        <v>2.8</v>
      </c>
      <c r="G125" s="175">
        <v>205</v>
      </c>
      <c r="H125" s="266">
        <v>0.15</v>
      </c>
      <c r="I125" s="267">
        <f>G125:G125*H125:H125</f>
        <v>30.75</v>
      </c>
      <c r="J125" s="267">
        <f>G125:G125*(1-H125:H125)</f>
        <v>174.25</v>
      </c>
      <c r="K125" s="268">
        <f>M125:M125*J125:J125</f>
        <v>0</v>
      </c>
      <c r="L125" s="158">
        <f>G125:G125*M125</f>
        <v>0</v>
      </c>
      <c r="M125" s="159">
        <f>SUM(P125:Z125)</f>
        <v>0</v>
      </c>
      <c r="N125" s="159">
        <f>F125:F125*M125:M125</f>
        <v>0</v>
      </c>
      <c r="O125" s="301"/>
      <c r="P125" s="302"/>
      <c r="Q125" s="179"/>
      <c r="R125" s="180"/>
      <c r="S125" s="181"/>
      <c r="T125" s="182"/>
      <c r="U125" s="183"/>
      <c r="V125" s="184"/>
      <c r="W125" s="185"/>
      <c r="X125" s="186"/>
      <c r="Y125" s="171"/>
      <c r="Z125" s="270"/>
      <c r="AA125" s="294"/>
      <c r="AB125" s="125"/>
      <c r="AC125" s="140"/>
      <c r="AD125" s="140"/>
      <c r="AE125" s="140"/>
      <c r="AF125" s="141"/>
    </row>
    <row r="126" ht="12" customHeight="1">
      <c r="A126" s="251"/>
      <c r="B126" t="s" s="257">
        <v>883</v>
      </c>
      <c r="C126" t="s" s="307">
        <v>915</v>
      </c>
      <c r="D126" s="274"/>
      <c r="E126" s="260"/>
      <c r="F126" s="260"/>
      <c r="G126" s="260"/>
      <c r="H126" s="260"/>
      <c r="I126" s="260"/>
      <c r="J126" s="260"/>
      <c r="K126" s="305"/>
      <c r="L126" s="260"/>
      <c r="M126" s="295"/>
      <c r="N126" s="308"/>
      <c r="O126" s="296"/>
      <c r="P126" s="261"/>
      <c r="Q126" s="261"/>
      <c r="R126" s="261"/>
      <c r="S126" s="261"/>
      <c r="T126" s="261"/>
      <c r="U126" s="261"/>
      <c r="V126" s="261"/>
      <c r="W126" s="261"/>
      <c r="X126" s="261"/>
      <c r="Y126" s="262"/>
      <c r="Z126" s="263"/>
      <c r="AA126" s="294"/>
      <c r="AB126" s="125"/>
      <c r="AC126" s="140"/>
      <c r="AD126" s="140"/>
      <c r="AE126" s="140"/>
      <c r="AF126" s="141"/>
    </row>
    <row r="127" ht="12" customHeight="1">
      <c r="A127" s="251"/>
      <c r="B127" t="s" s="153">
        <v>916</v>
      </c>
      <c r="C127" t="s" s="172">
        <v>917</v>
      </c>
      <c r="D127" t="s" s="265">
        <v>918</v>
      </c>
      <c r="E127" t="s" s="174">
        <v>120</v>
      </c>
      <c r="F127" s="173">
        <v>1.1</v>
      </c>
      <c r="G127" s="175">
        <v>230</v>
      </c>
      <c r="H127" s="266">
        <v>0.15</v>
      </c>
      <c r="I127" s="267">
        <f>G127:G127*H127:H127</f>
        <v>34.5</v>
      </c>
      <c r="J127" s="267">
        <f>G127:G127*(1-H127:H127)</f>
        <v>195.5</v>
      </c>
      <c r="K127" s="268">
        <f>M127:M127*J127:J127</f>
        <v>0</v>
      </c>
      <c r="L127" s="158">
        <f>G127:G127*M127</f>
        <v>0</v>
      </c>
      <c r="M127" s="159">
        <f>SUM(P127:Z127)</f>
        <v>0</v>
      </c>
      <c r="N127" s="159">
        <f>F127:F127*M127:M127</f>
        <v>0</v>
      </c>
      <c r="O127" t="s" s="306">
        <v>38</v>
      </c>
      <c r="P127" s="302"/>
      <c r="Q127" s="179"/>
      <c r="R127" s="180"/>
      <c r="S127" s="181"/>
      <c r="T127" s="182"/>
      <c r="U127" s="183"/>
      <c r="V127" s="184"/>
      <c r="W127" s="185"/>
      <c r="X127" s="186"/>
      <c r="Y127" s="171"/>
      <c r="Z127" s="270"/>
      <c r="AA127" s="294"/>
      <c r="AB127" s="125"/>
      <c r="AC127" s="140"/>
      <c r="AD127" s="140"/>
      <c r="AE127" s="140"/>
      <c r="AF127" s="141"/>
    </row>
    <row r="128" ht="12" customHeight="1">
      <c r="A128" s="251"/>
      <c r="B128" t="s" s="153">
        <v>919</v>
      </c>
      <c r="C128" t="s" s="172">
        <v>920</v>
      </c>
      <c r="D128" t="s" s="265">
        <v>921</v>
      </c>
      <c r="E128" t="s" s="174">
        <v>123</v>
      </c>
      <c r="F128" s="173">
        <v>1.9</v>
      </c>
      <c r="G128" s="175">
        <v>240</v>
      </c>
      <c r="H128" s="266">
        <v>0.15</v>
      </c>
      <c r="I128" s="267">
        <f>G128:G128*H128:H128</f>
        <v>36</v>
      </c>
      <c r="J128" s="267">
        <f>G128:G128*(1-H128:H128)</f>
        <v>204</v>
      </c>
      <c r="K128" s="268">
        <f>M128:M128*J128:J128</f>
        <v>0</v>
      </c>
      <c r="L128" s="158">
        <f>G128:G128*M128</f>
        <v>0</v>
      </c>
      <c r="M128" s="159">
        <f>SUM(P128:Z128)</f>
        <v>0</v>
      </c>
      <c r="N128" s="159">
        <f>F128:F128*M128:M128</f>
        <v>0</v>
      </c>
      <c r="O128" t="s" s="306">
        <v>38</v>
      </c>
      <c r="P128" s="302"/>
      <c r="Q128" s="179"/>
      <c r="R128" s="180"/>
      <c r="S128" s="181"/>
      <c r="T128" s="182"/>
      <c r="U128" s="183"/>
      <c r="V128" s="184"/>
      <c r="W128" s="185"/>
      <c r="X128" s="186"/>
      <c r="Y128" s="171"/>
      <c r="Z128" s="270"/>
      <c r="AA128" s="294"/>
      <c r="AB128" s="125"/>
      <c r="AC128" s="140"/>
      <c r="AD128" s="140"/>
      <c r="AE128" s="140"/>
      <c r="AF128" s="141"/>
    </row>
    <row r="129" ht="12" customHeight="1">
      <c r="A129" s="251"/>
      <c r="B129" t="s" s="153">
        <v>922</v>
      </c>
      <c r="C129" t="s" s="172">
        <v>923</v>
      </c>
      <c r="D129" t="s" s="265">
        <v>924</v>
      </c>
      <c r="E129" t="s" s="174">
        <v>126</v>
      </c>
      <c r="F129" s="173">
        <v>1.4</v>
      </c>
      <c r="G129" s="175">
        <v>230</v>
      </c>
      <c r="H129" s="266">
        <v>0.15</v>
      </c>
      <c r="I129" s="267">
        <f>G129:G129*H129:H129</f>
        <v>34.5</v>
      </c>
      <c r="J129" s="267">
        <f>G129:G129*(1-H129:H129)</f>
        <v>195.5</v>
      </c>
      <c r="K129" s="268">
        <f>M129:M129*J129:J129</f>
        <v>0</v>
      </c>
      <c r="L129" s="158">
        <f>G129:G129*M129</f>
        <v>0</v>
      </c>
      <c r="M129" s="159">
        <f>SUM(P129:Z129)</f>
        <v>0</v>
      </c>
      <c r="N129" s="159">
        <f>F129:F129*M129:M129</f>
        <v>0</v>
      </c>
      <c r="O129" t="s" s="306">
        <v>38</v>
      </c>
      <c r="P129" s="302"/>
      <c r="Q129" s="179"/>
      <c r="R129" s="180"/>
      <c r="S129" s="181"/>
      <c r="T129" s="182"/>
      <c r="U129" s="183"/>
      <c r="V129" s="184"/>
      <c r="W129" s="185"/>
      <c r="X129" s="186"/>
      <c r="Y129" s="171"/>
      <c r="Z129" s="270"/>
      <c r="AA129" s="294"/>
      <c r="AB129" s="125"/>
      <c r="AC129" s="140"/>
      <c r="AD129" s="140"/>
      <c r="AE129" s="140"/>
      <c r="AF129" s="141"/>
    </row>
    <row r="130" ht="12" customHeight="1">
      <c r="A130" s="251"/>
      <c r="B130" t="s" s="153">
        <v>925</v>
      </c>
      <c r="C130" t="s" s="172">
        <v>926</v>
      </c>
      <c r="D130" t="s" s="265">
        <v>927</v>
      </c>
      <c r="E130" t="s" s="174">
        <v>129</v>
      </c>
      <c r="F130" s="173">
        <v>1.6</v>
      </c>
      <c r="G130" s="175">
        <v>230</v>
      </c>
      <c r="H130" s="266">
        <v>0.15</v>
      </c>
      <c r="I130" s="267">
        <f>G130:G130*H130:H130</f>
        <v>34.5</v>
      </c>
      <c r="J130" s="267">
        <f>G130:G130*(1-H130:H130)</f>
        <v>195.5</v>
      </c>
      <c r="K130" s="268">
        <f>M130:M130*J130:J130</f>
        <v>0</v>
      </c>
      <c r="L130" s="158">
        <f>G130:G130*M130</f>
        <v>0</v>
      </c>
      <c r="M130" s="159">
        <f>SUM(P130:Z130)</f>
        <v>0</v>
      </c>
      <c r="N130" s="159">
        <f>F130:F130*M130:M130</f>
        <v>0</v>
      </c>
      <c r="O130" t="s" s="306">
        <v>38</v>
      </c>
      <c r="P130" s="302"/>
      <c r="Q130" s="179"/>
      <c r="R130" s="180"/>
      <c r="S130" s="181"/>
      <c r="T130" s="182"/>
      <c r="U130" s="183"/>
      <c r="V130" s="184"/>
      <c r="W130" s="185"/>
      <c r="X130" s="186"/>
      <c r="Y130" s="171"/>
      <c r="Z130" s="270"/>
      <c r="AA130" s="294"/>
      <c r="AB130" s="125"/>
      <c r="AC130" s="140"/>
      <c r="AD130" s="140"/>
      <c r="AE130" s="140"/>
      <c r="AF130" s="141"/>
    </row>
    <row r="131" ht="12" customHeight="1">
      <c r="A131" s="251"/>
      <c r="B131" t="s" s="153">
        <v>928</v>
      </c>
      <c r="C131" t="s" s="172">
        <v>929</v>
      </c>
      <c r="D131" t="s" s="265">
        <v>930</v>
      </c>
      <c r="E131" t="s" s="174">
        <v>132</v>
      </c>
      <c r="F131" s="173">
        <v>1.9</v>
      </c>
      <c r="G131" s="175">
        <v>240</v>
      </c>
      <c r="H131" s="266">
        <v>0.15</v>
      </c>
      <c r="I131" s="267">
        <f>G131:G131*H131:H131</f>
        <v>36</v>
      </c>
      <c r="J131" s="267">
        <f>G131:G131*(1-H131:H131)</f>
        <v>204</v>
      </c>
      <c r="K131" s="268">
        <f>M131:M131*J131:J131</f>
        <v>0</v>
      </c>
      <c r="L131" s="158">
        <f>G131:G131*M131</f>
        <v>0</v>
      </c>
      <c r="M131" s="159">
        <f>SUM(P131:Z131)</f>
        <v>0</v>
      </c>
      <c r="N131" s="159">
        <f>F131:F131*M131:M131</f>
        <v>0</v>
      </c>
      <c r="O131" t="s" s="306">
        <v>38</v>
      </c>
      <c r="P131" s="302"/>
      <c r="Q131" s="179"/>
      <c r="R131" s="180"/>
      <c r="S131" s="181"/>
      <c r="T131" s="182"/>
      <c r="U131" s="183"/>
      <c r="V131" s="184"/>
      <c r="W131" s="185"/>
      <c r="X131" s="186"/>
      <c r="Y131" s="171"/>
      <c r="Z131" s="270"/>
      <c r="AA131" s="294"/>
      <c r="AB131" s="125"/>
      <c r="AC131" s="140"/>
      <c r="AD131" s="140"/>
      <c r="AE131" s="140"/>
      <c r="AF131" s="141"/>
    </row>
    <row r="132" ht="12" customHeight="1">
      <c r="A132" s="251"/>
      <c r="B132" t="s" s="153">
        <v>931</v>
      </c>
      <c r="C132" t="s" s="172">
        <v>932</v>
      </c>
      <c r="D132" t="s" s="265">
        <v>933</v>
      </c>
      <c r="E132" t="s" s="174">
        <v>135</v>
      </c>
      <c r="F132" s="173">
        <v>3.1</v>
      </c>
      <c r="G132" s="175">
        <v>260</v>
      </c>
      <c r="H132" s="266">
        <v>0.15</v>
      </c>
      <c r="I132" s="267">
        <f>G132:G132*H132:H132</f>
        <v>39</v>
      </c>
      <c r="J132" s="267">
        <f>G132:G132*(1-H132:H132)</f>
        <v>221</v>
      </c>
      <c r="K132" s="268">
        <f>M132:M132*J132:J132</f>
        <v>0</v>
      </c>
      <c r="L132" s="158">
        <f>G132:G132*M132</f>
        <v>0</v>
      </c>
      <c r="M132" s="159">
        <f>SUM(P132:Z132)</f>
        <v>0</v>
      </c>
      <c r="N132" s="159">
        <f>F132:F132*M132:M132</f>
        <v>0</v>
      </c>
      <c r="O132" t="s" s="306">
        <v>38</v>
      </c>
      <c r="P132" s="302"/>
      <c r="Q132" s="179"/>
      <c r="R132" s="180"/>
      <c r="S132" s="181"/>
      <c r="T132" s="182"/>
      <c r="U132" s="183"/>
      <c r="V132" s="184"/>
      <c r="W132" s="185"/>
      <c r="X132" s="186"/>
      <c r="Y132" s="171"/>
      <c r="Z132" s="270"/>
      <c r="AA132" s="294"/>
      <c r="AB132" s="125"/>
      <c r="AC132" s="140"/>
      <c r="AD132" s="140"/>
      <c r="AE132" s="140"/>
      <c r="AF132" s="141"/>
    </row>
    <row r="133" ht="12" customHeight="1">
      <c r="A133" s="251"/>
      <c r="B133" t="s" s="153">
        <v>934</v>
      </c>
      <c r="C133" t="s" s="172">
        <v>935</v>
      </c>
      <c r="D133" t="s" s="265">
        <v>936</v>
      </c>
      <c r="E133" t="s" s="174">
        <v>138</v>
      </c>
      <c r="F133" s="173">
        <v>2.8</v>
      </c>
      <c r="G133" s="175">
        <v>260</v>
      </c>
      <c r="H133" s="266">
        <v>0.15</v>
      </c>
      <c r="I133" s="267">
        <f>G133:G133*H133:H133</f>
        <v>39</v>
      </c>
      <c r="J133" s="267">
        <f>G133:G133*(1-H133:H133)</f>
        <v>221</v>
      </c>
      <c r="K133" s="268">
        <f>M133:M133*J133:J133</f>
        <v>0</v>
      </c>
      <c r="L133" s="158">
        <f>G133:G133*M133</f>
        <v>0</v>
      </c>
      <c r="M133" s="159">
        <f>SUM(P133:Z133)</f>
        <v>0</v>
      </c>
      <c r="N133" s="159">
        <f>F133:F133*M133:M133</f>
        <v>0</v>
      </c>
      <c r="O133" t="s" s="306">
        <v>38</v>
      </c>
      <c r="P133" s="302"/>
      <c r="Q133" s="179"/>
      <c r="R133" s="180"/>
      <c r="S133" s="181"/>
      <c r="T133" s="182"/>
      <c r="U133" s="183"/>
      <c r="V133" s="184"/>
      <c r="W133" s="185"/>
      <c r="X133" s="186"/>
      <c r="Y133" s="171"/>
      <c r="Z133" s="270"/>
      <c r="AA133" s="294"/>
      <c r="AB133" s="125"/>
      <c r="AC133" s="140"/>
      <c r="AD133" s="140"/>
      <c r="AE133" s="140"/>
      <c r="AF133" s="141"/>
    </row>
    <row r="134" ht="12" customHeight="1">
      <c r="A134" s="251"/>
      <c r="B134" t="s" s="153">
        <v>937</v>
      </c>
      <c r="C134" t="s" s="172">
        <v>938</v>
      </c>
      <c r="D134" t="s" s="265">
        <v>939</v>
      </c>
      <c r="E134" t="s" s="174">
        <v>141</v>
      </c>
      <c r="F134" s="173">
        <v>3.4</v>
      </c>
      <c r="G134" s="175">
        <v>260</v>
      </c>
      <c r="H134" s="266">
        <v>0.15</v>
      </c>
      <c r="I134" s="267">
        <f>G134:G134*H134:H134</f>
        <v>39</v>
      </c>
      <c r="J134" s="267">
        <f>G134:G134*(1-H134:H134)</f>
        <v>221</v>
      </c>
      <c r="K134" s="268">
        <f>M134:M134*J134:J134</f>
        <v>0</v>
      </c>
      <c r="L134" s="158">
        <f>G134:G134*M134</f>
        <v>0</v>
      </c>
      <c r="M134" s="159">
        <f>SUM(P134:Z134)</f>
        <v>0</v>
      </c>
      <c r="N134" s="159">
        <f>F134:F134*M134:M134</f>
        <v>0</v>
      </c>
      <c r="O134" t="s" s="306">
        <v>38</v>
      </c>
      <c r="P134" s="302"/>
      <c r="Q134" s="179"/>
      <c r="R134" s="180"/>
      <c r="S134" s="181"/>
      <c r="T134" s="182"/>
      <c r="U134" s="183"/>
      <c r="V134" s="184"/>
      <c r="W134" s="185"/>
      <c r="X134" s="186"/>
      <c r="Y134" s="171"/>
      <c r="Z134" s="270"/>
      <c r="AA134" s="294"/>
      <c r="AB134" s="125"/>
      <c r="AC134" s="140"/>
      <c r="AD134" s="140"/>
      <c r="AE134" s="140"/>
      <c r="AF134" s="141"/>
    </row>
    <row r="135" ht="12" customHeight="1">
      <c r="A135" s="251"/>
      <c r="B135" t="s" s="153">
        <v>940</v>
      </c>
      <c r="C135" t="s" s="172">
        <v>941</v>
      </c>
      <c r="D135" t="s" s="265">
        <v>942</v>
      </c>
      <c r="E135" t="s" s="174">
        <v>144</v>
      </c>
      <c r="F135" s="173">
        <v>2.42</v>
      </c>
      <c r="G135" s="175">
        <v>260</v>
      </c>
      <c r="H135" s="266">
        <v>0.15</v>
      </c>
      <c r="I135" s="267">
        <f>G135:G135*H135:H135</f>
        <v>39</v>
      </c>
      <c r="J135" s="267">
        <f>G135:G135*(1-H135:H135)</f>
        <v>221</v>
      </c>
      <c r="K135" s="268">
        <f>M135:M135*J135:J135</f>
        <v>0</v>
      </c>
      <c r="L135" s="158">
        <f>G135:G135*M135</f>
        <v>0</v>
      </c>
      <c r="M135" s="159">
        <f>SUM(P135:Z135)</f>
        <v>0</v>
      </c>
      <c r="N135" s="159">
        <f>F135:F135*M135:M135</f>
        <v>0</v>
      </c>
      <c r="O135" t="s" s="306">
        <v>38</v>
      </c>
      <c r="P135" s="302"/>
      <c r="Q135" s="179"/>
      <c r="R135" s="180"/>
      <c r="S135" s="181"/>
      <c r="T135" s="182"/>
      <c r="U135" s="183"/>
      <c r="V135" s="184"/>
      <c r="W135" s="185"/>
      <c r="X135" s="186"/>
      <c r="Y135" s="171"/>
      <c r="Z135" s="270"/>
      <c r="AA135" s="294"/>
      <c r="AB135" s="125"/>
      <c r="AC135" s="140"/>
      <c r="AD135" s="140"/>
      <c r="AE135" s="140"/>
      <c r="AF135" s="141"/>
    </row>
    <row r="136" ht="12" customHeight="1">
      <c r="A136" s="251"/>
      <c r="B136" t="s" s="153">
        <v>943</v>
      </c>
      <c r="C136" t="s" s="172">
        <v>944</v>
      </c>
      <c r="D136" t="s" s="265">
        <v>945</v>
      </c>
      <c r="E136" t="s" s="174">
        <v>147</v>
      </c>
      <c r="F136" s="173">
        <v>2.8</v>
      </c>
      <c r="G136" s="175">
        <v>260</v>
      </c>
      <c r="H136" s="266">
        <v>0.15</v>
      </c>
      <c r="I136" s="267">
        <f>G136:G136*H136:H136</f>
        <v>39</v>
      </c>
      <c r="J136" s="267">
        <f>G136:G136*(1-H136:H136)</f>
        <v>221</v>
      </c>
      <c r="K136" s="268">
        <f>M136:M136*J136:J136</f>
        <v>0</v>
      </c>
      <c r="L136" s="158">
        <f>G136:G136*M136</f>
        <v>0</v>
      </c>
      <c r="M136" s="159">
        <f>SUM(P136:Z136)</f>
        <v>0</v>
      </c>
      <c r="N136" s="159">
        <f>F136:F136*M136:M136</f>
        <v>0</v>
      </c>
      <c r="O136" t="s" s="306">
        <v>38</v>
      </c>
      <c r="P136" s="302"/>
      <c r="Q136" s="179"/>
      <c r="R136" s="180"/>
      <c r="S136" s="181"/>
      <c r="T136" s="182"/>
      <c r="U136" s="183"/>
      <c r="V136" s="184"/>
      <c r="W136" s="185"/>
      <c r="X136" s="186"/>
      <c r="Y136" s="171"/>
      <c r="Z136" s="270"/>
      <c r="AA136" s="294"/>
      <c r="AB136" s="125"/>
      <c r="AC136" s="140"/>
      <c r="AD136" s="140"/>
      <c r="AE136" s="140"/>
      <c r="AF136" s="141"/>
    </row>
    <row r="137" ht="12" customHeight="1">
      <c r="A137" s="251"/>
      <c r="B137" t="s" s="257">
        <v>946</v>
      </c>
      <c r="C137" t="s" s="307">
        <v>947</v>
      </c>
      <c r="D137" s="274"/>
      <c r="E137" s="260"/>
      <c r="F137" s="260"/>
      <c r="G137" s="260"/>
      <c r="H137" s="260"/>
      <c r="I137" s="260"/>
      <c r="J137" s="260"/>
      <c r="K137" s="305"/>
      <c r="L137" s="260"/>
      <c r="M137" s="295"/>
      <c r="N137" s="308"/>
      <c r="O137" s="296"/>
      <c r="P137" s="261"/>
      <c r="Q137" s="261"/>
      <c r="R137" s="261"/>
      <c r="S137" s="261"/>
      <c r="T137" s="261"/>
      <c r="U137" s="261"/>
      <c r="V137" s="261"/>
      <c r="W137" s="261"/>
      <c r="X137" s="261"/>
      <c r="Y137" s="262"/>
      <c r="Z137" s="263"/>
      <c r="AA137" s="294"/>
      <c r="AB137" s="125"/>
      <c r="AC137" s="140"/>
      <c r="AD137" s="140"/>
      <c r="AE137" s="140"/>
      <c r="AF137" s="141"/>
    </row>
    <row r="138" ht="12" customHeight="1">
      <c r="A138" s="251"/>
      <c r="B138" t="s" s="153">
        <v>948</v>
      </c>
      <c r="C138" t="s" s="172">
        <v>949</v>
      </c>
      <c r="D138" t="s" s="265">
        <v>950</v>
      </c>
      <c r="E138" t="s" s="174">
        <v>951</v>
      </c>
      <c r="F138" s="173">
        <v>3.1</v>
      </c>
      <c r="G138" s="175">
        <v>255</v>
      </c>
      <c r="H138" s="266">
        <v>0.2</v>
      </c>
      <c r="I138" s="267">
        <f>G138:G138*H138:H138</f>
        <v>51</v>
      </c>
      <c r="J138" s="267">
        <f>G138:G138*(1-H138:H138)</f>
        <v>204</v>
      </c>
      <c r="K138" s="268">
        <f>M138:M138*J138:J138</f>
        <v>0</v>
      </c>
      <c r="L138" s="158">
        <f>G138:G138*M138</f>
        <v>0</v>
      </c>
      <c r="M138" s="159">
        <f>SUM(P138:Z138)</f>
        <v>0</v>
      </c>
      <c r="N138" s="159">
        <f>F138:F138*M138:M138</f>
        <v>0</v>
      </c>
      <c r="O138" s="301"/>
      <c r="P138" s="302"/>
      <c r="Q138" s="179"/>
      <c r="R138" s="180"/>
      <c r="S138" s="181"/>
      <c r="T138" s="182"/>
      <c r="U138" s="183"/>
      <c r="V138" s="184"/>
      <c r="W138" s="185"/>
      <c r="X138" s="186"/>
      <c r="Y138" s="171"/>
      <c r="Z138" s="270"/>
      <c r="AA138" s="294"/>
      <c r="AB138" s="125"/>
      <c r="AC138" s="140"/>
      <c r="AD138" s="140"/>
      <c r="AE138" s="140"/>
      <c r="AF138" s="141"/>
    </row>
    <row r="139" ht="12" customHeight="1">
      <c r="A139" s="251"/>
      <c r="B139" t="s" s="153">
        <v>952</v>
      </c>
      <c r="C139" t="s" s="172">
        <v>953</v>
      </c>
      <c r="D139" t="s" s="265">
        <v>954</v>
      </c>
      <c r="E139" t="s" s="174">
        <v>955</v>
      </c>
      <c r="F139" s="173">
        <v>2.8</v>
      </c>
      <c r="G139" s="175">
        <v>250</v>
      </c>
      <c r="H139" s="266">
        <v>0.2</v>
      </c>
      <c r="I139" s="267">
        <f>G139:G139*H139:H139</f>
        <v>50</v>
      </c>
      <c r="J139" s="267">
        <f>G139:G139*(1-H139:H139)</f>
        <v>200</v>
      </c>
      <c r="K139" s="268">
        <f>M139:M139*J139:J139</f>
        <v>0</v>
      </c>
      <c r="L139" s="158">
        <f>G139:G139*M139</f>
        <v>0</v>
      </c>
      <c r="M139" s="159">
        <f>SUM(P139:Z139)</f>
        <v>0</v>
      </c>
      <c r="N139" s="159">
        <f>F139:F139*M139:M139</f>
        <v>0</v>
      </c>
      <c r="O139" s="301"/>
      <c r="P139" s="302"/>
      <c r="Q139" s="179"/>
      <c r="R139" s="180"/>
      <c r="S139" s="181"/>
      <c r="T139" s="182"/>
      <c r="U139" s="183"/>
      <c r="V139" s="184"/>
      <c r="W139" s="185"/>
      <c r="X139" s="186"/>
      <c r="Y139" s="171"/>
      <c r="Z139" s="270"/>
      <c r="AA139" s="294"/>
      <c r="AB139" s="125"/>
      <c r="AC139" s="140"/>
      <c r="AD139" s="140"/>
      <c r="AE139" s="140"/>
      <c r="AF139" s="141"/>
    </row>
    <row r="140" ht="12" customHeight="1">
      <c r="A140" s="251"/>
      <c r="B140" t="s" s="153">
        <v>956</v>
      </c>
      <c r="C140" t="s" s="172">
        <v>957</v>
      </c>
      <c r="D140" t="s" s="265">
        <v>958</v>
      </c>
      <c r="E140" t="s" s="174">
        <v>959</v>
      </c>
      <c r="F140" s="173">
        <v>2.7</v>
      </c>
      <c r="G140" s="175">
        <v>240</v>
      </c>
      <c r="H140" s="266">
        <v>0.2</v>
      </c>
      <c r="I140" s="267">
        <f>G140:G140*H140:H140</f>
        <v>48</v>
      </c>
      <c r="J140" s="267">
        <f>G140:G140*(1-H140:H140)</f>
        <v>192</v>
      </c>
      <c r="K140" s="268">
        <f>M140:M140*J140:J140</f>
        <v>0</v>
      </c>
      <c r="L140" s="158">
        <f>G140:G140*M140</f>
        <v>0</v>
      </c>
      <c r="M140" s="159">
        <f>SUM(P140:Z140)</f>
        <v>0</v>
      </c>
      <c r="N140" s="159">
        <f>F140:F140*M140:M140</f>
        <v>0</v>
      </c>
      <c r="O140" s="301"/>
      <c r="P140" s="302"/>
      <c r="Q140" s="179"/>
      <c r="R140" s="180"/>
      <c r="S140" s="181"/>
      <c r="T140" s="182"/>
      <c r="U140" s="183"/>
      <c r="V140" s="184"/>
      <c r="W140" s="185"/>
      <c r="X140" s="186"/>
      <c r="Y140" s="171"/>
      <c r="Z140" s="270"/>
      <c r="AA140" s="294"/>
      <c r="AB140" s="125"/>
      <c r="AC140" s="140"/>
      <c r="AD140" s="140"/>
      <c r="AE140" s="140"/>
      <c r="AF140" s="141"/>
    </row>
    <row r="141" ht="12" customHeight="1">
      <c r="A141" s="251"/>
      <c r="B141" t="s" s="153">
        <v>960</v>
      </c>
      <c r="C141" t="s" s="172">
        <v>961</v>
      </c>
      <c r="D141" t="s" s="265">
        <v>962</v>
      </c>
      <c r="E141" t="s" s="174">
        <v>963</v>
      </c>
      <c r="F141" s="173">
        <v>1.6</v>
      </c>
      <c r="G141" s="175">
        <v>235</v>
      </c>
      <c r="H141" s="266">
        <v>0.2</v>
      </c>
      <c r="I141" s="267">
        <f>G141:G141*H141:H141</f>
        <v>47</v>
      </c>
      <c r="J141" s="267">
        <f>G141:G141*(1-H141:H141)</f>
        <v>188</v>
      </c>
      <c r="K141" s="268">
        <f>M141:M141*J141:J141</f>
        <v>0</v>
      </c>
      <c r="L141" s="158">
        <f>G141:G141*M141</f>
        <v>0</v>
      </c>
      <c r="M141" s="159">
        <f>SUM(P141:Z141)</f>
        <v>0</v>
      </c>
      <c r="N141" s="159">
        <f>F141:F141*M141:M141</f>
        <v>0</v>
      </c>
      <c r="O141" s="301"/>
      <c r="P141" s="302"/>
      <c r="Q141" s="179"/>
      <c r="R141" s="180"/>
      <c r="S141" s="181"/>
      <c r="T141" s="182"/>
      <c r="U141" s="183"/>
      <c r="V141" s="184"/>
      <c r="W141" s="185"/>
      <c r="X141" s="186"/>
      <c r="Y141" s="171"/>
      <c r="Z141" s="270"/>
      <c r="AA141" s="294"/>
      <c r="AB141" s="125"/>
      <c r="AC141" s="140"/>
      <c r="AD141" s="140"/>
      <c r="AE141" s="140"/>
      <c r="AF141" s="141"/>
    </row>
    <row r="142" ht="12" customHeight="1">
      <c r="A142" s="251"/>
      <c r="B142" t="s" s="153">
        <v>964</v>
      </c>
      <c r="C142" t="s" s="172">
        <v>965</v>
      </c>
      <c r="D142" t="s" s="265">
        <v>966</v>
      </c>
      <c r="E142" t="s" s="174">
        <v>967</v>
      </c>
      <c r="F142" s="173">
        <v>2</v>
      </c>
      <c r="G142" s="175">
        <v>235</v>
      </c>
      <c r="H142" s="266">
        <v>0.2</v>
      </c>
      <c r="I142" s="267">
        <f>G142:G142*H142:H142</f>
        <v>47</v>
      </c>
      <c r="J142" s="267">
        <f>G142:G142*(1-H142:H142)</f>
        <v>188</v>
      </c>
      <c r="K142" s="268">
        <f>M142:M142*J142:J142</f>
        <v>0</v>
      </c>
      <c r="L142" s="158">
        <f>G142:G142*M142</f>
        <v>0</v>
      </c>
      <c r="M142" s="159">
        <f>SUM(P142:Z142)</f>
        <v>0</v>
      </c>
      <c r="N142" s="159">
        <f>F142:F142*M142:M142</f>
        <v>0</v>
      </c>
      <c r="O142" s="301"/>
      <c r="P142" s="302"/>
      <c r="Q142" s="179"/>
      <c r="R142" s="180"/>
      <c r="S142" s="181"/>
      <c r="T142" s="182"/>
      <c r="U142" s="183"/>
      <c r="V142" s="184"/>
      <c r="W142" s="185"/>
      <c r="X142" s="186"/>
      <c r="Y142" s="171"/>
      <c r="Z142" s="270"/>
      <c r="AA142" s="294"/>
      <c r="AB142" s="125"/>
      <c r="AC142" s="140"/>
      <c r="AD142" s="140"/>
      <c r="AE142" s="140"/>
      <c r="AF142" s="141"/>
    </row>
    <row r="143" ht="12" customHeight="1">
      <c r="A143" s="251"/>
      <c r="B143" t="s" s="153">
        <v>968</v>
      </c>
      <c r="C143" t="s" s="172">
        <v>969</v>
      </c>
      <c r="D143" t="s" s="265">
        <v>970</v>
      </c>
      <c r="E143" t="s" s="174">
        <v>971</v>
      </c>
      <c r="F143" s="173">
        <v>2.2</v>
      </c>
      <c r="G143" s="175">
        <v>230</v>
      </c>
      <c r="H143" s="266">
        <v>0.2</v>
      </c>
      <c r="I143" s="267">
        <f>G143:G143*H143:H143</f>
        <v>46</v>
      </c>
      <c r="J143" s="267">
        <f>G143:G143*(1-H143:H143)</f>
        <v>184</v>
      </c>
      <c r="K143" s="268">
        <f>M143:M143*J143:J143</f>
        <v>0</v>
      </c>
      <c r="L143" s="158">
        <f>G143:G143*M143</f>
        <v>0</v>
      </c>
      <c r="M143" s="159">
        <f>SUM(P143:Z143)</f>
        <v>0</v>
      </c>
      <c r="N143" s="159">
        <f>F143:F143*M143:M143</f>
        <v>0</v>
      </c>
      <c r="O143" s="301"/>
      <c r="P143" s="302"/>
      <c r="Q143" s="179"/>
      <c r="R143" s="180"/>
      <c r="S143" s="181"/>
      <c r="T143" s="182"/>
      <c r="U143" s="183"/>
      <c r="V143" s="184"/>
      <c r="W143" s="185"/>
      <c r="X143" s="186"/>
      <c r="Y143" s="171"/>
      <c r="Z143" s="270"/>
      <c r="AA143" s="294"/>
      <c r="AB143" s="125"/>
      <c r="AC143" s="140"/>
      <c r="AD143" s="140"/>
      <c r="AE143" s="140"/>
      <c r="AF143" s="141"/>
    </row>
    <row r="144" ht="12" customHeight="1">
      <c r="A144" s="251"/>
      <c r="B144" t="s" s="153">
        <v>972</v>
      </c>
      <c r="C144" t="s" s="172">
        <v>973</v>
      </c>
      <c r="D144" t="s" s="265">
        <v>974</v>
      </c>
      <c r="E144" t="s" s="174">
        <v>975</v>
      </c>
      <c r="F144" s="173">
        <v>1.6</v>
      </c>
      <c r="G144" s="175">
        <v>235</v>
      </c>
      <c r="H144" s="266">
        <v>0.2</v>
      </c>
      <c r="I144" s="267">
        <f>G144:G144*H144:H144</f>
        <v>47</v>
      </c>
      <c r="J144" s="267">
        <f>G144:G144*(1-H144:H144)</f>
        <v>188</v>
      </c>
      <c r="K144" s="268">
        <f>M144:M144*J144:J144</f>
        <v>0</v>
      </c>
      <c r="L144" s="158">
        <f>G144:G144*M144</f>
        <v>0</v>
      </c>
      <c r="M144" s="159">
        <f>SUM(P144:Z144)</f>
        <v>0</v>
      </c>
      <c r="N144" s="159">
        <f>F144:F144*M144:M144</f>
        <v>0</v>
      </c>
      <c r="O144" s="301"/>
      <c r="P144" s="302"/>
      <c r="Q144" s="179"/>
      <c r="R144" s="180"/>
      <c r="S144" s="181"/>
      <c r="T144" s="182"/>
      <c r="U144" s="183"/>
      <c r="V144" s="184"/>
      <c r="W144" s="185"/>
      <c r="X144" s="186"/>
      <c r="Y144" s="171"/>
      <c r="Z144" s="270"/>
      <c r="AA144" s="294"/>
      <c r="AB144" s="125"/>
      <c r="AC144" s="140"/>
      <c r="AD144" s="140"/>
      <c r="AE144" s="140"/>
      <c r="AF144" s="141"/>
    </row>
    <row r="145" ht="12" customHeight="1">
      <c r="A145" s="251"/>
      <c r="B145" t="s" s="153">
        <v>976</v>
      </c>
      <c r="C145" t="s" s="172">
        <v>977</v>
      </c>
      <c r="D145" t="s" s="265">
        <v>978</v>
      </c>
      <c r="E145" t="s" s="174">
        <v>979</v>
      </c>
      <c r="F145" s="173">
        <v>3</v>
      </c>
      <c r="G145" s="175">
        <v>240</v>
      </c>
      <c r="H145" s="266">
        <v>0.2</v>
      </c>
      <c r="I145" s="267">
        <f>G145:G145*H145:H145</f>
        <v>48</v>
      </c>
      <c r="J145" s="267">
        <f>G145:G145*(1-H145:H145)</f>
        <v>192</v>
      </c>
      <c r="K145" s="268">
        <f>M145:M145*J145:J145</f>
        <v>0</v>
      </c>
      <c r="L145" s="158">
        <f>G145:G145*M145</f>
        <v>0</v>
      </c>
      <c r="M145" s="159">
        <f>SUM(P145:Z145)</f>
        <v>0</v>
      </c>
      <c r="N145" s="159">
        <f>F145:F145*M145:M145</f>
        <v>0</v>
      </c>
      <c r="O145" s="301"/>
      <c r="P145" s="302"/>
      <c r="Q145" s="179"/>
      <c r="R145" s="180"/>
      <c r="S145" s="181"/>
      <c r="T145" s="182"/>
      <c r="U145" s="183"/>
      <c r="V145" s="184"/>
      <c r="W145" s="185"/>
      <c r="X145" s="186"/>
      <c r="Y145" s="171"/>
      <c r="Z145" s="270"/>
      <c r="AA145" s="294"/>
      <c r="AB145" s="125"/>
      <c r="AC145" s="140"/>
      <c r="AD145" s="140"/>
      <c r="AE145" s="140"/>
      <c r="AF145" s="141"/>
    </row>
    <row r="146" ht="12" customHeight="1">
      <c r="A146" s="251"/>
      <c r="B146" t="s" s="153">
        <v>980</v>
      </c>
      <c r="C146" t="s" s="172">
        <v>981</v>
      </c>
      <c r="D146" t="s" s="265">
        <v>982</v>
      </c>
      <c r="E146" t="s" s="174">
        <v>979</v>
      </c>
      <c r="F146" s="173">
        <v>3</v>
      </c>
      <c r="G146" s="175">
        <v>240</v>
      </c>
      <c r="H146" s="266">
        <v>0.2</v>
      </c>
      <c r="I146" s="267">
        <f>G146:G146*H146:H146</f>
        <v>48</v>
      </c>
      <c r="J146" s="267">
        <f>G146:G146*(1-H146:H146)</f>
        <v>192</v>
      </c>
      <c r="K146" s="268">
        <f>M146:M146*J146:J146</f>
        <v>0</v>
      </c>
      <c r="L146" s="158">
        <f>G146:G146*M146</f>
        <v>0</v>
      </c>
      <c r="M146" s="159">
        <f>SUM(P146:Z146)</f>
        <v>0</v>
      </c>
      <c r="N146" s="159">
        <f>F146:F146*M146:M146</f>
        <v>0</v>
      </c>
      <c r="O146" s="301"/>
      <c r="P146" s="302"/>
      <c r="Q146" s="179"/>
      <c r="R146" s="180"/>
      <c r="S146" s="181"/>
      <c r="T146" s="182"/>
      <c r="U146" s="183"/>
      <c r="V146" s="184"/>
      <c r="W146" s="185"/>
      <c r="X146" s="186"/>
      <c r="Y146" s="171"/>
      <c r="Z146" s="270"/>
      <c r="AA146" s="294"/>
      <c r="AB146" s="125"/>
      <c r="AC146" s="140"/>
      <c r="AD146" s="140"/>
      <c r="AE146" s="140"/>
      <c r="AF146" s="141"/>
    </row>
    <row r="147" ht="12" customHeight="1">
      <c r="A147" s="251"/>
      <c r="B147" t="s" s="153">
        <v>983</v>
      </c>
      <c r="C147" t="s" s="172">
        <v>984</v>
      </c>
      <c r="D147" t="s" s="265">
        <v>985</v>
      </c>
      <c r="E147" t="s" s="174">
        <v>986</v>
      </c>
      <c r="F147" s="173">
        <v>1.8</v>
      </c>
      <c r="G147" s="309">
        <v>235</v>
      </c>
      <c r="H147" s="310">
        <v>0.2</v>
      </c>
      <c r="I147" s="311">
        <f>G147:G147*H147:H147</f>
        <v>47</v>
      </c>
      <c r="J147" s="311">
        <f>G147:G147*(1-H147:H147)</f>
        <v>188</v>
      </c>
      <c r="K147" s="312">
        <f>M147:M147*J147:J147</f>
        <v>0</v>
      </c>
      <c r="L147" s="313">
        <f>G147:G147*M147</f>
        <v>0</v>
      </c>
      <c r="M147" s="314">
        <f>SUM(P147:Z147)</f>
        <v>0</v>
      </c>
      <c r="N147" s="314">
        <f>F147:F147*M147:M147</f>
        <v>0</v>
      </c>
      <c r="O147" s="315"/>
      <c r="P147" s="302"/>
      <c r="Q147" s="179"/>
      <c r="R147" s="180"/>
      <c r="S147" s="181"/>
      <c r="T147" s="182"/>
      <c r="U147" s="183"/>
      <c r="V147" s="184"/>
      <c r="W147" s="185"/>
      <c r="X147" s="186"/>
      <c r="Y147" s="171"/>
      <c r="Z147" s="270"/>
      <c r="AA147" s="294"/>
      <c r="AB147" s="125"/>
      <c r="AC147" s="140"/>
      <c r="AD147" s="140"/>
      <c r="AE147" s="140"/>
      <c r="AF147" s="141"/>
    </row>
    <row r="148" ht="15" customHeight="1">
      <c r="A148" s="251"/>
      <c r="B148" s="316"/>
      <c r="C148" t="s" s="307">
        <v>987</v>
      </c>
      <c r="D148" s="274"/>
      <c r="E148" s="260"/>
      <c r="F148" s="259"/>
      <c r="G148" s="317"/>
      <c r="H148" s="318"/>
      <c r="I148" s="318"/>
      <c r="J148" s="318"/>
      <c r="K148" s="261"/>
      <c r="L148" s="318"/>
      <c r="M148" s="318"/>
      <c r="N148" s="318"/>
      <c r="O148" s="261"/>
      <c r="P148" s="261"/>
      <c r="Q148" s="261"/>
      <c r="R148" s="261"/>
      <c r="S148" s="261"/>
      <c r="T148" s="261"/>
      <c r="U148" s="261"/>
      <c r="V148" s="317"/>
      <c r="W148" s="317"/>
      <c r="X148" s="317"/>
      <c r="Y148" s="319"/>
      <c r="Z148" s="320"/>
      <c r="AA148" s="294"/>
      <c r="AB148" s="125"/>
      <c r="AC148" s="6"/>
      <c r="AD148" s="6"/>
      <c r="AE148" s="6"/>
      <c r="AF148" s="103"/>
    </row>
    <row r="149" ht="12.6" customHeight="1">
      <c r="A149" s="251"/>
      <c r="B149" t="s" s="153">
        <v>988</v>
      </c>
      <c r="C149" t="s" s="172">
        <v>989</v>
      </c>
      <c r="D149" t="s" s="265">
        <v>990</v>
      </c>
      <c r="E149" t="s" s="174">
        <v>804</v>
      </c>
      <c r="F149" s="173">
        <v>3</v>
      </c>
      <c r="G149" s="321">
        <v>180</v>
      </c>
      <c r="H149" s="267">
        <f>G149*I149</f>
        <v>0</v>
      </c>
      <c r="I149" s="267">
        <f>SUM(K149:U149)</f>
        <v>0</v>
      </c>
      <c r="J149" s="267"/>
      <c r="K149" s="322">
        <f>M149:M149*J149:J149</f>
        <v>0</v>
      </c>
      <c r="L149" s="158">
        <f>G149*SUM(P149:Z149)</f>
        <v>0</v>
      </c>
      <c r="M149" s="159">
        <f>SUM(P149:Z149)</f>
        <v>0</v>
      </c>
      <c r="N149" s="159">
        <f>F149:F149*M149:M149</f>
        <v>0</v>
      </c>
      <c r="O149" s="323"/>
      <c r="P149" s="302"/>
      <c r="Q149" s="179"/>
      <c r="R149" s="180"/>
      <c r="S149" s="181"/>
      <c r="T149" s="182"/>
      <c r="U149" s="183"/>
      <c r="V149" s="324"/>
      <c r="W149" s="325"/>
      <c r="X149" s="326"/>
      <c r="Y149" s="327"/>
      <c r="Z149" s="328"/>
      <c r="AA149" s="294"/>
      <c r="AB149" s="125"/>
      <c r="AC149" s="6"/>
      <c r="AD149" s="6"/>
      <c r="AE149" s="6"/>
      <c r="AF149" s="103"/>
    </row>
    <row r="150" ht="12" customHeight="1">
      <c r="A150" s="251"/>
      <c r="B150" t="s" s="153">
        <v>991</v>
      </c>
      <c r="C150" t="s" s="172">
        <v>992</v>
      </c>
      <c r="D150" t="s" s="265">
        <v>993</v>
      </c>
      <c r="E150" t="s" s="174">
        <v>808</v>
      </c>
      <c r="F150" s="173">
        <v>4</v>
      </c>
      <c r="G150" s="175">
        <v>170</v>
      </c>
      <c r="H150" s="267">
        <f>G150*I150</f>
        <v>0</v>
      </c>
      <c r="I150" s="267">
        <f>SUM(K150:U150)</f>
        <v>0</v>
      </c>
      <c r="J150" s="267"/>
      <c r="K150" s="322">
        <f>M150:M150*J150:J150</f>
        <v>0</v>
      </c>
      <c r="L150" s="158">
        <f>G150*SUM(P150:Z150)</f>
        <v>0</v>
      </c>
      <c r="M150" s="159">
        <f>SUM(P150:Z150)</f>
        <v>0</v>
      </c>
      <c r="N150" s="159">
        <f>F150:F150*M150:M150</f>
        <v>0</v>
      </c>
      <c r="O150" s="323"/>
      <c r="P150" s="302"/>
      <c r="Q150" s="179"/>
      <c r="R150" s="180"/>
      <c r="S150" s="181"/>
      <c r="T150" s="182"/>
      <c r="U150" s="183"/>
      <c r="V150" s="329"/>
      <c r="W150" s="330"/>
      <c r="X150" s="331"/>
      <c r="Y150" s="332"/>
      <c r="Z150" s="328"/>
      <c r="AA150" s="294"/>
      <c r="AB150" s="125"/>
      <c r="AC150" s="140"/>
      <c r="AD150" s="140"/>
      <c r="AE150" s="140"/>
      <c r="AF150" s="141"/>
    </row>
    <row r="151" ht="12" customHeight="1">
      <c r="A151" s="251"/>
      <c r="B151" t="s" s="153">
        <v>994</v>
      </c>
      <c r="C151" t="s" s="172">
        <v>995</v>
      </c>
      <c r="D151" t="s" s="265">
        <v>996</v>
      </c>
      <c r="E151" t="s" s="174">
        <v>812</v>
      </c>
      <c r="F151" s="173">
        <v>4.2</v>
      </c>
      <c r="G151" s="175">
        <v>180</v>
      </c>
      <c r="H151" s="267">
        <f>G151*I151</f>
        <v>0</v>
      </c>
      <c r="I151" s="267">
        <f>SUM(K151:U151)</f>
        <v>0</v>
      </c>
      <c r="J151" s="267"/>
      <c r="K151" s="322">
        <f>M151:M151*J151:J151</f>
        <v>0</v>
      </c>
      <c r="L151" s="158">
        <f>G151*SUM(P151:Z151)</f>
        <v>0</v>
      </c>
      <c r="M151" s="159">
        <f>SUM(P151:Z151)</f>
        <v>0</v>
      </c>
      <c r="N151" s="159">
        <f>F151:F151*M151:M151</f>
        <v>0</v>
      </c>
      <c r="O151" s="323"/>
      <c r="P151" s="302"/>
      <c r="Q151" s="179"/>
      <c r="R151" s="180"/>
      <c r="S151" s="181"/>
      <c r="T151" s="182"/>
      <c r="U151" s="183"/>
      <c r="V151" s="329"/>
      <c r="W151" s="330"/>
      <c r="X151" s="331"/>
      <c r="Y151" s="332"/>
      <c r="Z151" s="328"/>
      <c r="AA151" s="294"/>
      <c r="AB151" s="125"/>
      <c r="AC151" s="140"/>
      <c r="AD151" s="140"/>
      <c r="AE151" s="140"/>
      <c r="AF151" s="141"/>
    </row>
    <row r="152" ht="12" customHeight="1">
      <c r="A152" s="251"/>
      <c r="B152" t="s" s="153">
        <v>997</v>
      </c>
      <c r="C152" t="s" s="172">
        <v>998</v>
      </c>
      <c r="D152" t="s" s="265">
        <v>999</v>
      </c>
      <c r="E152" t="s" s="174">
        <v>816</v>
      </c>
      <c r="F152" s="173">
        <v>2.1</v>
      </c>
      <c r="G152" s="175">
        <v>165</v>
      </c>
      <c r="H152" s="267">
        <f>G152*I152</f>
        <v>0</v>
      </c>
      <c r="I152" s="267">
        <f>SUM(K152:U152)</f>
        <v>0</v>
      </c>
      <c r="J152" s="267"/>
      <c r="K152" s="322">
        <f>M152:M152*J152:J152</f>
        <v>0</v>
      </c>
      <c r="L152" s="158">
        <f>G152*SUM(P152:Z152)</f>
        <v>0</v>
      </c>
      <c r="M152" s="159">
        <f>SUM(P152:Z152)</f>
        <v>0</v>
      </c>
      <c r="N152" s="159">
        <f>F152:F152*M152:M152</f>
        <v>0</v>
      </c>
      <c r="O152" s="323"/>
      <c r="P152" s="302"/>
      <c r="Q152" s="179"/>
      <c r="R152" s="180"/>
      <c r="S152" s="181"/>
      <c r="T152" s="182"/>
      <c r="U152" s="183"/>
      <c r="V152" s="329"/>
      <c r="W152" s="330"/>
      <c r="X152" s="331"/>
      <c r="Y152" s="332"/>
      <c r="Z152" s="328"/>
      <c r="AA152" s="294"/>
      <c r="AB152" s="125"/>
      <c r="AC152" s="140"/>
      <c r="AD152" s="140"/>
      <c r="AE152" s="140"/>
      <c r="AF152" s="141"/>
    </row>
    <row r="153" ht="12" customHeight="1">
      <c r="A153" s="251"/>
      <c r="B153" t="s" s="153">
        <v>1000</v>
      </c>
      <c r="C153" t="s" s="172">
        <v>1001</v>
      </c>
      <c r="D153" t="s" s="265">
        <v>1002</v>
      </c>
      <c r="E153" t="s" s="174">
        <v>820</v>
      </c>
      <c r="F153" s="173">
        <v>2.2</v>
      </c>
      <c r="G153" s="175">
        <v>170</v>
      </c>
      <c r="H153" s="267">
        <f>G153*I153</f>
        <v>0</v>
      </c>
      <c r="I153" s="267">
        <f>SUM(K153:U153)</f>
        <v>0</v>
      </c>
      <c r="J153" s="267"/>
      <c r="K153" s="322">
        <f>M153:M153*J153:J153</f>
        <v>0</v>
      </c>
      <c r="L153" s="158">
        <f>G153*SUM(P153:Z153)</f>
        <v>0</v>
      </c>
      <c r="M153" s="159">
        <f>SUM(P153:Z153)</f>
        <v>0</v>
      </c>
      <c r="N153" s="159">
        <f>F153:F153*M153:M153</f>
        <v>0</v>
      </c>
      <c r="O153" s="323"/>
      <c r="P153" s="302"/>
      <c r="Q153" s="179"/>
      <c r="R153" s="180"/>
      <c r="S153" s="181"/>
      <c r="T153" s="182"/>
      <c r="U153" s="183"/>
      <c r="V153" s="329"/>
      <c r="W153" s="330"/>
      <c r="X153" s="331"/>
      <c r="Y153" s="332"/>
      <c r="Z153" s="328"/>
      <c r="AA153" s="294"/>
      <c r="AB153" s="125"/>
      <c r="AC153" s="140"/>
      <c r="AD153" s="140"/>
      <c r="AE153" s="140"/>
      <c r="AF153" s="141"/>
    </row>
    <row r="154" ht="12" customHeight="1">
      <c r="A154" s="251"/>
      <c r="B154" t="s" s="153">
        <v>1003</v>
      </c>
      <c r="C154" t="s" s="172">
        <v>1004</v>
      </c>
      <c r="D154" t="s" s="265">
        <v>1005</v>
      </c>
      <c r="E154" t="s" s="174">
        <v>824</v>
      </c>
      <c r="F154" s="173">
        <v>3</v>
      </c>
      <c r="G154" s="175">
        <v>180</v>
      </c>
      <c r="H154" s="267">
        <f>G154*I154</f>
        <v>0</v>
      </c>
      <c r="I154" s="267">
        <f>SUM(K154:U154)</f>
        <v>0</v>
      </c>
      <c r="J154" s="267"/>
      <c r="K154" s="322">
        <f>M154:M154*J154:J154</f>
        <v>0</v>
      </c>
      <c r="L154" s="158">
        <f>G154*SUM(P154:Z154)</f>
        <v>0</v>
      </c>
      <c r="M154" s="159">
        <f>SUM(P154:Z154)</f>
        <v>0</v>
      </c>
      <c r="N154" s="159">
        <f>F154:F154*M154:M154</f>
        <v>0</v>
      </c>
      <c r="O154" s="323"/>
      <c r="P154" s="302"/>
      <c r="Q154" s="179"/>
      <c r="R154" s="180"/>
      <c r="S154" s="181"/>
      <c r="T154" s="182"/>
      <c r="U154" s="183"/>
      <c r="V154" s="329"/>
      <c r="W154" s="330"/>
      <c r="X154" s="331"/>
      <c r="Y154" s="332"/>
      <c r="Z154" s="328"/>
      <c r="AA154" s="294"/>
      <c r="AB154" s="125"/>
      <c r="AC154" s="140"/>
      <c r="AD154" s="140"/>
      <c r="AE154" s="140"/>
      <c r="AF154" s="141"/>
    </row>
    <row r="155" ht="12" customHeight="1">
      <c r="A155" s="251"/>
      <c r="B155" t="s" s="153">
        <v>1006</v>
      </c>
      <c r="C155" t="s" s="172">
        <v>1007</v>
      </c>
      <c r="D155" t="s" s="265">
        <v>1008</v>
      </c>
      <c r="E155" t="s" s="174">
        <v>828</v>
      </c>
      <c r="F155" s="173">
        <v>2</v>
      </c>
      <c r="G155" s="175">
        <v>170</v>
      </c>
      <c r="H155" s="267">
        <f>G155*I155</f>
        <v>0</v>
      </c>
      <c r="I155" s="267">
        <f>SUM(K155:U155)</f>
        <v>0</v>
      </c>
      <c r="J155" s="267"/>
      <c r="K155" s="322">
        <f>M155:M155*J155:J155</f>
        <v>0</v>
      </c>
      <c r="L155" s="158">
        <f>G155*SUM(P155:Z155)</f>
        <v>0</v>
      </c>
      <c r="M155" s="159">
        <f>SUM(P155:Z155)</f>
        <v>0</v>
      </c>
      <c r="N155" s="159">
        <f>F155:F155*M155:M155</f>
        <v>0</v>
      </c>
      <c r="O155" s="323"/>
      <c r="P155" s="302"/>
      <c r="Q155" s="179"/>
      <c r="R155" s="180"/>
      <c r="S155" s="181"/>
      <c r="T155" s="182"/>
      <c r="U155" s="183"/>
      <c r="V155" s="329"/>
      <c r="W155" s="330"/>
      <c r="X155" s="331"/>
      <c r="Y155" s="332"/>
      <c r="Z155" s="328"/>
      <c r="AA155" s="294"/>
      <c r="AB155" s="125"/>
      <c r="AC155" s="140"/>
      <c r="AD155" s="140"/>
      <c r="AE155" s="140"/>
      <c r="AF155" s="141"/>
    </row>
    <row r="156" ht="12" customHeight="1">
      <c r="A156" s="251"/>
      <c r="B156" t="s" s="153">
        <v>1009</v>
      </c>
      <c r="C156" t="s" s="172">
        <v>1010</v>
      </c>
      <c r="D156" t="s" s="265">
        <v>1011</v>
      </c>
      <c r="E156" t="s" s="174">
        <v>832</v>
      </c>
      <c r="F156" s="173">
        <v>2.6</v>
      </c>
      <c r="G156" s="175">
        <v>175</v>
      </c>
      <c r="H156" s="267">
        <f>G156*I156</f>
        <v>0</v>
      </c>
      <c r="I156" s="267">
        <f>SUM(K156:U156)</f>
        <v>0</v>
      </c>
      <c r="J156" s="267"/>
      <c r="K156" s="322">
        <f>M156:M156*J156:J156</f>
        <v>0</v>
      </c>
      <c r="L156" s="158">
        <f>G156*SUM(P156:Z156)</f>
        <v>0</v>
      </c>
      <c r="M156" s="159">
        <f>SUM(P156:Z156)</f>
        <v>0</v>
      </c>
      <c r="N156" s="159">
        <f>F156:F156*M156:M156</f>
        <v>0</v>
      </c>
      <c r="O156" s="323"/>
      <c r="P156" s="302"/>
      <c r="Q156" s="179"/>
      <c r="R156" s="180"/>
      <c r="S156" s="181"/>
      <c r="T156" s="182"/>
      <c r="U156" s="183"/>
      <c r="V156" s="329"/>
      <c r="W156" s="330"/>
      <c r="X156" s="331"/>
      <c r="Y156" s="332"/>
      <c r="Z156" s="328"/>
      <c r="AA156" s="294"/>
      <c r="AB156" s="125"/>
      <c r="AC156" s="140"/>
      <c r="AD156" s="140"/>
      <c r="AE156" s="140"/>
      <c r="AF156" s="141"/>
    </row>
    <row r="157" ht="12" customHeight="1">
      <c r="A157" s="251"/>
      <c r="B157" t="s" s="153">
        <v>1012</v>
      </c>
      <c r="C157" t="s" s="172">
        <v>1013</v>
      </c>
      <c r="D157" t="s" s="265">
        <v>1014</v>
      </c>
      <c r="E157" t="s" s="174">
        <v>836</v>
      </c>
      <c r="F157" s="173">
        <v>1.8</v>
      </c>
      <c r="G157" s="175">
        <v>170</v>
      </c>
      <c r="H157" s="267">
        <f>G157*I157</f>
        <v>0</v>
      </c>
      <c r="I157" s="267">
        <f>SUM(K157:U157)</f>
        <v>0</v>
      </c>
      <c r="J157" s="267"/>
      <c r="K157" s="322">
        <f>M157:M157*J157:J157</f>
        <v>0</v>
      </c>
      <c r="L157" s="158">
        <f>G157*SUM(P157:Z157)</f>
        <v>0</v>
      </c>
      <c r="M157" s="159">
        <f>SUM(P157:Z157)</f>
        <v>0</v>
      </c>
      <c r="N157" s="159">
        <f>F157:F157*M157:M157</f>
        <v>0</v>
      </c>
      <c r="O157" s="323"/>
      <c r="P157" s="302"/>
      <c r="Q157" s="179"/>
      <c r="R157" s="180"/>
      <c r="S157" s="181"/>
      <c r="T157" s="182"/>
      <c r="U157" s="183"/>
      <c r="V157" s="329"/>
      <c r="W157" s="330"/>
      <c r="X157" s="331"/>
      <c r="Y157" s="332"/>
      <c r="Z157" s="328"/>
      <c r="AA157" s="294"/>
      <c r="AB157" s="125"/>
      <c r="AC157" s="140"/>
      <c r="AD157" s="140"/>
      <c r="AE157" s="140"/>
      <c r="AF157" s="141"/>
    </row>
    <row r="158" ht="12" customHeight="1">
      <c r="A158" s="251"/>
      <c r="B158" t="s" s="153">
        <v>1015</v>
      </c>
      <c r="C158" t="s" s="172">
        <v>1016</v>
      </c>
      <c r="D158" t="s" s="265">
        <v>1017</v>
      </c>
      <c r="E158" t="s" s="174">
        <v>840</v>
      </c>
      <c r="F158" s="173">
        <v>2.9</v>
      </c>
      <c r="G158" s="309">
        <v>175</v>
      </c>
      <c r="H158" s="311">
        <f>G158*I158</f>
        <v>0</v>
      </c>
      <c r="I158" s="311">
        <f>SUM(K158:U158)</f>
        <v>0</v>
      </c>
      <c r="J158" s="311"/>
      <c r="K158" s="322">
        <f>M158:M158*J158:J158</f>
        <v>0</v>
      </c>
      <c r="L158" s="313">
        <f>G158*SUM(P158:Z158)</f>
        <v>0</v>
      </c>
      <c r="M158" s="314">
        <f>SUM(P158:Z158)</f>
        <v>0</v>
      </c>
      <c r="N158" s="314">
        <f>F158:F158*M158:M158</f>
        <v>0</v>
      </c>
      <c r="O158" s="323"/>
      <c r="P158" s="302"/>
      <c r="Q158" s="179"/>
      <c r="R158" s="180"/>
      <c r="S158" s="181"/>
      <c r="T158" s="182"/>
      <c r="U158" s="183"/>
      <c r="V158" s="333"/>
      <c r="W158" s="334"/>
      <c r="X158" s="335"/>
      <c r="Y158" s="303"/>
      <c r="Z158" s="336"/>
      <c r="AA158" s="294"/>
      <c r="AB158" s="125"/>
      <c r="AC158" s="140"/>
      <c r="AD158" s="140"/>
      <c r="AE158" s="140"/>
      <c r="AF158" s="141"/>
    </row>
    <row r="159" ht="12" customHeight="1">
      <c r="A159" s="251"/>
      <c r="B159" s="277"/>
      <c r="C159" t="s" s="307">
        <v>1018</v>
      </c>
      <c r="D159" s="274"/>
      <c r="E159" s="260"/>
      <c r="F159" s="259"/>
      <c r="G159" s="317"/>
      <c r="H159" s="318"/>
      <c r="I159" s="318"/>
      <c r="J159" s="318"/>
      <c r="K159" s="261"/>
      <c r="L159" s="318"/>
      <c r="M159" s="318"/>
      <c r="N159" s="318"/>
      <c r="O159" s="261"/>
      <c r="P159" s="261"/>
      <c r="Q159" s="261"/>
      <c r="R159" s="261"/>
      <c r="S159" s="261"/>
      <c r="T159" s="261"/>
      <c r="U159" s="261"/>
      <c r="V159" s="317"/>
      <c r="W159" s="317"/>
      <c r="X159" s="317"/>
      <c r="Y159" s="319"/>
      <c r="Z159" s="320"/>
      <c r="AA159" s="294"/>
      <c r="AB159" s="125"/>
      <c r="AC159" s="140"/>
      <c r="AD159" s="140"/>
      <c r="AE159" s="140"/>
      <c r="AF159" s="141"/>
    </row>
    <row r="160" ht="12.75" customHeight="1">
      <c r="A160" s="251"/>
      <c r="B160" t="s" s="337">
        <v>1019</v>
      </c>
      <c r="C160" t="s" s="172">
        <v>1020</v>
      </c>
      <c r="D160" t="s" s="278">
        <v>1019</v>
      </c>
      <c r="E160" t="s" s="174">
        <v>1021</v>
      </c>
      <c r="F160" s="173">
        <v>3</v>
      </c>
      <c r="G160" s="321">
        <v>65</v>
      </c>
      <c r="H160" s="267">
        <f>G160*I160</f>
        <v>0</v>
      </c>
      <c r="I160" s="267">
        <f>SUM(K160:U160)</f>
        <v>0</v>
      </c>
      <c r="J160" s="267"/>
      <c r="K160" s="322">
        <f>M160:M160*J160:J160</f>
        <v>0</v>
      </c>
      <c r="L160" s="158">
        <f>G160*SUM(P160:Z160)</f>
        <v>0</v>
      </c>
      <c r="M160" s="159">
        <f>SUM(P160:Z160)</f>
        <v>0</v>
      </c>
      <c r="N160" s="159">
        <f>F160:F160*M160:M160</f>
        <v>0</v>
      </c>
      <c r="O160" s="323"/>
      <c r="P160" s="302"/>
      <c r="Q160" s="179"/>
      <c r="R160" s="180"/>
      <c r="S160" s="181"/>
      <c r="T160" s="182"/>
      <c r="U160" s="183"/>
      <c r="V160" s="324"/>
      <c r="W160" s="325"/>
      <c r="X160" s="326"/>
      <c r="Y160" s="327"/>
      <c r="Z160" s="328"/>
      <c r="AA160" s="294"/>
      <c r="AB160" s="125"/>
      <c r="AC160" s="6"/>
      <c r="AD160" s="6"/>
      <c r="AE160" s="6"/>
      <c r="AF160" s="103"/>
    </row>
    <row r="161" ht="12.75" customHeight="1">
      <c r="A161" s="251"/>
      <c r="B161" t="s" s="337">
        <v>1022</v>
      </c>
      <c r="C161" t="s" s="172">
        <v>1023</v>
      </c>
      <c r="D161" t="s" s="278">
        <v>1022</v>
      </c>
      <c r="E161" t="s" s="174">
        <v>1024</v>
      </c>
      <c r="F161" s="173">
        <v>4</v>
      </c>
      <c r="G161" s="175">
        <v>85</v>
      </c>
      <c r="H161" s="267">
        <f>G161*I161</f>
        <v>0</v>
      </c>
      <c r="I161" s="267">
        <f>SUM(K161:U161)</f>
        <v>0</v>
      </c>
      <c r="J161" s="267"/>
      <c r="K161" s="322">
        <f>M161:M161*J161:J161</f>
        <v>0</v>
      </c>
      <c r="L161" s="158">
        <f>G161*SUM(P161:Z161)</f>
        <v>0</v>
      </c>
      <c r="M161" s="159">
        <f>SUM(P161:Z161)</f>
        <v>0</v>
      </c>
      <c r="N161" s="159">
        <f>F161:F161*M161:M161</f>
        <v>0</v>
      </c>
      <c r="O161" s="323"/>
      <c r="P161" s="302"/>
      <c r="Q161" s="179"/>
      <c r="R161" s="180"/>
      <c r="S161" s="181"/>
      <c r="T161" s="182"/>
      <c r="U161" s="183"/>
      <c r="V161" s="329"/>
      <c r="W161" s="330"/>
      <c r="X161" s="331"/>
      <c r="Y161" s="332"/>
      <c r="Z161" s="328"/>
      <c r="AA161" s="294"/>
      <c r="AB161" s="125"/>
      <c r="AC161" s="6"/>
      <c r="AD161" s="6"/>
      <c r="AE161" s="6"/>
      <c r="AF161" s="103"/>
    </row>
    <row r="162" ht="12.75" customHeight="1">
      <c r="A162" s="251"/>
      <c r="B162" t="s" s="337">
        <v>1025</v>
      </c>
      <c r="C162" t="s" s="172">
        <v>1026</v>
      </c>
      <c r="D162" t="s" s="278">
        <v>1025</v>
      </c>
      <c r="E162" t="s" s="174">
        <v>1027</v>
      </c>
      <c r="F162" s="173">
        <v>4.2</v>
      </c>
      <c r="G162" s="175">
        <v>90</v>
      </c>
      <c r="H162" s="267">
        <f>G162*I162</f>
        <v>0</v>
      </c>
      <c r="I162" s="267">
        <f>SUM(K162:U162)</f>
        <v>0</v>
      </c>
      <c r="J162" s="267"/>
      <c r="K162" s="322">
        <f>M162:M162*J162:J162</f>
        <v>0</v>
      </c>
      <c r="L162" s="158">
        <f>G162*SUM(P162:Z162)</f>
        <v>0</v>
      </c>
      <c r="M162" s="159">
        <f>SUM(P162:Z162)</f>
        <v>0</v>
      </c>
      <c r="N162" s="159">
        <f>F162:F162*M162:M162</f>
        <v>0</v>
      </c>
      <c r="O162" s="323"/>
      <c r="P162" s="302"/>
      <c r="Q162" s="179"/>
      <c r="R162" s="180"/>
      <c r="S162" s="181"/>
      <c r="T162" s="182"/>
      <c r="U162" s="183"/>
      <c r="V162" s="329"/>
      <c r="W162" s="330"/>
      <c r="X162" s="331"/>
      <c r="Y162" s="332"/>
      <c r="Z162" s="328"/>
      <c r="AA162" s="294"/>
      <c r="AB162" s="125"/>
      <c r="AC162" s="6"/>
      <c r="AD162" s="6"/>
      <c r="AE162" s="6"/>
      <c r="AF162" s="103"/>
    </row>
    <row r="163" ht="12.75" customHeight="1">
      <c r="A163" s="251"/>
      <c r="B163" t="s" s="337">
        <v>1028</v>
      </c>
      <c r="C163" t="s" s="172">
        <v>1029</v>
      </c>
      <c r="D163" t="s" s="278">
        <v>1028</v>
      </c>
      <c r="E163" t="s" s="174">
        <v>1030</v>
      </c>
      <c r="F163" s="173">
        <v>2.1</v>
      </c>
      <c r="G163" s="175">
        <v>75</v>
      </c>
      <c r="H163" s="267">
        <f>G163*I163</f>
        <v>0</v>
      </c>
      <c r="I163" s="267">
        <f>SUM(K163:U163)</f>
        <v>0</v>
      </c>
      <c r="J163" s="267"/>
      <c r="K163" s="322">
        <f>M163:M163*J163:J163</f>
        <v>0</v>
      </c>
      <c r="L163" s="158">
        <f>G163*SUM(P163:Z163)</f>
        <v>0</v>
      </c>
      <c r="M163" s="159">
        <f>SUM(P163:Z163)</f>
        <v>0</v>
      </c>
      <c r="N163" s="159">
        <f>F163:F163*M163:M163</f>
        <v>0</v>
      </c>
      <c r="O163" s="323"/>
      <c r="P163" s="302"/>
      <c r="Q163" s="179"/>
      <c r="R163" s="180"/>
      <c r="S163" s="181"/>
      <c r="T163" s="182"/>
      <c r="U163" s="183"/>
      <c r="V163" s="329"/>
      <c r="W163" s="330"/>
      <c r="X163" s="331"/>
      <c r="Y163" s="332"/>
      <c r="Z163" s="328"/>
      <c r="AA163" s="294"/>
      <c r="AB163" s="125"/>
      <c r="AC163" s="6"/>
      <c r="AD163" s="6"/>
      <c r="AE163" s="6"/>
      <c r="AF163" s="103"/>
    </row>
    <row r="164" ht="12.75" customHeight="1">
      <c r="A164" s="251"/>
      <c r="B164" t="s" s="337">
        <v>1031</v>
      </c>
      <c r="C164" t="s" s="172">
        <v>1032</v>
      </c>
      <c r="D164" t="s" s="278">
        <v>1031</v>
      </c>
      <c r="E164" t="s" s="174">
        <v>1033</v>
      </c>
      <c r="F164" s="173">
        <v>2.2</v>
      </c>
      <c r="G164" s="175">
        <v>115</v>
      </c>
      <c r="H164" s="267">
        <f>G164*I164</f>
        <v>0</v>
      </c>
      <c r="I164" s="267">
        <f>SUM(K164:U164)</f>
        <v>0</v>
      </c>
      <c r="J164" s="267"/>
      <c r="K164" s="322">
        <f>M164:M164*J164:J164</f>
        <v>0</v>
      </c>
      <c r="L164" s="158">
        <f>G164*SUM(P164:Z164)</f>
        <v>0</v>
      </c>
      <c r="M164" s="159">
        <f>SUM(P164:Z164)</f>
        <v>0</v>
      </c>
      <c r="N164" s="159">
        <f>F164:F164*M164:M164</f>
        <v>0</v>
      </c>
      <c r="O164" s="323"/>
      <c r="P164" s="302"/>
      <c r="Q164" s="179"/>
      <c r="R164" s="180"/>
      <c r="S164" s="181"/>
      <c r="T164" s="182"/>
      <c r="U164" s="183"/>
      <c r="V164" s="329"/>
      <c r="W164" s="330"/>
      <c r="X164" s="331"/>
      <c r="Y164" s="332"/>
      <c r="Z164" s="328"/>
      <c r="AA164" s="294"/>
      <c r="AB164" s="125"/>
      <c r="AC164" s="6"/>
      <c r="AD164" s="6"/>
      <c r="AE164" s="6"/>
      <c r="AF164" s="103"/>
    </row>
    <row r="165" ht="12.75" customHeight="1">
      <c r="A165" s="251"/>
      <c r="B165" t="s" s="337">
        <v>1034</v>
      </c>
      <c r="C165" t="s" s="172">
        <v>1035</v>
      </c>
      <c r="D165" t="s" s="278">
        <v>1034</v>
      </c>
      <c r="E165" t="s" s="174">
        <v>1036</v>
      </c>
      <c r="F165" s="173">
        <v>3</v>
      </c>
      <c r="G165" s="175">
        <v>125</v>
      </c>
      <c r="H165" s="267">
        <f>G165*I165</f>
        <v>0</v>
      </c>
      <c r="I165" s="267">
        <f>SUM(K165:U165)</f>
        <v>0</v>
      </c>
      <c r="J165" s="267"/>
      <c r="K165" s="322">
        <f>M165:M165*J165:J165</f>
        <v>0</v>
      </c>
      <c r="L165" s="158">
        <f>G165*SUM(P165:Z165)</f>
        <v>0</v>
      </c>
      <c r="M165" s="159">
        <f>SUM(P165:Z165)</f>
        <v>0</v>
      </c>
      <c r="N165" s="159">
        <f>F165:F165*M165:M165</f>
        <v>0</v>
      </c>
      <c r="O165" s="323"/>
      <c r="P165" s="302"/>
      <c r="Q165" s="179"/>
      <c r="R165" s="180"/>
      <c r="S165" s="181"/>
      <c r="T165" s="182"/>
      <c r="U165" s="183"/>
      <c r="V165" s="329"/>
      <c r="W165" s="330"/>
      <c r="X165" s="331"/>
      <c r="Y165" s="332"/>
      <c r="Z165" s="328"/>
      <c r="AA165" s="294"/>
      <c r="AB165" s="125"/>
      <c r="AC165" s="6"/>
      <c r="AD165" s="6"/>
      <c r="AE165" s="6"/>
      <c r="AF165" s="103"/>
    </row>
    <row r="166" ht="12.75" customHeight="1">
      <c r="A166" s="251"/>
      <c r="B166" t="s" s="337">
        <v>1037</v>
      </c>
      <c r="C166" t="s" s="172">
        <v>1038</v>
      </c>
      <c r="D166" t="s" s="278">
        <v>1037</v>
      </c>
      <c r="E166" t="s" s="174">
        <v>1039</v>
      </c>
      <c r="F166" s="173">
        <v>2</v>
      </c>
      <c r="G166" s="175">
        <v>175</v>
      </c>
      <c r="H166" s="267">
        <f>G166*I166</f>
        <v>0</v>
      </c>
      <c r="I166" s="267">
        <f>SUM(K166:U166)</f>
        <v>0</v>
      </c>
      <c r="J166" s="267"/>
      <c r="K166" s="322">
        <f>M166:M166*J166:J166</f>
        <v>0</v>
      </c>
      <c r="L166" s="158">
        <f>G166*SUM(P166:Z166)</f>
        <v>0</v>
      </c>
      <c r="M166" s="159">
        <f>SUM(P166:Z166)</f>
        <v>0</v>
      </c>
      <c r="N166" s="159">
        <f>F166:F166*M166:M166</f>
        <v>0</v>
      </c>
      <c r="O166" s="323"/>
      <c r="P166" s="302"/>
      <c r="Q166" s="179"/>
      <c r="R166" s="180"/>
      <c r="S166" s="181"/>
      <c r="T166" s="182"/>
      <c r="U166" s="183"/>
      <c r="V166" s="329"/>
      <c r="W166" s="330"/>
      <c r="X166" s="331"/>
      <c r="Y166" s="332"/>
      <c r="Z166" s="328"/>
      <c r="AA166" s="294"/>
      <c r="AB166" s="125"/>
      <c r="AC166" s="6"/>
      <c r="AD166" s="6"/>
      <c r="AE166" s="6"/>
      <c r="AF166" s="103"/>
    </row>
    <row r="167" ht="12.75" customHeight="1">
      <c r="A167" s="251"/>
      <c r="B167" t="s" s="337">
        <v>1040</v>
      </c>
      <c r="C167" t="s" s="172">
        <v>1041</v>
      </c>
      <c r="D167" t="s" s="278">
        <v>1040</v>
      </c>
      <c r="E167" t="s" s="174">
        <v>1042</v>
      </c>
      <c r="F167" s="173">
        <v>2.6</v>
      </c>
      <c r="G167" s="175">
        <v>175</v>
      </c>
      <c r="H167" s="267">
        <f>G167*I167</f>
        <v>0</v>
      </c>
      <c r="I167" s="267">
        <f>SUM(K167:U167)</f>
        <v>0</v>
      </c>
      <c r="J167" s="267"/>
      <c r="K167" s="322">
        <f>M167:M167*J167:J167</f>
        <v>0</v>
      </c>
      <c r="L167" s="158">
        <f>G167*SUM(P167:Z167)</f>
        <v>0</v>
      </c>
      <c r="M167" s="159">
        <f>SUM(P167:Z167)</f>
        <v>0</v>
      </c>
      <c r="N167" s="159">
        <f>F167:F167*M167:M167</f>
        <v>0</v>
      </c>
      <c r="O167" s="323"/>
      <c r="P167" s="302"/>
      <c r="Q167" s="179"/>
      <c r="R167" s="180"/>
      <c r="S167" s="181"/>
      <c r="T167" s="182"/>
      <c r="U167" s="183"/>
      <c r="V167" s="329"/>
      <c r="W167" s="330"/>
      <c r="X167" s="331"/>
      <c r="Y167" s="332"/>
      <c r="Z167" s="328"/>
      <c r="AA167" s="294"/>
      <c r="AB167" s="125"/>
      <c r="AC167" s="6"/>
      <c r="AD167" s="6"/>
      <c r="AE167" s="6"/>
      <c r="AF167" s="103"/>
    </row>
    <row r="168" ht="12.75" customHeight="1">
      <c r="A168" s="251"/>
      <c r="B168" t="s" s="337">
        <v>1043</v>
      </c>
      <c r="C168" t="s" s="172">
        <v>1044</v>
      </c>
      <c r="D168" t="s" s="278">
        <v>1043</v>
      </c>
      <c r="E168" t="s" s="174">
        <v>1045</v>
      </c>
      <c r="F168" s="173">
        <v>1.8</v>
      </c>
      <c r="G168" s="175">
        <v>175</v>
      </c>
      <c r="H168" s="267">
        <f>G168*I168</f>
        <v>0</v>
      </c>
      <c r="I168" s="267">
        <f>SUM(K168:U168)</f>
        <v>0</v>
      </c>
      <c r="J168" s="267"/>
      <c r="K168" s="322">
        <f>M168:M168*J168:J168</f>
        <v>0</v>
      </c>
      <c r="L168" s="158">
        <f>G168*SUM(P168:Z168)</f>
        <v>0</v>
      </c>
      <c r="M168" s="159">
        <f>SUM(P168:Z168)</f>
        <v>0</v>
      </c>
      <c r="N168" s="159">
        <f>F168:F168*M168:M168</f>
        <v>0</v>
      </c>
      <c r="O168" s="323"/>
      <c r="P168" s="302"/>
      <c r="Q168" s="179"/>
      <c r="R168" s="180"/>
      <c r="S168" s="181"/>
      <c r="T168" s="182"/>
      <c r="U168" s="183"/>
      <c r="V168" s="329"/>
      <c r="W168" s="330"/>
      <c r="X168" s="331"/>
      <c r="Y168" s="332"/>
      <c r="Z168" s="328"/>
      <c r="AA168" s="294"/>
      <c r="AB168" s="125"/>
      <c r="AC168" s="6"/>
      <c r="AD168" s="6"/>
      <c r="AE168" s="6"/>
      <c r="AF168" s="103"/>
    </row>
    <row r="169" ht="12.75" customHeight="1">
      <c r="A169" s="251"/>
      <c r="B169" t="s" s="337">
        <v>1046</v>
      </c>
      <c r="C169" t="s" s="172">
        <v>1047</v>
      </c>
      <c r="D169" t="s" s="278">
        <v>1046</v>
      </c>
      <c r="E169" t="s" s="174">
        <v>1048</v>
      </c>
      <c r="F169" s="173">
        <v>2.9</v>
      </c>
      <c r="G169" s="175">
        <v>145</v>
      </c>
      <c r="H169" s="267">
        <f>G169*I169</f>
        <v>0</v>
      </c>
      <c r="I169" s="267">
        <f>SUM(K169:U169)</f>
        <v>0</v>
      </c>
      <c r="J169" s="267"/>
      <c r="K169" s="338">
        <f>M169:M169*J169:J169</f>
        <v>0</v>
      </c>
      <c r="L169" s="158">
        <f>G169*SUM(P169:Z169)</f>
        <v>0</v>
      </c>
      <c r="M169" s="159">
        <f>SUM(P169:Z169)</f>
        <v>0</v>
      </c>
      <c r="N169" s="159">
        <f>F169:F169*M169:M169</f>
        <v>0</v>
      </c>
      <c r="O169" s="339"/>
      <c r="P169" s="302"/>
      <c r="Q169" s="179"/>
      <c r="R169" s="180"/>
      <c r="S169" s="181"/>
      <c r="T169" s="182"/>
      <c r="U169" s="183"/>
      <c r="V169" s="333"/>
      <c r="W169" s="334"/>
      <c r="X169" s="335"/>
      <c r="Y169" s="303"/>
      <c r="Z169" s="336"/>
      <c r="AA169" s="294"/>
      <c r="AB169" s="125"/>
      <c r="AC169" s="6"/>
      <c r="AD169" s="6"/>
      <c r="AE169" s="6"/>
      <c r="AF169" s="103"/>
    </row>
    <row r="170" ht="12.75" customHeight="1">
      <c r="A170" s="251"/>
      <c r="B170" t="s" s="337">
        <v>1049</v>
      </c>
      <c r="C170" t="s" s="172">
        <v>1050</v>
      </c>
      <c r="D170" t="s" s="278">
        <v>1049</v>
      </c>
      <c r="E170" t="s" s="174">
        <v>1051</v>
      </c>
      <c r="F170" s="340"/>
      <c r="G170" s="175">
        <v>205</v>
      </c>
      <c r="H170" s="267"/>
      <c r="I170" s="267">
        <f>G170:G170*H170:H170</f>
        <v>0</v>
      </c>
      <c r="J170" s="267">
        <f>G170:G170*(1-H170:H170)</f>
        <v>205</v>
      </c>
      <c r="K170" s="267">
        <f>M170:M170*J170:J170</f>
        <v>0</v>
      </c>
      <c r="L170" s="158">
        <f>G170*SUM(P170:Z170)</f>
        <v>0</v>
      </c>
      <c r="M170" s="159">
        <f>SUM(P170:Z170)</f>
        <v>0</v>
      </c>
      <c r="N170" s="159">
        <f>M170*F170</f>
        <v>0</v>
      </c>
      <c r="O170" s="301"/>
      <c r="P170" s="341"/>
      <c r="Q170" s="342"/>
      <c r="R170" s="343"/>
      <c r="S170" s="344"/>
      <c r="T170" s="345"/>
      <c r="U170" s="346"/>
      <c r="V170" s="347"/>
      <c r="W170" s="348"/>
      <c r="X170" s="349"/>
      <c r="Y170" s="196"/>
      <c r="Z170" s="320"/>
      <c r="AA170" s="294"/>
      <c r="AB170" s="125"/>
      <c r="AC170" s="6"/>
      <c r="AD170" s="6"/>
      <c r="AE170" s="6"/>
      <c r="AF170" s="103"/>
    </row>
    <row r="171" ht="12.75" customHeight="1">
      <c r="A171" s="251"/>
      <c r="B171" t="s" s="337">
        <v>1052</v>
      </c>
      <c r="C171" t="s" s="172">
        <v>1053</v>
      </c>
      <c r="D171" t="s" s="278">
        <v>1052</v>
      </c>
      <c r="E171" t="s" s="174">
        <v>1054</v>
      </c>
      <c r="F171" s="340"/>
      <c r="G171" s="175">
        <v>260</v>
      </c>
      <c r="H171" s="267"/>
      <c r="I171" s="267">
        <f>G171:G171*H171:H171</f>
        <v>0</v>
      </c>
      <c r="J171" s="267">
        <f>G171:G171*(1-H171:H171)</f>
        <v>260</v>
      </c>
      <c r="K171" s="267">
        <f>M171:M171*J171:J171</f>
        <v>0</v>
      </c>
      <c r="L171" s="158">
        <f>G171*SUM(P171:Z171)</f>
        <v>0</v>
      </c>
      <c r="M171" s="159">
        <f>SUM(P171:Z171)</f>
        <v>0</v>
      </c>
      <c r="N171" s="159">
        <f>M171*F171</f>
        <v>0</v>
      </c>
      <c r="O171" s="301"/>
      <c r="P171" s="350"/>
      <c r="Q171" s="351"/>
      <c r="R171" s="352"/>
      <c r="S171" s="353"/>
      <c r="T171" s="354"/>
      <c r="U171" s="355"/>
      <c r="V171" s="356"/>
      <c r="W171" s="357"/>
      <c r="X171" s="358"/>
      <c r="Y171" s="332"/>
      <c r="Z171" s="328"/>
      <c r="AA171" s="294"/>
      <c r="AB171" s="125"/>
      <c r="AC171" s="6"/>
      <c r="AD171" s="6"/>
      <c r="AE171" s="6"/>
      <c r="AF171" s="103"/>
    </row>
    <row r="172" ht="14.4" customHeight="1">
      <c r="A172" s="281"/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6"/>
      <c r="Q172" s="216"/>
      <c r="R172" s="216"/>
      <c r="S172" s="216"/>
      <c r="T172" s="216"/>
      <c r="U172" s="216"/>
      <c r="V172" s="216"/>
      <c r="W172" s="216"/>
      <c r="X172" s="216"/>
      <c r="Y172" s="215"/>
      <c r="Z172" s="215"/>
      <c r="AA172" s="118"/>
      <c r="AB172" s="204"/>
      <c r="AC172" s="118"/>
      <c r="AD172" s="118"/>
      <c r="AE172" s="118"/>
      <c r="AF172" s="113"/>
    </row>
  </sheetData>
  <mergeCells count="5">
    <mergeCell ref="E3:F3"/>
    <mergeCell ref="E4:F4"/>
    <mergeCell ref="C4:D4"/>
    <mergeCell ref="C3:D3"/>
    <mergeCell ref="M4:O4"/>
  </mergeCells>
  <dataValidations count="1">
    <dataValidation type="list" allowBlank="1" showInputMessage="1" showErrorMessage="1" sqref="O16:O21 O37:O47 O77:O86 O94:O103 O127:O136">
      <formula1>"RAL 1023,RAL 2004,RAL 3020,RAL 4006,RAL 5015,RAL 6018,RAL 9010,RAL 7001,RAL 7024,RAL 9005"</formula1>
    </dataValidation>
  </dataValidations>
  <hyperlinks>
    <hyperlink ref="C9" r:id="rId1" location="" tooltip="" display="Izohypse 1"/>
    <hyperlink ref="C10" r:id="rId2" location="" tooltip="" display="Izohypse 2"/>
    <hyperlink ref="C11" r:id="rId3" location="" tooltip="" display="Izohypse 3"/>
    <hyperlink ref="C12" r:id="rId4" location="" tooltip="" display="Izohypse 4"/>
    <hyperlink ref="C13" r:id="rId5" location="" tooltip="" display="Izohypse 5"/>
    <hyperlink ref="C14" r:id="rId6" location="" tooltip="" display="Izohypse 6"/>
    <hyperlink ref="C16" r:id="rId7" location="" tooltip="" display="Izohypse 1 DT"/>
    <hyperlink ref="C17" r:id="rId8" location="" tooltip="" display="Izohypse 2 DT"/>
    <hyperlink ref="C18" r:id="rId9" location="" tooltip="" display="Izohypse 3 DT"/>
    <hyperlink ref="C19" r:id="rId10" location="" tooltip="" display="Izohypse 4 DT"/>
    <hyperlink ref="C20" r:id="rId11" location="" tooltip="" display="Izohypse 5 DT"/>
    <hyperlink ref="C21" r:id="rId12" location="" tooltip="" display="Izohypse 6 DT"/>
    <hyperlink ref="C23" r:id="rId13" location="" tooltip="" display="Pico 1"/>
    <hyperlink ref="C24" r:id="rId14" location="" tooltip="" display="Pico 2"/>
    <hyperlink ref="C25" r:id="rId15" location="" tooltip="" display="Pico 3"/>
    <hyperlink ref="C26" r:id="rId16" location="" tooltip="" display="Pico 4"/>
    <hyperlink ref="C27" r:id="rId17" location="" tooltip="" display="Pico 5"/>
    <hyperlink ref="C28" r:id="rId18" location="" tooltip="" display="Pico 6"/>
    <hyperlink ref="C29" r:id="rId19" location="" tooltip="" display="Pico 7"/>
    <hyperlink ref="C30" r:id="rId20" location="" tooltip="" display="Pico 8"/>
    <hyperlink ref="C31" r:id="rId21" location="" tooltip="" display="Pico 9"/>
    <hyperlink ref="C32" r:id="rId22" location="" tooltip="" display="Pico 10"/>
    <hyperlink ref="C33" r:id="rId23" location="" tooltip="" display="Pico 11"/>
    <hyperlink ref="C34" r:id="rId24" location="" tooltip="" display="Pico 12"/>
    <hyperlink ref="C35" r:id="rId25" location="" tooltip="" display="Pico 13"/>
    <hyperlink ref="C37" r:id="rId26" location="" tooltip="" display="Pico 2 DT"/>
    <hyperlink ref="C38" r:id="rId27" location="" tooltip="" display="Pico 3 DT"/>
    <hyperlink ref="C39" r:id="rId28" location="" tooltip="" display="Pico 4 DT"/>
    <hyperlink ref="C40" r:id="rId29" location="" tooltip="" display="Pico 5 DT"/>
    <hyperlink ref="C41" r:id="rId30" location="" tooltip="" display="Pico 7 DT"/>
    <hyperlink ref="C42" r:id="rId31" location="" tooltip="" display="Pico 8 DT"/>
    <hyperlink ref="C43" r:id="rId32" location="" tooltip="" display="Pico 9 DT"/>
    <hyperlink ref="C44" r:id="rId33" location="" tooltip="" display="Pico 10 DT"/>
    <hyperlink ref="C45" r:id="rId34" location="" tooltip="" display="Pico 11 DT"/>
    <hyperlink ref="C46" r:id="rId35" location="" tooltip="" display="Pico 12 DT"/>
    <hyperlink ref="C47" r:id="rId36" location="" tooltip="" display="Pico 13 DT"/>
    <hyperlink ref="C49" r:id="rId37" location="" tooltip="" display="Beanbag 1"/>
    <hyperlink ref="C50" r:id="rId38" location="" tooltip="" display="Beanbag 2"/>
    <hyperlink ref="C51" r:id="rId39" location="" tooltip="" display="Beanbag 3"/>
    <hyperlink ref="C53" r:id="rId40" location="" tooltip="" display="Confusion 1"/>
    <hyperlink ref="C54" r:id="rId41" location="" tooltip="" display="Confusion 2"/>
    <hyperlink ref="C55" r:id="rId42" location="" tooltip="" display="Confusion 3"/>
    <hyperlink ref="C56" r:id="rId43" location="" tooltip="" display="Confusion 4"/>
    <hyperlink ref="C57" r:id="rId44" location="" tooltip="" display="Confusion 5"/>
    <hyperlink ref="C58" r:id="rId45" location="" tooltip="" display="Confusion 6"/>
    <hyperlink ref="C59" r:id="rId46" location="" tooltip="" display="Confusion 7"/>
    <hyperlink ref="C60" r:id="rId47" location="" tooltip="" display="Confusion 8"/>
    <hyperlink ref="C61" r:id="rId48" location="" tooltip="" display="Confusion 9"/>
    <hyperlink ref="C62" r:id="rId49" location="" tooltip="" display="Confusion 10"/>
    <hyperlink ref="C63" r:id="rId50" location="" tooltip="" display="Confusion 11"/>
    <hyperlink ref="C64" r:id="rId51" location="" tooltip="" display="Confusion 12"/>
    <hyperlink ref="C66" r:id="rId52" location="" tooltip="" display="Oasis 1"/>
    <hyperlink ref="C67" r:id="rId53" location="" tooltip="" display="Oasis 2"/>
    <hyperlink ref="C68" r:id="rId54" location="" tooltip="" display="Oasis 3"/>
    <hyperlink ref="C69" r:id="rId55" location="" tooltip="" display="Oasis 4"/>
    <hyperlink ref="C70" r:id="rId56" location="" tooltip="" display="Oasis 5"/>
    <hyperlink ref="C71" r:id="rId57" location="" tooltip="" display="Oasis 6"/>
    <hyperlink ref="C72" r:id="rId58" location="" tooltip="" display="Oasis 7"/>
    <hyperlink ref="C73" r:id="rId59" location="" tooltip="" display="Oasis 8"/>
    <hyperlink ref="C74" r:id="rId60" location="" tooltip="" display="Oasis 9"/>
    <hyperlink ref="C75" r:id="rId61" location="" tooltip="" display="Oasis 10"/>
    <hyperlink ref="C77" r:id="rId62" location="" tooltip="" display="Oasis 1 DT"/>
    <hyperlink ref="C78" r:id="rId63" location="" tooltip="" display="Oasis 2 DT"/>
    <hyperlink ref="C79" r:id="rId64" location="" tooltip="" display="Oasis 3 DT"/>
    <hyperlink ref="C80" r:id="rId65" location="" tooltip="" display="Oasis 4 DT"/>
    <hyperlink ref="C81" r:id="rId66" location="" tooltip="" display="Oasis 5 DT"/>
    <hyperlink ref="C82" r:id="rId67" location="" tooltip="" display="Oasis 6 DT"/>
    <hyperlink ref="C83" r:id="rId68" location="" tooltip="" display="Oasis 7 DT"/>
    <hyperlink ref="C84" r:id="rId69" location="" tooltip="" display="Oasis 8 DT"/>
    <hyperlink ref="C85" r:id="rId70" location="" tooltip="" display="Oasis 9 DT"/>
    <hyperlink ref="C86" r:id="rId71" location="" tooltip="" display="Oasis 10 DT"/>
    <hyperlink ref="C88" r:id="rId72" location="" tooltip="" display="Con Cave 1"/>
    <hyperlink ref="C89" r:id="rId73" location="" tooltip="" display="Con Cave 2"/>
    <hyperlink ref="C90" r:id="rId74" location="" tooltip="" display="Con Cave 3"/>
    <hyperlink ref="C91" r:id="rId75" location="" tooltip="" display="Con Cave 4"/>
    <hyperlink ref="C92" r:id="rId76" location="" tooltip="" display="Con Cave 5"/>
    <hyperlink ref="C94" r:id="rId77" location="" tooltip="" display="Riva 1 DT"/>
    <hyperlink ref="C95" r:id="rId78" location="" tooltip="" display="Riva 2 DT"/>
    <hyperlink ref="C96" r:id="rId79" location="" tooltip="" display="Riva 3 DT"/>
    <hyperlink ref="C97" r:id="rId80" location="" tooltip="" display="Riva 4 DT"/>
    <hyperlink ref="C98" r:id="rId81" location="" tooltip="" display="Riva 5 DT"/>
    <hyperlink ref="C99" r:id="rId82" location="" tooltip="" display="Riva 6 DT"/>
    <hyperlink ref="C100" r:id="rId83" location="" tooltip="" display="Riva 7 DT"/>
    <hyperlink ref="C101" r:id="rId84" location="" tooltip="" display="Riva 8 DT"/>
    <hyperlink ref="C102" r:id="rId85" location="" tooltip="" display="Riva 9 DT"/>
    <hyperlink ref="C103" r:id="rId86" location="" tooltip="" display="Riva 10 DT"/>
    <hyperlink ref="C105" r:id="rId87" location="" tooltip="" display="Retro Nose 1"/>
    <hyperlink ref="C106" r:id="rId88" location="" tooltip="" display="Retro Nose 2"/>
    <hyperlink ref="C107" r:id="rId89" location="" tooltip="" display="Retro Nose 3"/>
    <hyperlink ref="C108" r:id="rId90" location="" tooltip="" display="Retro Nose 4"/>
    <hyperlink ref="C109" r:id="rId91" location="" tooltip="" display="Retro Nose 5"/>
    <hyperlink ref="C110" r:id="rId92" location="" tooltip="" display="Retro Nose 6"/>
    <hyperlink ref="C111" r:id="rId93" location="" tooltip="" display="Retro Nose 7"/>
    <hyperlink ref="C112" r:id="rId94" location="" tooltip="" display="Retro Nose 8"/>
    <hyperlink ref="C113" r:id="rId95" location="" tooltip="" display="Retro Nose 9"/>
    <hyperlink ref="C114" r:id="rId96" location="" tooltip="" display="Retro Nose 10"/>
    <hyperlink ref="C116" r:id="rId97" location="" tooltip="" display="Oval cone Pinch 1 "/>
    <hyperlink ref="C117" r:id="rId98" location="" tooltip="" display="Oval cone Pinch 2"/>
    <hyperlink ref="C118" r:id="rId99" location="" tooltip="" display="Oval cone Pinch  3"/>
    <hyperlink ref="C119" r:id="rId100" location="" tooltip="" display="Oval cone Pinch 4"/>
    <hyperlink ref="C120" r:id="rId101" location="" tooltip="" display="Oval cone Pinch 5"/>
    <hyperlink ref="C121" r:id="rId102" location="" tooltip="" display="Oval cone Pinch 6"/>
    <hyperlink ref="C122" r:id="rId103" location="" tooltip="" display="Oval cone Pinch 7"/>
    <hyperlink ref="C123" r:id="rId104" location="" tooltip="" display="Oval cone Pinch 8"/>
    <hyperlink ref="C124" r:id="rId105" location="" tooltip="" display="Oval cone Pinch 9"/>
    <hyperlink ref="C125" r:id="rId106" location="" tooltip="" display="Oval cone Pinch 10"/>
    <hyperlink ref="C127" r:id="rId107" location="" tooltip="" display="Oval Cone Pinch 1 DT"/>
    <hyperlink ref="C128" r:id="rId108" location="" tooltip="" display="Oval Cone Pinch 2 DT"/>
    <hyperlink ref="C129" r:id="rId109" location="" tooltip="" display="Oval Cone Pinch 3 DT"/>
    <hyperlink ref="C130" r:id="rId110" location="" tooltip="" display="Oval Cone Pinch 4 DT"/>
    <hyperlink ref="C131" r:id="rId111" location="" tooltip="" display="Oval Cone Pinch 5 DT"/>
    <hyperlink ref="C132" r:id="rId112" location="" tooltip="" display="Oval Cone Pinch 6 DT"/>
    <hyperlink ref="C133" r:id="rId113" location="" tooltip="" display="Oval Cone Pinch 7 DT"/>
    <hyperlink ref="C134" r:id="rId114" location="" tooltip="" display="Oval Cone Pinch 8 DT"/>
    <hyperlink ref="C135" r:id="rId115" location="" tooltip="" display="Oval Cone Pinch 9 DT"/>
    <hyperlink ref="C136" r:id="rId116" location="" tooltip="" display="Oval Cone Pinch 10 DT"/>
    <hyperlink ref="C138" r:id="rId117" location="" tooltip="" display="Sploong 1"/>
    <hyperlink ref="C139" r:id="rId118" location="" tooltip="" display="Sploong 2"/>
    <hyperlink ref="C140" r:id="rId119" location="" tooltip="" display="Sploong 3"/>
    <hyperlink ref="C141" r:id="rId120" location="" tooltip="" display="Sploong 4"/>
    <hyperlink ref="C142" r:id="rId121" location="" tooltip="" display="Sploong 5"/>
    <hyperlink ref="C143" r:id="rId122" location="" tooltip="" display="Sploong 6"/>
    <hyperlink ref="C144" r:id="rId123" location="" tooltip="" display="Sploong 7"/>
    <hyperlink ref="C145" r:id="rId124" location="" tooltip="" display="Sploong 8"/>
    <hyperlink ref="C146" r:id="rId125" location="" tooltip="" display="Sploong 9"/>
    <hyperlink ref="C147" r:id="rId126" location="" tooltip="" display="Sploong 10"/>
    <hyperlink ref="C149" r:id="rId127" location="" tooltip="" display="Riva 1"/>
    <hyperlink ref="C150" r:id="rId128" location="" tooltip="" display="Riva 2"/>
    <hyperlink ref="C151" r:id="rId129" location="" tooltip="" display="Riva 3"/>
    <hyperlink ref="C152" r:id="rId130" location="" tooltip="" display="Riva 4"/>
    <hyperlink ref="C153" r:id="rId131" location="" tooltip="" display="Riva 5"/>
    <hyperlink ref="C154" r:id="rId132" location="" tooltip="" display="Riva 6"/>
    <hyperlink ref="C155" r:id="rId133" location="" tooltip="" display="Riva 7"/>
    <hyperlink ref="C156" r:id="rId134" location="" tooltip="" display="Riva 8"/>
    <hyperlink ref="C157" r:id="rId135" location="" tooltip="" display="Riva 9"/>
    <hyperlink ref="C158" r:id="rId136" location="" tooltip="" display="Riva 10"/>
    <hyperlink ref="C160" r:id="rId137" location="" tooltip="" display="Nocturnal 1"/>
    <hyperlink ref="C161" r:id="rId138" location="" tooltip="" display="Nocturnal 2"/>
    <hyperlink ref="C162" r:id="rId139" location="" tooltip="" display="Nocturnal 3"/>
    <hyperlink ref="C163" r:id="rId140" location="" tooltip="" display="Nocturnal 4"/>
    <hyperlink ref="C164" r:id="rId141" location="" tooltip="" display="Nocturnal 5"/>
    <hyperlink ref="C165" r:id="rId142" location="" tooltip="" display="Nocturnal 6"/>
    <hyperlink ref="C166" r:id="rId143" location="" tooltip="" display="Nocturnal 7"/>
    <hyperlink ref="C167" r:id="rId144" location="" tooltip="" display="Nocturnal 8"/>
    <hyperlink ref="C168" r:id="rId145" location="" tooltip="" display="Nocturnal 9"/>
    <hyperlink ref="C169" r:id="rId146" location="" tooltip="" display="Nocturnal 10"/>
    <hyperlink ref="C170" r:id="rId147" location="" tooltip="" display="Nocturnal 11"/>
    <hyperlink ref="C171" r:id="rId148" location="" tooltip="" display="Nocturnal 12"/>
  </hyperlinks>
  <pageMargins left="0.7" right="0.7" top="0.75" bottom="0.75" header="0.3" footer="0.3"/>
  <pageSetup firstPageNumber="1" fitToHeight="1" fitToWidth="1" scale="40" useFirstPageNumber="0" orientation="portrait" pageOrder="downThenOver"/>
  <headerFooter>
    <oddFooter>&amp;C&amp;"Helvetica Neue,Regular"&amp;12&amp;K000000&amp;P</oddFooter>
  </headerFooter>
  <drawing r:id="rId149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E156"/>
  <sheetViews>
    <sheetView workbookViewId="0" showGridLines="0" defaultGridColor="1"/>
  </sheetViews>
  <sheetFormatPr defaultColWidth="8.83333" defaultRowHeight="14.4" customHeight="1" outlineLevelRow="0" outlineLevelCol="0"/>
  <cols>
    <col min="1" max="1" width="21.5" style="359" customWidth="1"/>
    <col min="2" max="2" hidden="1" width="8.83333" style="359" customWidth="1"/>
    <col min="3" max="3" width="13.8516" style="359" customWidth="1"/>
    <col min="4" max="4" width="8.5" style="359" customWidth="1"/>
    <col min="5" max="5" width="12" style="359" customWidth="1"/>
    <col min="6" max="7" width="8.5" style="359" customWidth="1"/>
    <col min="8" max="11" hidden="1" width="8.83333" style="359" customWidth="1"/>
    <col min="12" max="12" width="8.5" style="359" customWidth="1"/>
    <col min="13" max="13" width="8.85156" style="359" customWidth="1"/>
    <col min="14" max="14" hidden="1" width="8.83333" style="359" customWidth="1"/>
    <col min="15" max="25" width="8.5" style="359" customWidth="1"/>
    <col min="26" max="26" width="13.5" style="359" customWidth="1"/>
    <col min="27" max="31" width="8.85156" style="359" customWidth="1"/>
    <col min="32" max="16384" width="8.85156" style="359" customWidth="1"/>
  </cols>
  <sheetData>
    <row r="1" ht="53.25" customHeight="1">
      <c r="A1" s="121"/>
      <c r="B1" s="360"/>
      <c r="C1" s="360"/>
      <c r="D1" s="360"/>
      <c r="E1" s="360"/>
      <c r="F1" s="360"/>
      <c r="G1" s="360"/>
      <c r="H1" s="361"/>
      <c r="I1" s="361"/>
      <c r="J1" s="360"/>
      <c r="K1" s="360"/>
      <c r="L1" s="360"/>
      <c r="M1" s="360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362"/>
      <c r="AB1" s="362"/>
      <c r="AC1" s="362"/>
      <c r="AD1" s="362"/>
      <c r="AE1" s="363"/>
    </row>
    <row r="2" ht="21" customHeight="1">
      <c r="A2" s="220"/>
      <c r="B2" s="201"/>
      <c r="C2" s="364"/>
      <c r="D2" s="364"/>
      <c r="E2" s="364"/>
      <c r="F2" s="364"/>
      <c r="G2" s="365"/>
      <c r="H2" t="s" s="366">
        <v>148</v>
      </c>
      <c r="I2" t="s" s="366">
        <v>149</v>
      </c>
      <c r="J2" s="367"/>
      <c r="K2" s="367"/>
      <c r="L2" s="368"/>
      <c r="M2" s="201"/>
      <c r="N2" s="369"/>
      <c r="O2" s="370"/>
      <c r="P2" s="125"/>
      <c r="Q2" s="125"/>
      <c r="R2" s="125"/>
      <c r="S2" s="125"/>
      <c r="T2" s="201"/>
      <c r="U2" s="201"/>
      <c r="V2" s="201"/>
      <c r="W2" s="369"/>
      <c r="X2" s="369"/>
      <c r="Y2" s="369"/>
      <c r="Z2" s="369"/>
      <c r="AA2" s="140"/>
      <c r="AB2" s="140"/>
      <c r="AC2" s="140"/>
      <c r="AD2" s="140"/>
      <c r="AE2" s="141"/>
    </row>
    <row r="3" ht="18" customHeight="1">
      <c r="A3" s="222"/>
      <c r="B3" s="223"/>
      <c r="C3" t="s" s="126">
        <v>62</v>
      </c>
      <c r="D3" s="127"/>
      <c r="E3" s="371">
        <f>SUM(L8:L58)</f>
        <v>0</v>
      </c>
      <c r="F3" s="372"/>
      <c r="G3" s="223"/>
      <c r="H3" s="226">
        <f>SUM(K9:K51)</f>
        <v>0</v>
      </c>
      <c r="I3" s="226">
        <f>E3-H3</f>
        <v>0</v>
      </c>
      <c r="J3" s="223"/>
      <c r="K3" s="223"/>
      <c r="L3" s="227"/>
      <c r="M3" s="124"/>
      <c r="N3" s="125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6"/>
      <c r="AB3" s="6"/>
      <c r="AC3" s="6"/>
      <c r="AD3" s="6"/>
      <c r="AE3" s="103"/>
    </row>
    <row r="4" ht="18" customHeight="1">
      <c r="A4" s="222"/>
      <c r="B4" s="223"/>
      <c r="C4" t="s" s="131">
        <v>63</v>
      </c>
      <c r="D4" s="132"/>
      <c r="E4" s="373">
        <f>SUM(O8:Z58)</f>
        <v>0</v>
      </c>
      <c r="F4" s="374"/>
      <c r="G4" s="223"/>
      <c r="H4" s="230"/>
      <c r="I4" s="230"/>
      <c r="J4" s="223"/>
      <c r="K4" s="223"/>
      <c r="L4" t="s" s="231">
        <v>150</v>
      </c>
      <c r="M4" s="233"/>
      <c r="N4" s="223"/>
      <c r="O4" s="234">
        <f>SUM(O8:O58)</f>
        <v>0</v>
      </c>
      <c r="P4" s="235">
        <f>SUM(P8:P58)</f>
        <v>0</v>
      </c>
      <c r="Q4" s="236">
        <f>SUM(Q8:Q58)</f>
        <v>0</v>
      </c>
      <c r="R4" s="237">
        <f>SUM(R8:R58)</f>
        <v>0</v>
      </c>
      <c r="S4" s="238">
        <f>SUM(S8:S58)</f>
        <v>0</v>
      </c>
      <c r="T4" s="239">
        <f>SUM(T8:T58)</f>
        <v>0</v>
      </c>
      <c r="U4" s="240">
        <f>SUM(U8:U58)</f>
        <v>0</v>
      </c>
      <c r="V4" s="241">
        <f>SUM(V8:V58)</f>
        <v>0</v>
      </c>
      <c r="W4" s="242">
        <f>SUM(W8:W58)</f>
        <v>0</v>
      </c>
      <c r="X4" s="288">
        <f>SUM(X8:X58)</f>
        <v>0</v>
      </c>
      <c r="Y4" s="375">
        <f>SUM(Y8:Y58)</f>
        <v>0</v>
      </c>
      <c r="Z4" s="376">
        <f>SUM(Z8:Z58)</f>
        <v>0</v>
      </c>
      <c r="AA4" s="377"/>
      <c r="AB4" s="6"/>
      <c r="AC4" s="6"/>
      <c r="AD4" s="6"/>
      <c r="AE4" s="103"/>
    </row>
    <row r="5" ht="8" customHeight="1">
      <c r="A5" s="220"/>
      <c r="B5" s="137"/>
      <c r="C5" s="245"/>
      <c r="D5" s="245"/>
      <c r="E5" s="290"/>
      <c r="F5" s="290"/>
      <c r="G5" s="137"/>
      <c r="H5" s="137"/>
      <c r="I5" s="137"/>
      <c r="J5" s="137"/>
      <c r="K5" s="124"/>
      <c r="L5" s="247"/>
      <c r="M5" s="247"/>
      <c r="N5" s="124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6"/>
      <c r="AB5" s="6"/>
      <c r="AC5" s="6"/>
      <c r="AD5" s="6"/>
      <c r="AE5" s="103"/>
    </row>
    <row r="6" ht="15" customHeight="1" hidden="1">
      <c r="A6" s="220"/>
      <c r="B6" s="248"/>
      <c r="C6" s="248"/>
      <c r="D6" s="248"/>
      <c r="E6" s="248"/>
      <c r="F6" s="248"/>
      <c r="G6" s="248"/>
      <c r="H6" s="248"/>
      <c r="I6" s="248"/>
      <c r="J6" s="248"/>
      <c r="K6" s="247"/>
      <c r="L6" s="249"/>
      <c r="M6" s="247"/>
      <c r="N6" s="247"/>
      <c r="O6" s="250">
        <f>SUM(O8:O58)</f>
        <v>0</v>
      </c>
      <c r="P6" s="250">
        <f>SUM(P8:P58)</f>
        <v>0</v>
      </c>
      <c r="Q6" s="250">
        <f>SUM(Q8:Q58)</f>
        <v>0</v>
      </c>
      <c r="R6" s="250">
        <f>SUM(R8:R58)</f>
        <v>0</v>
      </c>
      <c r="S6" s="250">
        <f>SUM(S8:S58)</f>
        <v>0</v>
      </c>
      <c r="T6" s="250">
        <f>SUM(T8:T58)</f>
        <v>0</v>
      </c>
      <c r="U6" s="250">
        <f>SUM(U8:U58)</f>
        <v>0</v>
      </c>
      <c r="V6" s="250">
        <f>SUM(V8:V58)</f>
        <v>0</v>
      </c>
      <c r="W6" s="250">
        <f>SUM(W8:W58)</f>
        <v>0</v>
      </c>
      <c r="X6" s="250">
        <f>SUM(X8:X58)</f>
        <v>0</v>
      </c>
      <c r="Y6" s="250">
        <f>SUM(Y8:Y58)</f>
        <v>0</v>
      </c>
      <c r="Z6" s="250">
        <f>SUM(Z8:Z58)</f>
        <v>0</v>
      </c>
      <c r="AA6" s="140"/>
      <c r="AB6" s="140"/>
      <c r="AC6" s="140"/>
      <c r="AD6" s="140"/>
      <c r="AE6" s="141"/>
    </row>
    <row r="7" ht="36.6" customHeight="1">
      <c r="A7" s="251"/>
      <c r="B7" t="s" s="142">
        <v>515</v>
      </c>
      <c r="C7" t="s" s="252">
        <v>67</v>
      </c>
      <c r="D7" t="s" s="253">
        <v>152</v>
      </c>
      <c r="E7" t="s" s="253">
        <v>69</v>
      </c>
      <c r="F7" t="s" s="253">
        <v>14</v>
      </c>
      <c r="G7" t="s" s="254">
        <v>70</v>
      </c>
      <c r="H7" t="s" s="255">
        <v>153</v>
      </c>
      <c r="I7" t="s" s="255">
        <v>154</v>
      </c>
      <c r="J7" t="s" s="255">
        <v>148</v>
      </c>
      <c r="K7" t="s" s="256">
        <v>155</v>
      </c>
      <c r="L7" t="s" s="146">
        <v>71</v>
      </c>
      <c r="M7" t="s" s="147">
        <v>13</v>
      </c>
      <c r="N7" t="s" s="147">
        <v>72</v>
      </c>
      <c r="O7" t="s" s="151">
        <v>32</v>
      </c>
      <c r="P7" t="s" s="151">
        <v>33</v>
      </c>
      <c r="Q7" t="s" s="151">
        <v>34</v>
      </c>
      <c r="R7" t="s" s="151">
        <v>35</v>
      </c>
      <c r="S7" t="s" s="151">
        <v>36</v>
      </c>
      <c r="T7" t="s" s="151">
        <v>37</v>
      </c>
      <c r="U7" t="s" s="151">
        <v>38</v>
      </c>
      <c r="V7" t="s" s="151">
        <v>39</v>
      </c>
      <c r="W7" t="s" s="151">
        <v>40</v>
      </c>
      <c r="X7" t="s" s="151">
        <v>41</v>
      </c>
      <c r="Y7" t="s" s="378">
        <v>43</v>
      </c>
      <c r="Z7" t="s" s="379">
        <v>42</v>
      </c>
      <c r="AA7" s="380"/>
      <c r="AB7" s="140"/>
      <c r="AC7" s="140"/>
      <c r="AD7" s="140"/>
      <c r="AE7" s="141"/>
    </row>
    <row r="8" ht="12" customHeight="1">
      <c r="A8" s="251"/>
      <c r="B8" t="s" s="257">
        <v>1055</v>
      </c>
      <c r="C8" t="s" s="273">
        <v>1056</v>
      </c>
      <c r="D8" s="274"/>
      <c r="E8" s="260"/>
      <c r="F8" s="260"/>
      <c r="G8" s="260"/>
      <c r="H8" s="260"/>
      <c r="I8" s="260"/>
      <c r="J8" s="260"/>
      <c r="K8" s="260"/>
      <c r="L8" s="260"/>
      <c r="M8" s="295"/>
      <c r="N8" s="308"/>
      <c r="O8" s="38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98"/>
      <c r="AA8" s="380"/>
      <c r="AB8" s="140"/>
      <c r="AC8" s="140"/>
      <c r="AD8" s="140"/>
      <c r="AE8" s="141"/>
    </row>
    <row r="9" ht="12" customHeight="1">
      <c r="A9" s="251"/>
      <c r="B9" t="s" s="153">
        <v>1057</v>
      </c>
      <c r="C9" t="s" s="172">
        <v>1058</v>
      </c>
      <c r="D9" t="s" s="265">
        <v>1059</v>
      </c>
      <c r="E9" t="s" s="174">
        <v>1060</v>
      </c>
      <c r="F9" s="173">
        <v>2.99</v>
      </c>
      <c r="G9" s="175">
        <v>85</v>
      </c>
      <c r="H9" s="266">
        <v>0.15</v>
      </c>
      <c r="I9" s="267">
        <f>G9:G9*H9:H9</f>
        <v>12.75</v>
      </c>
      <c r="J9" s="267">
        <f>G9:G9*(1-H9:H9)</f>
        <v>72.25</v>
      </c>
      <c r="K9" s="268">
        <f>M9:M9*J9:J9</f>
        <v>0</v>
      </c>
      <c r="L9" s="382">
        <f>G9:G9*M9</f>
        <v>0</v>
      </c>
      <c r="M9" s="159">
        <f>SUM(O9:Z9)</f>
        <v>0</v>
      </c>
      <c r="N9" s="159">
        <f>M9*F9</f>
        <v>0</v>
      </c>
      <c r="O9" s="269"/>
      <c r="P9" s="179"/>
      <c r="Q9" s="180"/>
      <c r="R9" s="181"/>
      <c r="S9" s="182"/>
      <c r="T9" s="183"/>
      <c r="U9" s="184"/>
      <c r="V9" s="185"/>
      <c r="W9" s="186"/>
      <c r="X9" s="383"/>
      <c r="Y9" s="384"/>
      <c r="Z9" s="385"/>
      <c r="AA9" s="380"/>
      <c r="AB9" s="140"/>
      <c r="AC9" s="140"/>
      <c r="AD9" s="140"/>
      <c r="AE9" s="141"/>
    </row>
    <row r="10" ht="12" customHeight="1">
      <c r="A10" s="251"/>
      <c r="B10" t="s" s="153">
        <v>1061</v>
      </c>
      <c r="C10" t="s" s="172">
        <v>1062</v>
      </c>
      <c r="D10" t="s" s="265">
        <v>1063</v>
      </c>
      <c r="E10" t="s" s="174">
        <v>1064</v>
      </c>
      <c r="F10" s="173">
        <v>4.83</v>
      </c>
      <c r="G10" s="175">
        <v>150</v>
      </c>
      <c r="H10" s="266">
        <v>0.15</v>
      </c>
      <c r="I10" s="267">
        <f>G10:G10*H10:H10</f>
        <v>22.5</v>
      </c>
      <c r="J10" s="267">
        <f>G10:G10*(1-H10:H10)</f>
        <v>127.5</v>
      </c>
      <c r="K10" s="268">
        <f>M10:M10*J10:J10</f>
        <v>0</v>
      </c>
      <c r="L10" s="382">
        <f>G10:G10*M10</f>
        <v>0</v>
      </c>
      <c r="M10" s="159">
        <f>SUM(O10:Z10)</f>
        <v>0</v>
      </c>
      <c r="N10" s="159">
        <f>M10*F10</f>
        <v>0</v>
      </c>
      <c r="O10" s="269"/>
      <c r="P10" s="179"/>
      <c r="Q10" s="180"/>
      <c r="R10" s="181"/>
      <c r="S10" s="182"/>
      <c r="T10" s="183"/>
      <c r="U10" s="184"/>
      <c r="V10" s="185"/>
      <c r="W10" s="186"/>
      <c r="X10" s="383"/>
      <c r="Y10" s="384"/>
      <c r="Z10" s="386"/>
      <c r="AA10" s="380"/>
      <c r="AB10" s="140"/>
      <c r="AC10" s="140"/>
      <c r="AD10" s="140"/>
      <c r="AE10" s="141"/>
    </row>
    <row r="11" ht="12" customHeight="1">
      <c r="A11" s="251"/>
      <c r="B11" t="s" s="153">
        <v>1065</v>
      </c>
      <c r="C11" t="s" s="172">
        <v>1066</v>
      </c>
      <c r="D11" t="s" s="265">
        <v>1067</v>
      </c>
      <c r="E11" t="s" s="174">
        <v>1068</v>
      </c>
      <c r="F11" s="173">
        <v>1.85</v>
      </c>
      <c r="G11" s="175">
        <v>73</v>
      </c>
      <c r="H11" s="266">
        <v>0.15</v>
      </c>
      <c r="I11" s="267">
        <f>G11:G11*H11:H11</f>
        <v>10.95</v>
      </c>
      <c r="J11" s="267">
        <f>G11:G11*(1-H11:H11)</f>
        <v>62.05</v>
      </c>
      <c r="K11" s="268">
        <f>M11:M11*J11:J11</f>
        <v>0</v>
      </c>
      <c r="L11" s="382">
        <f>G11:G11*M11</f>
        <v>0</v>
      </c>
      <c r="M11" s="159">
        <f>SUM(O11:Z11)</f>
        <v>0</v>
      </c>
      <c r="N11" s="159">
        <f>M11*F11</f>
        <v>0</v>
      </c>
      <c r="O11" s="269"/>
      <c r="P11" s="179"/>
      <c r="Q11" s="180"/>
      <c r="R11" s="181"/>
      <c r="S11" s="182"/>
      <c r="T11" s="183"/>
      <c r="U11" s="184"/>
      <c r="V11" s="185"/>
      <c r="W11" s="186"/>
      <c r="X11" s="383"/>
      <c r="Y11" s="387"/>
      <c r="Z11" s="386"/>
      <c r="AA11" s="380"/>
      <c r="AB11" s="140"/>
      <c r="AC11" s="140"/>
      <c r="AD11" s="140"/>
      <c r="AE11" s="141"/>
    </row>
    <row r="12" ht="12" customHeight="1">
      <c r="A12" s="251"/>
      <c r="B12" t="s" s="153">
        <v>1069</v>
      </c>
      <c r="C12" t="s" s="172">
        <v>1070</v>
      </c>
      <c r="D12" t="s" s="265">
        <v>1071</v>
      </c>
      <c r="E12" t="s" s="174">
        <v>1060</v>
      </c>
      <c r="F12" s="173">
        <v>2.09</v>
      </c>
      <c r="G12" s="175">
        <v>73</v>
      </c>
      <c r="H12" s="266">
        <v>0.15</v>
      </c>
      <c r="I12" s="267">
        <f>G12:G12*H12:H12</f>
        <v>10.95</v>
      </c>
      <c r="J12" s="267">
        <f>G12:G12*(1-H12:H12)</f>
        <v>62.05</v>
      </c>
      <c r="K12" s="268">
        <f>M12:M12*J12:J12</f>
        <v>0</v>
      </c>
      <c r="L12" s="382">
        <f>G12:G12*M12</f>
        <v>0</v>
      </c>
      <c r="M12" s="159">
        <f>SUM(O12:Z12)</f>
        <v>0</v>
      </c>
      <c r="N12" s="159">
        <f>M12*F12</f>
        <v>0</v>
      </c>
      <c r="O12" s="269"/>
      <c r="P12" s="179"/>
      <c r="Q12" s="180"/>
      <c r="R12" s="181"/>
      <c r="S12" s="182"/>
      <c r="T12" s="183"/>
      <c r="U12" s="184"/>
      <c r="V12" s="185"/>
      <c r="W12" s="186"/>
      <c r="X12" s="383"/>
      <c r="Y12" s="387"/>
      <c r="Z12" s="386"/>
      <c r="AA12" s="380"/>
      <c r="AB12" s="140"/>
      <c r="AC12" s="140"/>
      <c r="AD12" s="140"/>
      <c r="AE12" s="141"/>
    </row>
    <row r="13" ht="12" customHeight="1">
      <c r="A13" s="251"/>
      <c r="B13" t="s" s="153">
        <v>1072</v>
      </c>
      <c r="C13" t="s" s="172">
        <v>1073</v>
      </c>
      <c r="D13" t="s" s="265">
        <v>1074</v>
      </c>
      <c r="E13" t="s" s="174">
        <v>1075</v>
      </c>
      <c r="F13" s="173">
        <v>2.34</v>
      </c>
      <c r="G13" s="175">
        <v>78</v>
      </c>
      <c r="H13" s="266">
        <v>0.15</v>
      </c>
      <c r="I13" s="267">
        <f>G13:G13*H13:H13</f>
        <v>11.7</v>
      </c>
      <c r="J13" s="267">
        <f>G13:G13*(1-H13:H13)</f>
        <v>66.3</v>
      </c>
      <c r="K13" s="268">
        <f>M13:M13*J13:J13</f>
        <v>0</v>
      </c>
      <c r="L13" s="382">
        <f>G13:G13*M13</f>
        <v>0</v>
      </c>
      <c r="M13" s="159">
        <f>SUM(O13:Z13)</f>
        <v>0</v>
      </c>
      <c r="N13" s="159">
        <f>M13*F13</f>
        <v>0</v>
      </c>
      <c r="O13" s="269"/>
      <c r="P13" s="179"/>
      <c r="Q13" s="180"/>
      <c r="R13" s="181"/>
      <c r="S13" s="182"/>
      <c r="T13" s="183"/>
      <c r="U13" s="184"/>
      <c r="V13" s="185"/>
      <c r="W13" s="186"/>
      <c r="X13" s="383"/>
      <c r="Y13" s="387"/>
      <c r="Z13" s="386"/>
      <c r="AA13" s="380"/>
      <c r="AB13" s="140"/>
      <c r="AC13" s="140"/>
      <c r="AD13" s="140"/>
      <c r="AE13" s="141"/>
    </row>
    <row r="14" ht="12" customHeight="1">
      <c r="A14" s="251"/>
      <c r="B14" t="s" s="153">
        <v>1076</v>
      </c>
      <c r="C14" t="s" s="172">
        <v>1077</v>
      </c>
      <c r="D14" t="s" s="265">
        <v>1078</v>
      </c>
      <c r="E14" t="s" s="174">
        <v>1075</v>
      </c>
      <c r="F14" s="173">
        <v>3.36</v>
      </c>
      <c r="G14" s="175">
        <v>95</v>
      </c>
      <c r="H14" s="266">
        <v>0.15</v>
      </c>
      <c r="I14" s="267">
        <f>G14:G14*H14:H14</f>
        <v>14.25</v>
      </c>
      <c r="J14" s="267">
        <f>G14:G14*(1-H14:H14)</f>
        <v>80.75</v>
      </c>
      <c r="K14" s="268">
        <f>M14:M14*J14:J14</f>
        <v>0</v>
      </c>
      <c r="L14" s="382">
        <f>G14:G14*M14</f>
        <v>0</v>
      </c>
      <c r="M14" s="159">
        <f>SUM(O14:Z14)</f>
        <v>0</v>
      </c>
      <c r="N14" s="159">
        <f>M14*F14</f>
        <v>0</v>
      </c>
      <c r="O14" s="269"/>
      <c r="P14" s="179"/>
      <c r="Q14" s="180"/>
      <c r="R14" s="181"/>
      <c r="S14" s="182"/>
      <c r="T14" s="183"/>
      <c r="U14" s="184"/>
      <c r="V14" s="185"/>
      <c r="W14" s="186"/>
      <c r="X14" s="383"/>
      <c r="Y14" s="387"/>
      <c r="Z14" s="386"/>
      <c r="AA14" s="380"/>
      <c r="AB14" s="140"/>
      <c r="AC14" s="140"/>
      <c r="AD14" s="140"/>
      <c r="AE14" s="141"/>
    </row>
    <row r="15" ht="12" customHeight="1">
      <c r="A15" s="251"/>
      <c r="B15" t="s" s="153">
        <v>1079</v>
      </c>
      <c r="C15" t="s" s="172">
        <v>1080</v>
      </c>
      <c r="D15" t="s" s="265">
        <v>1081</v>
      </c>
      <c r="E15" t="s" s="174">
        <v>1082</v>
      </c>
      <c r="F15" s="173">
        <v>1.05</v>
      </c>
      <c r="G15" s="175">
        <v>48</v>
      </c>
      <c r="H15" s="266">
        <v>0.15</v>
      </c>
      <c r="I15" s="267">
        <f>G15:G15*H15:H15</f>
        <v>7.2</v>
      </c>
      <c r="J15" s="267">
        <f>G15:G15*(1-H15:H15)</f>
        <v>40.8</v>
      </c>
      <c r="K15" s="268">
        <f>M15:M15*J15:J15</f>
        <v>0</v>
      </c>
      <c r="L15" s="382">
        <f>G15:G15*M15</f>
        <v>0</v>
      </c>
      <c r="M15" s="159">
        <f>SUM(O15:Z15)</f>
        <v>0</v>
      </c>
      <c r="N15" s="159">
        <f>M15*F15</f>
        <v>0</v>
      </c>
      <c r="O15" s="269"/>
      <c r="P15" s="179"/>
      <c r="Q15" s="180"/>
      <c r="R15" s="181"/>
      <c r="S15" s="182"/>
      <c r="T15" s="183"/>
      <c r="U15" s="184"/>
      <c r="V15" s="185"/>
      <c r="W15" s="186"/>
      <c r="X15" s="383"/>
      <c r="Y15" s="387"/>
      <c r="Z15" s="386"/>
      <c r="AA15" s="380"/>
      <c r="AB15" s="140"/>
      <c r="AC15" s="140"/>
      <c r="AD15" s="140"/>
      <c r="AE15" s="141"/>
    </row>
    <row r="16" ht="12" customHeight="1">
      <c r="A16" s="251"/>
      <c r="B16" t="s" s="153">
        <v>1083</v>
      </c>
      <c r="C16" t="s" s="172">
        <v>1084</v>
      </c>
      <c r="D16" t="s" s="265">
        <v>1085</v>
      </c>
      <c r="E16" t="s" s="174">
        <v>1086</v>
      </c>
      <c r="F16" s="173">
        <v>1.23</v>
      </c>
      <c r="G16" s="175">
        <v>53</v>
      </c>
      <c r="H16" s="266">
        <v>0.15</v>
      </c>
      <c r="I16" s="267">
        <f>G16:G16*H16:H16</f>
        <v>7.95</v>
      </c>
      <c r="J16" s="267">
        <f>G16:G16*(1-H16:H16)</f>
        <v>45.05</v>
      </c>
      <c r="K16" s="268">
        <f>M16:M16*J16:J16</f>
        <v>0</v>
      </c>
      <c r="L16" s="382">
        <f>G16:G16*M16</f>
        <v>0</v>
      </c>
      <c r="M16" s="159">
        <f>SUM(O16:Z16)</f>
        <v>0</v>
      </c>
      <c r="N16" s="159">
        <f>M16*F16</f>
        <v>0</v>
      </c>
      <c r="O16" s="269"/>
      <c r="P16" s="179"/>
      <c r="Q16" s="180"/>
      <c r="R16" s="181"/>
      <c r="S16" s="182"/>
      <c r="T16" s="183"/>
      <c r="U16" s="184"/>
      <c r="V16" s="185"/>
      <c r="W16" s="186"/>
      <c r="X16" s="383"/>
      <c r="Y16" s="387"/>
      <c r="Z16" s="386"/>
      <c r="AA16" s="380"/>
      <c r="AB16" s="140"/>
      <c r="AC16" s="140"/>
      <c r="AD16" s="140"/>
      <c r="AE16" s="141"/>
    </row>
    <row r="17" ht="12" customHeight="1">
      <c r="A17" s="251"/>
      <c r="B17" t="s" s="153">
        <v>1087</v>
      </c>
      <c r="C17" t="s" s="172">
        <v>1088</v>
      </c>
      <c r="D17" t="s" s="265">
        <v>1089</v>
      </c>
      <c r="E17" t="s" s="174">
        <v>1090</v>
      </c>
      <c r="F17" s="173">
        <v>1.43</v>
      </c>
      <c r="G17" s="175">
        <v>53</v>
      </c>
      <c r="H17" s="266">
        <v>0.15</v>
      </c>
      <c r="I17" s="267">
        <f>G17:G17*H17:H17</f>
        <v>7.95</v>
      </c>
      <c r="J17" s="267">
        <f>G17:G17*(1-H17:H17)</f>
        <v>45.05</v>
      </c>
      <c r="K17" s="268">
        <f>M17:M17*J17:J17</f>
        <v>0</v>
      </c>
      <c r="L17" s="382">
        <f>G17:G17*M17</f>
        <v>0</v>
      </c>
      <c r="M17" s="159">
        <f>SUM(O17:Z17)</f>
        <v>0</v>
      </c>
      <c r="N17" s="159">
        <f>M17*F17</f>
        <v>0</v>
      </c>
      <c r="O17" s="269"/>
      <c r="P17" s="179"/>
      <c r="Q17" s="180"/>
      <c r="R17" s="181"/>
      <c r="S17" s="182"/>
      <c r="T17" s="183"/>
      <c r="U17" s="184"/>
      <c r="V17" s="185"/>
      <c r="W17" s="186"/>
      <c r="X17" s="383"/>
      <c r="Y17" s="387"/>
      <c r="Z17" s="386"/>
      <c r="AA17" s="380"/>
      <c r="AB17" s="140"/>
      <c r="AC17" s="140"/>
      <c r="AD17" s="140"/>
      <c r="AE17" s="141"/>
    </row>
    <row r="18" ht="12" customHeight="1">
      <c r="A18" s="251"/>
      <c r="B18" t="s" s="153">
        <v>1091</v>
      </c>
      <c r="C18" t="s" s="172">
        <v>1092</v>
      </c>
      <c r="D18" t="s" s="265">
        <v>1093</v>
      </c>
      <c r="E18" t="s" s="174">
        <v>1094</v>
      </c>
      <c r="F18" s="173">
        <v>2</v>
      </c>
      <c r="G18" s="175">
        <v>63</v>
      </c>
      <c r="H18" s="266">
        <v>0.15</v>
      </c>
      <c r="I18" s="267">
        <f>G18:G18*H18:H18</f>
        <v>9.449999999999999</v>
      </c>
      <c r="J18" s="267">
        <f>G18:G18*(1-H18:H18)</f>
        <v>53.55</v>
      </c>
      <c r="K18" s="268">
        <f>M18:M18*J18:J18</f>
        <v>0</v>
      </c>
      <c r="L18" s="382">
        <f>G18:G18*M18</f>
        <v>0</v>
      </c>
      <c r="M18" s="159">
        <f>SUM(O18:Z18)</f>
        <v>0</v>
      </c>
      <c r="N18" s="159">
        <f>M18*F18</f>
        <v>0</v>
      </c>
      <c r="O18" s="269"/>
      <c r="P18" s="179"/>
      <c r="Q18" s="180"/>
      <c r="R18" s="181"/>
      <c r="S18" s="182"/>
      <c r="T18" s="183"/>
      <c r="U18" s="184"/>
      <c r="V18" s="185"/>
      <c r="W18" s="186"/>
      <c r="X18" s="383"/>
      <c r="Y18" s="387"/>
      <c r="Z18" s="386"/>
      <c r="AA18" s="380"/>
      <c r="AB18" s="140"/>
      <c r="AC18" s="140"/>
      <c r="AD18" s="140"/>
      <c r="AE18" s="141"/>
    </row>
    <row r="19" ht="12" customHeight="1">
      <c r="A19" s="251"/>
      <c r="B19" t="s" s="153">
        <v>1095</v>
      </c>
      <c r="C19" t="s" s="172">
        <v>1096</v>
      </c>
      <c r="D19" t="s" s="265">
        <v>1097</v>
      </c>
      <c r="E19" t="s" s="174">
        <v>1098</v>
      </c>
      <c r="F19" s="173">
        <v>2.75</v>
      </c>
      <c r="G19" s="175">
        <v>68</v>
      </c>
      <c r="H19" s="266">
        <v>0.15</v>
      </c>
      <c r="I19" s="267">
        <f>G19:G19*H19:H19</f>
        <v>10.2</v>
      </c>
      <c r="J19" s="267">
        <f>G19:G19*(1-H19:H19)</f>
        <v>57.8</v>
      </c>
      <c r="K19" s="268">
        <f>M19:M19*J19:J19</f>
        <v>0</v>
      </c>
      <c r="L19" s="382">
        <f>G19:G19*M19</f>
        <v>0</v>
      </c>
      <c r="M19" s="159">
        <f>SUM(O19:Z19)</f>
        <v>0</v>
      </c>
      <c r="N19" s="159">
        <f>M19*F19</f>
        <v>0</v>
      </c>
      <c r="O19" s="269"/>
      <c r="P19" s="179"/>
      <c r="Q19" s="180"/>
      <c r="R19" s="181"/>
      <c r="S19" s="182"/>
      <c r="T19" s="183"/>
      <c r="U19" s="184"/>
      <c r="V19" s="185"/>
      <c r="W19" s="186"/>
      <c r="X19" s="383"/>
      <c r="Y19" s="387"/>
      <c r="Z19" s="386"/>
      <c r="AA19" s="380"/>
      <c r="AB19" s="140"/>
      <c r="AC19" s="140"/>
      <c r="AD19" s="140"/>
      <c r="AE19" s="141"/>
    </row>
    <row r="20" ht="12" customHeight="1">
      <c r="A20" s="251"/>
      <c r="B20" t="s" s="153">
        <v>1099</v>
      </c>
      <c r="C20" t="s" s="172">
        <v>1100</v>
      </c>
      <c r="D20" t="s" s="265">
        <v>1101</v>
      </c>
      <c r="E20" t="s" s="174">
        <v>1098</v>
      </c>
      <c r="F20" s="173">
        <v>1.7</v>
      </c>
      <c r="G20" s="175">
        <v>68</v>
      </c>
      <c r="H20" s="266">
        <v>0.15</v>
      </c>
      <c r="I20" s="267">
        <f>G20:G20*H20:H20</f>
        <v>10.2</v>
      </c>
      <c r="J20" s="267">
        <f>G20:G20*(1-H20:H20)</f>
        <v>57.8</v>
      </c>
      <c r="K20" s="268">
        <f>M20:M20*J20:J20</f>
        <v>0</v>
      </c>
      <c r="L20" s="382">
        <f>G20:G20*M20</f>
        <v>0</v>
      </c>
      <c r="M20" s="159">
        <f>SUM(O20:Z20)</f>
        <v>0</v>
      </c>
      <c r="N20" s="159">
        <f>M20*F20</f>
        <v>0</v>
      </c>
      <c r="O20" s="269"/>
      <c r="P20" s="179"/>
      <c r="Q20" s="180"/>
      <c r="R20" s="181"/>
      <c r="S20" s="182"/>
      <c r="T20" s="183"/>
      <c r="U20" s="184"/>
      <c r="V20" s="185"/>
      <c r="W20" s="186"/>
      <c r="X20" s="383"/>
      <c r="Y20" s="387"/>
      <c r="Z20" s="386"/>
      <c r="AA20" s="380"/>
      <c r="AB20" s="140"/>
      <c r="AC20" s="140"/>
      <c r="AD20" s="140"/>
      <c r="AE20" s="141"/>
    </row>
    <row r="21" ht="12" customHeight="1">
      <c r="A21" s="251"/>
      <c r="B21" t="s" s="153">
        <v>1102</v>
      </c>
      <c r="C21" t="s" s="172">
        <v>1103</v>
      </c>
      <c r="D21" t="s" s="265">
        <v>1104</v>
      </c>
      <c r="E21" t="s" s="174">
        <v>1105</v>
      </c>
      <c r="F21" s="173">
        <v>2.75</v>
      </c>
      <c r="G21" s="175">
        <v>74</v>
      </c>
      <c r="H21" s="266">
        <v>0.15</v>
      </c>
      <c r="I21" s="267">
        <f>G21:G21*H21:H21</f>
        <v>11.1</v>
      </c>
      <c r="J21" s="267">
        <f>G21:G21*(1-H21:H21)</f>
        <v>62.9</v>
      </c>
      <c r="K21" s="268">
        <f>M21:M21*J21:J21</f>
        <v>0</v>
      </c>
      <c r="L21" s="382">
        <f>G21:G21*M21</f>
        <v>0</v>
      </c>
      <c r="M21" s="159">
        <f>SUM(O21:Z21)</f>
        <v>0</v>
      </c>
      <c r="N21" s="159">
        <f>M21*F21</f>
        <v>0</v>
      </c>
      <c r="O21" s="269"/>
      <c r="P21" s="179"/>
      <c r="Q21" s="180"/>
      <c r="R21" s="181"/>
      <c r="S21" s="182"/>
      <c r="T21" s="183"/>
      <c r="U21" s="184"/>
      <c r="V21" s="185"/>
      <c r="W21" s="186"/>
      <c r="X21" s="383"/>
      <c r="Y21" s="387"/>
      <c r="Z21" s="386"/>
      <c r="AA21" s="380"/>
      <c r="AB21" s="140"/>
      <c r="AC21" s="140"/>
      <c r="AD21" s="140"/>
      <c r="AE21" s="141"/>
    </row>
    <row r="22" ht="12" customHeight="1">
      <c r="A22" s="251"/>
      <c r="B22" t="s" s="153">
        <v>1106</v>
      </c>
      <c r="C22" t="s" s="172">
        <v>1107</v>
      </c>
      <c r="D22" t="s" s="265">
        <v>1108</v>
      </c>
      <c r="E22" t="s" s="174">
        <v>1105</v>
      </c>
      <c r="F22" s="173">
        <v>1.7</v>
      </c>
      <c r="G22" s="175">
        <v>74</v>
      </c>
      <c r="H22" s="266">
        <v>0.15</v>
      </c>
      <c r="I22" s="267">
        <f>G22:G22*H22:H22</f>
        <v>11.1</v>
      </c>
      <c r="J22" s="267">
        <f>G22:G22*(1-H22:H22)</f>
        <v>62.9</v>
      </c>
      <c r="K22" s="268">
        <f>M22:M22*J22:J22</f>
        <v>0</v>
      </c>
      <c r="L22" s="382">
        <f>G22:G22*M22</f>
        <v>0</v>
      </c>
      <c r="M22" s="159">
        <f>SUM(O22:Z22)</f>
        <v>0</v>
      </c>
      <c r="N22" s="159">
        <f>M22*F22</f>
        <v>0</v>
      </c>
      <c r="O22" s="269"/>
      <c r="P22" s="179"/>
      <c r="Q22" s="180"/>
      <c r="R22" s="181"/>
      <c r="S22" s="182"/>
      <c r="T22" s="183"/>
      <c r="U22" s="184"/>
      <c r="V22" s="185"/>
      <c r="W22" s="186"/>
      <c r="X22" s="383"/>
      <c r="Y22" s="387"/>
      <c r="Z22" s="386"/>
      <c r="AA22" s="380"/>
      <c r="AB22" s="140"/>
      <c r="AC22" s="140"/>
      <c r="AD22" s="140"/>
      <c r="AE22" s="141"/>
    </row>
    <row r="23" ht="12" customHeight="1">
      <c r="A23" s="251"/>
      <c r="B23" t="s" s="153">
        <v>1109</v>
      </c>
      <c r="C23" t="s" s="172">
        <v>1110</v>
      </c>
      <c r="D23" t="s" s="265">
        <v>1111</v>
      </c>
      <c r="E23" t="s" s="174">
        <v>1112</v>
      </c>
      <c r="F23" s="173">
        <v>2.21</v>
      </c>
      <c r="G23" s="175">
        <v>74</v>
      </c>
      <c r="H23" s="266">
        <v>0.15</v>
      </c>
      <c r="I23" s="267">
        <f>G23:G23*H23:H23</f>
        <v>11.1</v>
      </c>
      <c r="J23" s="267">
        <f>G23:G23*(1-H23:H23)</f>
        <v>62.9</v>
      </c>
      <c r="K23" s="268">
        <f>M23:M23*J23:J23</f>
        <v>0</v>
      </c>
      <c r="L23" s="382">
        <f>G23:G23*M23</f>
        <v>0</v>
      </c>
      <c r="M23" s="159">
        <f>SUM(O23:Z23)</f>
        <v>0</v>
      </c>
      <c r="N23" s="159">
        <f>M23*F23</f>
        <v>0</v>
      </c>
      <c r="O23" s="269"/>
      <c r="P23" s="179"/>
      <c r="Q23" s="180"/>
      <c r="R23" s="181"/>
      <c r="S23" s="182"/>
      <c r="T23" s="183"/>
      <c r="U23" s="184"/>
      <c r="V23" s="185"/>
      <c r="W23" s="186"/>
      <c r="X23" s="383"/>
      <c r="Y23" s="387"/>
      <c r="Z23" s="386"/>
      <c r="AA23" s="380"/>
      <c r="AB23" s="140"/>
      <c r="AC23" s="140"/>
      <c r="AD23" s="140"/>
      <c r="AE23" s="141"/>
    </row>
    <row r="24" ht="12" customHeight="1">
      <c r="A24" s="251"/>
      <c r="B24" t="s" s="153">
        <v>1113</v>
      </c>
      <c r="C24" t="s" s="172">
        <v>1114</v>
      </c>
      <c r="D24" t="s" s="265">
        <v>1115</v>
      </c>
      <c r="E24" t="s" s="174">
        <v>1112</v>
      </c>
      <c r="F24" s="173">
        <v>3.57</v>
      </c>
      <c r="G24" s="175">
        <v>74</v>
      </c>
      <c r="H24" s="266">
        <v>0.15</v>
      </c>
      <c r="I24" s="267">
        <f>G24:G24*H24:H24</f>
        <v>11.1</v>
      </c>
      <c r="J24" s="267">
        <f>G24:G24*(1-H24:H24)</f>
        <v>62.9</v>
      </c>
      <c r="K24" s="268">
        <f>M24:M24*J24:J24</f>
        <v>0</v>
      </c>
      <c r="L24" s="382">
        <f>G24:G24*M24</f>
        <v>0</v>
      </c>
      <c r="M24" s="159">
        <f>SUM(O24:Z24)</f>
        <v>0</v>
      </c>
      <c r="N24" s="159">
        <f>M24*F24</f>
        <v>0</v>
      </c>
      <c r="O24" s="269"/>
      <c r="P24" s="179"/>
      <c r="Q24" s="180"/>
      <c r="R24" s="181"/>
      <c r="S24" s="182"/>
      <c r="T24" s="183"/>
      <c r="U24" s="184"/>
      <c r="V24" s="185"/>
      <c r="W24" s="186"/>
      <c r="X24" s="383"/>
      <c r="Y24" s="387"/>
      <c r="Z24" s="386"/>
      <c r="AA24" s="380"/>
      <c r="AB24" s="140"/>
      <c r="AC24" s="140"/>
      <c r="AD24" s="140"/>
      <c r="AE24" s="141"/>
    </row>
    <row r="25" ht="12" customHeight="1">
      <c r="A25" s="251"/>
      <c r="B25" t="s" s="153">
        <v>1116</v>
      </c>
      <c r="C25" t="s" s="172">
        <v>1117</v>
      </c>
      <c r="D25" t="s" s="265">
        <v>1118</v>
      </c>
      <c r="E25" t="s" s="174">
        <v>1119</v>
      </c>
      <c r="F25" s="173">
        <v>3.57</v>
      </c>
      <c r="G25" s="175">
        <v>100</v>
      </c>
      <c r="H25" s="266">
        <v>0.15</v>
      </c>
      <c r="I25" s="267">
        <f>G25:G25*H25:H25</f>
        <v>15</v>
      </c>
      <c r="J25" s="267">
        <f>G25:G25*(1-H25:H25)</f>
        <v>85</v>
      </c>
      <c r="K25" s="268">
        <f>M25:M25*J25:J25</f>
        <v>0</v>
      </c>
      <c r="L25" s="382">
        <f>G25:G25*M25</f>
        <v>0</v>
      </c>
      <c r="M25" s="159">
        <f>SUM(O25:Z25)</f>
        <v>0</v>
      </c>
      <c r="N25" s="159">
        <f>M25*F25</f>
        <v>0</v>
      </c>
      <c r="O25" s="269"/>
      <c r="P25" s="179"/>
      <c r="Q25" s="180"/>
      <c r="R25" s="181"/>
      <c r="S25" s="182"/>
      <c r="T25" s="183"/>
      <c r="U25" s="184"/>
      <c r="V25" s="185"/>
      <c r="W25" s="186"/>
      <c r="X25" s="383"/>
      <c r="Y25" s="387"/>
      <c r="Z25" s="386"/>
      <c r="AA25" s="380"/>
      <c r="AB25" s="140"/>
      <c r="AC25" s="140"/>
      <c r="AD25" s="140"/>
      <c r="AE25" s="141"/>
    </row>
    <row r="26" ht="12" customHeight="1">
      <c r="A26" s="251"/>
      <c r="B26" t="s" s="153">
        <v>1120</v>
      </c>
      <c r="C26" t="s" s="172">
        <v>1121</v>
      </c>
      <c r="D26" t="s" s="265">
        <v>1122</v>
      </c>
      <c r="E26" t="s" s="174">
        <v>1119</v>
      </c>
      <c r="F26" s="173">
        <v>2.21</v>
      </c>
      <c r="G26" s="175">
        <v>100</v>
      </c>
      <c r="H26" s="266">
        <v>0.15</v>
      </c>
      <c r="I26" s="267">
        <f>G26:G26*H26:H26</f>
        <v>15</v>
      </c>
      <c r="J26" s="267">
        <f>G26:G26*(1-H26:H26)</f>
        <v>85</v>
      </c>
      <c r="K26" s="268">
        <f>M26:M26*J26:J26</f>
        <v>0</v>
      </c>
      <c r="L26" s="382">
        <f>G26:G26*M26</f>
        <v>0</v>
      </c>
      <c r="M26" s="159">
        <f>SUM(O26:Z26)</f>
        <v>0</v>
      </c>
      <c r="N26" s="159">
        <f>M26*F26</f>
        <v>0</v>
      </c>
      <c r="O26" s="269"/>
      <c r="P26" s="179"/>
      <c r="Q26" s="180"/>
      <c r="R26" s="181"/>
      <c r="S26" s="182"/>
      <c r="T26" s="183"/>
      <c r="U26" s="184"/>
      <c r="V26" s="185"/>
      <c r="W26" s="186"/>
      <c r="X26" s="383"/>
      <c r="Y26" s="387"/>
      <c r="Z26" s="386"/>
      <c r="AA26" s="380"/>
      <c r="AB26" s="140"/>
      <c r="AC26" s="140"/>
      <c r="AD26" s="140"/>
      <c r="AE26" s="141"/>
    </row>
    <row r="27" ht="12" customHeight="1">
      <c r="A27" s="251"/>
      <c r="B27" t="s" s="153">
        <v>1123</v>
      </c>
      <c r="C27" t="s" s="172">
        <v>1124</v>
      </c>
      <c r="D27" t="s" s="265">
        <v>1125</v>
      </c>
      <c r="E27" t="s" s="174">
        <v>1126</v>
      </c>
      <c r="F27" s="173">
        <v>1.77</v>
      </c>
      <c r="G27" s="175">
        <v>65</v>
      </c>
      <c r="H27" s="266">
        <v>0.15</v>
      </c>
      <c r="I27" s="267">
        <f>G27:G27*H27:H27</f>
        <v>9.75</v>
      </c>
      <c r="J27" s="267">
        <f>G27:G27*(1-H27:H27)</f>
        <v>55.25</v>
      </c>
      <c r="K27" s="268">
        <f>M27:M27*J27:J27</f>
        <v>0</v>
      </c>
      <c r="L27" s="382">
        <f>G27:G27*M27</f>
        <v>0</v>
      </c>
      <c r="M27" s="159">
        <f>SUM(O27:Z27)</f>
        <v>0</v>
      </c>
      <c r="N27" s="159">
        <f>M27*F27</f>
        <v>0</v>
      </c>
      <c r="O27" s="269"/>
      <c r="P27" s="179"/>
      <c r="Q27" s="180"/>
      <c r="R27" s="181"/>
      <c r="S27" s="182"/>
      <c r="T27" s="183"/>
      <c r="U27" s="184"/>
      <c r="V27" s="185"/>
      <c r="W27" s="186"/>
      <c r="X27" s="383"/>
      <c r="Y27" s="387"/>
      <c r="Z27" s="386"/>
      <c r="AA27" s="380"/>
      <c r="AB27" s="140"/>
      <c r="AC27" s="140"/>
      <c r="AD27" s="140"/>
      <c r="AE27" s="141"/>
    </row>
    <row r="28" ht="12" customHeight="1">
      <c r="A28" s="251"/>
      <c r="B28" t="s" s="153">
        <v>1127</v>
      </c>
      <c r="C28" t="s" s="172">
        <v>1128</v>
      </c>
      <c r="D28" t="s" s="265">
        <v>1129</v>
      </c>
      <c r="E28" t="s" s="174">
        <v>1126</v>
      </c>
      <c r="F28" s="173">
        <v>2.88</v>
      </c>
      <c r="G28" s="175">
        <v>65</v>
      </c>
      <c r="H28" s="266">
        <v>0.15</v>
      </c>
      <c r="I28" s="267">
        <f>G28:G28*H28:H28</f>
        <v>9.75</v>
      </c>
      <c r="J28" s="267">
        <f>G28:G28*(1-H28:H28)</f>
        <v>55.25</v>
      </c>
      <c r="K28" s="268">
        <f>M28:M28*J28:J28</f>
        <v>0</v>
      </c>
      <c r="L28" s="382">
        <f>G28:G28*M28</f>
        <v>0</v>
      </c>
      <c r="M28" s="159">
        <f>SUM(O28:Z28)</f>
        <v>0</v>
      </c>
      <c r="N28" s="159">
        <f>M28*F28</f>
        <v>0</v>
      </c>
      <c r="O28" s="269"/>
      <c r="P28" s="179"/>
      <c r="Q28" s="180"/>
      <c r="R28" s="181"/>
      <c r="S28" s="182"/>
      <c r="T28" s="183"/>
      <c r="U28" s="184"/>
      <c r="V28" s="185"/>
      <c r="W28" s="186"/>
      <c r="X28" s="383"/>
      <c r="Y28" s="387"/>
      <c r="Z28" s="386"/>
      <c r="AA28" s="380"/>
      <c r="AB28" s="140"/>
      <c r="AC28" s="140"/>
      <c r="AD28" s="140"/>
      <c r="AE28" s="141"/>
    </row>
    <row r="29" ht="12" customHeight="1">
      <c r="A29" s="251"/>
      <c r="B29" t="s" s="153">
        <v>1130</v>
      </c>
      <c r="C29" t="s" s="172">
        <v>1131</v>
      </c>
      <c r="D29" t="s" s="265">
        <v>1132</v>
      </c>
      <c r="E29" t="s" s="174">
        <v>1133</v>
      </c>
      <c r="F29" s="173">
        <v>1.77</v>
      </c>
      <c r="G29" s="175">
        <v>74</v>
      </c>
      <c r="H29" s="266">
        <v>0.15</v>
      </c>
      <c r="I29" s="267">
        <f>G29:G29*H29:H29</f>
        <v>11.1</v>
      </c>
      <c r="J29" s="267">
        <f>G29:G29*(1-H29:H29)</f>
        <v>62.9</v>
      </c>
      <c r="K29" s="268">
        <f>M29:M29*J29:J29</f>
        <v>0</v>
      </c>
      <c r="L29" s="382">
        <f>G29:G29*M29</f>
        <v>0</v>
      </c>
      <c r="M29" s="159">
        <f>SUM(O29:Z29)</f>
        <v>0</v>
      </c>
      <c r="N29" s="159">
        <f>M29*F29</f>
        <v>0</v>
      </c>
      <c r="O29" s="269"/>
      <c r="P29" s="179"/>
      <c r="Q29" s="180"/>
      <c r="R29" s="181"/>
      <c r="S29" s="182"/>
      <c r="T29" s="183"/>
      <c r="U29" s="184"/>
      <c r="V29" s="185"/>
      <c r="W29" s="186"/>
      <c r="X29" s="383"/>
      <c r="Y29" s="387"/>
      <c r="Z29" s="386"/>
      <c r="AA29" s="380"/>
      <c r="AB29" s="140"/>
      <c r="AC29" s="140"/>
      <c r="AD29" s="140"/>
      <c r="AE29" s="141"/>
    </row>
    <row r="30" ht="12" customHeight="1">
      <c r="A30" s="251"/>
      <c r="B30" t="s" s="153">
        <v>1134</v>
      </c>
      <c r="C30" t="s" s="172">
        <v>1135</v>
      </c>
      <c r="D30" t="s" s="265">
        <v>1136</v>
      </c>
      <c r="E30" t="s" s="174">
        <v>1133</v>
      </c>
      <c r="F30" s="173">
        <v>2.88</v>
      </c>
      <c r="G30" s="175">
        <v>74</v>
      </c>
      <c r="H30" s="266">
        <v>0.15</v>
      </c>
      <c r="I30" s="267">
        <f>G30:G30*H30:H30</f>
        <v>11.1</v>
      </c>
      <c r="J30" s="267">
        <f>G30:G30*(1-H30:H30)</f>
        <v>62.9</v>
      </c>
      <c r="K30" s="268">
        <f>M30:M30*J30:J30</f>
        <v>0</v>
      </c>
      <c r="L30" s="382">
        <f>G30:G30*M30</f>
        <v>0</v>
      </c>
      <c r="M30" s="159">
        <f>SUM(O30:Z30)</f>
        <v>0</v>
      </c>
      <c r="N30" s="159">
        <f>M30*F30</f>
        <v>0</v>
      </c>
      <c r="O30" s="269"/>
      <c r="P30" s="179"/>
      <c r="Q30" s="180"/>
      <c r="R30" s="181"/>
      <c r="S30" s="182"/>
      <c r="T30" s="183"/>
      <c r="U30" s="184"/>
      <c r="V30" s="185"/>
      <c r="W30" s="186"/>
      <c r="X30" s="383"/>
      <c r="Y30" s="387"/>
      <c r="Z30" s="386"/>
      <c r="AA30" s="380"/>
      <c r="AB30" s="140"/>
      <c r="AC30" s="140"/>
      <c r="AD30" s="140"/>
      <c r="AE30" s="141"/>
    </row>
    <row r="31" ht="12" customHeight="1">
      <c r="A31" s="251"/>
      <c r="B31" t="s" s="153">
        <v>1137</v>
      </c>
      <c r="C31" t="s" s="172">
        <v>1138</v>
      </c>
      <c r="D31" t="s" s="265">
        <v>1139</v>
      </c>
      <c r="E31" t="s" s="174">
        <v>1140</v>
      </c>
      <c r="F31" s="173">
        <v>4.34</v>
      </c>
      <c r="G31" s="175">
        <v>115</v>
      </c>
      <c r="H31" s="266">
        <v>0.15</v>
      </c>
      <c r="I31" s="267">
        <f>G31:G31*H31:H31</f>
        <v>17.25</v>
      </c>
      <c r="J31" s="267">
        <f>G31:G31*(1-H31:H31)</f>
        <v>97.75</v>
      </c>
      <c r="K31" s="268">
        <f>M31:M31*J31:J31</f>
        <v>0</v>
      </c>
      <c r="L31" s="382">
        <f>G31:G31*M31</f>
        <v>0</v>
      </c>
      <c r="M31" s="159">
        <f>SUM(O31:Z31)</f>
        <v>0</v>
      </c>
      <c r="N31" s="159">
        <f>M31*F31</f>
        <v>0</v>
      </c>
      <c r="O31" s="269"/>
      <c r="P31" s="179"/>
      <c r="Q31" s="180"/>
      <c r="R31" s="181"/>
      <c r="S31" s="182"/>
      <c r="T31" s="183"/>
      <c r="U31" s="184"/>
      <c r="V31" s="185"/>
      <c r="W31" s="186"/>
      <c r="X31" s="383"/>
      <c r="Y31" s="387"/>
      <c r="Z31" s="386"/>
      <c r="AA31" s="380"/>
      <c r="AB31" s="140"/>
      <c r="AC31" s="140"/>
      <c r="AD31" s="140"/>
      <c r="AE31" s="141"/>
    </row>
    <row r="32" ht="12" customHeight="1">
      <c r="A32" s="251"/>
      <c r="B32" t="s" s="153">
        <v>1141</v>
      </c>
      <c r="C32" t="s" s="172">
        <v>1142</v>
      </c>
      <c r="D32" t="s" s="265">
        <v>1143</v>
      </c>
      <c r="E32" t="s" s="174">
        <v>1144</v>
      </c>
      <c r="F32" s="173">
        <v>4.85</v>
      </c>
      <c r="G32" s="175">
        <v>130</v>
      </c>
      <c r="H32" s="266">
        <v>0.15</v>
      </c>
      <c r="I32" s="267">
        <f>G32:G32*H32:H32</f>
        <v>19.5</v>
      </c>
      <c r="J32" s="267">
        <f>G32:G32*(1-H32:H32)</f>
        <v>110.5</v>
      </c>
      <c r="K32" s="268">
        <f>M32:M32*J32:J32</f>
        <v>0</v>
      </c>
      <c r="L32" s="382">
        <f>G32:G32*M32</f>
        <v>0</v>
      </c>
      <c r="M32" s="159">
        <f>SUM(O32:Z32)</f>
        <v>0</v>
      </c>
      <c r="N32" s="159">
        <f>M32*F32</f>
        <v>0</v>
      </c>
      <c r="O32" s="269"/>
      <c r="P32" s="179"/>
      <c r="Q32" s="180"/>
      <c r="R32" s="181"/>
      <c r="S32" s="182"/>
      <c r="T32" s="183"/>
      <c r="U32" s="184"/>
      <c r="V32" s="185"/>
      <c r="W32" s="186"/>
      <c r="X32" s="383"/>
      <c r="Y32" s="387"/>
      <c r="Z32" s="386"/>
      <c r="AA32" s="380"/>
      <c r="AB32" s="140"/>
      <c r="AC32" s="140"/>
      <c r="AD32" s="140"/>
      <c r="AE32" s="141"/>
    </row>
    <row r="33" ht="12" customHeight="1">
      <c r="A33" s="251"/>
      <c r="B33" t="s" s="153">
        <v>1145</v>
      </c>
      <c r="C33" t="s" s="172">
        <v>1146</v>
      </c>
      <c r="D33" t="s" s="265">
        <v>1147</v>
      </c>
      <c r="E33" t="s" s="174">
        <v>1148</v>
      </c>
      <c r="F33" s="173">
        <v>5.4</v>
      </c>
      <c r="G33" s="175">
        <v>145</v>
      </c>
      <c r="H33" s="266">
        <v>0.15</v>
      </c>
      <c r="I33" s="267">
        <f>G33:G33*H33:H33</f>
        <v>21.75</v>
      </c>
      <c r="J33" s="267">
        <f>G33:G33*(1-H33:H33)</f>
        <v>123.25</v>
      </c>
      <c r="K33" s="268">
        <f>M33:M33*J33:J33</f>
        <v>0</v>
      </c>
      <c r="L33" s="382">
        <f>G33:G33*M33</f>
        <v>0</v>
      </c>
      <c r="M33" s="159">
        <f>SUM(O33:Z33)</f>
        <v>0</v>
      </c>
      <c r="N33" s="159">
        <f>M33*F33</f>
        <v>0</v>
      </c>
      <c r="O33" s="269"/>
      <c r="P33" s="179"/>
      <c r="Q33" s="180"/>
      <c r="R33" s="181"/>
      <c r="S33" s="182"/>
      <c r="T33" s="183"/>
      <c r="U33" s="184"/>
      <c r="V33" s="185"/>
      <c r="W33" s="186"/>
      <c r="X33" s="383"/>
      <c r="Y33" s="387"/>
      <c r="Z33" s="386"/>
      <c r="AA33" s="380"/>
      <c r="AB33" s="140"/>
      <c r="AC33" s="140"/>
      <c r="AD33" s="140"/>
      <c r="AE33" s="141"/>
    </row>
    <row r="34" ht="12" customHeight="1">
      <c r="A34" s="251"/>
      <c r="B34" t="s" s="153">
        <v>1149</v>
      </c>
      <c r="C34" t="s" s="172">
        <v>1150</v>
      </c>
      <c r="D34" t="s" s="265">
        <v>1151</v>
      </c>
      <c r="E34" t="s" s="174">
        <v>1152</v>
      </c>
      <c r="F34" s="173">
        <v>2.15</v>
      </c>
      <c r="G34" s="175">
        <v>70</v>
      </c>
      <c r="H34" s="266">
        <v>0.15</v>
      </c>
      <c r="I34" s="267">
        <f>G34:G34*H34:H34</f>
        <v>10.5</v>
      </c>
      <c r="J34" s="267">
        <f>G34:G34*(1-H34:H34)</f>
        <v>59.5</v>
      </c>
      <c r="K34" s="268">
        <f>M34:M34*J34:J34</f>
        <v>0</v>
      </c>
      <c r="L34" s="382">
        <f>G34:G34*M34</f>
        <v>0</v>
      </c>
      <c r="M34" s="159">
        <f>SUM(O34:Z34)</f>
        <v>0</v>
      </c>
      <c r="N34" s="159">
        <f>M34*F34</f>
        <v>0</v>
      </c>
      <c r="O34" s="269"/>
      <c r="P34" s="179"/>
      <c r="Q34" s="180"/>
      <c r="R34" s="181"/>
      <c r="S34" s="182"/>
      <c r="T34" s="183"/>
      <c r="U34" s="184"/>
      <c r="V34" s="185"/>
      <c r="W34" s="186"/>
      <c r="X34" s="383"/>
      <c r="Y34" s="387"/>
      <c r="Z34" s="386"/>
      <c r="AA34" s="380"/>
      <c r="AB34" s="140"/>
      <c r="AC34" s="140"/>
      <c r="AD34" s="140"/>
      <c r="AE34" s="141"/>
    </row>
    <row r="35" ht="12" customHeight="1">
      <c r="A35" s="251"/>
      <c r="B35" t="s" s="153">
        <v>1153</v>
      </c>
      <c r="C35" t="s" s="172">
        <v>1154</v>
      </c>
      <c r="D35" t="s" s="265">
        <v>1155</v>
      </c>
      <c r="E35" t="s" s="174">
        <v>1156</v>
      </c>
      <c r="F35" s="173">
        <v>2.48</v>
      </c>
      <c r="G35" s="175">
        <v>80</v>
      </c>
      <c r="H35" s="266">
        <v>0.15</v>
      </c>
      <c r="I35" s="267">
        <f>G35:G35*H35:H35</f>
        <v>12</v>
      </c>
      <c r="J35" s="267">
        <f>G35:G35*(1-H35:H35)</f>
        <v>68</v>
      </c>
      <c r="K35" s="268">
        <f>M35:M35*J35:J35</f>
        <v>0</v>
      </c>
      <c r="L35" s="382">
        <f>G35:G35*M35</f>
        <v>0</v>
      </c>
      <c r="M35" s="159">
        <f>SUM(O35:Z35)</f>
        <v>0</v>
      </c>
      <c r="N35" s="159">
        <f>M35*F35</f>
        <v>0</v>
      </c>
      <c r="O35" s="269"/>
      <c r="P35" s="179"/>
      <c r="Q35" s="180"/>
      <c r="R35" s="181"/>
      <c r="S35" s="182"/>
      <c r="T35" s="183"/>
      <c r="U35" s="184"/>
      <c r="V35" s="185"/>
      <c r="W35" s="186"/>
      <c r="X35" s="383"/>
      <c r="Y35" s="387"/>
      <c r="Z35" s="386"/>
      <c r="AA35" s="380"/>
      <c r="AB35" s="140"/>
      <c r="AC35" s="140"/>
      <c r="AD35" s="140"/>
      <c r="AE35" s="141"/>
    </row>
    <row r="36" ht="12" customHeight="1">
      <c r="A36" s="251"/>
      <c r="B36" t="s" s="153">
        <v>1157</v>
      </c>
      <c r="C36" t="s" s="172">
        <v>1158</v>
      </c>
      <c r="D36" t="s" s="265">
        <v>1159</v>
      </c>
      <c r="E36" t="s" s="174">
        <v>1160</v>
      </c>
      <c r="F36" s="173">
        <v>2.94</v>
      </c>
      <c r="G36" s="175">
        <v>95</v>
      </c>
      <c r="H36" s="266">
        <v>0.15</v>
      </c>
      <c r="I36" s="267">
        <f>G36:G36*H36:H36</f>
        <v>14.25</v>
      </c>
      <c r="J36" s="267">
        <f>G36:G36*(1-H36:H36)</f>
        <v>80.75</v>
      </c>
      <c r="K36" s="268">
        <f>M36:M36*J36:J36</f>
        <v>0</v>
      </c>
      <c r="L36" s="382">
        <f>G36:G36*M36</f>
        <v>0</v>
      </c>
      <c r="M36" s="159">
        <f>SUM(O36:Z36)</f>
        <v>0</v>
      </c>
      <c r="N36" s="159">
        <f>M36*F36</f>
        <v>0</v>
      </c>
      <c r="O36" s="269"/>
      <c r="P36" s="179"/>
      <c r="Q36" s="180"/>
      <c r="R36" s="181"/>
      <c r="S36" s="182"/>
      <c r="T36" s="183"/>
      <c r="U36" s="184"/>
      <c r="V36" s="185"/>
      <c r="W36" s="186"/>
      <c r="X36" s="383"/>
      <c r="Y36" s="387"/>
      <c r="Z36" s="386"/>
      <c r="AA36" s="380"/>
      <c r="AB36" s="140"/>
      <c r="AC36" s="140"/>
      <c r="AD36" s="140"/>
      <c r="AE36" s="141"/>
    </row>
    <row r="37" ht="12" customHeight="1">
      <c r="A37" s="251"/>
      <c r="B37" t="s" s="153">
        <v>1161</v>
      </c>
      <c r="C37" t="s" s="172">
        <v>1162</v>
      </c>
      <c r="D37" t="s" s="265">
        <v>1163</v>
      </c>
      <c r="E37" t="s" s="174">
        <v>1164</v>
      </c>
      <c r="F37" s="173">
        <v>3.12</v>
      </c>
      <c r="G37" s="175">
        <v>105</v>
      </c>
      <c r="H37" s="266">
        <v>0.15</v>
      </c>
      <c r="I37" s="267">
        <f>G37:G37*H37:H37</f>
        <v>15.75</v>
      </c>
      <c r="J37" s="267">
        <f>G37:G37*(1-H37:H37)</f>
        <v>89.25</v>
      </c>
      <c r="K37" s="268">
        <f>M37:M37*J37:J37</f>
        <v>0</v>
      </c>
      <c r="L37" s="382">
        <f>G37:G37*M37</f>
        <v>0</v>
      </c>
      <c r="M37" s="159">
        <f>SUM(O37:Z37)</f>
        <v>0</v>
      </c>
      <c r="N37" s="159">
        <f>M37*F37</f>
        <v>0</v>
      </c>
      <c r="O37" s="269"/>
      <c r="P37" s="179"/>
      <c r="Q37" s="180"/>
      <c r="R37" s="181"/>
      <c r="S37" s="182"/>
      <c r="T37" s="183"/>
      <c r="U37" s="184"/>
      <c r="V37" s="185"/>
      <c r="W37" s="186"/>
      <c r="X37" s="383"/>
      <c r="Y37" s="387"/>
      <c r="Z37" s="386"/>
      <c r="AA37" s="380"/>
      <c r="AB37" s="140"/>
      <c r="AC37" s="140"/>
      <c r="AD37" s="140"/>
      <c r="AE37" s="141"/>
    </row>
    <row r="38" ht="12" customHeight="1">
      <c r="A38" s="251"/>
      <c r="B38" t="s" s="153">
        <v>1165</v>
      </c>
      <c r="C38" t="s" s="172">
        <v>1166</v>
      </c>
      <c r="D38" t="s" s="265">
        <v>1167</v>
      </c>
      <c r="E38" t="s" s="174">
        <v>1168</v>
      </c>
      <c r="F38" s="173">
        <v>3.47</v>
      </c>
      <c r="G38" s="175">
        <v>115</v>
      </c>
      <c r="H38" s="266">
        <v>0.15</v>
      </c>
      <c r="I38" s="267">
        <f>G38:G38*H38:H38</f>
        <v>17.25</v>
      </c>
      <c r="J38" s="267">
        <f>G38:G38*(1-H38:H38)</f>
        <v>97.75</v>
      </c>
      <c r="K38" s="268">
        <f>M38:M38*J38:J38</f>
        <v>0</v>
      </c>
      <c r="L38" s="382">
        <f>G38:G38*M38</f>
        <v>0</v>
      </c>
      <c r="M38" s="159">
        <f>SUM(O38:Z38)</f>
        <v>0</v>
      </c>
      <c r="N38" s="159">
        <f>M38*F38</f>
        <v>0</v>
      </c>
      <c r="O38" s="269"/>
      <c r="P38" s="179"/>
      <c r="Q38" s="180"/>
      <c r="R38" s="181"/>
      <c r="S38" s="182"/>
      <c r="T38" s="183"/>
      <c r="U38" s="184"/>
      <c r="V38" s="185"/>
      <c r="W38" s="186"/>
      <c r="X38" s="383"/>
      <c r="Y38" s="387"/>
      <c r="Z38" s="386"/>
      <c r="AA38" s="380"/>
      <c r="AB38" s="140"/>
      <c r="AC38" s="140"/>
      <c r="AD38" s="140"/>
      <c r="AE38" s="141"/>
    </row>
    <row r="39" ht="12" customHeight="1">
      <c r="A39" s="251"/>
      <c r="B39" t="s" s="153">
        <v>1169</v>
      </c>
      <c r="C39" t="s" s="172">
        <v>1170</v>
      </c>
      <c r="D39" t="s" s="265">
        <v>1171</v>
      </c>
      <c r="E39" t="s" s="174">
        <v>1172</v>
      </c>
      <c r="F39" s="173">
        <v>4.02</v>
      </c>
      <c r="G39" s="175">
        <v>130</v>
      </c>
      <c r="H39" s="266">
        <v>0.15</v>
      </c>
      <c r="I39" s="267">
        <f>G39:G39*H39:H39</f>
        <v>19.5</v>
      </c>
      <c r="J39" s="267">
        <f>G39:G39*(1-H39:H39)</f>
        <v>110.5</v>
      </c>
      <c r="K39" s="268">
        <f>M39:M39*J39:J39</f>
        <v>0</v>
      </c>
      <c r="L39" s="382">
        <f>G39:G39*M39</f>
        <v>0</v>
      </c>
      <c r="M39" s="159">
        <f>SUM(O39:Z39)</f>
        <v>0</v>
      </c>
      <c r="N39" s="159">
        <f>M39*F39</f>
        <v>0</v>
      </c>
      <c r="O39" s="269"/>
      <c r="P39" s="179"/>
      <c r="Q39" s="180"/>
      <c r="R39" s="181"/>
      <c r="S39" s="182"/>
      <c r="T39" s="183"/>
      <c r="U39" s="184"/>
      <c r="V39" s="185"/>
      <c r="W39" s="186"/>
      <c r="X39" s="383"/>
      <c r="Y39" s="387"/>
      <c r="Z39" s="386"/>
      <c r="AA39" s="380"/>
      <c r="AB39" s="140"/>
      <c r="AC39" s="140"/>
      <c r="AD39" s="140"/>
      <c r="AE39" s="141"/>
    </row>
    <row r="40" ht="12" customHeight="1">
      <c r="A40" s="251"/>
      <c r="B40" t="s" s="153">
        <v>1173</v>
      </c>
      <c r="C40" t="s" s="172">
        <v>1174</v>
      </c>
      <c r="D40" t="s" s="265">
        <v>1175</v>
      </c>
      <c r="E40" t="s" s="174">
        <v>1176</v>
      </c>
      <c r="F40" s="173">
        <v>4.76</v>
      </c>
      <c r="G40" s="175">
        <v>140</v>
      </c>
      <c r="H40" s="266">
        <v>0.15</v>
      </c>
      <c r="I40" s="267">
        <f>G40:G40*H40:H40</f>
        <v>21</v>
      </c>
      <c r="J40" s="267">
        <f>G40:G40*(1-H40:H40)</f>
        <v>119</v>
      </c>
      <c r="K40" s="268">
        <f>M40:M40*J40:J40</f>
        <v>0</v>
      </c>
      <c r="L40" s="382">
        <f>G40:G40*M40</f>
        <v>0</v>
      </c>
      <c r="M40" s="159">
        <f>SUM(O40:Z40)</f>
        <v>0</v>
      </c>
      <c r="N40" s="159">
        <f>M40*F40</f>
        <v>0</v>
      </c>
      <c r="O40" s="269"/>
      <c r="P40" s="179"/>
      <c r="Q40" s="180"/>
      <c r="R40" s="181"/>
      <c r="S40" s="182"/>
      <c r="T40" s="183"/>
      <c r="U40" s="184"/>
      <c r="V40" s="185"/>
      <c r="W40" s="186"/>
      <c r="X40" s="383"/>
      <c r="Y40" s="387"/>
      <c r="Z40" s="386"/>
      <c r="AA40" s="380"/>
      <c r="AB40" s="140"/>
      <c r="AC40" s="140"/>
      <c r="AD40" s="140"/>
      <c r="AE40" s="141"/>
    </row>
    <row r="41" ht="12" customHeight="1">
      <c r="A41" s="251"/>
      <c r="B41" t="s" s="153">
        <v>1177</v>
      </c>
      <c r="C41" t="s" s="172">
        <v>1178</v>
      </c>
      <c r="D41" t="s" s="265">
        <v>1179</v>
      </c>
      <c r="E41" t="s" s="174">
        <v>1180</v>
      </c>
      <c r="F41" s="173">
        <v>5.06</v>
      </c>
      <c r="G41" s="175">
        <v>155</v>
      </c>
      <c r="H41" s="266">
        <v>0.15</v>
      </c>
      <c r="I41" s="267">
        <f>G41:G41*H41:H41</f>
        <v>23.25</v>
      </c>
      <c r="J41" s="267">
        <f>G41:G41*(1-H41:H41)</f>
        <v>131.75</v>
      </c>
      <c r="K41" s="268">
        <f>M41:M41*J41:J41</f>
        <v>0</v>
      </c>
      <c r="L41" s="382">
        <f>G41:G41*M41</f>
        <v>0</v>
      </c>
      <c r="M41" s="159">
        <f>SUM(O41:Z41)</f>
        <v>0</v>
      </c>
      <c r="N41" s="159">
        <f>M41*F41</f>
        <v>0</v>
      </c>
      <c r="O41" s="269"/>
      <c r="P41" s="179"/>
      <c r="Q41" s="180"/>
      <c r="R41" s="181"/>
      <c r="S41" s="182"/>
      <c r="T41" s="183"/>
      <c r="U41" s="184"/>
      <c r="V41" s="185"/>
      <c r="W41" s="186"/>
      <c r="X41" s="383"/>
      <c r="Y41" s="387"/>
      <c r="Z41" s="386"/>
      <c r="AA41" s="380"/>
      <c r="AB41" s="140"/>
      <c r="AC41" s="140"/>
      <c r="AD41" s="140"/>
      <c r="AE41" s="141"/>
    </row>
    <row r="42" ht="12" customHeight="1">
      <c r="A42" s="251"/>
      <c r="B42" t="s" s="153">
        <v>1181</v>
      </c>
      <c r="C42" t="s" s="172">
        <v>1182</v>
      </c>
      <c r="D42" t="s" s="265">
        <v>1183</v>
      </c>
      <c r="E42" t="s" s="174">
        <v>1184</v>
      </c>
      <c r="F42" s="173">
        <v>3.41</v>
      </c>
      <c r="G42" s="175">
        <v>95</v>
      </c>
      <c r="H42" s="266">
        <v>0.15</v>
      </c>
      <c r="I42" s="267">
        <f>G42:G42*H42:H42</f>
        <v>14.25</v>
      </c>
      <c r="J42" s="267">
        <f>G42:G42*(1-H42:H42)</f>
        <v>80.75</v>
      </c>
      <c r="K42" s="268">
        <f>M42:M42*J42:J42</f>
        <v>0</v>
      </c>
      <c r="L42" s="382">
        <f>G42:G42*M42</f>
        <v>0</v>
      </c>
      <c r="M42" s="159">
        <f>SUM(O42:Z42)</f>
        <v>0</v>
      </c>
      <c r="N42" s="159">
        <f>M42*F42</f>
        <v>0</v>
      </c>
      <c r="O42" s="269"/>
      <c r="P42" s="179"/>
      <c r="Q42" s="180"/>
      <c r="R42" s="181"/>
      <c r="S42" s="182"/>
      <c r="T42" s="183"/>
      <c r="U42" s="184"/>
      <c r="V42" s="185"/>
      <c r="W42" s="186"/>
      <c r="X42" s="383"/>
      <c r="Y42" s="387"/>
      <c r="Z42" s="386"/>
      <c r="AA42" s="380"/>
      <c r="AB42" s="140"/>
      <c r="AC42" s="140"/>
      <c r="AD42" s="140"/>
      <c r="AE42" s="141"/>
    </row>
    <row r="43" ht="12" customHeight="1">
      <c r="A43" s="251"/>
      <c r="B43" t="s" s="153">
        <v>1185</v>
      </c>
      <c r="C43" t="s" s="172">
        <v>1186</v>
      </c>
      <c r="D43" t="s" s="265">
        <v>1187</v>
      </c>
      <c r="E43" t="s" s="174">
        <v>1188</v>
      </c>
      <c r="F43" s="173">
        <v>5.67</v>
      </c>
      <c r="G43" s="175">
        <v>145</v>
      </c>
      <c r="H43" s="266">
        <v>0.15</v>
      </c>
      <c r="I43" s="267">
        <f>G43:G43*H43:H43</f>
        <v>21.75</v>
      </c>
      <c r="J43" s="267">
        <f>G43:G43*(1-H43:H43)</f>
        <v>123.25</v>
      </c>
      <c r="K43" s="268">
        <f>M43:M43*J43:J43</f>
        <v>0</v>
      </c>
      <c r="L43" s="382">
        <f>G43:G43*M43</f>
        <v>0</v>
      </c>
      <c r="M43" s="159">
        <f>SUM(O43:Z43)</f>
        <v>0</v>
      </c>
      <c r="N43" s="159">
        <f>M43*F43</f>
        <v>0</v>
      </c>
      <c r="O43" s="269"/>
      <c r="P43" s="179"/>
      <c r="Q43" s="180"/>
      <c r="R43" s="181"/>
      <c r="S43" s="182"/>
      <c r="T43" s="183"/>
      <c r="U43" s="184"/>
      <c r="V43" s="185"/>
      <c r="W43" s="186"/>
      <c r="X43" s="383"/>
      <c r="Y43" s="387"/>
      <c r="Z43" s="386"/>
      <c r="AA43" s="380"/>
      <c r="AB43" s="140"/>
      <c r="AC43" s="140"/>
      <c r="AD43" s="140"/>
      <c r="AE43" s="141"/>
    </row>
    <row r="44" ht="12" customHeight="1">
      <c r="A44" s="251"/>
      <c r="B44" t="s" s="257">
        <v>1189</v>
      </c>
      <c r="C44" t="s" s="307">
        <v>1190</v>
      </c>
      <c r="D44" s="274"/>
      <c r="E44" s="260"/>
      <c r="F44" s="260"/>
      <c r="G44" s="260"/>
      <c r="H44" s="260"/>
      <c r="I44" s="260"/>
      <c r="J44" s="260"/>
      <c r="K44" s="305"/>
      <c r="L44" s="260"/>
      <c r="M44" s="295"/>
      <c r="N44" s="308"/>
      <c r="O44" s="38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2"/>
      <c r="AA44" s="380"/>
      <c r="AB44" s="140"/>
      <c r="AC44" s="140"/>
      <c r="AD44" s="140"/>
      <c r="AE44" s="141"/>
    </row>
    <row r="45" ht="12" customHeight="1">
      <c r="A45" s="251"/>
      <c r="B45" t="s" s="388">
        <v>1191</v>
      </c>
      <c r="C45" t="s" s="172">
        <v>1192</v>
      </c>
      <c r="D45" t="s" s="265">
        <v>1193</v>
      </c>
      <c r="E45" s="389"/>
      <c r="F45" s="173">
        <v>23.17</v>
      </c>
      <c r="G45" s="175">
        <v>750</v>
      </c>
      <c r="H45" s="266">
        <v>0.15</v>
      </c>
      <c r="I45" s="267">
        <f>G45:G45*H45:H45</f>
        <v>112.5</v>
      </c>
      <c r="J45" s="267">
        <f>G45:G45*(1-H45:H45)</f>
        <v>637.5</v>
      </c>
      <c r="K45" s="268">
        <f>M45:M45*J45:J45</f>
        <v>0</v>
      </c>
      <c r="L45" s="382">
        <f>G45:G45*M45</f>
        <v>0</v>
      </c>
      <c r="M45" s="159">
        <f>SUM(O45:Z45)</f>
        <v>0</v>
      </c>
      <c r="N45" s="159">
        <f>M45*F45</f>
        <v>0</v>
      </c>
      <c r="O45" s="269"/>
      <c r="P45" s="179"/>
      <c r="Q45" s="180"/>
      <c r="R45" s="181"/>
      <c r="S45" s="182"/>
      <c r="T45" s="183"/>
      <c r="U45" s="184"/>
      <c r="V45" s="185"/>
      <c r="W45" s="186"/>
      <c r="X45" s="383"/>
      <c r="Y45" s="384"/>
      <c r="Z45" s="386"/>
      <c r="AA45" s="390">
        <v>771</v>
      </c>
      <c r="AB45" s="140"/>
      <c r="AC45" s="140"/>
      <c r="AD45" s="140"/>
      <c r="AE45" s="141"/>
    </row>
    <row r="46" ht="12" customHeight="1">
      <c r="A46" s="251"/>
      <c r="B46" t="s" s="388">
        <v>1194</v>
      </c>
      <c r="C46" t="s" s="172">
        <v>1195</v>
      </c>
      <c r="D46" t="s" s="265">
        <v>1196</v>
      </c>
      <c r="E46" s="389"/>
      <c r="F46" s="173">
        <v>29.76</v>
      </c>
      <c r="G46" s="175">
        <v>870</v>
      </c>
      <c r="H46" s="266">
        <v>0.15</v>
      </c>
      <c r="I46" s="267">
        <f>G46:G46*H46:H46</f>
        <v>130.5</v>
      </c>
      <c r="J46" s="267">
        <f>G46:G46*(1-H46:H46)</f>
        <v>739.5</v>
      </c>
      <c r="K46" s="268">
        <f>M46:M46*J46:J46</f>
        <v>0</v>
      </c>
      <c r="L46" s="382">
        <f>G46:G46*M46</f>
        <v>0</v>
      </c>
      <c r="M46" s="159">
        <f>SUM(O46:Z46)</f>
        <v>0</v>
      </c>
      <c r="N46" s="159">
        <f>M46*F46</f>
        <v>0</v>
      </c>
      <c r="O46" s="269"/>
      <c r="P46" s="179"/>
      <c r="Q46" s="180"/>
      <c r="R46" s="181"/>
      <c r="S46" s="182"/>
      <c r="T46" s="183"/>
      <c r="U46" s="184"/>
      <c r="V46" s="185"/>
      <c r="W46" s="186"/>
      <c r="X46" s="383"/>
      <c r="Y46" s="384"/>
      <c r="Z46" s="386"/>
      <c r="AA46" s="391">
        <v>910</v>
      </c>
      <c r="AB46" s="140"/>
      <c r="AC46" s="140"/>
      <c r="AD46" s="140"/>
      <c r="AE46" s="141"/>
    </row>
    <row r="47" ht="12" customHeight="1">
      <c r="A47" s="251"/>
      <c r="B47" t="s" s="388">
        <v>1197</v>
      </c>
      <c r="C47" t="s" s="172">
        <v>1198</v>
      </c>
      <c r="D47" t="s" s="265">
        <v>1199</v>
      </c>
      <c r="E47" s="389"/>
      <c r="F47" s="173">
        <v>22.01</v>
      </c>
      <c r="G47" s="175">
        <v>690</v>
      </c>
      <c r="H47" s="266">
        <v>0.15</v>
      </c>
      <c r="I47" s="267">
        <f>G47:G47*H47:H47</f>
        <v>103.5</v>
      </c>
      <c r="J47" s="267">
        <f>G47:G47*(1-H47:H47)</f>
        <v>586.5</v>
      </c>
      <c r="K47" s="268">
        <f>M47:M47*J47:J47</f>
        <v>0</v>
      </c>
      <c r="L47" s="382">
        <f>G47:G47*M47</f>
        <v>0</v>
      </c>
      <c r="M47" s="159">
        <f>SUM(O47:Z47)</f>
        <v>0</v>
      </c>
      <c r="N47" s="159">
        <f>M47*F47</f>
        <v>0</v>
      </c>
      <c r="O47" s="269"/>
      <c r="P47" s="179"/>
      <c r="Q47" s="180"/>
      <c r="R47" s="181"/>
      <c r="S47" s="182"/>
      <c r="T47" s="183"/>
      <c r="U47" s="184"/>
      <c r="V47" s="185"/>
      <c r="W47" s="186"/>
      <c r="X47" s="383"/>
      <c r="Y47" s="384"/>
      <c r="Z47" s="386"/>
      <c r="AA47" s="391">
        <v>698</v>
      </c>
      <c r="AB47" s="140"/>
      <c r="AC47" s="140"/>
      <c r="AD47" s="140"/>
      <c r="AE47" s="141"/>
    </row>
    <row r="48" ht="12" customHeight="1">
      <c r="A48" s="251"/>
      <c r="B48" t="s" s="388">
        <v>1200</v>
      </c>
      <c r="C48" t="s" s="172">
        <v>1201</v>
      </c>
      <c r="D48" t="s" s="265">
        <v>1202</v>
      </c>
      <c r="E48" s="389"/>
      <c r="F48" s="173">
        <v>29.88</v>
      </c>
      <c r="G48" s="175">
        <v>900</v>
      </c>
      <c r="H48" s="266">
        <v>0.15</v>
      </c>
      <c r="I48" s="267">
        <f>G48:G48*H48:H48</f>
        <v>135</v>
      </c>
      <c r="J48" s="267">
        <f>G48:G48*(1-H48:H48)</f>
        <v>765</v>
      </c>
      <c r="K48" s="268">
        <f>M48:M48*J48:J48</f>
        <v>0</v>
      </c>
      <c r="L48" s="382">
        <f>G48:G48*M48</f>
        <v>0</v>
      </c>
      <c r="M48" s="159">
        <f>SUM(O48:Z48)</f>
        <v>0</v>
      </c>
      <c r="N48" s="159">
        <f>M48*F48</f>
        <v>0</v>
      </c>
      <c r="O48" s="269"/>
      <c r="P48" s="179"/>
      <c r="Q48" s="180"/>
      <c r="R48" s="181"/>
      <c r="S48" s="182"/>
      <c r="T48" s="183"/>
      <c r="U48" s="184"/>
      <c r="V48" s="185"/>
      <c r="W48" s="186"/>
      <c r="X48" s="383"/>
      <c r="Y48" s="384"/>
      <c r="Z48" s="386"/>
      <c r="AA48" s="391">
        <v>919</v>
      </c>
      <c r="AB48" s="140"/>
      <c r="AC48" s="140"/>
      <c r="AD48" s="140"/>
      <c r="AE48" s="141"/>
    </row>
    <row r="49" ht="12" customHeight="1">
      <c r="A49" s="251"/>
      <c r="B49" t="s" s="388">
        <v>1203</v>
      </c>
      <c r="C49" t="s" s="172">
        <v>1204</v>
      </c>
      <c r="D49" t="s" s="265">
        <v>1205</v>
      </c>
      <c r="E49" s="389"/>
      <c r="F49" s="173">
        <v>37.29</v>
      </c>
      <c r="G49" s="175">
        <v>1113</v>
      </c>
      <c r="H49" s="266">
        <v>0.15</v>
      </c>
      <c r="I49" s="267">
        <f>G49:G49*H49:H49</f>
        <v>166.95</v>
      </c>
      <c r="J49" s="267">
        <f>G49:G49*(1-H49:H49)</f>
        <v>946.05</v>
      </c>
      <c r="K49" s="268">
        <f>M49:M49*J49:J49</f>
        <v>0</v>
      </c>
      <c r="L49" s="382">
        <f>G49:G49*M49</f>
        <v>0</v>
      </c>
      <c r="M49" s="159">
        <f>SUM(O49:Z49)</f>
        <v>0</v>
      </c>
      <c r="N49" s="159">
        <f>M49*F49</f>
        <v>0</v>
      </c>
      <c r="O49" s="269"/>
      <c r="P49" s="179"/>
      <c r="Q49" s="180"/>
      <c r="R49" s="181"/>
      <c r="S49" s="182"/>
      <c r="T49" s="183"/>
      <c r="U49" s="184"/>
      <c r="V49" s="185"/>
      <c r="W49" s="186"/>
      <c r="X49" s="383"/>
      <c r="Y49" s="384"/>
      <c r="Z49" s="386"/>
      <c r="AA49" s="391">
        <v>1128</v>
      </c>
      <c r="AB49" s="140"/>
      <c r="AC49" s="140"/>
      <c r="AD49" s="140"/>
      <c r="AE49" s="141"/>
    </row>
    <row r="50" ht="12" customHeight="1">
      <c r="A50" s="251"/>
      <c r="B50" t="s" s="388">
        <v>1206</v>
      </c>
      <c r="C50" t="s" s="172">
        <v>1207</v>
      </c>
      <c r="D50" t="s" s="265">
        <v>1208</v>
      </c>
      <c r="E50" s="389"/>
      <c r="F50" s="173">
        <v>37.56</v>
      </c>
      <c r="G50" s="175">
        <v>1063</v>
      </c>
      <c r="H50" s="266">
        <v>0.15</v>
      </c>
      <c r="I50" s="267">
        <f>G50:G50*H50:H50</f>
        <v>159.45</v>
      </c>
      <c r="J50" s="267">
        <f>G50:G50*(1-H50:H50)</f>
        <v>903.55</v>
      </c>
      <c r="K50" s="268">
        <f>M50:M50*J50:J50</f>
        <v>0</v>
      </c>
      <c r="L50" s="382">
        <f>G50:G50*M50</f>
        <v>0</v>
      </c>
      <c r="M50" s="159">
        <f>SUM(O50:Z50)</f>
        <v>0</v>
      </c>
      <c r="N50" s="159">
        <f>M50*F50</f>
        <v>0</v>
      </c>
      <c r="O50" s="269"/>
      <c r="P50" s="179"/>
      <c r="Q50" s="180"/>
      <c r="R50" s="181"/>
      <c r="S50" s="182"/>
      <c r="T50" s="183"/>
      <c r="U50" s="184"/>
      <c r="V50" s="185"/>
      <c r="W50" s="186"/>
      <c r="X50" s="383"/>
      <c r="Y50" s="384"/>
      <c r="Z50" s="392"/>
      <c r="AA50" s="391">
        <f>463*2+145</f>
        <v>1071</v>
      </c>
      <c r="AB50" s="140"/>
      <c r="AC50" s="140"/>
      <c r="AD50" s="140"/>
      <c r="AE50" s="141"/>
    </row>
    <row r="51" ht="12" customHeight="1">
      <c r="A51" s="251"/>
      <c r="B51" t="s" s="388">
        <v>1209</v>
      </c>
      <c r="C51" t="s" s="172">
        <v>1210</v>
      </c>
      <c r="D51" t="s" s="265">
        <v>1211</v>
      </c>
      <c r="E51" s="389"/>
      <c r="F51" s="173">
        <v>86.09999999999999</v>
      </c>
      <c r="G51" s="175">
        <v>1730</v>
      </c>
      <c r="H51" s="266">
        <v>0.15</v>
      </c>
      <c r="I51" s="267">
        <f>G51:G51*H51:H51</f>
        <v>259.5</v>
      </c>
      <c r="J51" s="267">
        <f>G51:G51*(1-H51:H51)</f>
        <v>1470.5</v>
      </c>
      <c r="K51" s="268">
        <f>M51:M51*J51:J51</f>
        <v>0</v>
      </c>
      <c r="L51" s="382">
        <f>G51:G51*M51</f>
        <v>0</v>
      </c>
      <c r="M51" s="159">
        <f>SUM(O51:Z51)</f>
        <v>0</v>
      </c>
      <c r="N51" s="159">
        <f>M51*F51</f>
        <v>0</v>
      </c>
      <c r="O51" s="269"/>
      <c r="P51" s="179"/>
      <c r="Q51" s="180"/>
      <c r="R51" s="181"/>
      <c r="S51" s="182"/>
      <c r="T51" s="183"/>
      <c r="U51" s="184"/>
      <c r="V51" s="185"/>
      <c r="W51" s="186"/>
      <c r="X51" s="383"/>
      <c r="Y51" s="384"/>
      <c r="Z51" s="385"/>
      <c r="AA51" s="380"/>
      <c r="AB51" s="140"/>
      <c r="AC51" s="140"/>
      <c r="AD51" s="140"/>
      <c r="AE51" s="141"/>
    </row>
    <row r="52" ht="12" customHeight="1">
      <c r="A52" s="251"/>
      <c r="B52" s="176"/>
      <c r="C52" t="s" s="172">
        <v>1212</v>
      </c>
      <c r="D52" t="s" s="265">
        <v>1213</v>
      </c>
      <c r="E52" s="389"/>
      <c r="F52" s="173">
        <v>86.09999999999999</v>
      </c>
      <c r="G52" s="175">
        <v>2722</v>
      </c>
      <c r="H52" s="266">
        <v>0.15</v>
      </c>
      <c r="I52" s="267">
        <f>G52:G52*H52:H52</f>
        <v>408.3</v>
      </c>
      <c r="J52" s="267">
        <f>G52:G52*(1-H52:H52)</f>
        <v>2313.7</v>
      </c>
      <c r="K52" s="268">
        <f>M52:M52*J52:J52</f>
        <v>0</v>
      </c>
      <c r="L52" s="382">
        <f>G52:G52*M52</f>
        <v>0</v>
      </c>
      <c r="M52" s="159">
        <f>SUM(O52:Z52)</f>
        <v>0</v>
      </c>
      <c r="N52" s="159">
        <f>M52*F52</f>
        <v>0</v>
      </c>
      <c r="O52" s="269"/>
      <c r="P52" s="179"/>
      <c r="Q52" s="180"/>
      <c r="R52" s="181"/>
      <c r="S52" s="182"/>
      <c r="T52" s="183"/>
      <c r="U52" s="184"/>
      <c r="V52" s="185"/>
      <c r="W52" s="186"/>
      <c r="X52" s="383"/>
      <c r="Y52" s="384"/>
      <c r="Z52" s="386"/>
      <c r="AA52" s="380"/>
      <c r="AB52" s="140"/>
      <c r="AC52" s="140"/>
      <c r="AD52" s="140"/>
      <c r="AE52" s="141"/>
    </row>
    <row r="53" ht="12" customHeight="1">
      <c r="A53" s="251"/>
      <c r="B53" s="277"/>
      <c r="C53" t="s" s="172">
        <v>1214</v>
      </c>
      <c r="D53" t="s" s="265">
        <v>1215</v>
      </c>
      <c r="E53" s="389"/>
      <c r="F53" s="340"/>
      <c r="G53" s="175">
        <v>400</v>
      </c>
      <c r="H53" s="267"/>
      <c r="I53" s="267">
        <f>G53:G53*H53:H53</f>
        <v>0</v>
      </c>
      <c r="J53" s="267">
        <f>G53:G53*(1-H53:H53)</f>
        <v>400</v>
      </c>
      <c r="K53" s="267">
        <f>M53:M53*J53:J53</f>
        <v>0</v>
      </c>
      <c r="L53" s="382">
        <f>G53:G53*M53</f>
        <v>0</v>
      </c>
      <c r="M53" s="159">
        <f>SUM(O53:X53)</f>
        <v>0</v>
      </c>
      <c r="N53" s="159">
        <f>M53*F53</f>
        <v>0</v>
      </c>
      <c r="O53" s="393"/>
      <c r="P53" s="342"/>
      <c r="Q53" s="343"/>
      <c r="R53" s="344"/>
      <c r="S53" s="345"/>
      <c r="T53" s="346"/>
      <c r="U53" s="347"/>
      <c r="V53" s="348"/>
      <c r="W53" s="349"/>
      <c r="X53" s="394"/>
      <c r="Y53" s="395"/>
      <c r="Z53" s="392"/>
      <c r="AA53" s="380"/>
      <c r="AB53" s="140"/>
      <c r="AC53" s="140"/>
      <c r="AD53" s="140"/>
      <c r="AE53" s="141"/>
    </row>
    <row r="54" ht="12" customHeight="1">
      <c r="A54" s="251"/>
      <c r="B54" s="277"/>
      <c r="C54" t="s" s="172">
        <v>1216</v>
      </c>
      <c r="D54" t="s" s="265">
        <v>1217</v>
      </c>
      <c r="E54" s="389"/>
      <c r="F54" s="340"/>
      <c r="G54" s="175">
        <v>410</v>
      </c>
      <c r="H54" s="267"/>
      <c r="I54" s="267">
        <f>G54:G54*H54:H54</f>
        <v>0</v>
      </c>
      <c r="J54" s="267">
        <f>G54:G54*(1-H54:H54)</f>
        <v>410</v>
      </c>
      <c r="K54" s="267">
        <f>M54:M54*J54:J54</f>
        <v>0</v>
      </c>
      <c r="L54" s="382">
        <f>G54:G54*M54</f>
        <v>0</v>
      </c>
      <c r="M54" s="159">
        <f>SUM(O54:X54)</f>
        <v>0</v>
      </c>
      <c r="N54" s="159">
        <f>M54*F54</f>
        <v>0</v>
      </c>
      <c r="O54" s="396"/>
      <c r="P54" s="397"/>
      <c r="Q54" s="398"/>
      <c r="R54" s="399"/>
      <c r="S54" s="400"/>
      <c r="T54" s="401"/>
      <c r="U54" s="329"/>
      <c r="V54" s="330"/>
      <c r="W54" s="331"/>
      <c r="X54" s="402"/>
      <c r="Y54" s="403"/>
      <c r="Z54" s="404"/>
      <c r="AA54" s="380"/>
      <c r="AB54" s="140"/>
      <c r="AC54" s="140"/>
      <c r="AD54" s="140"/>
      <c r="AE54" s="141"/>
    </row>
    <row r="55" ht="12" customHeight="1">
      <c r="A55" s="251"/>
      <c r="B55" s="277"/>
      <c r="C55" t="s" s="172">
        <v>1218</v>
      </c>
      <c r="D55" t="s" s="265">
        <v>1219</v>
      </c>
      <c r="E55" s="389"/>
      <c r="F55" s="340"/>
      <c r="G55" s="175">
        <v>270</v>
      </c>
      <c r="H55" s="267"/>
      <c r="I55" s="267">
        <f>G55:G55*H55:H55</f>
        <v>0</v>
      </c>
      <c r="J55" s="267">
        <f>G55:G55*(1-H55:H55)</f>
        <v>270</v>
      </c>
      <c r="K55" s="267">
        <f>M55:M55*J55:J55</f>
        <v>0</v>
      </c>
      <c r="L55" s="382">
        <f>G55:G55*M55</f>
        <v>0</v>
      </c>
      <c r="M55" s="159">
        <f>SUM(O55:X55)</f>
        <v>0</v>
      </c>
      <c r="N55" s="159">
        <f>M55*F55</f>
        <v>0</v>
      </c>
      <c r="O55" s="396"/>
      <c r="P55" s="397"/>
      <c r="Q55" s="398"/>
      <c r="R55" s="399"/>
      <c r="S55" s="400"/>
      <c r="T55" s="401"/>
      <c r="U55" s="329"/>
      <c r="V55" s="330"/>
      <c r="W55" s="331"/>
      <c r="X55" s="402"/>
      <c r="Y55" s="403"/>
      <c r="Z55" s="404"/>
      <c r="AA55" s="380"/>
      <c r="AB55" s="140"/>
      <c r="AC55" s="140"/>
      <c r="AD55" s="140"/>
      <c r="AE55" s="141"/>
    </row>
    <row r="56" ht="12" customHeight="1">
      <c r="A56" s="251"/>
      <c r="B56" s="277"/>
      <c r="C56" t="s" s="172">
        <v>1220</v>
      </c>
      <c r="D56" t="s" s="265">
        <v>1221</v>
      </c>
      <c r="E56" s="389"/>
      <c r="F56" s="340"/>
      <c r="G56" s="175">
        <v>370</v>
      </c>
      <c r="H56" s="267"/>
      <c r="I56" s="267">
        <f>G56:G56*H56:H56</f>
        <v>0</v>
      </c>
      <c r="J56" s="267">
        <f>G56:G56*(1-H56:H56)</f>
        <v>370</v>
      </c>
      <c r="K56" s="267">
        <f>M56:M56*J56:J56</f>
        <v>0</v>
      </c>
      <c r="L56" s="382">
        <f>G56:G56*M56</f>
        <v>0</v>
      </c>
      <c r="M56" s="159">
        <f>SUM(O56:X56)</f>
        <v>0</v>
      </c>
      <c r="N56" s="159">
        <f>M56*F56</f>
        <v>0</v>
      </c>
      <c r="O56" s="396"/>
      <c r="P56" s="397"/>
      <c r="Q56" s="398"/>
      <c r="R56" s="399"/>
      <c r="S56" s="400"/>
      <c r="T56" s="401"/>
      <c r="U56" s="329"/>
      <c r="V56" s="330"/>
      <c r="W56" s="331"/>
      <c r="X56" s="402"/>
      <c r="Y56" s="403"/>
      <c r="Z56" s="404"/>
      <c r="AA56" s="380"/>
      <c r="AB56" s="140"/>
      <c r="AC56" s="140"/>
      <c r="AD56" s="140"/>
      <c r="AE56" s="141"/>
    </row>
    <row r="57" ht="12" customHeight="1">
      <c r="A57" s="251"/>
      <c r="B57" s="277"/>
      <c r="C57" t="s" s="172">
        <v>1222</v>
      </c>
      <c r="D57" t="s" s="265">
        <v>1223</v>
      </c>
      <c r="E57" s="389"/>
      <c r="F57" s="340"/>
      <c r="G57" s="175">
        <v>360</v>
      </c>
      <c r="H57" s="267"/>
      <c r="I57" s="267">
        <f>G57:G57*H57:H57</f>
        <v>0</v>
      </c>
      <c r="J57" s="267">
        <f>G57:G57*(1-H57:H57)</f>
        <v>360</v>
      </c>
      <c r="K57" s="267">
        <f>M57:M57*J57:J57</f>
        <v>0</v>
      </c>
      <c r="L57" s="382">
        <f>G57:G57*M57</f>
        <v>0</v>
      </c>
      <c r="M57" s="159">
        <f>SUM(O57:X57)</f>
        <v>0</v>
      </c>
      <c r="N57" s="159">
        <f>M57*F57</f>
        <v>0</v>
      </c>
      <c r="O57" s="396"/>
      <c r="P57" s="397"/>
      <c r="Q57" s="398"/>
      <c r="R57" s="399"/>
      <c r="S57" s="400"/>
      <c r="T57" s="401"/>
      <c r="U57" s="329"/>
      <c r="V57" s="330"/>
      <c r="W57" s="331"/>
      <c r="X57" s="402"/>
      <c r="Y57" s="403"/>
      <c r="Z57" s="404"/>
      <c r="AA57" s="380"/>
      <c r="AB57" s="140"/>
      <c r="AC57" s="140"/>
      <c r="AD57" s="140"/>
      <c r="AE57" s="141"/>
    </row>
    <row r="58" ht="12" customHeight="1">
      <c r="A58" s="251"/>
      <c r="B58" s="277"/>
      <c r="C58" t="s" s="172">
        <v>1224</v>
      </c>
      <c r="D58" t="s" s="265">
        <v>1225</v>
      </c>
      <c r="E58" s="389"/>
      <c r="F58" s="340"/>
      <c r="G58" s="175">
        <v>300</v>
      </c>
      <c r="H58" s="267"/>
      <c r="I58" s="267">
        <f>G58:G58*H58:H58</f>
        <v>0</v>
      </c>
      <c r="J58" s="267">
        <f>G58:G58*(1-H58:H58)</f>
        <v>300</v>
      </c>
      <c r="K58" s="267">
        <f>M58:M58*J58:J58</f>
        <v>0</v>
      </c>
      <c r="L58" s="382">
        <f>G58:G58*M58</f>
        <v>0</v>
      </c>
      <c r="M58" s="159">
        <f>SUM(O58:X58)</f>
        <v>0</v>
      </c>
      <c r="N58" s="159">
        <f>M58*F58</f>
        <v>0</v>
      </c>
      <c r="O58" s="396"/>
      <c r="P58" s="397"/>
      <c r="Q58" s="398"/>
      <c r="R58" s="399"/>
      <c r="S58" s="400"/>
      <c r="T58" s="401"/>
      <c r="U58" s="329"/>
      <c r="V58" s="330"/>
      <c r="W58" s="331"/>
      <c r="X58" s="402"/>
      <c r="Y58" s="403"/>
      <c r="Z58" s="404"/>
      <c r="AA58" s="380"/>
      <c r="AB58" s="140"/>
      <c r="AC58" s="140"/>
      <c r="AD58" s="140"/>
      <c r="AE58" s="141"/>
    </row>
    <row r="59" ht="10.2" customHeight="1">
      <c r="A59" s="220"/>
      <c r="B59" s="198"/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40"/>
      <c r="AB59" s="140"/>
      <c r="AC59" s="140"/>
      <c r="AD59" s="140"/>
      <c r="AE59" s="141"/>
    </row>
    <row r="60" ht="10.2" customHeight="1">
      <c r="A60" s="220"/>
      <c r="B60" s="125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40"/>
      <c r="AB60" s="140"/>
      <c r="AC60" s="140"/>
      <c r="AD60" s="140"/>
      <c r="AE60" s="141"/>
    </row>
    <row r="61" ht="10.2" customHeight="1">
      <c r="A61" s="220"/>
      <c r="B61" s="125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40"/>
      <c r="AB61" s="140"/>
      <c r="AC61" s="140"/>
      <c r="AD61" s="140"/>
      <c r="AE61" s="141"/>
    </row>
    <row r="62" ht="10.2" customHeight="1">
      <c r="A62" s="220"/>
      <c r="B62" s="125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40"/>
      <c r="AB62" s="140"/>
      <c r="AC62" s="140"/>
      <c r="AD62" s="140"/>
      <c r="AE62" s="141"/>
    </row>
    <row r="63" ht="10.2" customHeight="1">
      <c r="A63" s="220"/>
      <c r="B63" s="125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40"/>
      <c r="AB63" s="140"/>
      <c r="AC63" s="140"/>
      <c r="AD63" s="140"/>
      <c r="AE63" s="141"/>
    </row>
    <row r="64" ht="10.2" customHeight="1">
      <c r="A64" s="220"/>
      <c r="B64" s="125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40"/>
      <c r="AB64" s="140"/>
      <c r="AC64" s="140"/>
      <c r="AD64" s="140"/>
      <c r="AE64" s="141"/>
    </row>
    <row r="65" ht="10.2" customHeight="1">
      <c r="A65" s="220"/>
      <c r="B65" s="125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40"/>
      <c r="AB65" s="140"/>
      <c r="AC65" s="140"/>
      <c r="AD65" s="140"/>
      <c r="AE65" s="141"/>
    </row>
    <row r="66" ht="10.2" customHeight="1">
      <c r="A66" s="220"/>
      <c r="B66" s="125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40"/>
      <c r="AB66" s="140"/>
      <c r="AC66" s="140"/>
      <c r="AD66" s="140"/>
      <c r="AE66" s="141"/>
    </row>
    <row r="67" ht="10.2" customHeight="1">
      <c r="A67" s="220"/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40"/>
      <c r="AB67" s="140"/>
      <c r="AC67" s="140"/>
      <c r="AD67" s="140"/>
      <c r="AE67" s="141"/>
    </row>
    <row r="68" ht="10.2" customHeight="1">
      <c r="A68" s="220"/>
      <c r="B68" s="125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40"/>
      <c r="AB68" s="140"/>
      <c r="AC68" s="140"/>
      <c r="AD68" s="140"/>
      <c r="AE68" s="141"/>
    </row>
    <row r="69" ht="10.2" customHeight="1">
      <c r="A69" s="220"/>
      <c r="B69" s="125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40"/>
      <c r="AB69" s="140"/>
      <c r="AC69" s="140"/>
      <c r="AD69" s="140"/>
      <c r="AE69" s="141"/>
    </row>
    <row r="70" ht="10.2" customHeight="1">
      <c r="A70" s="220"/>
      <c r="B70" s="125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40"/>
      <c r="AB70" s="140"/>
      <c r="AC70" s="140"/>
      <c r="AD70" s="140"/>
      <c r="AE70" s="141"/>
    </row>
    <row r="71" ht="10.2" customHeight="1">
      <c r="A71" s="220"/>
      <c r="B71" s="125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40"/>
      <c r="AB71" s="140"/>
      <c r="AC71" s="140"/>
      <c r="AD71" s="140"/>
      <c r="AE71" s="141"/>
    </row>
    <row r="72" ht="10.2" customHeight="1">
      <c r="A72" s="220"/>
      <c r="B72" s="125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40"/>
      <c r="AB72" s="140"/>
      <c r="AC72" s="140"/>
      <c r="AD72" s="140"/>
      <c r="AE72" s="141"/>
    </row>
    <row r="73" ht="10.2" customHeight="1">
      <c r="A73" s="220"/>
      <c r="B73" s="125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40"/>
      <c r="AB73" s="140"/>
      <c r="AC73" s="140"/>
      <c r="AD73" s="140"/>
      <c r="AE73" s="141"/>
    </row>
    <row r="74" ht="10.2" customHeight="1">
      <c r="A74" s="220"/>
      <c r="B74" s="125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40"/>
      <c r="AB74" s="140"/>
      <c r="AC74" s="140"/>
      <c r="AD74" s="140"/>
      <c r="AE74" s="141"/>
    </row>
    <row r="75" ht="10.2" customHeight="1">
      <c r="A75" s="220"/>
      <c r="B75" s="125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  <c r="AA75" s="140"/>
      <c r="AB75" s="140"/>
      <c r="AC75" s="140"/>
      <c r="AD75" s="140"/>
      <c r="AE75" s="141"/>
    </row>
    <row r="76" ht="10.2" customHeight="1">
      <c r="A76" s="220"/>
      <c r="B76" s="125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40"/>
      <c r="AB76" s="140"/>
      <c r="AC76" s="140"/>
      <c r="AD76" s="140"/>
      <c r="AE76" s="141"/>
    </row>
    <row r="77" ht="10.2" customHeight="1">
      <c r="A77" s="220"/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40"/>
      <c r="AB77" s="140"/>
      <c r="AC77" s="140"/>
      <c r="AD77" s="140"/>
      <c r="AE77" s="141"/>
    </row>
    <row r="78" ht="10.2" customHeight="1">
      <c r="A78" s="220"/>
      <c r="B78" s="125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40"/>
      <c r="AB78" s="140"/>
      <c r="AC78" s="140"/>
      <c r="AD78" s="140"/>
      <c r="AE78" s="141"/>
    </row>
    <row r="79" ht="10.2" customHeight="1">
      <c r="A79" s="220"/>
      <c r="B79" s="125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40"/>
      <c r="AB79" s="140"/>
      <c r="AC79" s="140"/>
      <c r="AD79" s="140"/>
      <c r="AE79" s="141"/>
    </row>
    <row r="80" ht="10.2" customHeight="1">
      <c r="A80" s="220"/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40"/>
      <c r="AB80" s="140"/>
      <c r="AC80" s="140"/>
      <c r="AD80" s="140"/>
      <c r="AE80" s="141"/>
    </row>
    <row r="81" ht="10.2" customHeight="1">
      <c r="A81" s="220"/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40"/>
      <c r="AB81" s="140"/>
      <c r="AC81" s="140"/>
      <c r="AD81" s="140"/>
      <c r="AE81" s="141"/>
    </row>
    <row r="82" ht="10.2" customHeight="1">
      <c r="A82" s="220"/>
      <c r="B82" s="125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40"/>
      <c r="AB82" s="140"/>
      <c r="AC82" s="140"/>
      <c r="AD82" s="140"/>
      <c r="AE82" s="141"/>
    </row>
    <row r="83" ht="10.2" customHeight="1">
      <c r="A83" s="220"/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40"/>
      <c r="AB83" s="140"/>
      <c r="AC83" s="140"/>
      <c r="AD83" s="140"/>
      <c r="AE83" s="141"/>
    </row>
    <row r="84" ht="10.2" customHeight="1">
      <c r="A84" s="220"/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40"/>
      <c r="AB84" s="140"/>
      <c r="AC84" s="140"/>
      <c r="AD84" s="140"/>
      <c r="AE84" s="141"/>
    </row>
    <row r="85" ht="10.2" customHeight="1">
      <c r="A85" s="220"/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40"/>
      <c r="AB85" s="140"/>
      <c r="AC85" s="140"/>
      <c r="AD85" s="140"/>
      <c r="AE85" s="141"/>
    </row>
    <row r="86" ht="10.2" customHeight="1">
      <c r="A86" s="220"/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40"/>
      <c r="AB86" s="140"/>
      <c r="AC86" s="140"/>
      <c r="AD86" s="140"/>
      <c r="AE86" s="141"/>
    </row>
    <row r="87" ht="10.2" customHeight="1">
      <c r="A87" s="220"/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40"/>
      <c r="AB87" s="140"/>
      <c r="AC87" s="140"/>
      <c r="AD87" s="140"/>
      <c r="AE87" s="141"/>
    </row>
    <row r="88" ht="10.2" customHeight="1">
      <c r="A88" s="220"/>
      <c r="B88" s="125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40"/>
      <c r="AB88" s="140"/>
      <c r="AC88" s="140"/>
      <c r="AD88" s="140"/>
      <c r="AE88" s="141"/>
    </row>
    <row r="89" ht="10.2" customHeight="1">
      <c r="A89" s="220"/>
      <c r="B89" s="125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40"/>
      <c r="AB89" s="140"/>
      <c r="AC89" s="140"/>
      <c r="AD89" s="140"/>
      <c r="AE89" s="141"/>
    </row>
    <row r="90" ht="10.2" customHeight="1">
      <c r="A90" s="220"/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40"/>
      <c r="AB90" s="140"/>
      <c r="AC90" s="140"/>
      <c r="AD90" s="140"/>
      <c r="AE90" s="141"/>
    </row>
    <row r="91" ht="10.2" customHeight="1">
      <c r="A91" s="220"/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40"/>
      <c r="AB91" s="140"/>
      <c r="AC91" s="140"/>
      <c r="AD91" s="140"/>
      <c r="AE91" s="141"/>
    </row>
    <row r="92" ht="10.2" customHeight="1">
      <c r="A92" s="220"/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40"/>
      <c r="AB92" s="140"/>
      <c r="AC92" s="140"/>
      <c r="AD92" s="140"/>
      <c r="AE92" s="141"/>
    </row>
    <row r="93" ht="10.2" customHeight="1">
      <c r="A93" s="220"/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40"/>
      <c r="AB93" s="140"/>
      <c r="AC93" s="140"/>
      <c r="AD93" s="140"/>
      <c r="AE93" s="141"/>
    </row>
    <row r="94" ht="10.2" customHeight="1">
      <c r="A94" s="220"/>
      <c r="B94" s="125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40"/>
      <c r="AB94" s="140"/>
      <c r="AC94" s="140"/>
      <c r="AD94" s="140"/>
      <c r="AE94" s="141"/>
    </row>
    <row r="95" ht="10.2" customHeight="1">
      <c r="A95" s="220"/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40"/>
      <c r="AB95" s="140"/>
      <c r="AC95" s="140"/>
      <c r="AD95" s="140"/>
      <c r="AE95" s="141"/>
    </row>
    <row r="96" ht="10.2" customHeight="1">
      <c r="A96" s="220"/>
      <c r="B96" s="125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40"/>
      <c r="AB96" s="140"/>
      <c r="AC96" s="140"/>
      <c r="AD96" s="140"/>
      <c r="AE96" s="141"/>
    </row>
    <row r="97" ht="10.2" customHeight="1">
      <c r="A97" s="220"/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40"/>
      <c r="AB97" s="140"/>
      <c r="AC97" s="140"/>
      <c r="AD97" s="140"/>
      <c r="AE97" s="141"/>
    </row>
    <row r="98" ht="10.2" customHeight="1">
      <c r="A98" s="220"/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40"/>
      <c r="AB98" s="140"/>
      <c r="AC98" s="140"/>
      <c r="AD98" s="140"/>
      <c r="AE98" s="141"/>
    </row>
    <row r="99" ht="10.2" customHeight="1">
      <c r="A99" s="220"/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  <c r="AA99" s="140"/>
      <c r="AB99" s="140"/>
      <c r="AC99" s="140"/>
      <c r="AD99" s="140"/>
      <c r="AE99" s="141"/>
    </row>
    <row r="100" ht="10.2" customHeight="1">
      <c r="A100" s="220"/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140"/>
      <c r="AB100" s="140"/>
      <c r="AC100" s="140"/>
      <c r="AD100" s="140"/>
      <c r="AE100" s="141"/>
    </row>
    <row r="101" ht="10.2" customHeight="1">
      <c r="A101" s="220"/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  <c r="AA101" s="140"/>
      <c r="AB101" s="140"/>
      <c r="AC101" s="140"/>
      <c r="AD101" s="140"/>
      <c r="AE101" s="141"/>
    </row>
    <row r="102" ht="10.2" customHeight="1">
      <c r="A102" s="220"/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40"/>
      <c r="AB102" s="140"/>
      <c r="AC102" s="140"/>
      <c r="AD102" s="140"/>
      <c r="AE102" s="141"/>
    </row>
    <row r="103" ht="10.2" customHeight="1">
      <c r="A103" s="220"/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  <c r="AA103" s="140"/>
      <c r="AB103" s="140"/>
      <c r="AC103" s="140"/>
      <c r="AD103" s="140"/>
      <c r="AE103" s="141"/>
    </row>
    <row r="104" ht="10.2" customHeight="1">
      <c r="A104" s="220"/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  <c r="AA104" s="140"/>
      <c r="AB104" s="140"/>
      <c r="AC104" s="140"/>
      <c r="AD104" s="140"/>
      <c r="AE104" s="141"/>
    </row>
    <row r="105" ht="10.2" customHeight="1">
      <c r="A105" s="220"/>
      <c r="B105" s="12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40"/>
      <c r="AB105" s="140"/>
      <c r="AC105" s="140"/>
      <c r="AD105" s="140"/>
      <c r="AE105" s="141"/>
    </row>
    <row r="106" ht="10.2" customHeight="1">
      <c r="A106" s="220"/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40"/>
      <c r="AB106" s="140"/>
      <c r="AC106" s="140"/>
      <c r="AD106" s="140"/>
      <c r="AE106" s="141"/>
    </row>
    <row r="107" ht="10.2" customHeight="1">
      <c r="A107" s="220"/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40"/>
      <c r="AB107" s="140"/>
      <c r="AC107" s="140"/>
      <c r="AD107" s="140"/>
      <c r="AE107" s="141"/>
    </row>
    <row r="108" ht="10.2" customHeight="1">
      <c r="A108" s="220"/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40"/>
      <c r="AB108" s="140"/>
      <c r="AC108" s="140"/>
      <c r="AD108" s="140"/>
      <c r="AE108" s="141"/>
    </row>
    <row r="109" ht="10.2" customHeight="1">
      <c r="A109" s="220"/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40"/>
      <c r="AB109" s="140"/>
      <c r="AC109" s="140"/>
      <c r="AD109" s="140"/>
      <c r="AE109" s="141"/>
    </row>
    <row r="110" ht="10.2" customHeight="1">
      <c r="A110" s="220"/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40"/>
      <c r="AB110" s="140"/>
      <c r="AC110" s="140"/>
      <c r="AD110" s="140"/>
      <c r="AE110" s="141"/>
    </row>
    <row r="111" ht="10.2" customHeight="1">
      <c r="A111" s="220"/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40"/>
      <c r="AB111" s="140"/>
      <c r="AC111" s="140"/>
      <c r="AD111" s="140"/>
      <c r="AE111" s="141"/>
    </row>
    <row r="112" ht="10.2" customHeight="1">
      <c r="A112" s="220"/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40"/>
      <c r="AB112" s="140"/>
      <c r="AC112" s="140"/>
      <c r="AD112" s="140"/>
      <c r="AE112" s="141"/>
    </row>
    <row r="113" ht="10.2" customHeight="1">
      <c r="A113" s="220"/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40"/>
      <c r="AB113" s="140"/>
      <c r="AC113" s="140"/>
      <c r="AD113" s="140"/>
      <c r="AE113" s="141"/>
    </row>
    <row r="114" ht="10.2" customHeight="1">
      <c r="A114" s="220"/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40"/>
      <c r="AB114" s="140"/>
      <c r="AC114" s="140"/>
      <c r="AD114" s="140"/>
      <c r="AE114" s="141"/>
    </row>
    <row r="115" ht="10.2" customHeight="1">
      <c r="A115" s="220"/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40"/>
      <c r="AB115" s="140"/>
      <c r="AC115" s="140"/>
      <c r="AD115" s="140"/>
      <c r="AE115" s="141"/>
    </row>
    <row r="116" ht="10.2" customHeight="1">
      <c r="A116" s="220"/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  <c r="AA116" s="140"/>
      <c r="AB116" s="140"/>
      <c r="AC116" s="140"/>
      <c r="AD116" s="140"/>
      <c r="AE116" s="141"/>
    </row>
    <row r="117" ht="10.2" customHeight="1">
      <c r="A117" s="220"/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40"/>
      <c r="AB117" s="140"/>
      <c r="AC117" s="140"/>
      <c r="AD117" s="140"/>
      <c r="AE117" s="141"/>
    </row>
    <row r="118" ht="10.2" customHeight="1">
      <c r="A118" s="220"/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40"/>
      <c r="AB118" s="140"/>
      <c r="AC118" s="140"/>
      <c r="AD118" s="140"/>
      <c r="AE118" s="141"/>
    </row>
    <row r="119" ht="10.2" customHeight="1">
      <c r="A119" s="220"/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40"/>
      <c r="AB119" s="140"/>
      <c r="AC119" s="140"/>
      <c r="AD119" s="140"/>
      <c r="AE119" s="141"/>
    </row>
    <row r="120" ht="10.2" customHeight="1">
      <c r="A120" s="220"/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40"/>
      <c r="AB120" s="140"/>
      <c r="AC120" s="140"/>
      <c r="AD120" s="140"/>
      <c r="AE120" s="141"/>
    </row>
    <row r="121" ht="10.2" customHeight="1">
      <c r="A121" s="220"/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40"/>
      <c r="AB121" s="140"/>
      <c r="AC121" s="140"/>
      <c r="AD121" s="140"/>
      <c r="AE121" s="141"/>
    </row>
    <row r="122" ht="10.2" customHeight="1">
      <c r="A122" s="220"/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40"/>
      <c r="AB122" s="140"/>
      <c r="AC122" s="140"/>
      <c r="AD122" s="140"/>
      <c r="AE122" s="141"/>
    </row>
    <row r="123" ht="10.2" customHeight="1">
      <c r="A123" s="220"/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40"/>
      <c r="AB123" s="140"/>
      <c r="AC123" s="140"/>
      <c r="AD123" s="140"/>
      <c r="AE123" s="141"/>
    </row>
    <row r="124" ht="10.2" customHeight="1">
      <c r="A124" s="220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40"/>
      <c r="AB124" s="140"/>
      <c r="AC124" s="140"/>
      <c r="AD124" s="140"/>
      <c r="AE124" s="141"/>
    </row>
    <row r="125" ht="10.2" customHeight="1">
      <c r="A125" s="220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40"/>
      <c r="AB125" s="140"/>
      <c r="AC125" s="140"/>
      <c r="AD125" s="140"/>
      <c r="AE125" s="141"/>
    </row>
    <row r="126" ht="10.2" customHeight="1">
      <c r="A126" s="220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40"/>
      <c r="AB126" s="140"/>
      <c r="AC126" s="140"/>
      <c r="AD126" s="140"/>
      <c r="AE126" s="141"/>
    </row>
    <row r="127" ht="10.2" customHeight="1">
      <c r="A127" s="220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40"/>
      <c r="AB127" s="140"/>
      <c r="AC127" s="140"/>
      <c r="AD127" s="140"/>
      <c r="AE127" s="141"/>
    </row>
    <row r="128" ht="10.2" customHeight="1">
      <c r="A128" s="220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40"/>
      <c r="AB128" s="140"/>
      <c r="AC128" s="140"/>
      <c r="AD128" s="140"/>
      <c r="AE128" s="141"/>
    </row>
    <row r="129" ht="10.2" customHeight="1">
      <c r="A129" s="220"/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40"/>
      <c r="AB129" s="140"/>
      <c r="AC129" s="140"/>
      <c r="AD129" s="140"/>
      <c r="AE129" s="141"/>
    </row>
    <row r="130" ht="10.2" customHeight="1">
      <c r="A130" s="220"/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40"/>
      <c r="AB130" s="140"/>
      <c r="AC130" s="140"/>
      <c r="AD130" s="140"/>
      <c r="AE130" s="141"/>
    </row>
    <row r="131" ht="10.2" customHeight="1">
      <c r="A131" s="220"/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40"/>
      <c r="AB131" s="140"/>
      <c r="AC131" s="140"/>
      <c r="AD131" s="140"/>
      <c r="AE131" s="141"/>
    </row>
    <row r="132" ht="10.2" customHeight="1">
      <c r="A132" s="220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40"/>
      <c r="AB132" s="140"/>
      <c r="AC132" s="140"/>
      <c r="AD132" s="140"/>
      <c r="AE132" s="141"/>
    </row>
    <row r="133" ht="10.2" customHeight="1">
      <c r="A133" s="220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40"/>
      <c r="AB133" s="140"/>
      <c r="AC133" s="140"/>
      <c r="AD133" s="140"/>
      <c r="AE133" s="141"/>
    </row>
    <row r="134" ht="10.2" customHeight="1">
      <c r="A134" s="220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40"/>
      <c r="AB134" s="140"/>
      <c r="AC134" s="140"/>
      <c r="AD134" s="140"/>
      <c r="AE134" s="141"/>
    </row>
    <row r="135" ht="10.2" customHeight="1">
      <c r="A135" s="220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40"/>
      <c r="AB135" s="140"/>
      <c r="AC135" s="140"/>
      <c r="AD135" s="140"/>
      <c r="AE135" s="141"/>
    </row>
    <row r="136" ht="10.2" customHeight="1">
      <c r="A136" s="220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40"/>
      <c r="AB136" s="140"/>
      <c r="AC136" s="140"/>
      <c r="AD136" s="140"/>
      <c r="AE136" s="141"/>
    </row>
    <row r="137" ht="10.2" customHeight="1">
      <c r="A137" s="220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40"/>
      <c r="AB137" s="140"/>
      <c r="AC137" s="140"/>
      <c r="AD137" s="140"/>
      <c r="AE137" s="141"/>
    </row>
    <row r="138" ht="10.2" customHeight="1">
      <c r="A138" s="220"/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40"/>
      <c r="AB138" s="140"/>
      <c r="AC138" s="140"/>
      <c r="AD138" s="140"/>
      <c r="AE138" s="141"/>
    </row>
    <row r="139" ht="10.2" customHeight="1">
      <c r="A139" s="220"/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40"/>
      <c r="AB139" s="140"/>
      <c r="AC139" s="140"/>
      <c r="AD139" s="140"/>
      <c r="AE139" s="141"/>
    </row>
    <row r="140" ht="10.2" customHeight="1">
      <c r="A140" s="220"/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40"/>
      <c r="AB140" s="140"/>
      <c r="AC140" s="140"/>
      <c r="AD140" s="140"/>
      <c r="AE140" s="141"/>
    </row>
    <row r="141" ht="10.2" customHeight="1">
      <c r="A141" s="220"/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40"/>
      <c r="AB141" s="140"/>
      <c r="AC141" s="140"/>
      <c r="AD141" s="140"/>
      <c r="AE141" s="141"/>
    </row>
    <row r="142" ht="10.2" customHeight="1">
      <c r="A142" s="220"/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40"/>
      <c r="AB142" s="140"/>
      <c r="AC142" s="140"/>
      <c r="AD142" s="140"/>
      <c r="AE142" s="141"/>
    </row>
    <row r="143" ht="10.2" customHeight="1">
      <c r="A143" s="220"/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40"/>
      <c r="AB143" s="140"/>
      <c r="AC143" s="140"/>
      <c r="AD143" s="140"/>
      <c r="AE143" s="141"/>
    </row>
    <row r="144" ht="10.2" customHeight="1">
      <c r="A144" s="220"/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40"/>
      <c r="AB144" s="140"/>
      <c r="AC144" s="140"/>
      <c r="AD144" s="140"/>
      <c r="AE144" s="141"/>
    </row>
    <row r="145" ht="10.2" customHeight="1">
      <c r="A145" s="220"/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40"/>
      <c r="AB145" s="140"/>
      <c r="AC145" s="140"/>
      <c r="AD145" s="140"/>
      <c r="AE145" s="141"/>
    </row>
    <row r="146" ht="10.2" customHeight="1">
      <c r="A146" s="220"/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40"/>
      <c r="AB146" s="140"/>
      <c r="AC146" s="140"/>
      <c r="AD146" s="140"/>
      <c r="AE146" s="141"/>
    </row>
    <row r="147" ht="10.2" customHeight="1">
      <c r="A147" s="220"/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40"/>
      <c r="AB147" s="140"/>
      <c r="AC147" s="140"/>
      <c r="AD147" s="140"/>
      <c r="AE147" s="141"/>
    </row>
    <row r="148" ht="10.2" customHeight="1">
      <c r="A148" s="220"/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40"/>
      <c r="AB148" s="140"/>
      <c r="AC148" s="140"/>
      <c r="AD148" s="140"/>
      <c r="AE148" s="141"/>
    </row>
    <row r="149" ht="10.2" customHeight="1">
      <c r="A149" s="220"/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40"/>
      <c r="AB149" s="140"/>
      <c r="AC149" s="140"/>
      <c r="AD149" s="140"/>
      <c r="AE149" s="141"/>
    </row>
    <row r="150" ht="10.2" customHeight="1">
      <c r="A150" s="220"/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40"/>
      <c r="AB150" s="140"/>
      <c r="AC150" s="140"/>
      <c r="AD150" s="140"/>
      <c r="AE150" s="141"/>
    </row>
    <row r="151" ht="10.2" customHeight="1">
      <c r="A151" s="220"/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40"/>
      <c r="AB151" s="140"/>
      <c r="AC151" s="140"/>
      <c r="AD151" s="140"/>
      <c r="AE151" s="141"/>
    </row>
    <row r="152" ht="10.2" customHeight="1">
      <c r="A152" s="220"/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40"/>
      <c r="AB152" s="140"/>
      <c r="AC152" s="140"/>
      <c r="AD152" s="140"/>
      <c r="AE152" s="141"/>
    </row>
    <row r="153" ht="10.2" customHeight="1">
      <c r="A153" s="220"/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40"/>
      <c r="AB153" s="140"/>
      <c r="AC153" s="140"/>
      <c r="AD153" s="140"/>
      <c r="AE153" s="141"/>
    </row>
    <row r="154" ht="10.2" customHeight="1">
      <c r="A154" s="220"/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40"/>
      <c r="AB154" s="140"/>
      <c r="AC154" s="140"/>
      <c r="AD154" s="140"/>
      <c r="AE154" s="141"/>
    </row>
    <row r="155" ht="10.2" customHeight="1">
      <c r="A155" s="220"/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40"/>
      <c r="AB155" s="140"/>
      <c r="AC155" s="140"/>
      <c r="AD155" s="140"/>
      <c r="AE155" s="141"/>
    </row>
    <row r="156" ht="14.4" customHeight="1">
      <c r="A156" s="281"/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118"/>
      <c r="AB156" s="118"/>
      <c r="AC156" s="206"/>
      <c r="AD156" s="206"/>
      <c r="AE156" s="207"/>
    </row>
  </sheetData>
  <mergeCells count="6">
    <mergeCell ref="E3:F3"/>
    <mergeCell ref="E4:F4"/>
    <mergeCell ref="W2:Z2"/>
    <mergeCell ref="C4:D4"/>
    <mergeCell ref="C3:D3"/>
    <mergeCell ref="L4:M4"/>
  </mergeCells>
  <hyperlinks>
    <hyperlink ref="C9" r:id="rId1" location="" tooltip="" display="Pyramide A1"/>
    <hyperlink ref="C10" r:id="rId2" location="" tooltip="" display="Pyramide A4"/>
    <hyperlink ref="C11" r:id="rId3" location="" tooltip="" display="Pyramide B1"/>
    <hyperlink ref="C12" r:id="rId4" location="" tooltip="" display="Pyramide B2"/>
    <hyperlink ref="C13" r:id="rId5" location="" tooltip="" display="Pyramide B3"/>
    <hyperlink ref="C14" r:id="rId6" location="" tooltip="" display="Pyramide B4"/>
    <hyperlink ref="C15" r:id="rId7" location="" tooltip="" display="Pyramide C1"/>
    <hyperlink ref="C16" r:id="rId8" location="" tooltip="" display="Pyramide C2"/>
    <hyperlink ref="C17" r:id="rId9" location="" tooltip="" display="Pyramide C3"/>
    <hyperlink ref="C18" r:id="rId10" location="" tooltip="" display="Pyramide C4"/>
    <hyperlink ref="C19" r:id="rId11" location="" tooltip="" display="Pyramide E1 Left"/>
    <hyperlink ref="C20" r:id="rId12" location="" tooltip="" display="Pyramide E1 Right"/>
    <hyperlink ref="C21" r:id="rId13" location="" tooltip="" display="Pyramide E4 Left"/>
    <hyperlink ref="C22" r:id="rId14" location="" tooltip="" display="Pyramide E4 Right"/>
    <hyperlink ref="C23" r:id="rId15" location="" tooltip="" display="Pyramide F1 Left"/>
    <hyperlink ref="C24" r:id="rId16" location="" tooltip="" display="Pyramide F1 Right"/>
    <hyperlink ref="C25" r:id="rId17" location="" tooltip="" display="Pyramide F4 Left"/>
    <hyperlink ref="C26" r:id="rId18" location="" tooltip="" display="Pyramide F4 Right"/>
    <hyperlink ref="C27" r:id="rId19" location="" tooltip="" display="Pyramide G1 Left"/>
    <hyperlink ref="C28" r:id="rId20" location="" tooltip="" display="Pyramide G1 Right"/>
    <hyperlink ref="C29" r:id="rId21" location="" tooltip="" display="Pyramide G4 Left"/>
    <hyperlink ref="C30" r:id="rId22" location="" tooltip="" display="Pyramide G4 Right"/>
    <hyperlink ref="C31" r:id="rId23" location="" tooltip="" display="Pyramide H1"/>
    <hyperlink ref="C32" r:id="rId24" location="" tooltip="" display="Pyramide H2"/>
    <hyperlink ref="C33" r:id="rId25" location="" tooltip="" display="Pyramide H3"/>
    <hyperlink ref="C34" r:id="rId26" location="" tooltip="" display="Pyramide I1"/>
    <hyperlink ref="C35" r:id="rId27" location="" tooltip="" display="Pyramide I2"/>
    <hyperlink ref="C36" r:id="rId28" location="" tooltip="" display="Pyramide I3"/>
    <hyperlink ref="C37" r:id="rId29" location="" tooltip="" display="Pyramide I4"/>
    <hyperlink ref="C38" r:id="rId30" location="" tooltip="" display="Pyramide I5"/>
    <hyperlink ref="C39" r:id="rId31" location="" tooltip="" display="Pyramide I6"/>
    <hyperlink ref="C40" r:id="rId32" location="" tooltip="" display="Pyramide I7"/>
    <hyperlink ref="C41" r:id="rId33" location="" tooltip="" display="Pyramide I8"/>
    <hyperlink ref="C42" r:id="rId34" location="" tooltip="" display="Pyramide R1"/>
    <hyperlink ref="C43" r:id="rId35" location="" tooltip="" display="Pyramide R2"/>
    <hyperlink ref="C45" r:id="rId36" location="" tooltip="" display="Basic Pack"/>
    <hyperlink ref="C46" r:id="rId37" location="" tooltip="" display="Arrow Pack"/>
    <hyperlink ref="C47" r:id="rId38" location="" tooltip="" display="Running Pack"/>
    <hyperlink ref="C48" r:id="rId39" location="" tooltip="" display="Connection Pack"/>
    <hyperlink ref="C49" r:id="rId40" location="" tooltip="" display="Snake Pack"/>
    <hyperlink ref="C50" r:id="rId41" location="" tooltip="" display="Long Pack"/>
    <hyperlink ref="C51" r:id="rId42" location="" tooltip="" display="Puzzle Pack MINI"/>
    <hyperlink ref="C52" r:id="rId43" location="" tooltip="" display="Puzzle Pack MEGA"/>
    <hyperlink ref="C53" r:id="rId44" location="" tooltip="" display="Discovery Pack"/>
    <hyperlink ref="C54" r:id="rId45" location="" tooltip="" display="Cosmic Pack"/>
    <hyperlink ref="C55" r:id="rId46" location="" tooltip="" display="Adventure Pack"/>
    <hyperlink ref="C56" r:id="rId47" location="" tooltip="" display="Mystic Pack"/>
    <hyperlink ref="C57" r:id="rId48" location="" tooltip="" display="Rocket Pack"/>
    <hyperlink ref="C58" r:id="rId49" location="" tooltip="" display="B Pack"/>
  </hyperlinks>
  <pageMargins left="0.7" right="0.7" top="0.75" bottom="0.75" header="0.3" footer="0.3"/>
  <pageSetup firstPageNumber="1" fitToHeight="1" fitToWidth="1" scale="49" useFirstPageNumber="0" orientation="portrait" pageOrder="downThenOver"/>
  <headerFooter>
    <oddFooter>&amp;C&amp;"Helvetica Neue,Regular"&amp;12&amp;K000000&amp;P</oddFooter>
  </headerFooter>
  <drawing r:id="rId50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D135"/>
  <sheetViews>
    <sheetView workbookViewId="0" showGridLines="0" defaultGridColor="1"/>
  </sheetViews>
  <sheetFormatPr defaultColWidth="8.83333" defaultRowHeight="14.4" customHeight="1" outlineLevelRow="0" outlineLevelCol="0"/>
  <cols>
    <col min="1" max="1" width="17" style="405" customWidth="1"/>
    <col min="2" max="2" width="16.5" style="405" customWidth="1"/>
    <col min="3" max="4" width="8.5" style="405" customWidth="1"/>
    <col min="5" max="5" width="12" style="405" customWidth="1"/>
    <col min="6" max="6" hidden="1" width="8.83333" style="405" customWidth="1"/>
    <col min="7" max="7" width="10.5" style="405" customWidth="1"/>
    <col min="8" max="11" hidden="1" width="8.83333" style="405" customWidth="1"/>
    <col min="12" max="12" width="8.5" style="405" customWidth="1"/>
    <col min="13" max="14" width="8.85156" style="405" customWidth="1"/>
    <col min="15" max="15" hidden="1" width="8.83333" style="405" customWidth="1"/>
    <col min="16" max="29" width="8.5" style="405" customWidth="1"/>
    <col min="30" max="30" width="8.85156" style="405" customWidth="1"/>
    <col min="31" max="16384" width="8.85156" style="405" customWidth="1"/>
  </cols>
  <sheetData>
    <row r="1" ht="53.25" customHeight="1">
      <c r="A1" s="121"/>
      <c r="B1" s="360"/>
      <c r="C1" s="360"/>
      <c r="D1" s="360"/>
      <c r="E1" s="360"/>
      <c r="F1" s="360"/>
      <c r="G1" s="360"/>
      <c r="H1" s="361"/>
      <c r="I1" s="361"/>
      <c r="J1" s="360"/>
      <c r="K1" s="360"/>
      <c r="L1" s="360"/>
      <c r="M1" s="360"/>
      <c r="N1" s="360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363"/>
    </row>
    <row r="2" ht="21" customHeight="1">
      <c r="A2" s="220"/>
      <c r="B2" s="364"/>
      <c r="C2" s="364"/>
      <c r="D2" s="364"/>
      <c r="E2" s="364"/>
      <c r="F2" s="201"/>
      <c r="G2" s="365"/>
      <c r="H2" t="s" s="366">
        <v>148</v>
      </c>
      <c r="I2" t="s" s="366">
        <v>149</v>
      </c>
      <c r="J2" s="367"/>
      <c r="K2" s="367"/>
      <c r="L2" s="368"/>
      <c r="M2" s="201"/>
      <c r="N2" s="201"/>
      <c r="O2" s="369"/>
      <c r="P2" s="370"/>
      <c r="Q2" s="125"/>
      <c r="R2" s="125"/>
      <c r="S2" s="125"/>
      <c r="T2" s="125"/>
      <c r="U2" s="201"/>
      <c r="V2" s="201"/>
      <c r="W2" s="201"/>
      <c r="X2" s="369"/>
      <c r="Y2" s="369"/>
      <c r="Z2" s="125"/>
      <c r="AA2" s="125"/>
      <c r="AB2" s="125"/>
      <c r="AC2" s="125"/>
      <c r="AD2" s="141"/>
    </row>
    <row r="3" ht="18" customHeight="1">
      <c r="A3" s="222"/>
      <c r="B3" t="s" s="126">
        <v>62</v>
      </c>
      <c r="C3" s="127"/>
      <c r="D3" s="406">
        <f>SUM(L8:L79)</f>
        <v>0</v>
      </c>
      <c r="E3" s="407"/>
      <c r="F3" s="367"/>
      <c r="G3" s="367"/>
      <c r="H3" s="226">
        <f>SUM(K9:K31)</f>
        <v>0</v>
      </c>
      <c r="I3" s="226">
        <f>D3-H3</f>
        <v>0</v>
      </c>
      <c r="J3" s="223"/>
      <c r="K3" s="223"/>
      <c r="L3" s="130"/>
      <c r="M3" s="124"/>
      <c r="N3" s="124"/>
      <c r="O3" s="125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03"/>
    </row>
    <row r="4" ht="18" customHeight="1">
      <c r="A4" s="222"/>
      <c r="B4" t="s" s="131">
        <v>63</v>
      </c>
      <c r="C4" s="132"/>
      <c r="D4" s="408">
        <f>SUM(N9:N79)</f>
        <v>0</v>
      </c>
      <c r="E4" s="409"/>
      <c r="F4" s="367"/>
      <c r="G4" s="368"/>
      <c r="H4" s="287"/>
      <c r="I4" s="287"/>
      <c r="J4" s="125"/>
      <c r="K4" s="125"/>
      <c r="L4" s="284"/>
      <c r="M4" t="s" s="231">
        <v>150</v>
      </c>
      <c r="N4" s="233"/>
      <c r="O4" s="223"/>
      <c r="P4" s="410">
        <f>SUM(P8:P79)</f>
        <v>0</v>
      </c>
      <c r="Q4" s="411">
        <f>SUM(Q8:Q79)</f>
        <v>0</v>
      </c>
      <c r="R4" s="412">
        <f>SUM(R8:R79)</f>
        <v>0</v>
      </c>
      <c r="S4" s="413">
        <f>SUM(S8:S79)</f>
        <v>0</v>
      </c>
      <c r="T4" s="414">
        <f>SUM(T8:T79)</f>
        <v>0</v>
      </c>
      <c r="U4" s="415">
        <f>SUM(U8:U79)</f>
        <v>0</v>
      </c>
      <c r="V4" s="416">
        <f>SUM(V8:V79)</f>
        <v>0</v>
      </c>
      <c r="W4" s="417">
        <f>SUM(W8:W79)</f>
        <v>0</v>
      </c>
      <c r="X4" s="418">
        <f>SUM(X8:X79)</f>
        <v>0</v>
      </c>
      <c r="Y4" s="419">
        <f>SUM(Y8:Y79)</f>
        <v>0</v>
      </c>
      <c r="Z4" s="420">
        <f>SUM(Z8:Z79)</f>
        <v>0</v>
      </c>
      <c r="AA4" s="421">
        <f>SUM(AA8:AA79)</f>
        <v>0</v>
      </c>
      <c r="AB4" s="422">
        <f>SUM(AB8:AB79)</f>
        <v>0</v>
      </c>
      <c r="AC4" s="423">
        <f>SUM(AC8:AC79)</f>
        <v>0</v>
      </c>
      <c r="AD4" s="103"/>
    </row>
    <row r="5" ht="8" customHeight="1">
      <c r="A5" s="220"/>
      <c r="B5" s="245"/>
      <c r="C5" s="245"/>
      <c r="D5" s="245"/>
      <c r="E5" s="290"/>
      <c r="F5" s="424"/>
      <c r="G5" s="137"/>
      <c r="H5" s="137"/>
      <c r="I5" s="137"/>
      <c r="J5" s="137"/>
      <c r="K5" s="124"/>
      <c r="L5" s="124"/>
      <c r="M5" s="247"/>
      <c r="N5" s="247"/>
      <c r="O5" s="124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03"/>
    </row>
    <row r="6" ht="15" customHeight="1" hidden="1">
      <c r="A6" s="220"/>
      <c r="B6" s="248"/>
      <c r="C6" s="248"/>
      <c r="D6" s="248"/>
      <c r="E6" s="248"/>
      <c r="F6" s="248"/>
      <c r="G6" s="248"/>
      <c r="H6" s="248"/>
      <c r="I6" s="248"/>
      <c r="J6" s="248"/>
      <c r="K6" s="247"/>
      <c r="L6" s="249"/>
      <c r="M6" s="247"/>
      <c r="N6" s="247"/>
      <c r="O6" s="247"/>
      <c r="P6" s="250">
        <f>SUM(P8:P51)</f>
        <v>0</v>
      </c>
      <c r="Q6" s="250">
        <f>SUM(Q8:Q51)</f>
        <v>0</v>
      </c>
      <c r="R6" s="250">
        <f>SUM(R8:R51)</f>
        <v>0</v>
      </c>
      <c r="S6" s="250">
        <f>SUM(S8:S51)</f>
        <v>0</v>
      </c>
      <c r="T6" s="250">
        <f>SUM(T8:T51)</f>
        <v>0</v>
      </c>
      <c r="U6" s="250">
        <f>SUM(U8:U51)</f>
        <v>0</v>
      </c>
      <c r="V6" s="250">
        <f>SUM(V8:V51)</f>
        <v>0</v>
      </c>
      <c r="W6" s="250">
        <f>SUM(W8:W51)</f>
        <v>0</v>
      </c>
      <c r="X6" s="250">
        <f>SUM(X8:X51)</f>
        <v>0</v>
      </c>
      <c r="Y6" s="250">
        <f>SUM(Y8:Y51)</f>
        <v>0</v>
      </c>
      <c r="Z6" s="250">
        <f>SUM(Z8:Z51)</f>
        <v>0</v>
      </c>
      <c r="AA6" s="250">
        <f>SUM(AA8:AA51)</f>
        <v>0</v>
      </c>
      <c r="AB6" s="250">
        <f>SUM(AB8:AB51)</f>
        <v>0</v>
      </c>
      <c r="AC6" s="250">
        <f>SUM(AC8:AC51)</f>
        <v>0</v>
      </c>
      <c r="AD6" s="141"/>
    </row>
    <row r="7" ht="36.6" customHeight="1">
      <c r="A7" s="251"/>
      <c r="B7" t="s" s="252">
        <v>67</v>
      </c>
      <c r="C7" t="s" s="253">
        <v>152</v>
      </c>
      <c r="D7" t="s" s="253">
        <v>68</v>
      </c>
      <c r="E7" t="s" s="253">
        <v>1226</v>
      </c>
      <c r="F7" t="s" s="253">
        <v>14</v>
      </c>
      <c r="G7" t="s" s="254">
        <v>70</v>
      </c>
      <c r="H7" t="s" s="255">
        <v>153</v>
      </c>
      <c r="I7" t="s" s="255">
        <v>154</v>
      </c>
      <c r="J7" t="s" s="255">
        <v>148</v>
      </c>
      <c r="K7" t="s" s="256">
        <v>155</v>
      </c>
      <c r="L7" t="s" s="146">
        <v>71</v>
      </c>
      <c r="M7" t="s" s="147">
        <v>61</v>
      </c>
      <c r="N7" t="s" s="147">
        <v>1227</v>
      </c>
      <c r="O7" t="s" s="147">
        <v>72</v>
      </c>
      <c r="P7" t="s" s="151">
        <v>32</v>
      </c>
      <c r="Q7" t="s" s="151">
        <v>33</v>
      </c>
      <c r="R7" t="s" s="151">
        <v>34</v>
      </c>
      <c r="S7" t="s" s="151">
        <v>35</v>
      </c>
      <c r="T7" t="s" s="151">
        <v>36</v>
      </c>
      <c r="U7" t="s" s="151">
        <v>37</v>
      </c>
      <c r="V7" t="s" s="151">
        <v>38</v>
      </c>
      <c r="W7" t="s" s="151">
        <v>39</v>
      </c>
      <c r="X7" t="s" s="151">
        <v>40</v>
      </c>
      <c r="Y7" t="s" s="151">
        <v>41</v>
      </c>
      <c r="Z7" t="s" s="151">
        <v>1228</v>
      </c>
      <c r="AA7" t="s" s="151">
        <v>45</v>
      </c>
      <c r="AB7" t="s" s="151">
        <v>1229</v>
      </c>
      <c r="AC7" t="s" s="151">
        <v>1230</v>
      </c>
      <c r="AD7" s="425"/>
    </row>
    <row r="8" ht="10.8" customHeight="1">
      <c r="A8" s="251"/>
      <c r="B8" t="s" s="273">
        <v>1231</v>
      </c>
      <c r="C8" s="274"/>
      <c r="D8" s="274"/>
      <c r="E8" s="260"/>
      <c r="F8" s="260"/>
      <c r="G8" s="260"/>
      <c r="H8" s="260"/>
      <c r="I8" s="260"/>
      <c r="J8" s="260"/>
      <c r="K8" s="260"/>
      <c r="L8" s="260"/>
      <c r="M8" s="260"/>
      <c r="N8" s="426"/>
      <c r="O8" s="308"/>
      <c r="P8" s="38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2"/>
      <c r="AD8" s="425"/>
    </row>
    <row r="9" ht="13.5" customHeight="1">
      <c r="A9" s="251"/>
      <c r="B9" t="s" s="172">
        <v>1232</v>
      </c>
      <c r="C9" t="s" s="265">
        <v>1233</v>
      </c>
      <c r="D9" s="427">
        <v>3</v>
      </c>
      <c r="E9" t="s" s="174">
        <v>1234</v>
      </c>
      <c r="F9" s="173">
        <v>2.45</v>
      </c>
      <c r="G9" s="175">
        <v>83</v>
      </c>
      <c r="H9" s="266">
        <v>0.15</v>
      </c>
      <c r="I9" s="267">
        <f>G9:G9*H9:H9</f>
        <v>12.45</v>
      </c>
      <c r="J9" s="267">
        <f>G9:G9*(1-H9:H9)</f>
        <v>70.55</v>
      </c>
      <c r="K9" s="268">
        <f>M9:M9*J9:J9</f>
        <v>0</v>
      </c>
      <c r="L9" s="382">
        <f>G9:G9*M9</f>
        <v>0</v>
      </c>
      <c r="M9" s="159">
        <f>SUM(P9:AC9)</f>
        <v>0</v>
      </c>
      <c r="N9" s="159">
        <f>M9:M9*D9:D9</f>
        <v>0</v>
      </c>
      <c r="O9" s="428">
        <f>M9*F9</f>
        <v>0</v>
      </c>
      <c r="P9" s="269"/>
      <c r="Q9" s="179"/>
      <c r="R9" s="180"/>
      <c r="S9" s="181"/>
      <c r="T9" s="182"/>
      <c r="U9" s="183"/>
      <c r="V9" s="184"/>
      <c r="W9" s="185"/>
      <c r="X9" s="186"/>
      <c r="Y9" s="383"/>
      <c r="Z9" s="429"/>
      <c r="AA9" s="430"/>
      <c r="AB9" s="431"/>
      <c r="AC9" s="432"/>
      <c r="AD9" s="425"/>
    </row>
    <row r="10" ht="13.5" customHeight="1">
      <c r="A10" s="251"/>
      <c r="B10" t="s" s="172">
        <v>1235</v>
      </c>
      <c r="C10" t="s" s="265">
        <v>1236</v>
      </c>
      <c r="D10" s="427">
        <v>3</v>
      </c>
      <c r="E10" t="s" s="174">
        <v>1234</v>
      </c>
      <c r="F10" s="173">
        <v>1.82</v>
      </c>
      <c r="G10" s="175">
        <v>79</v>
      </c>
      <c r="H10" s="266">
        <v>0.15</v>
      </c>
      <c r="I10" s="267">
        <f>G10:G10*H10:H10</f>
        <v>11.85</v>
      </c>
      <c r="J10" s="267">
        <f>G10:G10*(1-H10:H10)</f>
        <v>67.15000000000001</v>
      </c>
      <c r="K10" s="268">
        <f>M10:M10*J10:J10</f>
        <v>0</v>
      </c>
      <c r="L10" s="382">
        <f>G10:G10*M10</f>
        <v>0</v>
      </c>
      <c r="M10" s="159">
        <f>SUM(P10:AC10)</f>
        <v>0</v>
      </c>
      <c r="N10" s="159">
        <f>M10:M10*D10:D10</f>
        <v>0</v>
      </c>
      <c r="O10" s="428">
        <f>M10*F10</f>
        <v>0</v>
      </c>
      <c r="P10" s="269"/>
      <c r="Q10" s="179"/>
      <c r="R10" s="180"/>
      <c r="S10" s="181"/>
      <c r="T10" s="182"/>
      <c r="U10" s="183"/>
      <c r="V10" s="184"/>
      <c r="W10" s="185"/>
      <c r="X10" s="186"/>
      <c r="Y10" s="383"/>
      <c r="Z10" s="429"/>
      <c r="AA10" s="430"/>
      <c r="AB10" s="431"/>
      <c r="AC10" s="432"/>
      <c r="AD10" s="425"/>
    </row>
    <row r="11" ht="13.5" customHeight="1">
      <c r="A11" s="251"/>
      <c r="B11" t="s" s="172">
        <v>1237</v>
      </c>
      <c r="C11" t="s" s="265">
        <v>1238</v>
      </c>
      <c r="D11" s="427">
        <v>10</v>
      </c>
      <c r="E11" t="s" s="174">
        <v>1239</v>
      </c>
      <c r="F11" s="173">
        <v>1.46</v>
      </c>
      <c r="G11" s="175">
        <v>118</v>
      </c>
      <c r="H11" s="266">
        <v>0.15</v>
      </c>
      <c r="I11" s="267">
        <f>G11:G11*H11:H11</f>
        <v>17.7</v>
      </c>
      <c r="J11" s="267">
        <f>G11:G11*(1-H11:H11)</f>
        <v>100.3</v>
      </c>
      <c r="K11" s="268">
        <f>M11:M11*J11:J11</f>
        <v>0</v>
      </c>
      <c r="L11" s="382">
        <f>G11:G11*M11</f>
        <v>0</v>
      </c>
      <c r="M11" s="159">
        <f>SUM(P11:AC11)</f>
        <v>0</v>
      </c>
      <c r="N11" s="159">
        <f>M11:M11*D11:D11</f>
        <v>0</v>
      </c>
      <c r="O11" s="428">
        <f>M11*F11</f>
        <v>0</v>
      </c>
      <c r="P11" s="269"/>
      <c r="Q11" s="179"/>
      <c r="R11" s="180"/>
      <c r="S11" s="181"/>
      <c r="T11" s="182"/>
      <c r="U11" s="183"/>
      <c r="V11" s="184"/>
      <c r="W11" s="185"/>
      <c r="X11" s="186"/>
      <c r="Y11" s="383"/>
      <c r="Z11" s="429"/>
      <c r="AA11" s="430"/>
      <c r="AB11" s="431"/>
      <c r="AC11" s="432"/>
      <c r="AD11" s="425"/>
    </row>
    <row r="12" ht="13.5" customHeight="1">
      <c r="A12" s="251"/>
      <c r="B12" t="s" s="172">
        <v>1240</v>
      </c>
      <c r="C12" t="s" s="265">
        <v>1241</v>
      </c>
      <c r="D12" s="427">
        <v>12</v>
      </c>
      <c r="E12" t="s" s="174">
        <v>1242</v>
      </c>
      <c r="F12" s="173">
        <v>0.46</v>
      </c>
      <c r="G12" s="175">
        <v>73</v>
      </c>
      <c r="H12" s="266">
        <v>0.15</v>
      </c>
      <c r="I12" s="267">
        <f>G12:G12*H12:H12</f>
        <v>10.95</v>
      </c>
      <c r="J12" s="267">
        <f>G12:G12*(1-H12:H12)</f>
        <v>62.05</v>
      </c>
      <c r="K12" s="268">
        <f>M12:M12*J12:J12</f>
        <v>0</v>
      </c>
      <c r="L12" s="382">
        <f>G12:G12*M12</f>
        <v>0</v>
      </c>
      <c r="M12" s="159">
        <f>SUM(P12:AC12)</f>
        <v>0</v>
      </c>
      <c r="N12" s="159">
        <f>M12:M12*D12:D12</f>
        <v>0</v>
      </c>
      <c r="O12" s="428">
        <f>M12*F12</f>
        <v>0</v>
      </c>
      <c r="P12" s="269"/>
      <c r="Q12" s="179"/>
      <c r="R12" s="180"/>
      <c r="S12" s="181"/>
      <c r="T12" s="182"/>
      <c r="U12" s="183"/>
      <c r="V12" s="184"/>
      <c r="W12" s="185"/>
      <c r="X12" s="186"/>
      <c r="Y12" s="383"/>
      <c r="Z12" s="429"/>
      <c r="AA12" s="430"/>
      <c r="AB12" s="431"/>
      <c r="AC12" s="432"/>
      <c r="AD12" s="425"/>
    </row>
    <row r="13" ht="13.5" customHeight="1">
      <c r="A13" s="251"/>
      <c r="B13" t="s" s="172">
        <v>1243</v>
      </c>
      <c r="C13" t="s" s="265">
        <v>1244</v>
      </c>
      <c r="D13" s="427">
        <v>3</v>
      </c>
      <c r="E13" t="s" s="174">
        <v>1234</v>
      </c>
      <c r="F13" s="173">
        <v>1.1</v>
      </c>
      <c r="G13" s="175">
        <f>45/0.6</f>
        <v>75</v>
      </c>
      <c r="H13" s="266">
        <v>0.15</v>
      </c>
      <c r="I13" s="267">
        <f>G13:G13*H13:H13</f>
        <v>11.25</v>
      </c>
      <c r="J13" s="267">
        <f>G13:G13*(1-H13:H13)</f>
        <v>63.75</v>
      </c>
      <c r="K13" s="268">
        <f>M13:M13*J13:J13</f>
        <v>0</v>
      </c>
      <c r="L13" s="382">
        <f>G13:G13*M13</f>
        <v>0</v>
      </c>
      <c r="M13" s="159">
        <f>SUM(P13:AC13)</f>
        <v>0</v>
      </c>
      <c r="N13" s="159">
        <f>M13:M13*D13:D13</f>
        <v>0</v>
      </c>
      <c r="O13" s="428">
        <f>M13*F13</f>
        <v>0</v>
      </c>
      <c r="P13" s="269"/>
      <c r="Q13" s="179"/>
      <c r="R13" s="180"/>
      <c r="S13" s="181"/>
      <c r="T13" s="182"/>
      <c r="U13" s="183"/>
      <c r="V13" s="184"/>
      <c r="W13" s="185"/>
      <c r="X13" s="186"/>
      <c r="Y13" s="383"/>
      <c r="Z13" s="429"/>
      <c r="AA13" s="430"/>
      <c r="AB13" s="431"/>
      <c r="AC13" s="432"/>
      <c r="AD13" s="425"/>
    </row>
    <row r="14" ht="13.5" customHeight="1">
      <c r="A14" s="251"/>
      <c r="B14" t="s" s="172">
        <v>1245</v>
      </c>
      <c r="C14" t="s" s="265">
        <v>1246</v>
      </c>
      <c r="D14" s="427">
        <v>1</v>
      </c>
      <c r="E14" t="s" s="174">
        <v>1247</v>
      </c>
      <c r="F14" s="173">
        <v>0.67</v>
      </c>
      <c r="G14" s="175">
        <v>52</v>
      </c>
      <c r="H14" s="266">
        <v>0.15</v>
      </c>
      <c r="I14" s="267">
        <f>G14:G14*H14:H14</f>
        <v>7.8</v>
      </c>
      <c r="J14" s="267">
        <f>G14:G14*(1-H14:H14)</f>
        <v>44.2</v>
      </c>
      <c r="K14" s="268">
        <f>M14:M14*J14:J14</f>
        <v>0</v>
      </c>
      <c r="L14" s="382">
        <f>G14:G14*M14</f>
        <v>0</v>
      </c>
      <c r="M14" s="159">
        <f>SUM(P14:AC14)</f>
        <v>0</v>
      </c>
      <c r="N14" s="159">
        <f>M14:M14*D14:D14</f>
        <v>0</v>
      </c>
      <c r="O14" s="428">
        <f>M14*F14</f>
        <v>0</v>
      </c>
      <c r="P14" s="269"/>
      <c r="Q14" s="179"/>
      <c r="R14" s="180"/>
      <c r="S14" s="181"/>
      <c r="T14" s="182"/>
      <c r="U14" s="183"/>
      <c r="V14" s="184"/>
      <c r="W14" s="185"/>
      <c r="X14" s="186"/>
      <c r="Y14" s="383"/>
      <c r="Z14" s="429"/>
      <c r="AA14" s="430"/>
      <c r="AB14" s="431"/>
      <c r="AC14" s="432"/>
      <c r="AD14" s="425"/>
    </row>
    <row r="15" ht="13.5" customHeight="1">
      <c r="A15" s="251"/>
      <c r="B15" t="s" s="172">
        <v>1248</v>
      </c>
      <c r="C15" t="s" s="265">
        <v>1249</v>
      </c>
      <c r="D15" s="427">
        <v>3</v>
      </c>
      <c r="E15" t="s" s="174">
        <v>1234</v>
      </c>
      <c r="F15" s="173">
        <v>1.02</v>
      </c>
      <c r="G15" s="175">
        <v>81</v>
      </c>
      <c r="H15" s="266">
        <v>0.15</v>
      </c>
      <c r="I15" s="267">
        <f>G15:G15*H15:H15</f>
        <v>12.15</v>
      </c>
      <c r="J15" s="267">
        <f>G15:G15*(1-H15:H15)</f>
        <v>68.84999999999999</v>
      </c>
      <c r="K15" s="268">
        <f>M15:M15*J15:J15</f>
        <v>0</v>
      </c>
      <c r="L15" s="382">
        <f>G15:G15*M15</f>
        <v>0</v>
      </c>
      <c r="M15" s="159">
        <f>SUM(P15:AC15)</f>
        <v>0</v>
      </c>
      <c r="N15" s="159">
        <f>M15:M15*D15:D15</f>
        <v>0</v>
      </c>
      <c r="O15" s="428">
        <f>M15*F15</f>
        <v>0</v>
      </c>
      <c r="P15" s="269"/>
      <c r="Q15" s="179"/>
      <c r="R15" s="180"/>
      <c r="S15" s="181"/>
      <c r="T15" s="182"/>
      <c r="U15" s="183"/>
      <c r="V15" s="184"/>
      <c r="W15" s="185"/>
      <c r="X15" s="186"/>
      <c r="Y15" s="383"/>
      <c r="Z15" s="429"/>
      <c r="AA15" s="430"/>
      <c r="AB15" s="431"/>
      <c r="AC15" s="432"/>
      <c r="AD15" s="425"/>
    </row>
    <row r="16" ht="13.5" customHeight="1">
      <c r="A16" s="251"/>
      <c r="B16" t="s" s="172">
        <v>1250</v>
      </c>
      <c r="C16" t="s" s="265">
        <v>1251</v>
      </c>
      <c r="D16" s="427">
        <v>3</v>
      </c>
      <c r="E16" t="s" s="174">
        <v>1247</v>
      </c>
      <c r="F16" s="173">
        <v>1.66</v>
      </c>
      <c r="G16" s="175">
        <v>115</v>
      </c>
      <c r="H16" s="266">
        <v>0.15</v>
      </c>
      <c r="I16" s="267">
        <f>G16:G16*H16:H16</f>
        <v>17.25</v>
      </c>
      <c r="J16" s="267">
        <f>G16:G16*(1-H16:H16)</f>
        <v>97.75</v>
      </c>
      <c r="K16" s="268">
        <f>M16:M16*J16:J16</f>
        <v>0</v>
      </c>
      <c r="L16" s="382">
        <f>G16:G16*M16</f>
        <v>0</v>
      </c>
      <c r="M16" s="159">
        <f>SUM(P16:AC16)</f>
        <v>0</v>
      </c>
      <c r="N16" s="159">
        <f>M16:M16*D16:D16</f>
        <v>0</v>
      </c>
      <c r="O16" s="428">
        <f>M16*F16</f>
        <v>0</v>
      </c>
      <c r="P16" s="269"/>
      <c r="Q16" s="179"/>
      <c r="R16" s="180"/>
      <c r="S16" s="181"/>
      <c r="T16" s="182"/>
      <c r="U16" s="183"/>
      <c r="V16" s="184"/>
      <c r="W16" s="185"/>
      <c r="X16" s="186"/>
      <c r="Y16" s="383"/>
      <c r="Z16" s="429"/>
      <c r="AA16" s="430"/>
      <c r="AB16" s="431"/>
      <c r="AC16" s="432"/>
      <c r="AD16" s="425"/>
    </row>
    <row r="17" ht="13.5" customHeight="1">
      <c r="A17" s="251"/>
      <c r="B17" t="s" s="172">
        <v>1252</v>
      </c>
      <c r="C17" t="s" s="265">
        <v>1253</v>
      </c>
      <c r="D17" s="427">
        <v>10</v>
      </c>
      <c r="E17" t="s" s="174">
        <v>1242</v>
      </c>
      <c r="F17" s="173">
        <v>0.6899999999999999</v>
      </c>
      <c r="G17" s="175">
        <v>92</v>
      </c>
      <c r="H17" s="266">
        <v>0.15</v>
      </c>
      <c r="I17" s="267">
        <f>G17:G17*H17:H17</f>
        <v>13.8</v>
      </c>
      <c r="J17" s="267">
        <f>G17:G17*(1-H17:H17)</f>
        <v>78.2</v>
      </c>
      <c r="K17" s="268">
        <f>M17:M17*J17:J17</f>
        <v>0</v>
      </c>
      <c r="L17" s="382">
        <f>G17:G17*M17</f>
        <v>0</v>
      </c>
      <c r="M17" s="159">
        <f>SUM(P17:AC17)</f>
        <v>0</v>
      </c>
      <c r="N17" s="159">
        <f>M17:M17*D17:D17</f>
        <v>0</v>
      </c>
      <c r="O17" s="428">
        <f>M17*F17</f>
        <v>0</v>
      </c>
      <c r="P17" s="269"/>
      <c r="Q17" s="179"/>
      <c r="R17" s="180"/>
      <c r="S17" s="181"/>
      <c r="T17" s="182"/>
      <c r="U17" s="183"/>
      <c r="V17" s="184"/>
      <c r="W17" s="185"/>
      <c r="X17" s="186"/>
      <c r="Y17" s="383"/>
      <c r="Z17" s="429"/>
      <c r="AA17" s="430"/>
      <c r="AB17" s="431"/>
      <c r="AC17" s="432"/>
      <c r="AD17" s="425"/>
    </row>
    <row r="18" ht="13.5" customHeight="1">
      <c r="A18" s="251"/>
      <c r="B18" t="s" s="172">
        <v>1254</v>
      </c>
      <c r="C18" t="s" s="265">
        <v>1255</v>
      </c>
      <c r="D18" s="427">
        <v>10</v>
      </c>
      <c r="E18" t="s" s="174">
        <v>1239</v>
      </c>
      <c r="F18" s="173">
        <v>1.42</v>
      </c>
      <c r="G18" s="175">
        <v>115</v>
      </c>
      <c r="H18" s="266">
        <v>0.15</v>
      </c>
      <c r="I18" s="267">
        <f>G18:G18*H18:H18</f>
        <v>17.25</v>
      </c>
      <c r="J18" s="267">
        <f>G18:G18*(1-H18:H18)</f>
        <v>97.75</v>
      </c>
      <c r="K18" s="268">
        <f>M18:M18*J18:J18</f>
        <v>0</v>
      </c>
      <c r="L18" s="382">
        <f>G18:G18*M18</f>
        <v>0</v>
      </c>
      <c r="M18" s="159">
        <f>SUM(P18:AC18)</f>
        <v>0</v>
      </c>
      <c r="N18" s="159">
        <f>M18:M18*D18:D18</f>
        <v>0</v>
      </c>
      <c r="O18" s="428">
        <f>M18*F18</f>
        <v>0</v>
      </c>
      <c r="P18" s="269"/>
      <c r="Q18" s="179"/>
      <c r="R18" s="180"/>
      <c r="S18" s="181"/>
      <c r="T18" s="182"/>
      <c r="U18" s="183"/>
      <c r="V18" s="184"/>
      <c r="W18" s="185"/>
      <c r="X18" s="186"/>
      <c r="Y18" s="383"/>
      <c r="Z18" s="429"/>
      <c r="AA18" s="430"/>
      <c r="AB18" s="431"/>
      <c r="AC18" s="432"/>
      <c r="AD18" s="425"/>
    </row>
    <row r="19" ht="13.5" customHeight="1">
      <c r="A19" s="251"/>
      <c r="B19" t="s" s="172">
        <v>1256</v>
      </c>
      <c r="C19" t="s" s="265">
        <v>1257</v>
      </c>
      <c r="D19" s="427">
        <v>3</v>
      </c>
      <c r="E19" t="s" s="174">
        <v>1247</v>
      </c>
      <c r="F19" s="173">
        <v>1.25</v>
      </c>
      <c r="G19" s="175">
        <v>93</v>
      </c>
      <c r="H19" s="266">
        <v>0.15</v>
      </c>
      <c r="I19" s="267">
        <f>G19:G19*H19:H19</f>
        <v>13.95</v>
      </c>
      <c r="J19" s="267">
        <f>G19:G19*(1-H19:H19)</f>
        <v>79.05</v>
      </c>
      <c r="K19" s="268">
        <f>M19:M19*J19:J19</f>
        <v>0</v>
      </c>
      <c r="L19" s="382">
        <f>G19:G19*M19</f>
        <v>0</v>
      </c>
      <c r="M19" s="159">
        <f>SUM(P19:AC19)</f>
        <v>0</v>
      </c>
      <c r="N19" s="159">
        <f>M19:M19*D19:D19</f>
        <v>0</v>
      </c>
      <c r="O19" s="428">
        <f>M19*F19</f>
        <v>0</v>
      </c>
      <c r="P19" s="269"/>
      <c r="Q19" s="179"/>
      <c r="R19" s="180"/>
      <c r="S19" s="181"/>
      <c r="T19" s="182"/>
      <c r="U19" s="183"/>
      <c r="V19" s="184"/>
      <c r="W19" s="185"/>
      <c r="X19" s="186"/>
      <c r="Y19" s="383"/>
      <c r="Z19" s="429"/>
      <c r="AA19" s="430"/>
      <c r="AB19" s="431"/>
      <c r="AC19" s="432"/>
      <c r="AD19" s="425"/>
    </row>
    <row r="20" ht="13.5" customHeight="1">
      <c r="A20" s="251"/>
      <c r="B20" t="s" s="172">
        <v>1258</v>
      </c>
      <c r="C20" t="s" s="265">
        <v>1259</v>
      </c>
      <c r="D20" s="427">
        <v>10</v>
      </c>
      <c r="E20" t="s" s="174">
        <v>1239</v>
      </c>
      <c r="F20" s="173">
        <v>2.28</v>
      </c>
      <c r="G20" s="175">
        <v>120</v>
      </c>
      <c r="H20" s="266">
        <v>0.15</v>
      </c>
      <c r="I20" s="267">
        <f>G20:G20*H20:H20</f>
        <v>18</v>
      </c>
      <c r="J20" s="267">
        <f>G20:G20*(1-H20:H20)</f>
        <v>102</v>
      </c>
      <c r="K20" s="268">
        <f>M20:M20*J20:J20</f>
        <v>0</v>
      </c>
      <c r="L20" s="382">
        <f>G20:G20*M20</f>
        <v>0</v>
      </c>
      <c r="M20" s="159">
        <f>SUM(P20:AC20)</f>
        <v>0</v>
      </c>
      <c r="N20" s="159">
        <f>M20:M20*D20:D20</f>
        <v>0</v>
      </c>
      <c r="O20" s="428">
        <f>M20*F20</f>
        <v>0</v>
      </c>
      <c r="P20" s="269"/>
      <c r="Q20" s="179"/>
      <c r="R20" s="180"/>
      <c r="S20" s="181"/>
      <c r="T20" s="182"/>
      <c r="U20" s="183"/>
      <c r="V20" s="184"/>
      <c r="W20" s="185"/>
      <c r="X20" s="186"/>
      <c r="Y20" s="383"/>
      <c r="Z20" s="429"/>
      <c r="AA20" s="430"/>
      <c r="AB20" s="431"/>
      <c r="AC20" s="432"/>
      <c r="AD20" s="425"/>
    </row>
    <row r="21" ht="13.5" customHeight="1">
      <c r="A21" s="251"/>
      <c r="B21" t="s" s="172">
        <v>1260</v>
      </c>
      <c r="C21" t="s" s="265">
        <v>1261</v>
      </c>
      <c r="D21" s="427">
        <v>1</v>
      </c>
      <c r="E21" t="s" s="174">
        <v>1262</v>
      </c>
      <c r="F21" s="173">
        <v>0.88</v>
      </c>
      <c r="G21" s="175">
        <v>56</v>
      </c>
      <c r="H21" s="266">
        <v>0.15</v>
      </c>
      <c r="I21" s="267">
        <f>G21:G21*H21:H21</f>
        <v>8.4</v>
      </c>
      <c r="J21" s="267">
        <f>G21:G21*(1-H21:H21)</f>
        <v>47.6</v>
      </c>
      <c r="K21" s="268">
        <f>M21:M21*J21:J21</f>
        <v>0</v>
      </c>
      <c r="L21" s="382">
        <f>G21:G21*M21</f>
        <v>0</v>
      </c>
      <c r="M21" s="159">
        <f>SUM(P21:AC21)</f>
        <v>0</v>
      </c>
      <c r="N21" s="159">
        <f>M21:M21*D21:D21</f>
        <v>0</v>
      </c>
      <c r="O21" s="428">
        <f>M21*F21</f>
        <v>0</v>
      </c>
      <c r="P21" s="269"/>
      <c r="Q21" s="179"/>
      <c r="R21" s="180"/>
      <c r="S21" s="181"/>
      <c r="T21" s="182"/>
      <c r="U21" s="183"/>
      <c r="V21" s="184"/>
      <c r="W21" s="185"/>
      <c r="X21" s="186"/>
      <c r="Y21" s="383"/>
      <c r="Z21" s="429"/>
      <c r="AA21" s="430"/>
      <c r="AB21" s="431"/>
      <c r="AC21" s="432"/>
      <c r="AD21" s="425"/>
    </row>
    <row r="22" ht="13.5" customHeight="1">
      <c r="A22" s="251"/>
      <c r="B22" t="s" s="172">
        <v>1263</v>
      </c>
      <c r="C22" t="s" s="265">
        <v>1264</v>
      </c>
      <c r="D22" s="427">
        <v>1</v>
      </c>
      <c r="E22" t="s" s="174">
        <v>1262</v>
      </c>
      <c r="F22" s="173">
        <v>0.88</v>
      </c>
      <c r="G22" s="175">
        <v>58</v>
      </c>
      <c r="H22" s="266">
        <v>0.15</v>
      </c>
      <c r="I22" s="267">
        <f>G22:G22*H22:H22</f>
        <v>8.699999999999999</v>
      </c>
      <c r="J22" s="267">
        <f>G22:G22*(1-H22:H22)</f>
        <v>49.3</v>
      </c>
      <c r="K22" s="268">
        <f>M22:M22*J22:J22</f>
        <v>0</v>
      </c>
      <c r="L22" s="382">
        <f>G22:G22*M22</f>
        <v>0</v>
      </c>
      <c r="M22" s="159">
        <f>SUM(P22:AC22)</f>
        <v>0</v>
      </c>
      <c r="N22" s="159">
        <f>M22:M22*D22:D22</f>
        <v>0</v>
      </c>
      <c r="O22" s="428">
        <f>M22*F22</f>
        <v>0</v>
      </c>
      <c r="P22" s="269"/>
      <c r="Q22" s="179"/>
      <c r="R22" s="180"/>
      <c r="S22" s="181"/>
      <c r="T22" s="182"/>
      <c r="U22" s="183"/>
      <c r="V22" s="184"/>
      <c r="W22" s="185"/>
      <c r="X22" s="186"/>
      <c r="Y22" s="383"/>
      <c r="Z22" s="429"/>
      <c r="AA22" s="430"/>
      <c r="AB22" s="431"/>
      <c r="AC22" s="432"/>
      <c r="AD22" s="425"/>
    </row>
    <row r="23" ht="10.8" customHeight="1">
      <c r="A23" s="251"/>
      <c r="B23" t="s" s="307">
        <v>1265</v>
      </c>
      <c r="C23" s="274"/>
      <c r="D23" s="274"/>
      <c r="E23" s="260"/>
      <c r="F23" s="260"/>
      <c r="G23" s="260"/>
      <c r="H23" s="260"/>
      <c r="I23" s="260"/>
      <c r="J23" s="260"/>
      <c r="K23" s="305"/>
      <c r="L23" s="260"/>
      <c r="M23" s="260"/>
      <c r="N23" s="426"/>
      <c r="O23" s="308"/>
      <c r="P23" s="38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2"/>
      <c r="AD23" s="425"/>
    </row>
    <row r="24" ht="10.8" customHeight="1">
      <c r="A24" s="251"/>
      <c r="B24" t="s" s="172">
        <v>1266</v>
      </c>
      <c r="C24" t="s" s="265">
        <v>1267</v>
      </c>
      <c r="D24" s="427">
        <v>2</v>
      </c>
      <c r="E24" t="s" s="174">
        <v>1247</v>
      </c>
      <c r="F24" s="173">
        <v>1.04</v>
      </c>
      <c r="G24" s="175">
        <v>97</v>
      </c>
      <c r="H24" s="266">
        <v>0.15</v>
      </c>
      <c r="I24" s="267">
        <f>G24:G24*H24:H24</f>
        <v>14.55</v>
      </c>
      <c r="J24" s="267">
        <f>G24:G24*(1-H24:H24)</f>
        <v>82.45</v>
      </c>
      <c r="K24" s="268">
        <f>M24:M24*J24:J24</f>
        <v>0</v>
      </c>
      <c r="L24" s="382">
        <f>G24:G24*M24</f>
        <v>0</v>
      </c>
      <c r="M24" s="159">
        <f>SUM(P24:AC24)</f>
        <v>0</v>
      </c>
      <c r="N24" s="159">
        <f>M24:M24*D24:D24</f>
        <v>0</v>
      </c>
      <c r="O24" s="428">
        <f>M24*F24</f>
        <v>0</v>
      </c>
      <c r="P24" s="269"/>
      <c r="Q24" s="179"/>
      <c r="R24" s="180"/>
      <c r="S24" s="181"/>
      <c r="T24" s="182"/>
      <c r="U24" s="183"/>
      <c r="V24" s="184"/>
      <c r="W24" s="185"/>
      <c r="X24" s="186"/>
      <c r="Y24" s="383"/>
      <c r="Z24" s="429"/>
      <c r="AA24" s="430"/>
      <c r="AB24" s="431"/>
      <c r="AC24" s="432"/>
      <c r="AD24" s="425"/>
    </row>
    <row r="25" ht="10.8" customHeight="1">
      <c r="A25" s="251"/>
      <c r="B25" t="s" s="172">
        <v>1268</v>
      </c>
      <c r="C25" t="s" s="265">
        <v>1269</v>
      </c>
      <c r="D25" s="427">
        <v>5</v>
      </c>
      <c r="E25" t="s" s="174">
        <v>1234</v>
      </c>
      <c r="F25" s="173">
        <v>1.33</v>
      </c>
      <c r="G25" s="175">
        <v>108</v>
      </c>
      <c r="H25" s="266">
        <v>0.15</v>
      </c>
      <c r="I25" s="267">
        <f>G25:G25*H25:H25</f>
        <v>16.2</v>
      </c>
      <c r="J25" s="267">
        <f>G25:G25*(1-H25:H25)</f>
        <v>91.8</v>
      </c>
      <c r="K25" s="268">
        <f>M25:M25*J25:J25</f>
        <v>0</v>
      </c>
      <c r="L25" s="382">
        <f>G25:G25*M25</f>
        <v>0</v>
      </c>
      <c r="M25" s="159">
        <f>SUM(P25:AC25)</f>
        <v>0</v>
      </c>
      <c r="N25" s="159">
        <f>M25:M25*D25:D25</f>
        <v>0</v>
      </c>
      <c r="O25" s="428">
        <f>M25*F25</f>
        <v>0</v>
      </c>
      <c r="P25" s="269"/>
      <c r="Q25" s="179"/>
      <c r="R25" s="180"/>
      <c r="S25" s="181"/>
      <c r="T25" s="182"/>
      <c r="U25" s="183"/>
      <c r="V25" s="184"/>
      <c r="W25" s="185"/>
      <c r="X25" s="186"/>
      <c r="Y25" s="383"/>
      <c r="Z25" s="429"/>
      <c r="AA25" s="430"/>
      <c r="AB25" s="431"/>
      <c r="AC25" s="432"/>
      <c r="AD25" s="425"/>
    </row>
    <row r="26" ht="10.8" customHeight="1">
      <c r="A26" s="251"/>
      <c r="B26" t="s" s="172">
        <v>1270</v>
      </c>
      <c r="C26" t="s" s="265">
        <v>1271</v>
      </c>
      <c r="D26" s="427">
        <v>2</v>
      </c>
      <c r="E26" t="s" s="174">
        <v>1247</v>
      </c>
      <c r="F26" s="173">
        <v>0.97</v>
      </c>
      <c r="G26" s="175">
        <v>82</v>
      </c>
      <c r="H26" s="266">
        <v>0.15</v>
      </c>
      <c r="I26" s="267">
        <f>G26:G26*H26:H26</f>
        <v>12.3</v>
      </c>
      <c r="J26" s="267">
        <f>G26:G26*(1-H26:H26)</f>
        <v>69.7</v>
      </c>
      <c r="K26" s="268">
        <f>M26:M26*J26:J26</f>
        <v>0</v>
      </c>
      <c r="L26" s="382">
        <f>G26:G26*M26</f>
        <v>0</v>
      </c>
      <c r="M26" s="159">
        <f>SUM(P26:AC26)</f>
        <v>0</v>
      </c>
      <c r="N26" s="159">
        <f>M26:M26*D26:D26</f>
        <v>0</v>
      </c>
      <c r="O26" s="428">
        <f>M26*F26</f>
        <v>0</v>
      </c>
      <c r="P26" s="269"/>
      <c r="Q26" s="179"/>
      <c r="R26" s="180"/>
      <c r="S26" s="181"/>
      <c r="T26" s="182"/>
      <c r="U26" s="183"/>
      <c r="V26" s="184"/>
      <c r="W26" s="185"/>
      <c r="X26" s="186"/>
      <c r="Y26" s="383"/>
      <c r="Z26" s="429"/>
      <c r="AA26" s="430"/>
      <c r="AB26" s="431"/>
      <c r="AC26" s="432"/>
      <c r="AD26" s="425"/>
    </row>
    <row r="27" ht="10.8" customHeight="1">
      <c r="A27" s="251"/>
      <c r="B27" t="s" s="172">
        <v>1272</v>
      </c>
      <c r="C27" t="s" s="265">
        <v>1273</v>
      </c>
      <c r="D27" s="427">
        <v>4</v>
      </c>
      <c r="E27" t="s" s="174">
        <v>1234</v>
      </c>
      <c r="F27" s="173">
        <v>0.83</v>
      </c>
      <c r="G27" s="175">
        <v>81</v>
      </c>
      <c r="H27" s="266">
        <v>0.15</v>
      </c>
      <c r="I27" s="267">
        <f>G27:G27*H27:H27</f>
        <v>12.15</v>
      </c>
      <c r="J27" s="267">
        <f>G27:G27*(1-H27:H27)</f>
        <v>68.84999999999999</v>
      </c>
      <c r="K27" s="268">
        <f>M27:M27*J27:J27</f>
        <v>0</v>
      </c>
      <c r="L27" s="382">
        <f>G27:G27*M27</f>
        <v>0</v>
      </c>
      <c r="M27" s="159">
        <f>SUM(P27:AC27)</f>
        <v>0</v>
      </c>
      <c r="N27" s="159">
        <f>M27:M27*D27:D27</f>
        <v>0</v>
      </c>
      <c r="O27" s="428">
        <f>M27*F27</f>
        <v>0</v>
      </c>
      <c r="P27" s="269"/>
      <c r="Q27" s="179"/>
      <c r="R27" s="180"/>
      <c r="S27" s="181"/>
      <c r="T27" s="182"/>
      <c r="U27" s="183"/>
      <c r="V27" s="184"/>
      <c r="W27" s="185"/>
      <c r="X27" s="186"/>
      <c r="Y27" s="383"/>
      <c r="Z27" s="429"/>
      <c r="AA27" s="430"/>
      <c r="AB27" s="431"/>
      <c r="AC27" s="432"/>
      <c r="AD27" s="425"/>
    </row>
    <row r="28" ht="10.8" customHeight="1">
      <c r="A28" s="251"/>
      <c r="B28" t="s" s="172">
        <v>1274</v>
      </c>
      <c r="C28" t="s" s="265">
        <v>1275</v>
      </c>
      <c r="D28" s="427">
        <v>15</v>
      </c>
      <c r="E28" t="s" s="174">
        <v>1242</v>
      </c>
      <c r="F28" s="173">
        <v>0.8100000000000001</v>
      </c>
      <c r="G28" s="175">
        <f>66/0.6</f>
        <v>110</v>
      </c>
      <c r="H28" s="266">
        <v>0.15</v>
      </c>
      <c r="I28" s="267">
        <f>G28:G28*H28:H28</f>
        <v>16.5</v>
      </c>
      <c r="J28" s="267">
        <f>G28:G28*(1-H28:H28)</f>
        <v>93.5</v>
      </c>
      <c r="K28" s="268">
        <f>M28:M28*J28:J28</f>
        <v>0</v>
      </c>
      <c r="L28" s="382">
        <f>G28:G28*M28</f>
        <v>0</v>
      </c>
      <c r="M28" s="159">
        <f>SUM(P28:AC28)</f>
        <v>0</v>
      </c>
      <c r="N28" s="159">
        <f>M28:M28*D28:D28</f>
        <v>0</v>
      </c>
      <c r="O28" s="428">
        <f>M28*F28</f>
        <v>0</v>
      </c>
      <c r="P28" s="269"/>
      <c r="Q28" s="179"/>
      <c r="R28" s="180"/>
      <c r="S28" s="181"/>
      <c r="T28" s="182"/>
      <c r="U28" s="183"/>
      <c r="V28" s="184"/>
      <c r="W28" s="185"/>
      <c r="X28" s="186"/>
      <c r="Y28" s="383"/>
      <c r="Z28" s="429"/>
      <c r="AA28" s="430"/>
      <c r="AB28" s="431"/>
      <c r="AC28" s="432"/>
      <c r="AD28" s="425"/>
    </row>
    <row r="29" ht="10.8" customHeight="1">
      <c r="A29" s="251"/>
      <c r="B29" t="s" s="172">
        <v>1276</v>
      </c>
      <c r="C29" t="s" s="265">
        <v>1277</v>
      </c>
      <c r="D29" s="427">
        <v>4</v>
      </c>
      <c r="E29" t="s" s="174">
        <v>1234</v>
      </c>
      <c r="F29" s="173">
        <v>1.51</v>
      </c>
      <c r="G29" s="175">
        <f>72/0.6</f>
        <v>120</v>
      </c>
      <c r="H29" s="266">
        <v>0.15</v>
      </c>
      <c r="I29" s="267">
        <f>G29:G29*H29:H29</f>
        <v>18</v>
      </c>
      <c r="J29" s="267">
        <f>G29:G29*(1-H29:H29)</f>
        <v>102</v>
      </c>
      <c r="K29" s="268">
        <f>M29:M29*J29:J29</f>
        <v>0</v>
      </c>
      <c r="L29" s="382">
        <f>G29:G29*M29</f>
        <v>0</v>
      </c>
      <c r="M29" s="159">
        <f>SUM(P29:AC29)</f>
        <v>0</v>
      </c>
      <c r="N29" s="159">
        <f>M29:M29*D29:D29</f>
        <v>0</v>
      </c>
      <c r="O29" s="428">
        <f>M29*F29</f>
        <v>0</v>
      </c>
      <c r="P29" s="269"/>
      <c r="Q29" s="179"/>
      <c r="R29" s="180"/>
      <c r="S29" s="181"/>
      <c r="T29" s="182"/>
      <c r="U29" s="183"/>
      <c r="V29" s="184"/>
      <c r="W29" s="185"/>
      <c r="X29" s="186"/>
      <c r="Y29" s="383"/>
      <c r="Z29" s="429"/>
      <c r="AA29" s="430"/>
      <c r="AB29" s="431"/>
      <c r="AC29" s="432"/>
      <c r="AD29" s="425"/>
    </row>
    <row r="30" ht="10.8" customHeight="1">
      <c r="A30" s="251"/>
      <c r="B30" t="s" s="172">
        <v>1278</v>
      </c>
      <c r="C30" t="s" s="265">
        <v>1279</v>
      </c>
      <c r="D30" s="427">
        <v>10</v>
      </c>
      <c r="E30" t="s" s="174">
        <v>1239</v>
      </c>
      <c r="F30" s="173">
        <v>1.01</v>
      </c>
      <c r="G30" s="175">
        <v>137</v>
      </c>
      <c r="H30" s="266">
        <v>0.15</v>
      </c>
      <c r="I30" s="267">
        <f>G30:G30*H30:H30</f>
        <v>20.55</v>
      </c>
      <c r="J30" s="267">
        <f>G30:G30*(1-H30:H30)</f>
        <v>116.45</v>
      </c>
      <c r="K30" s="268">
        <f>M30:M30*J30:J30</f>
        <v>0</v>
      </c>
      <c r="L30" s="382">
        <f>G30:G30*M30</f>
        <v>0</v>
      </c>
      <c r="M30" s="159">
        <f>SUM(P30:AC30)</f>
        <v>0</v>
      </c>
      <c r="N30" s="159">
        <f>M30:M30*D30:D30</f>
        <v>0</v>
      </c>
      <c r="O30" s="428">
        <f>M30*F30</f>
        <v>0</v>
      </c>
      <c r="P30" s="269"/>
      <c r="Q30" s="179"/>
      <c r="R30" s="180"/>
      <c r="S30" s="181"/>
      <c r="T30" s="182"/>
      <c r="U30" s="183"/>
      <c r="V30" s="184"/>
      <c r="W30" s="185"/>
      <c r="X30" s="186"/>
      <c r="Y30" s="383"/>
      <c r="Z30" s="429"/>
      <c r="AA30" s="430"/>
      <c r="AB30" s="431"/>
      <c r="AC30" s="432"/>
      <c r="AD30" s="425"/>
    </row>
    <row r="31" ht="10.8" customHeight="1">
      <c r="A31" s="251"/>
      <c r="B31" t="s" s="172">
        <v>1280</v>
      </c>
      <c r="C31" t="s" s="265">
        <v>1281</v>
      </c>
      <c r="D31" s="427">
        <v>10</v>
      </c>
      <c r="E31" t="s" s="174">
        <v>1282</v>
      </c>
      <c r="F31" s="173">
        <v>0.39</v>
      </c>
      <c r="G31" s="175">
        <v>46</v>
      </c>
      <c r="H31" s="266">
        <v>0.15</v>
      </c>
      <c r="I31" s="267">
        <f>G31:G31*H31:H31</f>
        <v>6.9</v>
      </c>
      <c r="J31" s="267">
        <f>G31:G31*(1-H31:H31)</f>
        <v>39.1</v>
      </c>
      <c r="K31" s="268">
        <f>M31:M31*J31:J31</f>
        <v>0</v>
      </c>
      <c r="L31" s="382">
        <f>G31:G31*M31</f>
        <v>0</v>
      </c>
      <c r="M31" s="159">
        <f>SUM(P31:AC31)</f>
        <v>0</v>
      </c>
      <c r="N31" s="159">
        <f>M31:M31*D31:D31</f>
        <v>0</v>
      </c>
      <c r="O31" s="428">
        <f>M31*F31</f>
        <v>0</v>
      </c>
      <c r="P31" s="269"/>
      <c r="Q31" s="179"/>
      <c r="R31" s="180"/>
      <c r="S31" s="181"/>
      <c r="T31" s="182"/>
      <c r="U31" s="183"/>
      <c r="V31" s="184"/>
      <c r="W31" s="185"/>
      <c r="X31" s="186"/>
      <c r="Y31" s="383"/>
      <c r="Z31" s="429"/>
      <c r="AA31" s="430"/>
      <c r="AB31" s="431"/>
      <c r="AC31" s="432"/>
      <c r="AD31" s="425"/>
    </row>
    <row r="32" ht="10.8" customHeight="1">
      <c r="A32" s="251"/>
      <c r="B32" t="s" s="172">
        <v>1283</v>
      </c>
      <c r="C32" t="s" s="265">
        <v>1284</v>
      </c>
      <c r="D32" s="427">
        <v>2</v>
      </c>
      <c r="E32" t="s" s="174">
        <v>1247</v>
      </c>
      <c r="F32" s="173">
        <v>1</v>
      </c>
      <c r="G32" s="175">
        <v>98</v>
      </c>
      <c r="H32" s="266">
        <v>0.15</v>
      </c>
      <c r="I32" s="267">
        <f>G32:G32*H32:H32</f>
        <v>14.7</v>
      </c>
      <c r="J32" s="267">
        <f>G32:G32*(1-H32:H32)</f>
        <v>83.3</v>
      </c>
      <c r="K32" s="268">
        <f>M32:M32*J32:J32</f>
        <v>0</v>
      </c>
      <c r="L32" s="382">
        <f>G32*SUM(P32:Y32)</f>
        <v>0</v>
      </c>
      <c r="M32" s="159">
        <f>SUM(P32:AC32)</f>
        <v>0</v>
      </c>
      <c r="N32" s="159">
        <f>M32:M32*D32:D32</f>
        <v>0</v>
      </c>
      <c r="O32" s="428">
        <f>M32*F32</f>
        <v>0</v>
      </c>
      <c r="P32" s="269"/>
      <c r="Q32" s="179"/>
      <c r="R32" s="180"/>
      <c r="S32" s="181"/>
      <c r="T32" s="182"/>
      <c r="U32" s="183"/>
      <c r="V32" s="184"/>
      <c r="W32" s="185"/>
      <c r="X32" s="186"/>
      <c r="Y32" s="383"/>
      <c r="Z32" s="429"/>
      <c r="AA32" s="430"/>
      <c r="AB32" s="431"/>
      <c r="AC32" s="432"/>
      <c r="AD32" s="425"/>
    </row>
    <row r="33" ht="10.8" customHeight="1">
      <c r="A33" s="251"/>
      <c r="B33" t="s" s="172">
        <v>1285</v>
      </c>
      <c r="C33" t="s" s="265">
        <v>1286</v>
      </c>
      <c r="D33" s="427">
        <v>2</v>
      </c>
      <c r="E33" t="s" s="174">
        <v>1247</v>
      </c>
      <c r="F33" s="173">
        <v>0.82</v>
      </c>
      <c r="G33" s="175">
        <v>94</v>
      </c>
      <c r="H33" s="266">
        <v>0.15</v>
      </c>
      <c r="I33" s="267">
        <f>G33:G33*H33:H33</f>
        <v>14.1</v>
      </c>
      <c r="J33" s="267">
        <f>G33:G33*(1-H33:H33)</f>
        <v>79.90000000000001</v>
      </c>
      <c r="K33" s="268">
        <f>M33:M33*J33:J33</f>
        <v>0</v>
      </c>
      <c r="L33" s="382">
        <f>G33*SUM(P33:Y33)</f>
        <v>0</v>
      </c>
      <c r="M33" s="159">
        <f>SUM(P33:AC33)</f>
        <v>0</v>
      </c>
      <c r="N33" s="159">
        <f>M33:M33*D33:D33</f>
        <v>0</v>
      </c>
      <c r="O33" s="428">
        <f>M33*F33</f>
        <v>0</v>
      </c>
      <c r="P33" s="269"/>
      <c r="Q33" s="179"/>
      <c r="R33" s="180"/>
      <c r="S33" s="181"/>
      <c r="T33" s="182"/>
      <c r="U33" s="183"/>
      <c r="V33" s="184"/>
      <c r="W33" s="185"/>
      <c r="X33" s="186"/>
      <c r="Y33" s="383"/>
      <c r="Z33" s="429"/>
      <c r="AA33" s="430"/>
      <c r="AB33" s="431"/>
      <c r="AC33" s="432"/>
      <c r="AD33" s="425"/>
    </row>
    <row r="34" ht="10.8" customHeight="1">
      <c r="A34" s="251"/>
      <c r="B34" t="s" s="172">
        <v>1287</v>
      </c>
      <c r="C34" t="s" s="265">
        <v>1288</v>
      </c>
      <c r="D34" s="427">
        <v>25</v>
      </c>
      <c r="E34" t="s" s="174">
        <v>1282</v>
      </c>
      <c r="F34" s="173">
        <v>0.45</v>
      </c>
      <c r="G34" s="175">
        <v>59</v>
      </c>
      <c r="H34" s="266">
        <v>0.15</v>
      </c>
      <c r="I34" s="267">
        <f>G34:G34*H34:H34</f>
        <v>8.85</v>
      </c>
      <c r="J34" s="267">
        <f>G34:G34*(1-H34:H34)</f>
        <v>50.15</v>
      </c>
      <c r="K34" s="268">
        <f>M34:M34*J34:J34</f>
        <v>0</v>
      </c>
      <c r="L34" s="382">
        <f>G34*SUM(P34:Y34)</f>
        <v>0</v>
      </c>
      <c r="M34" s="159">
        <f>SUM(P34:AC34)</f>
        <v>0</v>
      </c>
      <c r="N34" s="159">
        <f>M34:M34*D34:D34</f>
        <v>0</v>
      </c>
      <c r="O34" s="428">
        <f>M34*F34</f>
        <v>0</v>
      </c>
      <c r="P34" s="269"/>
      <c r="Q34" s="179"/>
      <c r="R34" s="180"/>
      <c r="S34" s="181"/>
      <c r="T34" s="182"/>
      <c r="U34" s="183"/>
      <c r="V34" s="184"/>
      <c r="W34" s="185"/>
      <c r="X34" s="186"/>
      <c r="Y34" s="383"/>
      <c r="Z34" s="429"/>
      <c r="AA34" s="430"/>
      <c r="AB34" s="431"/>
      <c r="AC34" s="432"/>
      <c r="AD34" s="425"/>
    </row>
    <row r="35" ht="10.8" customHeight="1">
      <c r="A35" s="251"/>
      <c r="B35" t="s" s="307">
        <v>1289</v>
      </c>
      <c r="C35" s="274"/>
      <c r="D35" s="274"/>
      <c r="E35" s="260"/>
      <c r="F35" s="260"/>
      <c r="G35" s="260"/>
      <c r="H35" s="260"/>
      <c r="I35" s="260"/>
      <c r="J35" s="260"/>
      <c r="K35" s="305"/>
      <c r="L35" s="260"/>
      <c r="M35" s="260"/>
      <c r="N35" s="426"/>
      <c r="O35" s="308"/>
      <c r="P35" s="38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A35" s="261"/>
      <c r="AB35" s="261"/>
      <c r="AC35" s="262"/>
      <c r="AD35" s="425"/>
    </row>
    <row r="36" ht="10.8" customHeight="1">
      <c r="A36" s="251"/>
      <c r="B36" t="s" s="172">
        <v>1290</v>
      </c>
      <c r="C36" t="s" s="265">
        <v>1291</v>
      </c>
      <c r="D36" s="427">
        <v>15</v>
      </c>
      <c r="E36" t="s" s="174">
        <v>1282</v>
      </c>
      <c r="F36" s="173">
        <v>0.35</v>
      </c>
      <c r="G36" s="175">
        <v>42</v>
      </c>
      <c r="H36" s="266">
        <v>0.15</v>
      </c>
      <c r="I36" s="267">
        <f>G36:G36*H36:H36</f>
        <v>6.3</v>
      </c>
      <c r="J36" s="267">
        <f>G36:G36*(1-H36:H36)</f>
        <v>35.7</v>
      </c>
      <c r="K36" s="268">
        <f>M36:M36*J36:J36</f>
        <v>0</v>
      </c>
      <c r="L36" s="382">
        <f>G36:G36*M36</f>
        <v>0</v>
      </c>
      <c r="M36" s="159">
        <f>SUM(P36:AC36)</f>
        <v>0</v>
      </c>
      <c r="N36" s="159">
        <f>M36:M36*D36:D36</f>
        <v>0</v>
      </c>
      <c r="O36" s="428">
        <f>M36*F36</f>
        <v>0</v>
      </c>
      <c r="P36" s="269"/>
      <c r="Q36" s="179"/>
      <c r="R36" s="180"/>
      <c r="S36" s="181"/>
      <c r="T36" s="182"/>
      <c r="U36" s="183"/>
      <c r="V36" s="184"/>
      <c r="W36" s="185"/>
      <c r="X36" s="186"/>
      <c r="Y36" s="383"/>
      <c r="Z36" s="429"/>
      <c r="AA36" s="430"/>
      <c r="AB36" s="431"/>
      <c r="AC36" s="432"/>
      <c r="AD36" s="425"/>
    </row>
    <row r="37" ht="10.8" customHeight="1">
      <c r="A37" s="251"/>
      <c r="B37" t="s" s="172">
        <v>1292</v>
      </c>
      <c r="C37" t="s" s="265">
        <v>1293</v>
      </c>
      <c r="D37" s="427">
        <v>15</v>
      </c>
      <c r="E37" t="s" s="174">
        <v>1282</v>
      </c>
      <c r="F37" s="173">
        <v>0.29</v>
      </c>
      <c r="G37" s="175">
        <v>41</v>
      </c>
      <c r="H37" s="266">
        <v>0.15</v>
      </c>
      <c r="I37" s="267">
        <f>G37:G37*H37:H37</f>
        <v>6.15</v>
      </c>
      <c r="J37" s="267">
        <f>G37:G37*(1-H37:H37)</f>
        <v>34.85</v>
      </c>
      <c r="K37" s="268">
        <f>M37:M37*J37:J37</f>
        <v>0</v>
      </c>
      <c r="L37" s="382">
        <f>G37:G37*M37</f>
        <v>0</v>
      </c>
      <c r="M37" s="159">
        <f>SUM(P37:AC37)</f>
        <v>0</v>
      </c>
      <c r="N37" s="159">
        <f>M37:M37*D37:D37</f>
        <v>0</v>
      </c>
      <c r="O37" s="428">
        <f>M37*F37</f>
        <v>0</v>
      </c>
      <c r="P37" s="269"/>
      <c r="Q37" s="179"/>
      <c r="R37" s="180"/>
      <c r="S37" s="181"/>
      <c r="T37" s="182"/>
      <c r="U37" s="183"/>
      <c r="V37" s="184"/>
      <c r="W37" s="185"/>
      <c r="X37" s="186"/>
      <c r="Y37" s="383"/>
      <c r="Z37" s="429"/>
      <c r="AA37" s="430"/>
      <c r="AB37" s="431"/>
      <c r="AC37" s="432"/>
      <c r="AD37" s="425"/>
    </row>
    <row r="38" ht="10.8" customHeight="1">
      <c r="A38" s="251"/>
      <c r="B38" t="s" s="172">
        <v>1294</v>
      </c>
      <c r="C38" t="s" s="265">
        <v>1295</v>
      </c>
      <c r="D38" s="427">
        <v>10</v>
      </c>
      <c r="E38" t="s" s="174">
        <v>1242</v>
      </c>
      <c r="F38" s="173">
        <v>0.5</v>
      </c>
      <c r="G38" s="175">
        <v>36</v>
      </c>
      <c r="H38" s="266">
        <v>0.15</v>
      </c>
      <c r="I38" s="267">
        <f>G38:G38*H38:H38</f>
        <v>5.4</v>
      </c>
      <c r="J38" s="267">
        <f>G38:G38*(1-H38:H38)</f>
        <v>30.6</v>
      </c>
      <c r="K38" s="268">
        <f>M38:M38*J38:J38</f>
        <v>0</v>
      </c>
      <c r="L38" s="382">
        <f>G38:G38*M38</f>
        <v>0</v>
      </c>
      <c r="M38" s="159">
        <f>SUM(P38:AC38)</f>
        <v>0</v>
      </c>
      <c r="N38" s="159">
        <f>M38:M38*D38:D38</f>
        <v>0</v>
      </c>
      <c r="O38" s="428">
        <f>M38*F38</f>
        <v>0</v>
      </c>
      <c r="P38" s="269"/>
      <c r="Q38" s="179"/>
      <c r="R38" s="180"/>
      <c r="S38" s="181"/>
      <c r="T38" s="182"/>
      <c r="U38" s="183"/>
      <c r="V38" s="184"/>
      <c r="W38" s="185"/>
      <c r="X38" s="186"/>
      <c r="Y38" s="383"/>
      <c r="Z38" s="429"/>
      <c r="AA38" s="430"/>
      <c r="AB38" s="431"/>
      <c r="AC38" s="432"/>
      <c r="AD38" s="425"/>
    </row>
    <row r="39" ht="10.8" customHeight="1">
      <c r="A39" s="251"/>
      <c r="B39" t="s" s="172">
        <v>1296</v>
      </c>
      <c r="C39" t="s" s="265">
        <v>1297</v>
      </c>
      <c r="D39" s="427">
        <v>10</v>
      </c>
      <c r="E39" t="s" s="174">
        <v>1239</v>
      </c>
      <c r="F39" s="173">
        <v>1.43</v>
      </c>
      <c r="G39" s="175">
        <v>74</v>
      </c>
      <c r="H39" s="266">
        <v>0.15</v>
      </c>
      <c r="I39" s="267">
        <f>G39:G39*H39:H39</f>
        <v>11.1</v>
      </c>
      <c r="J39" s="267">
        <f>G39:G39*(1-H39:H39)</f>
        <v>62.9</v>
      </c>
      <c r="K39" s="268">
        <f>M39:M39*J39:J39</f>
        <v>0</v>
      </c>
      <c r="L39" s="382">
        <f>G39:G39*M39</f>
        <v>0</v>
      </c>
      <c r="M39" s="159">
        <f>SUM(P39:AC39)</f>
        <v>0</v>
      </c>
      <c r="N39" s="159">
        <f>M39:M39*D39:D39</f>
        <v>0</v>
      </c>
      <c r="O39" s="428">
        <f>M39*F39</f>
        <v>0</v>
      </c>
      <c r="P39" s="269"/>
      <c r="Q39" s="179"/>
      <c r="R39" s="180"/>
      <c r="S39" s="181"/>
      <c r="T39" s="182"/>
      <c r="U39" s="183"/>
      <c r="V39" s="184"/>
      <c r="W39" s="185"/>
      <c r="X39" s="186"/>
      <c r="Y39" s="383"/>
      <c r="Z39" s="429"/>
      <c r="AA39" s="430"/>
      <c r="AB39" s="431"/>
      <c r="AC39" s="432"/>
      <c r="AD39" s="425"/>
    </row>
    <row r="40" ht="10.8" customHeight="1">
      <c r="A40" s="251"/>
      <c r="B40" t="s" s="172">
        <v>1298</v>
      </c>
      <c r="C40" t="s" s="265">
        <v>1299</v>
      </c>
      <c r="D40" s="427">
        <v>3</v>
      </c>
      <c r="E40" t="s" s="174">
        <v>1234</v>
      </c>
      <c r="F40" s="173">
        <v>0.6899999999999999</v>
      </c>
      <c r="G40" s="175">
        <v>32</v>
      </c>
      <c r="H40" s="266">
        <v>0.15</v>
      </c>
      <c r="I40" s="267">
        <f>G40:G40*H40:H40</f>
        <v>4.8</v>
      </c>
      <c r="J40" s="267">
        <f>G40:G40*(1-H40:H40)</f>
        <v>27.2</v>
      </c>
      <c r="K40" s="268">
        <f>M40:M40*J40:J40</f>
        <v>0</v>
      </c>
      <c r="L40" s="382">
        <f>G40:G40*M40</f>
        <v>0</v>
      </c>
      <c r="M40" s="159">
        <f>SUM(P40:AC40)</f>
        <v>0</v>
      </c>
      <c r="N40" s="159">
        <f>M40:M40*D40:D40</f>
        <v>0</v>
      </c>
      <c r="O40" s="428">
        <f>M40*F40</f>
        <v>0</v>
      </c>
      <c r="P40" s="269"/>
      <c r="Q40" s="179"/>
      <c r="R40" s="180"/>
      <c r="S40" s="181"/>
      <c r="T40" s="182"/>
      <c r="U40" s="183"/>
      <c r="V40" s="184"/>
      <c r="W40" s="185"/>
      <c r="X40" s="186"/>
      <c r="Y40" s="383"/>
      <c r="Z40" s="429"/>
      <c r="AA40" s="430"/>
      <c r="AB40" s="431"/>
      <c r="AC40" s="432"/>
      <c r="AD40" s="425"/>
    </row>
    <row r="41" ht="10.8" customHeight="1">
      <c r="A41" s="251"/>
      <c r="B41" t="s" s="172">
        <v>1300</v>
      </c>
      <c r="C41" t="s" s="265">
        <v>1301</v>
      </c>
      <c r="D41" s="427">
        <v>3</v>
      </c>
      <c r="E41" t="s" s="174">
        <v>1234</v>
      </c>
      <c r="F41" s="173">
        <v>0.76</v>
      </c>
      <c r="G41" s="175">
        <v>37</v>
      </c>
      <c r="H41" s="266">
        <v>0.15</v>
      </c>
      <c r="I41" s="267">
        <f>G41:G41*H41:H41</f>
        <v>5.55</v>
      </c>
      <c r="J41" s="267">
        <f>G41:G41*(1-H41:H41)</f>
        <v>31.45</v>
      </c>
      <c r="K41" s="268">
        <f>M41:M41*J41:J41</f>
        <v>0</v>
      </c>
      <c r="L41" s="382">
        <f>G41:G41*M41</f>
        <v>0</v>
      </c>
      <c r="M41" s="159">
        <f>SUM(P41:AC41)</f>
        <v>0</v>
      </c>
      <c r="N41" s="159">
        <f>M41:M41*D41:D41</f>
        <v>0</v>
      </c>
      <c r="O41" s="428">
        <f>M41*F41</f>
        <v>0</v>
      </c>
      <c r="P41" s="269"/>
      <c r="Q41" s="179"/>
      <c r="R41" s="180"/>
      <c r="S41" s="181"/>
      <c r="T41" s="182"/>
      <c r="U41" s="183"/>
      <c r="V41" s="184"/>
      <c r="W41" s="185"/>
      <c r="X41" s="186"/>
      <c r="Y41" s="383"/>
      <c r="Z41" s="429"/>
      <c r="AA41" s="430"/>
      <c r="AB41" s="431"/>
      <c r="AC41" s="432"/>
      <c r="AD41" s="425"/>
    </row>
    <row r="42" ht="10.8" customHeight="1">
      <c r="A42" s="251"/>
      <c r="B42" t="s" s="172">
        <v>1302</v>
      </c>
      <c r="C42" t="s" s="265">
        <v>1303</v>
      </c>
      <c r="D42" s="427">
        <v>2</v>
      </c>
      <c r="E42" t="s" s="174">
        <v>1234</v>
      </c>
      <c r="F42" s="173">
        <v>0.99</v>
      </c>
      <c r="G42" s="175">
        <v>54</v>
      </c>
      <c r="H42" s="266">
        <v>0.15</v>
      </c>
      <c r="I42" s="267">
        <f>G42:G42*H42:H42</f>
        <v>8.1</v>
      </c>
      <c r="J42" s="267">
        <f>G42:G42*(1-H42:H42)</f>
        <v>45.9</v>
      </c>
      <c r="K42" s="268">
        <f>M42:M42*J42:J42</f>
        <v>0</v>
      </c>
      <c r="L42" s="382">
        <f>G42:G42*M42</f>
        <v>0</v>
      </c>
      <c r="M42" s="159">
        <f>SUM(P42:AC42)</f>
        <v>0</v>
      </c>
      <c r="N42" s="159">
        <f>M42:M42*D42:D42</f>
        <v>0</v>
      </c>
      <c r="O42" s="428">
        <f>M42*F42</f>
        <v>0</v>
      </c>
      <c r="P42" s="269"/>
      <c r="Q42" s="179"/>
      <c r="R42" s="180"/>
      <c r="S42" s="181"/>
      <c r="T42" s="182"/>
      <c r="U42" s="183"/>
      <c r="V42" s="184"/>
      <c r="W42" s="185"/>
      <c r="X42" s="186"/>
      <c r="Y42" s="383"/>
      <c r="Z42" s="429"/>
      <c r="AA42" s="430"/>
      <c r="AB42" s="431"/>
      <c r="AC42" s="432"/>
      <c r="AD42" s="425"/>
    </row>
    <row r="43" ht="10.8" customHeight="1">
      <c r="A43" s="251"/>
      <c r="B43" t="s" s="172">
        <v>1304</v>
      </c>
      <c r="C43" t="s" s="265">
        <v>1305</v>
      </c>
      <c r="D43" s="427">
        <v>2</v>
      </c>
      <c r="E43" t="s" s="174">
        <v>1247</v>
      </c>
      <c r="F43" s="173">
        <v>1.05</v>
      </c>
      <c r="G43" s="175">
        <v>67</v>
      </c>
      <c r="H43" s="266">
        <v>0.15</v>
      </c>
      <c r="I43" s="267">
        <f>G43:G43*H43:H43</f>
        <v>10.05</v>
      </c>
      <c r="J43" s="267">
        <f>G43:G43*(1-H43:H43)</f>
        <v>56.95</v>
      </c>
      <c r="K43" s="268">
        <f>M43:M43*J43:J43</f>
        <v>0</v>
      </c>
      <c r="L43" s="382">
        <f>G43:G43*M43</f>
        <v>0</v>
      </c>
      <c r="M43" s="159">
        <f>SUM(P43:AC43)</f>
        <v>0</v>
      </c>
      <c r="N43" s="159">
        <f>M43:M43*D43:D43</f>
        <v>0</v>
      </c>
      <c r="O43" s="428">
        <f>M43*F43</f>
        <v>0</v>
      </c>
      <c r="P43" s="269"/>
      <c r="Q43" s="179"/>
      <c r="R43" s="180"/>
      <c r="S43" s="181"/>
      <c r="T43" s="182"/>
      <c r="U43" s="183"/>
      <c r="V43" s="184"/>
      <c r="W43" s="185"/>
      <c r="X43" s="186"/>
      <c r="Y43" s="383"/>
      <c r="Z43" s="429"/>
      <c r="AA43" s="430"/>
      <c r="AB43" s="431"/>
      <c r="AC43" s="432"/>
      <c r="AD43" s="425"/>
    </row>
    <row r="44" ht="13.5" customHeight="1" hidden="1">
      <c r="A44" s="251"/>
      <c r="B44" t="s" s="433">
        <v>1306</v>
      </c>
      <c r="C44" t="s" s="434">
        <v>1307</v>
      </c>
      <c r="D44" s="435">
        <v>1</v>
      </c>
      <c r="E44" t="s" s="436">
        <v>1262</v>
      </c>
      <c r="F44" s="437">
        <v>1.48</v>
      </c>
      <c r="G44" s="175"/>
      <c r="H44" s="266">
        <v>0.15</v>
      </c>
      <c r="I44" s="267">
        <f>G44:G44*H44:H44</f>
        <v>0</v>
      </c>
      <c r="J44" s="267">
        <f>G44:G44*(1-H44:H44)</f>
        <v>0</v>
      </c>
      <c r="K44" s="268">
        <f>M44:M44*J44:J44</f>
        <v>0</v>
      </c>
      <c r="L44" s="382">
        <f>G44:G44*M44</f>
        <v>0</v>
      </c>
      <c r="M44" s="159">
        <f>SUM(P44:AC44)</f>
        <v>0</v>
      </c>
      <c r="N44" s="159">
        <f>M44:M44*D44:D44</f>
        <v>0</v>
      </c>
      <c r="O44" s="428">
        <f>M44*F44</f>
        <v>0</v>
      </c>
      <c r="P44" s="269"/>
      <c r="Q44" s="179"/>
      <c r="R44" s="180"/>
      <c r="S44" s="181"/>
      <c r="T44" s="182"/>
      <c r="U44" s="183"/>
      <c r="V44" s="184"/>
      <c r="W44" s="185"/>
      <c r="X44" s="186"/>
      <c r="Y44" s="383"/>
      <c r="Z44" s="429"/>
      <c r="AA44" s="430"/>
      <c r="AB44" s="431"/>
      <c r="AC44" s="432"/>
      <c r="AD44" s="438"/>
    </row>
    <row r="45" ht="13.5" customHeight="1" hidden="1">
      <c r="A45" s="251"/>
      <c r="B45" t="s" s="433">
        <v>1308</v>
      </c>
      <c r="C45" t="s" s="434">
        <v>1309</v>
      </c>
      <c r="D45" s="435">
        <v>1</v>
      </c>
      <c r="E45" t="s" s="436">
        <v>1262</v>
      </c>
      <c r="F45" s="437">
        <v>1.4</v>
      </c>
      <c r="G45" s="175"/>
      <c r="H45" s="266">
        <v>0.15</v>
      </c>
      <c r="I45" s="267">
        <f>G45:G45*H45:H45</f>
        <v>0</v>
      </c>
      <c r="J45" s="267">
        <f>G45:G45*(1-H45:H45)</f>
        <v>0</v>
      </c>
      <c r="K45" s="268">
        <f>M45:M45*J45:J45</f>
        <v>0</v>
      </c>
      <c r="L45" s="382">
        <f>G45:G45*M45</f>
        <v>0</v>
      </c>
      <c r="M45" s="159">
        <f>SUM(P45:AC45)</f>
        <v>0</v>
      </c>
      <c r="N45" s="159">
        <f>M45:M45*D45:D45</f>
        <v>0</v>
      </c>
      <c r="O45" s="428">
        <f>M45*F45</f>
        <v>0</v>
      </c>
      <c r="P45" s="269"/>
      <c r="Q45" s="179"/>
      <c r="R45" s="180"/>
      <c r="S45" s="181"/>
      <c r="T45" s="182"/>
      <c r="U45" s="183"/>
      <c r="V45" s="184"/>
      <c r="W45" s="185"/>
      <c r="X45" s="186"/>
      <c r="Y45" s="383"/>
      <c r="Z45" s="429"/>
      <c r="AA45" s="430"/>
      <c r="AB45" s="431"/>
      <c r="AC45" s="432"/>
      <c r="AD45" s="438"/>
    </row>
    <row r="46" ht="13.5" customHeight="1" hidden="1">
      <c r="A46" s="251"/>
      <c r="B46" t="s" s="433">
        <v>1310</v>
      </c>
      <c r="C46" t="s" s="434">
        <v>1311</v>
      </c>
      <c r="D46" s="435">
        <v>1</v>
      </c>
      <c r="E46" t="s" s="436">
        <v>1262</v>
      </c>
      <c r="F46" s="437">
        <v>2.2</v>
      </c>
      <c r="G46" s="439"/>
      <c r="H46" s="266">
        <v>0.15</v>
      </c>
      <c r="I46" s="267">
        <f>G46:G46*H46:H46</f>
        <v>0</v>
      </c>
      <c r="J46" s="267">
        <f>G46:G46*(1-H46:H46)</f>
        <v>0</v>
      </c>
      <c r="K46" s="268">
        <f>M46:M46*J46:J46</f>
        <v>0</v>
      </c>
      <c r="L46" s="382">
        <f>G46:G46*M46</f>
        <v>0</v>
      </c>
      <c r="M46" s="159">
        <f>SUM(P46:AC46)</f>
        <v>0</v>
      </c>
      <c r="N46" s="159">
        <f>M46:M46*D46:D46</f>
        <v>0</v>
      </c>
      <c r="O46" s="428">
        <f>M46*F46</f>
        <v>0</v>
      </c>
      <c r="P46" s="269"/>
      <c r="Q46" s="179"/>
      <c r="R46" s="180"/>
      <c r="S46" s="181"/>
      <c r="T46" s="182"/>
      <c r="U46" s="183"/>
      <c r="V46" s="184"/>
      <c r="W46" s="185"/>
      <c r="X46" s="186"/>
      <c r="Y46" s="383"/>
      <c r="Z46" s="429"/>
      <c r="AA46" s="430"/>
      <c r="AB46" s="431"/>
      <c r="AC46" s="432"/>
      <c r="AD46" s="438"/>
    </row>
    <row r="47" ht="13.5" customHeight="1" hidden="1">
      <c r="A47" s="251"/>
      <c r="B47" t="s" s="433">
        <v>1312</v>
      </c>
      <c r="C47" t="s" s="434">
        <v>1313</v>
      </c>
      <c r="D47" s="435">
        <v>1</v>
      </c>
      <c r="E47" t="s" s="436">
        <v>1262</v>
      </c>
      <c r="F47" s="437">
        <v>1.69</v>
      </c>
      <c r="G47" s="439"/>
      <c r="H47" s="266">
        <v>0.15</v>
      </c>
      <c r="I47" s="267">
        <f>G47:G47*H47:H47</f>
        <v>0</v>
      </c>
      <c r="J47" s="267">
        <f>G47:G47*(1-H47:H47)</f>
        <v>0</v>
      </c>
      <c r="K47" s="268">
        <f>M47:M47*J47:J47</f>
        <v>0</v>
      </c>
      <c r="L47" s="382">
        <f>G47:G47*M47</f>
        <v>0</v>
      </c>
      <c r="M47" s="159">
        <f>SUM(P47:AC47)</f>
        <v>0</v>
      </c>
      <c r="N47" s="159">
        <f>M47:M47*D47:D47</f>
        <v>0</v>
      </c>
      <c r="O47" s="428">
        <f>M47*F47</f>
        <v>0</v>
      </c>
      <c r="P47" s="269"/>
      <c r="Q47" s="179"/>
      <c r="R47" s="180"/>
      <c r="S47" s="181"/>
      <c r="T47" s="182"/>
      <c r="U47" s="183"/>
      <c r="V47" s="184"/>
      <c r="W47" s="185"/>
      <c r="X47" s="186"/>
      <c r="Y47" s="383"/>
      <c r="Z47" s="429"/>
      <c r="AA47" s="430"/>
      <c r="AB47" s="431"/>
      <c r="AC47" s="432"/>
      <c r="AD47" s="438"/>
    </row>
    <row r="48" ht="10.8" customHeight="1">
      <c r="A48" s="251"/>
      <c r="B48" t="s" s="172">
        <v>1314</v>
      </c>
      <c r="C48" t="s" s="265">
        <v>1315</v>
      </c>
      <c r="D48" s="427">
        <v>2</v>
      </c>
      <c r="E48" t="s" s="174">
        <v>1247</v>
      </c>
      <c r="F48" s="173">
        <v>1.01</v>
      </c>
      <c r="G48" s="175">
        <v>56</v>
      </c>
      <c r="H48" s="266">
        <v>0.15</v>
      </c>
      <c r="I48" s="267">
        <f>G48:G48*H48:H48</f>
        <v>8.4</v>
      </c>
      <c r="J48" s="267">
        <f>G48:G48*(1-H48:H48)</f>
        <v>47.6</v>
      </c>
      <c r="K48" s="268">
        <f>M48:M48*J48:J48</f>
        <v>0</v>
      </c>
      <c r="L48" s="382">
        <f>G48:G48*M48</f>
        <v>0</v>
      </c>
      <c r="M48" s="159">
        <f>SUM(P48:AC48)</f>
        <v>0</v>
      </c>
      <c r="N48" s="159">
        <f>M48:M48*D48:D48</f>
        <v>0</v>
      </c>
      <c r="O48" s="428">
        <f>M48*F48</f>
        <v>0</v>
      </c>
      <c r="P48" s="269"/>
      <c r="Q48" s="179"/>
      <c r="R48" s="180"/>
      <c r="S48" s="181"/>
      <c r="T48" s="182"/>
      <c r="U48" s="183"/>
      <c r="V48" s="184"/>
      <c r="W48" s="185"/>
      <c r="X48" s="186"/>
      <c r="Y48" s="383"/>
      <c r="Z48" s="429"/>
      <c r="AA48" s="430"/>
      <c r="AB48" s="431"/>
      <c r="AC48" s="432"/>
      <c r="AD48" s="438"/>
    </row>
    <row r="49" ht="10.8" customHeight="1">
      <c r="A49" s="251"/>
      <c r="B49" t="s" s="172">
        <v>1316</v>
      </c>
      <c r="C49" t="s" s="265">
        <v>1317</v>
      </c>
      <c r="D49" s="427">
        <v>2</v>
      </c>
      <c r="E49" t="s" s="174">
        <v>1247</v>
      </c>
      <c r="F49" s="173">
        <v>0.92</v>
      </c>
      <c r="G49" s="175">
        <v>53</v>
      </c>
      <c r="H49" s="266">
        <v>0.15</v>
      </c>
      <c r="I49" s="267">
        <f>G49:G49*H49:H49</f>
        <v>7.95</v>
      </c>
      <c r="J49" s="267">
        <f>G49:G49*(1-H49:H49)</f>
        <v>45.05</v>
      </c>
      <c r="K49" s="267">
        <f>M49:M49*J49:J49</f>
        <v>0</v>
      </c>
      <c r="L49" s="382">
        <f>G49*SUM(P49:Y49)</f>
        <v>0</v>
      </c>
      <c r="M49" s="159">
        <f>SUM(P49:AC49)</f>
        <v>0</v>
      </c>
      <c r="N49" s="159">
        <f>M49:M49*D49:D49</f>
        <v>0</v>
      </c>
      <c r="O49" s="428">
        <f>M49*F49</f>
        <v>0</v>
      </c>
      <c r="P49" s="269"/>
      <c r="Q49" s="179"/>
      <c r="R49" s="180"/>
      <c r="S49" s="181"/>
      <c r="T49" s="182"/>
      <c r="U49" s="183"/>
      <c r="V49" s="184"/>
      <c r="W49" s="185"/>
      <c r="X49" s="186"/>
      <c r="Y49" s="383"/>
      <c r="Z49" s="429"/>
      <c r="AA49" s="430"/>
      <c r="AB49" s="431"/>
      <c r="AC49" s="432"/>
      <c r="AD49" s="438"/>
    </row>
    <row r="50" ht="10.8" customHeight="1">
      <c r="A50" s="251"/>
      <c r="B50" t="s" s="172">
        <v>1318</v>
      </c>
      <c r="C50" t="s" s="265">
        <v>1319</v>
      </c>
      <c r="D50" s="427">
        <v>3</v>
      </c>
      <c r="E50" t="s" s="174">
        <v>1234</v>
      </c>
      <c r="F50" s="173">
        <v>0.5600000000000001</v>
      </c>
      <c r="G50" s="175">
        <v>55</v>
      </c>
      <c r="H50" s="266">
        <v>0.15</v>
      </c>
      <c r="I50" s="267">
        <f>G50:G50*H50:H50</f>
        <v>8.25</v>
      </c>
      <c r="J50" s="267">
        <f>G50:G50*(1-H50:H50)</f>
        <v>46.75</v>
      </c>
      <c r="K50" s="267">
        <f>M50:M50*J50:J50</f>
        <v>0</v>
      </c>
      <c r="L50" s="382">
        <f>G50*SUM(P50:Y50)</f>
        <v>0</v>
      </c>
      <c r="M50" s="159">
        <f>SUM(P50:AC50)</f>
        <v>0</v>
      </c>
      <c r="N50" s="159">
        <f>M50:M50*D50:D50</f>
        <v>0</v>
      </c>
      <c r="O50" s="428">
        <f>M50*F50</f>
        <v>0</v>
      </c>
      <c r="P50" s="269"/>
      <c r="Q50" s="179"/>
      <c r="R50" s="180"/>
      <c r="S50" s="181"/>
      <c r="T50" s="182"/>
      <c r="U50" s="183"/>
      <c r="V50" s="184"/>
      <c r="W50" s="185"/>
      <c r="X50" s="186"/>
      <c r="Y50" s="383"/>
      <c r="Z50" s="429"/>
      <c r="AA50" s="430"/>
      <c r="AB50" s="431"/>
      <c r="AC50" s="432"/>
      <c r="AD50" s="438"/>
    </row>
    <row r="51" ht="10.8" customHeight="1" hidden="1">
      <c r="A51" s="251"/>
      <c r="B51" t="s" s="433">
        <v>1320</v>
      </c>
      <c r="C51" t="s" s="434">
        <v>1321</v>
      </c>
      <c r="D51" s="435">
        <v>1</v>
      </c>
      <c r="E51" t="s" s="436">
        <v>1262</v>
      </c>
      <c r="F51" s="437">
        <v>1.31</v>
      </c>
      <c r="G51" s="175"/>
      <c r="H51" s="266">
        <v>0.15</v>
      </c>
      <c r="I51" s="267">
        <f>G51:G51*H51:H51</f>
        <v>0</v>
      </c>
      <c r="J51" s="267">
        <f>G51:G51*(1-H51:H51)</f>
        <v>0</v>
      </c>
      <c r="K51" s="267">
        <f>M51:M51*J51:J51</f>
        <v>0</v>
      </c>
      <c r="L51" s="382">
        <f>G51*SUM(P51:Y51)</f>
        <v>0</v>
      </c>
      <c r="M51" s="159">
        <f>SUM(P51:AC51)</f>
        <v>0</v>
      </c>
      <c r="N51" s="159">
        <f>M51:M51*D51:D51</f>
        <v>0</v>
      </c>
      <c r="O51" s="428">
        <f>M51*F51</f>
        <v>0</v>
      </c>
      <c r="P51" s="269"/>
      <c r="Q51" s="179"/>
      <c r="R51" s="180"/>
      <c r="S51" s="181"/>
      <c r="T51" s="182"/>
      <c r="U51" s="183"/>
      <c r="V51" s="184"/>
      <c r="W51" s="185"/>
      <c r="X51" s="186"/>
      <c r="Y51" s="383"/>
      <c r="Z51" s="429"/>
      <c r="AA51" s="430"/>
      <c r="AB51" s="431"/>
      <c r="AC51" s="432"/>
      <c r="AD51" s="438"/>
    </row>
    <row r="52" ht="10.8" customHeight="1">
      <c r="A52" t="s" s="440">
        <v>1322</v>
      </c>
      <c r="B52" t="s" s="172">
        <v>1323</v>
      </c>
      <c r="C52" t="s" s="265">
        <v>1324</v>
      </c>
      <c r="D52" s="427">
        <v>3</v>
      </c>
      <c r="E52" t="s" s="174">
        <v>1325</v>
      </c>
      <c r="F52" s="173">
        <v>3.38</v>
      </c>
      <c r="G52" s="175">
        <v>175</v>
      </c>
      <c r="H52" s="267"/>
      <c r="I52" s="267">
        <f>G52:G52*H52:H52</f>
        <v>0</v>
      </c>
      <c r="J52" s="267">
        <f>G52:G52*(1-H52:H52)</f>
        <v>175</v>
      </c>
      <c r="K52" s="267">
        <f>M52:M52*J52:J52</f>
        <v>0</v>
      </c>
      <c r="L52" s="382">
        <f>G52*SUM(P52:Y52)</f>
        <v>0</v>
      </c>
      <c r="M52" s="159">
        <f>SUM(P52:AC52)</f>
        <v>0</v>
      </c>
      <c r="N52" s="159">
        <f>M52:M52*D52:D52</f>
        <v>0</v>
      </c>
      <c r="O52" s="428">
        <f>M52*F52</f>
        <v>0</v>
      </c>
      <c r="P52" s="269"/>
      <c r="Q52" s="179"/>
      <c r="R52" s="180"/>
      <c r="S52" s="181"/>
      <c r="T52" s="182"/>
      <c r="U52" s="183"/>
      <c r="V52" s="184"/>
      <c r="W52" s="185"/>
      <c r="X52" s="186"/>
      <c r="Y52" s="383"/>
      <c r="Z52" s="429"/>
      <c r="AA52" s="430"/>
      <c r="AB52" s="431"/>
      <c r="AC52" s="432"/>
      <c r="AD52" s="425"/>
    </row>
    <row r="53" ht="10.8" customHeight="1">
      <c r="A53" t="s" s="440">
        <v>1326</v>
      </c>
      <c r="B53" t="s" s="172">
        <v>1327</v>
      </c>
      <c r="C53" t="s" s="265">
        <v>1328</v>
      </c>
      <c r="D53" s="427">
        <v>2</v>
      </c>
      <c r="E53" t="s" s="174">
        <v>1325</v>
      </c>
      <c r="F53" s="173">
        <v>2.26</v>
      </c>
      <c r="G53" s="175">
        <v>105</v>
      </c>
      <c r="H53" s="267"/>
      <c r="I53" s="267">
        <f>G53:G53*H53:H53</f>
        <v>0</v>
      </c>
      <c r="J53" s="267">
        <f>G53:G53*(1-H53:H53)</f>
        <v>105</v>
      </c>
      <c r="K53" s="267">
        <f>M53:M53*J53:J53</f>
        <v>0</v>
      </c>
      <c r="L53" s="382">
        <f>G53*SUM(P53:Y53)</f>
        <v>0</v>
      </c>
      <c r="M53" s="159">
        <f>SUM(P53:AC53)</f>
        <v>0</v>
      </c>
      <c r="N53" s="159">
        <f>M53:M53*D53:D53</f>
        <v>0</v>
      </c>
      <c r="O53" s="428">
        <f>M53*F53</f>
        <v>0</v>
      </c>
      <c r="P53" s="269"/>
      <c r="Q53" s="179"/>
      <c r="R53" s="180"/>
      <c r="S53" s="181"/>
      <c r="T53" s="182"/>
      <c r="U53" s="183"/>
      <c r="V53" s="184"/>
      <c r="W53" s="185"/>
      <c r="X53" s="186"/>
      <c r="Y53" s="383"/>
      <c r="Z53" s="429"/>
      <c r="AA53" s="430"/>
      <c r="AB53" s="431"/>
      <c r="AC53" s="432"/>
      <c r="AD53" s="425"/>
    </row>
    <row r="54" ht="10.8" customHeight="1">
      <c r="A54" s="251"/>
      <c r="B54" t="s" s="307">
        <v>1329</v>
      </c>
      <c r="C54" s="274"/>
      <c r="D54" s="274"/>
      <c r="E54" s="260"/>
      <c r="F54" s="260"/>
      <c r="G54" s="260"/>
      <c r="H54" s="260"/>
      <c r="I54" s="441"/>
      <c r="J54" s="441"/>
      <c r="K54" s="442"/>
      <c r="L54" s="260"/>
      <c r="M54" s="260"/>
      <c r="N54" s="426"/>
      <c r="O54" s="308"/>
      <c r="P54" s="381"/>
      <c r="Q54" s="261"/>
      <c r="R54" s="261"/>
      <c r="S54" s="261"/>
      <c r="T54" s="261"/>
      <c r="U54" s="261"/>
      <c r="V54" s="261"/>
      <c r="W54" s="261"/>
      <c r="X54" s="261"/>
      <c r="Y54" s="261"/>
      <c r="Z54" s="261"/>
      <c r="AA54" s="261"/>
      <c r="AB54" s="261"/>
      <c r="AC54" s="262"/>
      <c r="AD54" s="425"/>
    </row>
    <row r="55" ht="10.8" customHeight="1">
      <c r="A55" s="251"/>
      <c r="B55" t="s" s="264">
        <v>1330</v>
      </c>
      <c r="C55" t="s" s="265">
        <v>1331</v>
      </c>
      <c r="D55" s="427">
        <v>9</v>
      </c>
      <c r="E55" t="s" s="174">
        <v>1332</v>
      </c>
      <c r="F55" s="173">
        <v>0.53</v>
      </c>
      <c r="G55" s="175">
        <v>37</v>
      </c>
      <c r="H55" s="267">
        <v>0.15</v>
      </c>
      <c r="I55" s="267"/>
      <c r="J55" s="267"/>
      <c r="K55" s="267"/>
      <c r="L55" s="382">
        <f>G55*SUM(P55:Y55)</f>
        <v>0</v>
      </c>
      <c r="M55" s="159">
        <f>SUM(P55:AC55)</f>
        <v>0</v>
      </c>
      <c r="N55" s="159">
        <f>M55:M55*D55:D55</f>
        <v>0</v>
      </c>
      <c r="O55" s="428">
        <f>M55*F55</f>
        <v>0</v>
      </c>
      <c r="P55" s="269"/>
      <c r="Q55" s="179"/>
      <c r="R55" s="180"/>
      <c r="S55" s="181"/>
      <c r="T55" s="182"/>
      <c r="U55" s="183"/>
      <c r="V55" s="184"/>
      <c r="W55" s="185"/>
      <c r="X55" s="186"/>
      <c r="Y55" s="383"/>
      <c r="Z55" s="429"/>
      <c r="AA55" s="430"/>
      <c r="AB55" s="431"/>
      <c r="AC55" s="432"/>
      <c r="AD55" s="425"/>
    </row>
    <row r="56" ht="10.8" customHeight="1">
      <c r="A56" s="251"/>
      <c r="B56" t="s" s="264">
        <v>1333</v>
      </c>
      <c r="C56" t="s" s="265">
        <v>1334</v>
      </c>
      <c r="D56" s="427">
        <v>10</v>
      </c>
      <c r="E56" t="s" s="174">
        <v>1239</v>
      </c>
      <c r="F56" s="173">
        <v>2.1</v>
      </c>
      <c r="G56" s="175">
        <v>63</v>
      </c>
      <c r="H56" s="267">
        <v>0.15</v>
      </c>
      <c r="I56" s="267"/>
      <c r="J56" s="267"/>
      <c r="K56" s="267"/>
      <c r="L56" s="382">
        <f>G56*SUM(P56:Y56)</f>
        <v>0</v>
      </c>
      <c r="M56" s="159">
        <f>SUM(P56:AC56)</f>
        <v>0</v>
      </c>
      <c r="N56" s="159">
        <f>M56:M56*D56:D56</f>
        <v>0</v>
      </c>
      <c r="O56" s="428">
        <f>M56*F56</f>
        <v>0</v>
      </c>
      <c r="P56" s="269"/>
      <c r="Q56" s="179"/>
      <c r="R56" s="180"/>
      <c r="S56" s="181"/>
      <c r="T56" s="182"/>
      <c r="U56" s="183"/>
      <c r="V56" s="184"/>
      <c r="W56" s="185"/>
      <c r="X56" s="186"/>
      <c r="Y56" s="383"/>
      <c r="Z56" s="429"/>
      <c r="AA56" s="430"/>
      <c r="AB56" s="431"/>
      <c r="AC56" s="432"/>
      <c r="AD56" s="425"/>
    </row>
    <row r="57" ht="10.8" customHeight="1">
      <c r="A57" s="443"/>
      <c r="B57" t="s" s="264">
        <v>1335</v>
      </c>
      <c r="C57" t="s" s="265">
        <v>1336</v>
      </c>
      <c r="D57" s="427">
        <v>5</v>
      </c>
      <c r="E57" t="s" s="174">
        <v>1234</v>
      </c>
      <c r="F57" s="173">
        <v>2.23</v>
      </c>
      <c r="G57" s="175">
        <v>86</v>
      </c>
      <c r="H57" s="267">
        <v>0.15</v>
      </c>
      <c r="I57" s="267"/>
      <c r="J57" s="267"/>
      <c r="K57" s="267"/>
      <c r="L57" s="382">
        <f>G57*SUM(P57:Y57)</f>
        <v>0</v>
      </c>
      <c r="M57" s="159">
        <f>SUM(P57:AC57)</f>
        <v>0</v>
      </c>
      <c r="N57" s="159">
        <f>M57:M57*D57:D57</f>
        <v>0</v>
      </c>
      <c r="O57" s="428">
        <f>M57*F57</f>
        <v>0</v>
      </c>
      <c r="P57" s="269"/>
      <c r="Q57" s="179"/>
      <c r="R57" s="180"/>
      <c r="S57" s="181"/>
      <c r="T57" s="182"/>
      <c r="U57" s="183"/>
      <c r="V57" s="184"/>
      <c r="W57" s="185"/>
      <c r="X57" s="186"/>
      <c r="Y57" s="383"/>
      <c r="Z57" s="429"/>
      <c r="AA57" s="430"/>
      <c r="AB57" s="431"/>
      <c r="AC57" s="432"/>
      <c r="AD57" s="425"/>
    </row>
    <row r="58" ht="10.8" customHeight="1">
      <c r="A58" s="443"/>
      <c r="B58" t="s" s="264">
        <v>1337</v>
      </c>
      <c r="C58" t="s" s="265">
        <v>1338</v>
      </c>
      <c r="D58" s="427">
        <v>5</v>
      </c>
      <c r="E58" t="s" s="174">
        <v>1234</v>
      </c>
      <c r="F58" s="173">
        <v>1.83</v>
      </c>
      <c r="G58" s="175">
        <v>81</v>
      </c>
      <c r="H58" s="267">
        <v>0.15</v>
      </c>
      <c r="I58" s="267"/>
      <c r="J58" s="267"/>
      <c r="K58" s="267"/>
      <c r="L58" s="382">
        <f>G58*SUM(P58:Y58)</f>
        <v>0</v>
      </c>
      <c r="M58" s="159">
        <f>SUM(P58:AC58)</f>
        <v>0</v>
      </c>
      <c r="N58" s="159">
        <f>M58:M58*D58:D58</f>
        <v>0</v>
      </c>
      <c r="O58" s="428">
        <f>M58*F58</f>
        <v>0</v>
      </c>
      <c r="P58" s="269"/>
      <c r="Q58" s="179"/>
      <c r="R58" s="180"/>
      <c r="S58" s="181"/>
      <c r="T58" s="182"/>
      <c r="U58" s="183"/>
      <c r="V58" s="184"/>
      <c r="W58" s="185"/>
      <c r="X58" s="186"/>
      <c r="Y58" s="383"/>
      <c r="Z58" s="429"/>
      <c r="AA58" s="430"/>
      <c r="AB58" s="431"/>
      <c r="AC58" s="432"/>
      <c r="AD58" s="425"/>
    </row>
    <row r="59" ht="10.8" customHeight="1">
      <c r="A59" s="251"/>
      <c r="B59" t="s" s="264">
        <v>1339</v>
      </c>
      <c r="C59" t="s" s="265">
        <v>1340</v>
      </c>
      <c r="D59" s="427">
        <v>5</v>
      </c>
      <c r="E59" t="s" s="174">
        <v>1247</v>
      </c>
      <c r="F59" s="173">
        <v>3</v>
      </c>
      <c r="G59" s="175">
        <v>132</v>
      </c>
      <c r="H59" s="267">
        <v>0.15</v>
      </c>
      <c r="I59" s="267"/>
      <c r="J59" s="267"/>
      <c r="K59" s="267"/>
      <c r="L59" s="382">
        <f>G59*SUM(P59:Y59)</f>
        <v>0</v>
      </c>
      <c r="M59" s="159">
        <f>SUM(P59:AC59)</f>
        <v>0</v>
      </c>
      <c r="N59" s="159">
        <f>M59:M59*D59:D59</f>
        <v>0</v>
      </c>
      <c r="O59" s="428">
        <f>M59*F59</f>
        <v>0</v>
      </c>
      <c r="P59" s="269"/>
      <c r="Q59" s="179"/>
      <c r="R59" s="180"/>
      <c r="S59" s="181"/>
      <c r="T59" s="182"/>
      <c r="U59" s="183"/>
      <c r="V59" s="184"/>
      <c r="W59" s="185"/>
      <c r="X59" s="186"/>
      <c r="Y59" s="383"/>
      <c r="Z59" s="429"/>
      <c r="AA59" s="430"/>
      <c r="AB59" s="431"/>
      <c r="AC59" s="432"/>
      <c r="AD59" s="425"/>
    </row>
    <row r="60" ht="10.8" customHeight="1">
      <c r="A60" s="251"/>
      <c r="B60" t="s" s="264">
        <v>1341</v>
      </c>
      <c r="C60" t="s" s="265">
        <v>1342</v>
      </c>
      <c r="D60" s="427">
        <v>5</v>
      </c>
      <c r="E60" t="s" s="174">
        <v>1247</v>
      </c>
      <c r="F60" s="173">
        <v>3.39</v>
      </c>
      <c r="G60" s="175">
        <v>138</v>
      </c>
      <c r="H60" s="267">
        <v>0.15</v>
      </c>
      <c r="I60" s="267"/>
      <c r="J60" s="267"/>
      <c r="K60" s="267"/>
      <c r="L60" s="382">
        <f>G60*SUM(P60:Y60)</f>
        <v>0</v>
      </c>
      <c r="M60" s="159">
        <f>SUM(P60:AC60)</f>
        <v>0</v>
      </c>
      <c r="N60" s="159">
        <f>M60:M60*D60:D60</f>
        <v>0</v>
      </c>
      <c r="O60" s="428">
        <f>M60*F60</f>
        <v>0</v>
      </c>
      <c r="P60" s="269"/>
      <c r="Q60" s="179"/>
      <c r="R60" s="180"/>
      <c r="S60" s="181"/>
      <c r="T60" s="182"/>
      <c r="U60" s="183"/>
      <c r="V60" s="184"/>
      <c r="W60" s="185"/>
      <c r="X60" s="186"/>
      <c r="Y60" s="383"/>
      <c r="Z60" s="429"/>
      <c r="AA60" s="430"/>
      <c r="AB60" s="431"/>
      <c r="AC60" s="432"/>
      <c r="AD60" s="425"/>
    </row>
    <row r="61" ht="10.8" customHeight="1">
      <c r="A61" s="251"/>
      <c r="B61" t="s" s="264">
        <v>1343</v>
      </c>
      <c r="C61" t="s" s="265">
        <v>1344</v>
      </c>
      <c r="D61" s="427">
        <v>2</v>
      </c>
      <c r="E61" t="s" s="174">
        <v>1262</v>
      </c>
      <c r="F61" s="173">
        <v>1.8</v>
      </c>
      <c r="G61" s="175">
        <v>93</v>
      </c>
      <c r="H61" s="267">
        <v>0.15</v>
      </c>
      <c r="I61" s="267"/>
      <c r="J61" s="267"/>
      <c r="K61" s="267"/>
      <c r="L61" s="382">
        <f>G61*SUM(P61:Y61)</f>
        <v>0</v>
      </c>
      <c r="M61" s="159">
        <f>SUM(P61:AC61)</f>
        <v>0</v>
      </c>
      <c r="N61" s="159">
        <f>M61:M61*D61:D61</f>
        <v>0</v>
      </c>
      <c r="O61" s="428">
        <f>M61*F61</f>
        <v>0</v>
      </c>
      <c r="P61" s="269"/>
      <c r="Q61" s="179"/>
      <c r="R61" s="180"/>
      <c r="S61" s="181"/>
      <c r="T61" s="182"/>
      <c r="U61" s="183"/>
      <c r="V61" s="184"/>
      <c r="W61" s="185"/>
      <c r="X61" s="186"/>
      <c r="Y61" s="383"/>
      <c r="Z61" s="429"/>
      <c r="AA61" s="430"/>
      <c r="AB61" s="431"/>
      <c r="AC61" s="432"/>
      <c r="AD61" s="425"/>
    </row>
    <row r="62" ht="10.8" customHeight="1">
      <c r="A62" s="251"/>
      <c r="B62" t="s" s="264">
        <v>1345</v>
      </c>
      <c r="C62" t="s" s="265">
        <v>1346</v>
      </c>
      <c r="D62" s="427">
        <v>2</v>
      </c>
      <c r="E62" t="s" s="174">
        <v>1262</v>
      </c>
      <c r="F62" s="173">
        <v>2.46</v>
      </c>
      <c r="G62" s="175">
        <v>104</v>
      </c>
      <c r="H62" s="267">
        <v>0.15</v>
      </c>
      <c r="I62" s="267"/>
      <c r="J62" s="267"/>
      <c r="K62" s="267"/>
      <c r="L62" s="382">
        <f>G62*SUM(P62:Y62)</f>
        <v>0</v>
      </c>
      <c r="M62" s="159">
        <f>SUM(P62:AC62)</f>
        <v>0</v>
      </c>
      <c r="N62" s="159">
        <f>M62:M62*D62:D62</f>
        <v>0</v>
      </c>
      <c r="O62" s="428">
        <f>M62*F62</f>
        <v>0</v>
      </c>
      <c r="P62" s="269"/>
      <c r="Q62" s="179"/>
      <c r="R62" s="180"/>
      <c r="S62" s="181"/>
      <c r="T62" s="182"/>
      <c r="U62" s="183"/>
      <c r="V62" s="184"/>
      <c r="W62" s="185"/>
      <c r="X62" s="186"/>
      <c r="Y62" s="383"/>
      <c r="Z62" s="429"/>
      <c r="AA62" s="430"/>
      <c r="AB62" s="431"/>
      <c r="AC62" s="432"/>
      <c r="AD62" s="425"/>
    </row>
    <row r="63" ht="10.8" customHeight="1">
      <c r="A63" s="251"/>
      <c r="B63" t="s" s="264">
        <v>1347</v>
      </c>
      <c r="C63" t="s" s="265">
        <v>1348</v>
      </c>
      <c r="D63" s="427">
        <v>2</v>
      </c>
      <c r="E63" t="s" s="174">
        <v>1262</v>
      </c>
      <c r="F63" s="173">
        <v>2.45</v>
      </c>
      <c r="G63" s="175">
        <v>104</v>
      </c>
      <c r="H63" s="267">
        <v>0.15</v>
      </c>
      <c r="I63" s="267"/>
      <c r="J63" s="267"/>
      <c r="K63" s="267"/>
      <c r="L63" s="382">
        <f>G63*SUM(P63:Y63)</f>
        <v>0</v>
      </c>
      <c r="M63" s="159">
        <f>SUM(P63:AC63)</f>
        <v>0</v>
      </c>
      <c r="N63" s="159">
        <f>M63:M63*D63:D63</f>
        <v>0</v>
      </c>
      <c r="O63" s="428">
        <f>M63*F63</f>
        <v>0</v>
      </c>
      <c r="P63" s="269"/>
      <c r="Q63" s="179"/>
      <c r="R63" s="180"/>
      <c r="S63" s="181"/>
      <c r="T63" s="182"/>
      <c r="U63" s="183"/>
      <c r="V63" s="184"/>
      <c r="W63" s="185"/>
      <c r="X63" s="186"/>
      <c r="Y63" s="383"/>
      <c r="Z63" s="429"/>
      <c r="AA63" s="430"/>
      <c r="AB63" s="431"/>
      <c r="AC63" s="432"/>
      <c r="AD63" s="425"/>
    </row>
    <row r="64" ht="10.8" customHeight="1">
      <c r="A64" s="251"/>
      <c r="B64" t="s" s="264">
        <v>1349</v>
      </c>
      <c r="C64" t="s" s="265">
        <v>1350</v>
      </c>
      <c r="D64" s="427">
        <v>5</v>
      </c>
      <c r="E64" t="s" s="174">
        <v>1351</v>
      </c>
      <c r="F64" s="173">
        <v>2.16</v>
      </c>
      <c r="G64" s="175">
        <v>85</v>
      </c>
      <c r="H64" s="267">
        <v>0.15</v>
      </c>
      <c r="I64" s="267"/>
      <c r="J64" s="267"/>
      <c r="K64" s="267"/>
      <c r="L64" s="382">
        <f>G64*SUM(P64:Y64)</f>
        <v>0</v>
      </c>
      <c r="M64" s="159">
        <f>SUM(P64:AC64)</f>
        <v>0</v>
      </c>
      <c r="N64" s="159">
        <f>M64:M64*D64:D64</f>
        <v>0</v>
      </c>
      <c r="O64" s="428">
        <f>M64*F64</f>
        <v>0</v>
      </c>
      <c r="P64" s="269"/>
      <c r="Q64" s="179"/>
      <c r="R64" s="180"/>
      <c r="S64" s="181"/>
      <c r="T64" s="182"/>
      <c r="U64" s="183"/>
      <c r="V64" s="184"/>
      <c r="W64" s="185"/>
      <c r="X64" s="186"/>
      <c r="Y64" s="383"/>
      <c r="Z64" s="429"/>
      <c r="AA64" s="430"/>
      <c r="AB64" s="431"/>
      <c r="AC64" s="432"/>
      <c r="AD64" s="425"/>
    </row>
    <row r="65" ht="10.8" customHeight="1">
      <c r="A65" s="251"/>
      <c r="B65" t="s" s="307">
        <v>1352</v>
      </c>
      <c r="C65" s="274"/>
      <c r="D65" s="274"/>
      <c r="E65" s="260"/>
      <c r="F65" s="260"/>
      <c r="G65" s="260"/>
      <c r="H65" s="260"/>
      <c r="I65" s="441"/>
      <c r="J65" s="441"/>
      <c r="K65" s="442"/>
      <c r="L65" s="260"/>
      <c r="M65" s="260"/>
      <c r="N65" s="426"/>
      <c r="O65" s="308"/>
      <c r="P65" s="381"/>
      <c r="Q65" s="261"/>
      <c r="R65" s="261"/>
      <c r="S65" s="261"/>
      <c r="T65" s="261"/>
      <c r="U65" s="261"/>
      <c r="V65" s="261"/>
      <c r="W65" s="261"/>
      <c r="X65" s="261"/>
      <c r="Y65" s="261"/>
      <c r="Z65" s="261"/>
      <c r="AA65" s="261"/>
      <c r="AB65" s="261"/>
      <c r="AC65" s="262"/>
      <c r="AD65" s="425"/>
    </row>
    <row r="66" ht="10.8" customHeight="1">
      <c r="A66" s="251"/>
      <c r="B66" t="s" s="444">
        <v>1353</v>
      </c>
      <c r="C66" t="s" s="265">
        <v>1354</v>
      </c>
      <c r="D66" s="427">
        <v>5</v>
      </c>
      <c r="E66" t="s" s="174">
        <v>1332</v>
      </c>
      <c r="F66" s="173">
        <v>0.53</v>
      </c>
      <c r="G66" s="175">
        <v>25</v>
      </c>
      <c r="H66" s="267">
        <v>0.15</v>
      </c>
      <c r="I66" s="267"/>
      <c r="J66" s="267"/>
      <c r="K66" s="267"/>
      <c r="L66" s="158">
        <f>G66*SUM(P66:Y66)</f>
        <v>0</v>
      </c>
      <c r="M66" s="159">
        <f>SUM(P66:AC66)</f>
        <v>0</v>
      </c>
      <c r="N66" s="159">
        <f>M66:M66*D66:D66</f>
        <v>0</v>
      </c>
      <c r="O66" s="428">
        <f>M66*F66</f>
        <v>0</v>
      </c>
      <c r="P66" s="269"/>
      <c r="Q66" s="179"/>
      <c r="R66" s="180"/>
      <c r="S66" s="181"/>
      <c r="T66" s="182"/>
      <c r="U66" s="183"/>
      <c r="V66" s="184"/>
      <c r="W66" s="185"/>
      <c r="X66" s="186"/>
      <c r="Y66" s="383"/>
      <c r="Z66" s="429"/>
      <c r="AA66" s="430"/>
      <c r="AB66" s="431"/>
      <c r="AC66" s="432"/>
      <c r="AD66" s="425"/>
    </row>
    <row r="67" ht="10.8" customHeight="1">
      <c r="A67" s="251"/>
      <c r="B67" t="s" s="444">
        <v>1355</v>
      </c>
      <c r="C67" t="s" s="265">
        <v>1356</v>
      </c>
      <c r="D67" s="427">
        <v>5</v>
      </c>
      <c r="E67" t="s" s="174">
        <v>1242</v>
      </c>
      <c r="F67" s="173">
        <v>2.1</v>
      </c>
      <c r="G67" s="175">
        <v>88</v>
      </c>
      <c r="H67" s="267">
        <v>0.15</v>
      </c>
      <c r="I67" s="267"/>
      <c r="J67" s="267"/>
      <c r="K67" s="267"/>
      <c r="L67" s="158">
        <f>G67*SUM(P67:Y67)</f>
        <v>0</v>
      </c>
      <c r="M67" s="159">
        <f>SUM(P67:AC67)</f>
        <v>0</v>
      </c>
      <c r="N67" s="159">
        <f>M67:M67*D67:D67</f>
        <v>0</v>
      </c>
      <c r="O67" s="428">
        <f>M67*F67</f>
        <v>0</v>
      </c>
      <c r="P67" s="269"/>
      <c r="Q67" s="179"/>
      <c r="R67" s="180"/>
      <c r="S67" s="181"/>
      <c r="T67" s="182"/>
      <c r="U67" s="183"/>
      <c r="V67" s="184"/>
      <c r="W67" s="185"/>
      <c r="X67" s="186"/>
      <c r="Y67" s="383"/>
      <c r="Z67" s="429"/>
      <c r="AA67" s="430"/>
      <c r="AB67" s="431"/>
      <c r="AC67" s="432"/>
      <c r="AD67" s="425"/>
    </row>
    <row r="68" ht="10.8" customHeight="1">
      <c r="A68" s="251"/>
      <c r="B68" t="s" s="444">
        <v>1357</v>
      </c>
      <c r="C68" t="s" s="265">
        <v>1358</v>
      </c>
      <c r="D68" s="427">
        <v>3</v>
      </c>
      <c r="E68" t="s" s="174">
        <v>1234</v>
      </c>
      <c r="F68" s="173">
        <v>2.23</v>
      </c>
      <c r="G68" s="175">
        <v>63</v>
      </c>
      <c r="H68" s="267">
        <v>0.15</v>
      </c>
      <c r="I68" s="267"/>
      <c r="J68" s="267"/>
      <c r="K68" s="267"/>
      <c r="L68" s="158">
        <f>G68*SUM(P68:Y68)</f>
        <v>0</v>
      </c>
      <c r="M68" s="159">
        <f>SUM(P68:AC68)</f>
        <v>0</v>
      </c>
      <c r="N68" s="159">
        <f>M68:M68*D68:D68</f>
        <v>0</v>
      </c>
      <c r="O68" s="428">
        <f>M68*F68</f>
        <v>0</v>
      </c>
      <c r="P68" s="269"/>
      <c r="Q68" s="179"/>
      <c r="R68" s="180"/>
      <c r="S68" s="181"/>
      <c r="T68" s="182"/>
      <c r="U68" s="183"/>
      <c r="V68" s="184"/>
      <c r="W68" s="185"/>
      <c r="X68" s="186"/>
      <c r="Y68" s="383"/>
      <c r="Z68" s="429"/>
      <c r="AA68" s="430"/>
      <c r="AB68" s="431"/>
      <c r="AC68" s="432"/>
      <c r="AD68" s="425"/>
    </row>
    <row r="69" ht="10.8" customHeight="1">
      <c r="A69" s="251"/>
      <c r="B69" t="s" s="444">
        <v>1359</v>
      </c>
      <c r="C69" t="s" s="265">
        <v>1360</v>
      </c>
      <c r="D69" s="427">
        <v>3</v>
      </c>
      <c r="E69" t="s" s="174">
        <v>1234</v>
      </c>
      <c r="F69" s="173">
        <v>1.83</v>
      </c>
      <c r="G69" s="175">
        <v>65</v>
      </c>
      <c r="H69" s="267">
        <v>0.15</v>
      </c>
      <c r="I69" s="267"/>
      <c r="J69" s="267"/>
      <c r="K69" s="267"/>
      <c r="L69" s="158">
        <f>G69*SUM(P69:Y69)</f>
        <v>0</v>
      </c>
      <c r="M69" s="159">
        <f>SUM(P69:AC69)</f>
        <v>0</v>
      </c>
      <c r="N69" s="159">
        <f>M69:M69*D69:D69</f>
        <v>0</v>
      </c>
      <c r="O69" s="428">
        <f>M69*F69</f>
        <v>0</v>
      </c>
      <c r="P69" s="269"/>
      <c r="Q69" s="179"/>
      <c r="R69" s="180"/>
      <c r="S69" s="181"/>
      <c r="T69" s="182"/>
      <c r="U69" s="183"/>
      <c r="V69" s="184"/>
      <c r="W69" s="185"/>
      <c r="X69" s="186"/>
      <c r="Y69" s="383"/>
      <c r="Z69" s="429"/>
      <c r="AA69" s="430"/>
      <c r="AB69" s="431"/>
      <c r="AC69" s="432"/>
      <c r="AD69" s="425"/>
    </row>
    <row r="70" ht="10.8" customHeight="1">
      <c r="A70" s="251"/>
      <c r="B70" t="s" s="444">
        <v>1361</v>
      </c>
      <c r="C70" t="s" s="265">
        <v>1362</v>
      </c>
      <c r="D70" s="427">
        <v>3</v>
      </c>
      <c r="E70" t="s" s="174">
        <v>1234</v>
      </c>
      <c r="F70" s="173">
        <v>3</v>
      </c>
      <c r="G70" s="175">
        <v>95</v>
      </c>
      <c r="H70" s="267">
        <v>0.15</v>
      </c>
      <c r="I70" s="267"/>
      <c r="J70" s="267"/>
      <c r="K70" s="267"/>
      <c r="L70" s="158">
        <f>G70*SUM(P70:Y70)</f>
        <v>0</v>
      </c>
      <c r="M70" s="159">
        <f>SUM(P70:AC70)</f>
        <v>0</v>
      </c>
      <c r="N70" s="159">
        <f>M70:M70*D70:D70</f>
        <v>0</v>
      </c>
      <c r="O70" s="428">
        <f>M70*F70</f>
        <v>0</v>
      </c>
      <c r="P70" s="269"/>
      <c r="Q70" s="179"/>
      <c r="R70" s="180"/>
      <c r="S70" s="181"/>
      <c r="T70" s="182"/>
      <c r="U70" s="183"/>
      <c r="V70" s="184"/>
      <c r="W70" s="185"/>
      <c r="X70" s="186"/>
      <c r="Y70" s="383"/>
      <c r="Z70" s="429"/>
      <c r="AA70" s="430"/>
      <c r="AB70" s="431"/>
      <c r="AC70" s="432"/>
      <c r="AD70" s="425"/>
    </row>
    <row r="71" ht="10.8" customHeight="1">
      <c r="A71" s="251"/>
      <c r="B71" t="s" s="444">
        <v>1363</v>
      </c>
      <c r="C71" t="s" s="265">
        <v>1364</v>
      </c>
      <c r="D71" s="427">
        <v>3</v>
      </c>
      <c r="E71" t="s" s="174">
        <v>1234</v>
      </c>
      <c r="F71" s="173">
        <v>3.39</v>
      </c>
      <c r="G71" s="175">
        <v>87</v>
      </c>
      <c r="H71" s="267">
        <v>0.15</v>
      </c>
      <c r="I71" s="267"/>
      <c r="J71" s="267"/>
      <c r="K71" s="267"/>
      <c r="L71" s="158">
        <f>G71*SUM(P71:Y71)</f>
        <v>0</v>
      </c>
      <c r="M71" s="159">
        <f>SUM(P71:AC71)</f>
        <v>0</v>
      </c>
      <c r="N71" s="159">
        <f>M71:M71*D71:D71</f>
        <v>0</v>
      </c>
      <c r="O71" s="428">
        <f>M71*F71</f>
        <v>0</v>
      </c>
      <c r="P71" s="269"/>
      <c r="Q71" s="179"/>
      <c r="R71" s="180"/>
      <c r="S71" s="181"/>
      <c r="T71" s="182"/>
      <c r="U71" s="183"/>
      <c r="V71" s="184"/>
      <c r="W71" s="185"/>
      <c r="X71" s="186"/>
      <c r="Y71" s="383"/>
      <c r="Z71" s="429"/>
      <c r="AA71" s="430"/>
      <c r="AB71" s="431"/>
      <c r="AC71" s="432"/>
      <c r="AD71" s="425"/>
    </row>
    <row r="72" ht="10.8" customHeight="1">
      <c r="A72" s="251"/>
      <c r="B72" t="s" s="444">
        <v>1365</v>
      </c>
      <c r="C72" t="s" s="265">
        <v>1366</v>
      </c>
      <c r="D72" s="427">
        <v>2</v>
      </c>
      <c r="E72" t="s" s="174">
        <v>1247</v>
      </c>
      <c r="F72" s="173">
        <v>1.8</v>
      </c>
      <c r="G72" s="175">
        <v>98</v>
      </c>
      <c r="H72" s="267">
        <v>0.15</v>
      </c>
      <c r="I72" s="267"/>
      <c r="J72" s="267"/>
      <c r="K72" s="267"/>
      <c r="L72" s="158">
        <f>G72*SUM(P72:Y72)</f>
        <v>0</v>
      </c>
      <c r="M72" s="159">
        <f>SUM(P72:AC72)</f>
        <v>0</v>
      </c>
      <c r="N72" s="159">
        <f>M72:M72*D72:D72</f>
        <v>0</v>
      </c>
      <c r="O72" s="428">
        <f>M72*F72</f>
        <v>0</v>
      </c>
      <c r="P72" s="269"/>
      <c r="Q72" s="179"/>
      <c r="R72" s="180"/>
      <c r="S72" s="181"/>
      <c r="T72" s="182"/>
      <c r="U72" s="183"/>
      <c r="V72" s="184"/>
      <c r="W72" s="185"/>
      <c r="X72" s="186"/>
      <c r="Y72" s="383"/>
      <c r="Z72" s="429"/>
      <c r="AA72" s="430"/>
      <c r="AB72" s="431"/>
      <c r="AC72" s="432"/>
      <c r="AD72" s="425"/>
    </row>
    <row r="73" ht="10.8" customHeight="1">
      <c r="A73" s="251"/>
      <c r="B73" t="s" s="444">
        <v>1367</v>
      </c>
      <c r="C73" t="s" s="265">
        <v>1368</v>
      </c>
      <c r="D73" s="427">
        <v>2</v>
      </c>
      <c r="E73" t="s" s="174">
        <v>1247</v>
      </c>
      <c r="F73" s="173">
        <v>2.46</v>
      </c>
      <c r="G73" s="175">
        <v>85</v>
      </c>
      <c r="H73" s="267">
        <v>0.15</v>
      </c>
      <c r="I73" s="267"/>
      <c r="J73" s="267"/>
      <c r="K73" s="267"/>
      <c r="L73" s="158">
        <f>G73*SUM(P73:Y73)</f>
        <v>0</v>
      </c>
      <c r="M73" s="159">
        <f>SUM(P73:AC73)</f>
        <v>0</v>
      </c>
      <c r="N73" s="159">
        <f>M73:M73*D73:D73</f>
        <v>0</v>
      </c>
      <c r="O73" s="428">
        <f>M73*F73</f>
        <v>0</v>
      </c>
      <c r="P73" s="269"/>
      <c r="Q73" s="179"/>
      <c r="R73" s="180"/>
      <c r="S73" s="181"/>
      <c r="T73" s="182"/>
      <c r="U73" s="183"/>
      <c r="V73" s="184"/>
      <c r="W73" s="185"/>
      <c r="X73" s="186"/>
      <c r="Y73" s="383"/>
      <c r="Z73" s="429"/>
      <c r="AA73" s="430"/>
      <c r="AB73" s="431"/>
      <c r="AC73" s="432"/>
      <c r="AD73" s="425"/>
    </row>
    <row r="74" ht="10.8" customHeight="1">
      <c r="A74" s="251"/>
      <c r="B74" t="s" s="444">
        <v>1369</v>
      </c>
      <c r="C74" t="s" s="265">
        <v>1370</v>
      </c>
      <c r="D74" s="427">
        <v>2</v>
      </c>
      <c r="E74" t="s" s="174">
        <v>1247</v>
      </c>
      <c r="F74" s="173">
        <v>2.45</v>
      </c>
      <c r="G74" s="175">
        <v>115</v>
      </c>
      <c r="H74" s="267">
        <v>0.15</v>
      </c>
      <c r="I74" s="267"/>
      <c r="J74" s="267"/>
      <c r="K74" s="267"/>
      <c r="L74" s="158">
        <f>G74*SUM(P74:Y74)</f>
        <v>0</v>
      </c>
      <c r="M74" s="159">
        <f>SUM(P74:AC74)</f>
        <v>0</v>
      </c>
      <c r="N74" s="159">
        <f>M74:M74*D74:D74</f>
        <v>0</v>
      </c>
      <c r="O74" s="428">
        <f>M74*F74</f>
        <v>0</v>
      </c>
      <c r="P74" s="269"/>
      <c r="Q74" s="179"/>
      <c r="R74" s="180"/>
      <c r="S74" s="181"/>
      <c r="T74" s="182"/>
      <c r="U74" s="183"/>
      <c r="V74" s="184"/>
      <c r="W74" s="185"/>
      <c r="X74" s="186"/>
      <c r="Y74" s="383"/>
      <c r="Z74" s="429"/>
      <c r="AA74" s="430"/>
      <c r="AB74" s="431"/>
      <c r="AC74" s="432"/>
      <c r="AD74" s="425"/>
    </row>
    <row r="75" ht="10.8" customHeight="1">
      <c r="A75" s="251"/>
      <c r="B75" t="s" s="444">
        <v>1371</v>
      </c>
      <c r="C75" t="s" s="265">
        <v>1372</v>
      </c>
      <c r="D75" s="427">
        <v>3</v>
      </c>
      <c r="E75" t="s" s="174">
        <v>1247</v>
      </c>
      <c r="F75" s="173">
        <v>2.16</v>
      </c>
      <c r="G75" s="175">
        <v>149</v>
      </c>
      <c r="H75" s="267">
        <v>0.15</v>
      </c>
      <c r="I75" s="267"/>
      <c r="J75" s="267"/>
      <c r="K75" s="267"/>
      <c r="L75" s="158">
        <f>G75*SUM(P75:Y75)</f>
        <v>0</v>
      </c>
      <c r="M75" s="159">
        <f>SUM(P75:AC75)</f>
        <v>0</v>
      </c>
      <c r="N75" s="159">
        <f>M75:M75*D75:D75</f>
        <v>0</v>
      </c>
      <c r="O75" s="428">
        <f>M75*F75</f>
        <v>0</v>
      </c>
      <c r="P75" s="269"/>
      <c r="Q75" s="179"/>
      <c r="R75" s="180"/>
      <c r="S75" s="181"/>
      <c r="T75" s="182"/>
      <c r="U75" s="183"/>
      <c r="V75" s="184"/>
      <c r="W75" s="185"/>
      <c r="X75" s="186"/>
      <c r="Y75" s="383"/>
      <c r="Z75" s="429"/>
      <c r="AA75" s="430"/>
      <c r="AB75" s="431"/>
      <c r="AC75" s="432"/>
      <c r="AD75" s="425"/>
    </row>
    <row r="76" ht="10.8" customHeight="1">
      <c r="A76" s="251"/>
      <c r="B76" t="s" s="444">
        <v>1373</v>
      </c>
      <c r="C76" t="s" s="265">
        <v>1374</v>
      </c>
      <c r="D76" s="427">
        <v>2</v>
      </c>
      <c r="E76" t="s" s="174">
        <v>1262</v>
      </c>
      <c r="F76" s="340"/>
      <c r="G76" s="175">
        <v>126</v>
      </c>
      <c r="H76" s="267"/>
      <c r="I76" s="267">
        <f>G76:G76*H76:H76</f>
        <v>0</v>
      </c>
      <c r="J76" s="267">
        <f>G76:G76*(1-H76:H76)</f>
        <v>126</v>
      </c>
      <c r="K76" s="267">
        <f>M76:M76*J76:J76</f>
        <v>0</v>
      </c>
      <c r="L76" s="158">
        <f>G76*SUM(P76:Y76)</f>
        <v>0</v>
      </c>
      <c r="M76" s="159">
        <f>SUM(P76:AC76)</f>
        <v>0</v>
      </c>
      <c r="N76" s="159">
        <f>M76:M76*D76:D76</f>
        <v>0</v>
      </c>
      <c r="O76" s="428">
        <f>M76*F76</f>
        <v>0</v>
      </c>
      <c r="P76" s="393"/>
      <c r="Q76" s="342"/>
      <c r="R76" s="343"/>
      <c r="S76" s="344"/>
      <c r="T76" s="345"/>
      <c r="U76" s="346"/>
      <c r="V76" s="347"/>
      <c r="W76" s="348"/>
      <c r="X76" s="349"/>
      <c r="Y76" s="394"/>
      <c r="Z76" s="429"/>
      <c r="AA76" s="430"/>
      <c r="AB76" s="431"/>
      <c r="AC76" s="432"/>
      <c r="AD76" s="425"/>
    </row>
    <row r="77" ht="10.8" customHeight="1">
      <c r="A77" s="251"/>
      <c r="B77" t="s" s="444">
        <v>1375</v>
      </c>
      <c r="C77" t="s" s="265">
        <v>1376</v>
      </c>
      <c r="D77" s="427">
        <v>2</v>
      </c>
      <c r="E77" t="s" s="174">
        <v>1262</v>
      </c>
      <c r="F77" s="340"/>
      <c r="G77" s="175">
        <v>120</v>
      </c>
      <c r="H77" s="267"/>
      <c r="I77" s="267">
        <f>G77:G77*H77:H77</f>
        <v>0</v>
      </c>
      <c r="J77" s="267">
        <f>G77:G77*(1-H77:H77)</f>
        <v>120</v>
      </c>
      <c r="K77" s="267">
        <f>M77:M77*J77:J77</f>
        <v>0</v>
      </c>
      <c r="L77" s="158">
        <f>G77*SUM(P77:Y77)</f>
        <v>0</v>
      </c>
      <c r="M77" s="159">
        <f>SUM(P77:AC77)</f>
        <v>0</v>
      </c>
      <c r="N77" s="159">
        <f>M77:M77*D77:D77</f>
        <v>0</v>
      </c>
      <c r="O77" s="428">
        <f>M77*F77</f>
        <v>0</v>
      </c>
      <c r="P77" s="396"/>
      <c r="Q77" s="397"/>
      <c r="R77" s="398"/>
      <c r="S77" s="399"/>
      <c r="T77" s="400"/>
      <c r="U77" s="401"/>
      <c r="V77" s="329"/>
      <c r="W77" s="330"/>
      <c r="X77" s="331"/>
      <c r="Y77" s="402"/>
      <c r="Z77" s="429"/>
      <c r="AA77" s="430"/>
      <c r="AB77" s="431"/>
      <c r="AC77" s="432"/>
      <c r="AD77" s="425"/>
    </row>
    <row r="78" ht="10.8" customHeight="1">
      <c r="A78" s="251"/>
      <c r="B78" t="s" s="444">
        <v>1377</v>
      </c>
      <c r="C78" t="s" s="265">
        <v>1378</v>
      </c>
      <c r="D78" s="427">
        <v>1</v>
      </c>
      <c r="E78" t="s" s="174">
        <v>1325</v>
      </c>
      <c r="F78" s="340"/>
      <c r="G78" s="175">
        <v>95</v>
      </c>
      <c r="H78" s="267"/>
      <c r="I78" s="267">
        <f>G78:G78*H78:H78</f>
        <v>0</v>
      </c>
      <c r="J78" s="267">
        <f>G78:G78*(1-H78:H78)</f>
        <v>95</v>
      </c>
      <c r="K78" s="267">
        <f>M78:M78*J78:J78</f>
        <v>0</v>
      </c>
      <c r="L78" s="158">
        <f>G78*SUM(P78:Y78)</f>
        <v>0</v>
      </c>
      <c r="M78" s="159">
        <f>SUM(P78:AC78)</f>
        <v>0</v>
      </c>
      <c r="N78" s="159">
        <f>M78:M78*D78:D78</f>
        <v>0</v>
      </c>
      <c r="O78" s="428">
        <f>M78*F78</f>
        <v>0</v>
      </c>
      <c r="P78" s="396"/>
      <c r="Q78" s="397"/>
      <c r="R78" s="398"/>
      <c r="S78" s="399"/>
      <c r="T78" s="400"/>
      <c r="U78" s="401"/>
      <c r="V78" s="329"/>
      <c r="W78" s="330"/>
      <c r="X78" s="331"/>
      <c r="Y78" s="402"/>
      <c r="Z78" s="429"/>
      <c r="AA78" s="430"/>
      <c r="AB78" s="431"/>
      <c r="AC78" s="432"/>
      <c r="AD78" s="425"/>
    </row>
    <row r="79" ht="10.2" customHeight="1">
      <c r="A79" s="251"/>
      <c r="B79" t="s" s="444">
        <v>1379</v>
      </c>
      <c r="C79" t="s" s="265">
        <v>1380</v>
      </c>
      <c r="D79" s="427">
        <v>1</v>
      </c>
      <c r="E79" t="s" s="174">
        <v>1325</v>
      </c>
      <c r="F79" s="340"/>
      <c r="G79" s="175">
        <v>107</v>
      </c>
      <c r="H79" s="267"/>
      <c r="I79" s="267">
        <f>G79:G79*H79:H79</f>
        <v>0</v>
      </c>
      <c r="J79" s="267">
        <f>G79:G79*(1-H79:H79)</f>
        <v>107</v>
      </c>
      <c r="K79" s="267">
        <f>M79:M79*J79:J79</f>
        <v>0</v>
      </c>
      <c r="L79" s="158">
        <f>G79*SUM(P79:Y79)</f>
        <v>0</v>
      </c>
      <c r="M79" s="159">
        <f>SUM(P79:AC79)</f>
        <v>0</v>
      </c>
      <c r="N79" s="159">
        <f>M79:M79*D79:D79</f>
        <v>0</v>
      </c>
      <c r="O79" s="428">
        <f>M79*F79</f>
        <v>0</v>
      </c>
      <c r="P79" s="445"/>
      <c r="Q79" s="351"/>
      <c r="R79" s="352"/>
      <c r="S79" s="353"/>
      <c r="T79" s="354"/>
      <c r="U79" s="355"/>
      <c r="V79" s="356"/>
      <c r="W79" s="357"/>
      <c r="X79" s="358"/>
      <c r="Y79" s="402"/>
      <c r="Z79" s="446"/>
      <c r="AA79" s="447"/>
      <c r="AB79" s="448"/>
      <c r="AC79" s="449"/>
      <c r="AD79" s="425"/>
    </row>
    <row r="80" ht="10.2" customHeight="1">
      <c r="A80" s="220"/>
      <c r="B80" s="198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9"/>
      <c r="Q80" s="199"/>
      <c r="R80" s="199"/>
      <c r="S80" s="199"/>
      <c r="T80" s="199"/>
      <c r="U80" s="199"/>
      <c r="V80" s="199"/>
      <c r="W80" s="199"/>
      <c r="X80" s="199"/>
      <c r="Y80" s="198"/>
      <c r="Z80" s="198"/>
      <c r="AA80" s="198"/>
      <c r="AB80" s="198"/>
      <c r="AC80" s="198"/>
      <c r="AD80" s="141"/>
    </row>
    <row r="81" ht="14.4" customHeight="1">
      <c r="A81" s="220"/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25"/>
      <c r="AD81" s="141"/>
    </row>
    <row r="82" ht="10.2" customHeight="1">
      <c r="A82" s="220"/>
      <c r="B82" s="125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25"/>
      <c r="AD82" s="141"/>
    </row>
    <row r="83" ht="14.4" customHeight="1">
      <c r="A83" s="220"/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25"/>
      <c r="AD83" s="141"/>
    </row>
    <row r="84" ht="10.2" customHeight="1">
      <c r="A84" s="220"/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25"/>
      <c r="AD84" s="141"/>
    </row>
    <row r="85" ht="10.2" customHeight="1">
      <c r="A85" s="220"/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5"/>
      <c r="AC85" s="125"/>
      <c r="AD85" s="141"/>
    </row>
    <row r="86" ht="10.2" customHeight="1">
      <c r="A86" s="220"/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125"/>
      <c r="AC86" s="125"/>
      <c r="AD86" s="141"/>
    </row>
    <row r="87" ht="10.2" customHeight="1">
      <c r="A87" s="220"/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5"/>
      <c r="AC87" s="125"/>
      <c r="AD87" s="141"/>
    </row>
    <row r="88" ht="10.2" customHeight="1">
      <c r="A88" s="220"/>
      <c r="B88" s="125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5"/>
      <c r="AC88" s="125"/>
      <c r="AD88" s="141"/>
    </row>
    <row r="89" ht="10.2" customHeight="1">
      <c r="A89" s="220"/>
      <c r="B89" s="125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5"/>
      <c r="AC89" s="125"/>
      <c r="AD89" s="141"/>
    </row>
    <row r="90" ht="10.2" customHeight="1">
      <c r="A90" s="220"/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5"/>
      <c r="AC90" s="125"/>
      <c r="AD90" s="141"/>
    </row>
    <row r="91" ht="10.2" customHeight="1">
      <c r="A91" s="220"/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  <c r="AD91" s="141"/>
    </row>
    <row r="92" ht="10.2" customHeight="1">
      <c r="A92" s="220"/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41"/>
    </row>
    <row r="93" ht="10.2" customHeight="1">
      <c r="A93" s="220"/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41"/>
    </row>
    <row r="94" ht="10.2" customHeight="1">
      <c r="A94" s="220"/>
      <c r="B94" s="125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  <c r="AD94" s="141"/>
    </row>
    <row r="95" ht="10.2" customHeight="1">
      <c r="A95" s="220"/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41"/>
    </row>
    <row r="96" ht="10.2" customHeight="1">
      <c r="A96" s="220"/>
      <c r="B96" s="125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5"/>
      <c r="AC96" s="125"/>
      <c r="AD96" s="141"/>
    </row>
    <row r="97" ht="10.2" customHeight="1">
      <c r="A97" s="220"/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41"/>
    </row>
    <row r="98" ht="10.2" customHeight="1">
      <c r="A98" s="220"/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41"/>
    </row>
    <row r="99" ht="10.2" customHeight="1">
      <c r="A99" s="220"/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  <c r="AA99" s="125"/>
      <c r="AB99" s="125"/>
      <c r="AC99" s="125"/>
      <c r="AD99" s="141"/>
    </row>
    <row r="100" ht="10.2" customHeight="1">
      <c r="A100" s="220"/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125"/>
      <c r="AB100" s="125"/>
      <c r="AC100" s="125"/>
      <c r="AD100" s="141"/>
    </row>
    <row r="101" ht="10.2" customHeight="1">
      <c r="A101" s="220"/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  <c r="AA101" s="125"/>
      <c r="AB101" s="125"/>
      <c r="AC101" s="125"/>
      <c r="AD101" s="141"/>
    </row>
    <row r="102" ht="10.2" customHeight="1">
      <c r="A102" s="220"/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125"/>
      <c r="AC102" s="125"/>
      <c r="AD102" s="141"/>
    </row>
    <row r="103" ht="10.2" customHeight="1">
      <c r="A103" s="220"/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125"/>
      <c r="AC103" s="125"/>
      <c r="AD103" s="141"/>
    </row>
    <row r="104" ht="10.2" customHeight="1">
      <c r="A104" s="220"/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  <c r="AA104" s="125"/>
      <c r="AB104" s="125"/>
      <c r="AC104" s="125"/>
      <c r="AD104" s="141"/>
    </row>
    <row r="105" ht="10.2" customHeight="1">
      <c r="A105" s="220"/>
      <c r="B105" s="12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5"/>
      <c r="AC105" s="125"/>
      <c r="AD105" s="141"/>
    </row>
    <row r="106" ht="10.2" customHeight="1">
      <c r="A106" s="220"/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5"/>
      <c r="AC106" s="125"/>
      <c r="AD106" s="141"/>
    </row>
    <row r="107" ht="10.2" customHeight="1">
      <c r="A107" s="220"/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5"/>
      <c r="AC107" s="125"/>
      <c r="AD107" s="141"/>
    </row>
    <row r="108" ht="10.2" customHeight="1">
      <c r="A108" s="220"/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5"/>
      <c r="AC108" s="125"/>
      <c r="AD108" s="141"/>
    </row>
    <row r="109" ht="10.2" customHeight="1">
      <c r="A109" s="220"/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125"/>
      <c r="AC109" s="125"/>
      <c r="AD109" s="141"/>
    </row>
    <row r="110" ht="10.2" customHeight="1">
      <c r="A110" s="220"/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5"/>
      <c r="AC110" s="125"/>
      <c r="AD110" s="141"/>
    </row>
    <row r="111" ht="10.2" customHeight="1">
      <c r="A111" s="220"/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5"/>
      <c r="AC111" s="125"/>
      <c r="AD111" s="141"/>
    </row>
    <row r="112" ht="10.2" customHeight="1">
      <c r="A112" s="220"/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125"/>
      <c r="AC112" s="125"/>
      <c r="AD112" s="141"/>
    </row>
    <row r="113" ht="10.2" customHeight="1">
      <c r="A113" s="220"/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125"/>
      <c r="AC113" s="125"/>
      <c r="AD113" s="141"/>
    </row>
    <row r="114" ht="10.2" customHeight="1">
      <c r="A114" s="220"/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125"/>
      <c r="AC114" s="125"/>
      <c r="AD114" s="141"/>
    </row>
    <row r="115" ht="10.2" customHeight="1">
      <c r="A115" s="220"/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125"/>
      <c r="AC115" s="125"/>
      <c r="AD115" s="141"/>
    </row>
    <row r="116" ht="10.2" customHeight="1">
      <c r="A116" s="220"/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  <c r="AA116" s="125"/>
      <c r="AB116" s="125"/>
      <c r="AC116" s="125"/>
      <c r="AD116" s="141"/>
    </row>
    <row r="117" ht="10.2" customHeight="1">
      <c r="A117" s="220"/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125"/>
      <c r="AC117" s="125"/>
      <c r="AD117" s="141"/>
    </row>
    <row r="118" ht="10.2" customHeight="1">
      <c r="A118" s="220"/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5"/>
      <c r="AC118" s="125"/>
      <c r="AD118" s="141"/>
    </row>
    <row r="119" ht="10.2" customHeight="1">
      <c r="A119" s="220"/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41"/>
    </row>
    <row r="120" ht="10.2" customHeight="1">
      <c r="A120" s="220"/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/>
      <c r="AC120" s="125"/>
      <c r="AD120" s="141"/>
    </row>
    <row r="121" ht="10.2" customHeight="1">
      <c r="A121" s="220"/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41"/>
    </row>
    <row r="122" ht="10.2" customHeight="1">
      <c r="A122" s="220"/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41"/>
    </row>
    <row r="123" ht="10.2" customHeight="1">
      <c r="A123" s="220"/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41"/>
    </row>
    <row r="124" ht="10.2" customHeight="1">
      <c r="A124" s="220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41"/>
    </row>
    <row r="125" ht="10.2" customHeight="1">
      <c r="A125" s="220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41"/>
    </row>
    <row r="126" ht="10.2" customHeight="1">
      <c r="A126" s="220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41"/>
    </row>
    <row r="127" ht="10.2" customHeight="1">
      <c r="A127" s="220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41"/>
    </row>
    <row r="128" ht="10.2" customHeight="1">
      <c r="A128" s="220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41"/>
    </row>
    <row r="129" ht="10.2" customHeight="1">
      <c r="A129" s="220"/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41"/>
    </row>
    <row r="130" ht="10.2" customHeight="1">
      <c r="A130" s="220"/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41"/>
    </row>
    <row r="131" ht="10.2" customHeight="1">
      <c r="A131" s="220"/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41"/>
    </row>
    <row r="132" ht="10.2" customHeight="1">
      <c r="A132" s="220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41"/>
    </row>
    <row r="133" ht="10.2" customHeight="1">
      <c r="A133" s="220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41"/>
    </row>
    <row r="134" ht="10.2" customHeight="1">
      <c r="A134" s="220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41"/>
    </row>
    <row r="135" ht="10.2" customHeight="1">
      <c r="A135" s="281"/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7"/>
    </row>
  </sheetData>
  <mergeCells count="6">
    <mergeCell ref="X2:Y2"/>
    <mergeCell ref="B3:C3"/>
    <mergeCell ref="B4:C4"/>
    <mergeCell ref="M4:N4"/>
    <mergeCell ref="D3:E3"/>
    <mergeCell ref="D4:E4"/>
  </mergeCells>
  <hyperlinks>
    <hyperlink ref="B9" r:id="rId1" location="" tooltip="" display="Chocolate hills 1"/>
    <hyperlink ref="B10" r:id="rId2" location="" tooltip="" display="Chocolate hills 2"/>
    <hyperlink ref="B11" r:id="rId3" location="" tooltip="" display="Chocolate hills 3"/>
    <hyperlink ref="B12" r:id="rId4" location="" tooltip="" display="Chocolate hills 4"/>
    <hyperlink ref="B13" r:id="rId5" location="" tooltip="" display="Chocolate hills 5"/>
    <hyperlink ref="B14" r:id="rId6" location="" tooltip="" display="Chocolate hills 6"/>
    <hyperlink ref="B15" r:id="rId7" location="" tooltip="" display="Chocolate hills 7"/>
    <hyperlink ref="B16" r:id="rId8" location="" tooltip="" display="Chocolate hills 8"/>
    <hyperlink ref="B17" r:id="rId9" location="" tooltip="" display="Chocolate hills 9"/>
    <hyperlink ref="B18" r:id="rId10" location="" tooltip="" display="Chocolate hills 10"/>
    <hyperlink ref="B19" r:id="rId11" location="" tooltip="" display="Chocolate hills 11"/>
    <hyperlink ref="B20" r:id="rId12" location="" tooltip="" display="Chocolate hills 12"/>
    <hyperlink ref="B21" r:id="rId13" location="" tooltip="" display="Chocolate hills 13"/>
    <hyperlink ref="B22" r:id="rId14" location="" tooltip="" display="Chocolate hills 14"/>
    <hyperlink ref="B24" r:id="rId15" location="" tooltip="" display="Road kill 1"/>
    <hyperlink ref="B25" r:id="rId16" location="" tooltip="" display="Road kill 2"/>
    <hyperlink ref="B26" r:id="rId17" location="" tooltip="" display="Road kill 3"/>
    <hyperlink ref="B27" r:id="rId18" location="" tooltip="" display="Road kill 4"/>
    <hyperlink ref="B28" r:id="rId19" location="" tooltip="" display="Road kill 5"/>
    <hyperlink ref="B29" r:id="rId20" location="" tooltip="" display="Road kill 6"/>
    <hyperlink ref="B30" r:id="rId21" location="" tooltip="" display="Road kill 7"/>
    <hyperlink ref="B31" r:id="rId22" location="" tooltip="" display="Road kill 9"/>
    <hyperlink ref="B32" r:id="rId23" location="" tooltip="" display="Road kill 10"/>
    <hyperlink ref="B33" r:id="rId24" location="" tooltip="" display="Road kill 11"/>
    <hyperlink ref="B34" r:id="rId25" location="" tooltip="" display="Road kill 12"/>
    <hyperlink ref="B36" r:id="rId26" location="" tooltip="" display="Grisinni 1"/>
    <hyperlink ref="B37" r:id="rId27" location="" tooltip="" display="Grisinni 2"/>
    <hyperlink ref="B38" r:id="rId28" location="" tooltip="" display="Grisinni 3"/>
    <hyperlink ref="B39" r:id="rId29" location="" tooltip="" display="Grisinni 4"/>
    <hyperlink ref="B40" r:id="rId30" location="" tooltip="" display="Grisinni 5"/>
    <hyperlink ref="B41" r:id="rId31" location="" tooltip="" display="Grisinni 6"/>
    <hyperlink ref="B42" r:id="rId32" location="" tooltip="" display="Grisinni 7"/>
    <hyperlink ref="B43" r:id="rId33" location="" tooltip="" display="Grisinni 8"/>
    <hyperlink ref="B48" r:id="rId34" location="" tooltip="" display="Grisinni 13"/>
    <hyperlink ref="B49" r:id="rId35" location="" tooltip="" display="Grisinni 14"/>
    <hyperlink ref="B50" r:id="rId36" location="" tooltip="" display="Grisinni 15"/>
    <hyperlink ref="B52" r:id="rId37" location="" tooltip="" display="Grisinni 17"/>
    <hyperlink ref="B53" r:id="rId38" location="" tooltip="" display="Grisinni 18"/>
    <hyperlink ref="B55" r:id="rId39" location="" tooltip="" display="Running Oysters 1"/>
    <hyperlink ref="B56" r:id="rId40" location="" tooltip="" display="Running Oysters 2"/>
    <hyperlink ref="B57" r:id="rId41" location="" tooltip="" display="Running Oysters 3"/>
    <hyperlink ref="B58" r:id="rId42" location="" tooltip="" display="Running Oysters 4"/>
    <hyperlink ref="B59" r:id="rId43" location="" tooltip="" display="Running Oysters 5"/>
    <hyperlink ref="B60" r:id="rId44" location="" tooltip="" display="Running Oysters 6"/>
    <hyperlink ref="B61" r:id="rId45" location="" tooltip="" display="Running Oysters 7"/>
    <hyperlink ref="B62" r:id="rId46" location="" tooltip="" display="Running Oysters 8"/>
    <hyperlink ref="B63" r:id="rId47" location="" tooltip="" display="Running Oysters 9"/>
    <hyperlink ref="B64" r:id="rId48" location="" tooltip="" display="Running Oysters 13"/>
    <hyperlink ref="B66" r:id="rId49" location="" tooltip="" display="Rabbit Holes 1"/>
    <hyperlink ref="B67" r:id="rId50" location="" tooltip="" display="Rabbit Holes 2"/>
    <hyperlink ref="B68" r:id="rId51" location="" tooltip="" display="Rabbit Holes 3"/>
    <hyperlink ref="B69" r:id="rId52" location="" tooltip="" display="Rabbit Holes 4"/>
    <hyperlink ref="B70" r:id="rId53" location="" tooltip="" display="Rabbit Holes 5"/>
    <hyperlink ref="B71" r:id="rId54" location="" tooltip="" display="Rabbit Holes 6"/>
    <hyperlink ref="B72" r:id="rId55" location="" tooltip="" display="Rabbit Holes 7"/>
    <hyperlink ref="B73" r:id="rId56" location="" tooltip="" display="Rabbit Holes 8"/>
    <hyperlink ref="B74" r:id="rId57" location="" tooltip="" display="Rabbit Holes 9"/>
    <hyperlink ref="B75" r:id="rId58" location="" tooltip="" display="Rabbit Holes 10"/>
    <hyperlink ref="B76" r:id="rId59" location="" tooltip="" display="Rabbit Holes 11"/>
    <hyperlink ref="B77" r:id="rId60" location="" tooltip="" display="Rabbit Holes 12"/>
    <hyperlink ref="B78" r:id="rId61" location="" tooltip="" display="Rabbit Holes 13"/>
    <hyperlink ref="B79" r:id="rId62" location="" tooltip="" display="Rabbit Holes 14"/>
  </hyperlinks>
  <pageMargins left="0.7" right="0.7" top="0.75" bottom="0.75" header="0.3" footer="0.3"/>
  <pageSetup firstPageNumber="1" fitToHeight="1" fitToWidth="1" scale="47" useFirstPageNumber="0" orientation="portrait" pageOrder="downThenOver"/>
  <headerFooter>
    <oddFooter>&amp;C&amp;"Helvetica Neue,Regular"&amp;12&amp;K000000&amp;P</oddFooter>
  </headerFooter>
  <drawing r:id="rId63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F158"/>
  <sheetViews>
    <sheetView workbookViewId="0" showGridLines="0" defaultGridColor="1"/>
  </sheetViews>
  <sheetFormatPr defaultColWidth="8.83333" defaultRowHeight="14.4" customHeight="1" outlineLevelRow="0" outlineLevelCol="0"/>
  <cols>
    <col min="1" max="1" width="21.5" style="450" customWidth="1"/>
    <col min="2" max="2" hidden="1" width="8.83333" style="450" customWidth="1"/>
    <col min="3" max="3" width="13.8516" style="450" customWidth="1"/>
    <col min="4" max="4" width="8.5" style="450" customWidth="1"/>
    <col min="5" max="5" width="12" style="450" customWidth="1"/>
    <col min="6" max="7" width="8.5" style="450" customWidth="1"/>
    <col min="8" max="11" hidden="1" width="8.83333" style="450" customWidth="1"/>
    <col min="12" max="13" width="8.5" style="450" customWidth="1"/>
    <col min="14" max="14" hidden="1" width="8.83333" style="450" customWidth="1"/>
    <col min="15" max="25" width="8.5" style="450" customWidth="1"/>
    <col min="26" max="26" hidden="1" width="8.83333" style="450" customWidth="1"/>
    <col min="27" max="27" width="8.5" style="450" customWidth="1"/>
    <col min="28" max="32" width="8.85156" style="450" customWidth="1"/>
    <col min="33" max="16384" width="8.85156" style="450" customWidth="1"/>
  </cols>
  <sheetData>
    <row r="1" ht="53.25" customHeight="1">
      <c r="A1" s="121"/>
      <c r="B1" s="360"/>
      <c r="C1" s="360"/>
      <c r="D1" s="360"/>
      <c r="E1" s="360"/>
      <c r="F1" s="360"/>
      <c r="G1" s="360"/>
      <c r="H1" s="361"/>
      <c r="I1" s="361"/>
      <c r="J1" s="360"/>
      <c r="K1" s="360"/>
      <c r="L1" s="360"/>
      <c r="M1" s="360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362"/>
      <c r="AC1" s="362"/>
      <c r="AD1" s="362"/>
      <c r="AE1" s="362"/>
      <c r="AF1" s="363"/>
    </row>
    <row r="2" ht="21" customHeight="1">
      <c r="A2" s="220"/>
      <c r="B2" s="201"/>
      <c r="C2" s="364"/>
      <c r="D2" s="364"/>
      <c r="E2" s="364"/>
      <c r="F2" s="364"/>
      <c r="G2" s="365"/>
      <c r="H2" t="s" s="366">
        <v>148</v>
      </c>
      <c r="I2" t="s" s="366">
        <v>149</v>
      </c>
      <c r="J2" s="367"/>
      <c r="K2" s="367"/>
      <c r="L2" s="368"/>
      <c r="M2" s="201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201"/>
      <c r="AB2" s="140"/>
      <c r="AC2" s="140"/>
      <c r="AD2" s="140"/>
      <c r="AE2" s="140"/>
      <c r="AF2" s="141"/>
    </row>
    <row r="3" ht="18" customHeight="1">
      <c r="A3" s="222"/>
      <c r="B3" s="223"/>
      <c r="C3" t="s" s="126">
        <v>62</v>
      </c>
      <c r="D3" s="127"/>
      <c r="E3" s="371">
        <f>SUM(L8:L72)</f>
        <v>0</v>
      </c>
      <c r="F3" s="372"/>
      <c r="G3" s="223"/>
      <c r="H3" s="226">
        <f>SUM(K9:K71)</f>
        <v>0</v>
      </c>
      <c r="I3" s="226">
        <f>E3-H3</f>
        <v>0</v>
      </c>
      <c r="J3" s="223"/>
      <c r="K3" s="223"/>
      <c r="L3" s="227"/>
      <c r="M3" s="124"/>
      <c r="N3" s="125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5"/>
      <c r="AB3" s="6"/>
      <c r="AC3" s="6"/>
      <c r="AD3" s="6"/>
      <c r="AE3" s="6"/>
      <c r="AF3" s="103"/>
    </row>
    <row r="4" ht="18" customHeight="1">
      <c r="A4" s="222"/>
      <c r="B4" s="223"/>
      <c r="C4" t="s" s="131">
        <v>63</v>
      </c>
      <c r="D4" s="132"/>
      <c r="E4" s="373">
        <f>SUM(O8:Y74)</f>
        <v>0</v>
      </c>
      <c r="F4" s="374"/>
      <c r="G4" s="223"/>
      <c r="H4" s="230"/>
      <c r="I4" s="230"/>
      <c r="J4" s="223"/>
      <c r="K4" s="223"/>
      <c r="L4" t="s" s="231">
        <v>150</v>
      </c>
      <c r="M4" s="233"/>
      <c r="N4" s="223"/>
      <c r="O4" s="234">
        <f>SUM(O8:O72)</f>
        <v>0</v>
      </c>
      <c r="P4" s="235">
        <f>SUM(P8:P71)</f>
        <v>0</v>
      </c>
      <c r="Q4" s="236">
        <f>SUM(Q8:Q71)</f>
        <v>0</v>
      </c>
      <c r="R4" s="237">
        <f>SUM(R8:R71)</f>
        <v>0</v>
      </c>
      <c r="S4" s="238">
        <f>SUM(S8:S71)</f>
        <v>0</v>
      </c>
      <c r="T4" s="239">
        <f>SUM(T8:T71)</f>
        <v>0</v>
      </c>
      <c r="U4" s="240">
        <f>SUM(U8:U71)</f>
        <v>0</v>
      </c>
      <c r="V4" s="241">
        <f>SUM(V8:V71)</f>
        <v>0</v>
      </c>
      <c r="W4" s="242">
        <f>SUM(W8:W71)</f>
        <v>0</v>
      </c>
      <c r="X4" s="288">
        <f>SUM(X8:X71)</f>
        <v>0</v>
      </c>
      <c r="Y4" s="451">
        <f>SUM(Y8:Y71)</f>
        <v>0</v>
      </c>
      <c r="Z4" s="289">
        <f>SUM(Z8:Z53)</f>
        <v>0</v>
      </c>
      <c r="AA4" s="125"/>
      <c r="AB4" s="6"/>
      <c r="AC4" s="6"/>
      <c r="AD4" s="6"/>
      <c r="AE4" s="6"/>
      <c r="AF4" s="103"/>
    </row>
    <row r="5" ht="8" customHeight="1">
      <c r="A5" s="220"/>
      <c r="B5" s="137"/>
      <c r="C5" s="245"/>
      <c r="D5" s="245"/>
      <c r="E5" s="290"/>
      <c r="F5" s="290"/>
      <c r="G5" s="137"/>
      <c r="H5" s="137"/>
      <c r="I5" s="137"/>
      <c r="J5" s="137"/>
      <c r="K5" s="124"/>
      <c r="L5" s="247"/>
      <c r="M5" s="247"/>
      <c r="N5" s="124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25"/>
      <c r="AB5" s="6"/>
      <c r="AC5" s="6"/>
      <c r="AD5" s="6"/>
      <c r="AE5" s="6"/>
      <c r="AF5" s="103"/>
    </row>
    <row r="6" ht="10.8" customHeight="1" hidden="1">
      <c r="A6" s="220"/>
      <c r="B6" s="248"/>
      <c r="C6" s="248"/>
      <c r="D6" s="248"/>
      <c r="E6" s="248"/>
      <c r="F6" s="248"/>
      <c r="G6" s="248"/>
      <c r="H6" s="248"/>
      <c r="I6" s="248"/>
      <c r="J6" s="248"/>
      <c r="K6" s="247"/>
      <c r="L6" s="249"/>
      <c r="M6" s="247"/>
      <c r="N6" s="247"/>
      <c r="O6" s="291">
        <f>SUM(O8:O71)</f>
        <v>0</v>
      </c>
      <c r="P6" s="291">
        <f>SUM(P8:P71)</f>
        <v>0</v>
      </c>
      <c r="Q6" s="291">
        <f>SUM(Q8:Q71)</f>
        <v>0</v>
      </c>
      <c r="R6" s="291">
        <f>SUM(R8:R71)</f>
        <v>0</v>
      </c>
      <c r="S6" s="291">
        <f>SUM(S8:S71)</f>
        <v>0</v>
      </c>
      <c r="T6" s="291">
        <f>SUM(T8:T71)</f>
        <v>0</v>
      </c>
      <c r="U6" s="291">
        <f>SUM(U8:U71)</f>
        <v>0</v>
      </c>
      <c r="V6" s="291">
        <f>SUM(V8:V71)</f>
        <v>0</v>
      </c>
      <c r="W6" s="291">
        <f>SUM(W8:W71)</f>
        <v>0</v>
      </c>
      <c r="X6" s="291">
        <f>SUM(X8:X71)</f>
        <v>0</v>
      </c>
      <c r="Y6" s="291">
        <f>SUM(Y8:Y53)</f>
        <v>0</v>
      </c>
      <c r="Z6" s="291">
        <f>SUM(Z8:Z53)</f>
        <v>0</v>
      </c>
      <c r="AA6" s="125"/>
      <c r="AB6" s="140"/>
      <c r="AC6" s="140"/>
      <c r="AD6" s="140"/>
      <c r="AE6" s="140"/>
      <c r="AF6" s="141"/>
    </row>
    <row r="7" ht="36.6" customHeight="1">
      <c r="A7" s="251"/>
      <c r="B7" t="s" s="142">
        <v>515</v>
      </c>
      <c r="C7" t="s" s="252">
        <v>67</v>
      </c>
      <c r="D7" t="s" s="253">
        <v>152</v>
      </c>
      <c r="E7" t="s" s="253">
        <v>69</v>
      </c>
      <c r="F7" t="s" s="253">
        <v>14</v>
      </c>
      <c r="G7" t="s" s="254">
        <v>70</v>
      </c>
      <c r="H7" t="s" s="255">
        <v>153</v>
      </c>
      <c r="I7" t="s" s="255">
        <v>154</v>
      </c>
      <c r="J7" t="s" s="255">
        <v>148</v>
      </c>
      <c r="K7" t="s" s="256">
        <v>155</v>
      </c>
      <c r="L7" t="s" s="146">
        <v>71</v>
      </c>
      <c r="M7" t="s" s="147">
        <v>13</v>
      </c>
      <c r="N7" t="s" s="147">
        <v>72</v>
      </c>
      <c r="O7" t="s" s="151">
        <v>32</v>
      </c>
      <c r="P7" t="s" s="151">
        <v>33</v>
      </c>
      <c r="Q7" t="s" s="151">
        <v>34</v>
      </c>
      <c r="R7" t="s" s="151">
        <v>35</v>
      </c>
      <c r="S7" t="s" s="151">
        <v>36</v>
      </c>
      <c r="T7" t="s" s="151">
        <v>37</v>
      </c>
      <c r="U7" t="s" s="151">
        <v>38</v>
      </c>
      <c r="V7" t="s" s="151">
        <v>39</v>
      </c>
      <c r="W7" t="s" s="151">
        <v>40</v>
      </c>
      <c r="X7" t="s" s="151">
        <v>41</v>
      </c>
      <c r="Y7" t="s" s="151">
        <v>43</v>
      </c>
      <c r="Z7" t="s" s="142">
        <v>42</v>
      </c>
      <c r="AA7" s="152"/>
      <c r="AB7" s="140"/>
      <c r="AC7" s="140"/>
      <c r="AD7" s="140"/>
      <c r="AE7" s="140"/>
      <c r="AF7" s="141"/>
    </row>
    <row r="8" ht="12" customHeight="1">
      <c r="A8" s="251"/>
      <c r="B8" t="s" s="257">
        <v>1381</v>
      </c>
      <c r="C8" t="s" s="273">
        <v>1382</v>
      </c>
      <c r="D8" s="259"/>
      <c r="E8" s="260"/>
      <c r="F8" s="260"/>
      <c r="G8" s="260"/>
      <c r="H8" s="260"/>
      <c r="I8" s="260"/>
      <c r="J8" s="260"/>
      <c r="K8" s="260"/>
      <c r="L8" s="260"/>
      <c r="M8" s="295"/>
      <c r="N8" s="308"/>
      <c r="O8" s="381"/>
      <c r="P8" s="261"/>
      <c r="Q8" s="261"/>
      <c r="R8" s="261"/>
      <c r="S8" s="261"/>
      <c r="T8" s="261"/>
      <c r="U8" s="261"/>
      <c r="V8" s="261"/>
      <c r="W8" s="261"/>
      <c r="X8" s="261"/>
      <c r="Y8" s="262"/>
      <c r="Z8" s="299"/>
      <c r="AA8" s="152"/>
      <c r="AB8" s="140"/>
      <c r="AC8" s="140"/>
      <c r="AD8" s="140"/>
      <c r="AE8" s="140"/>
      <c r="AF8" s="141"/>
    </row>
    <row r="9" ht="12" customHeight="1">
      <c r="A9" s="251"/>
      <c r="B9" t="s" s="153">
        <v>1383</v>
      </c>
      <c r="C9" t="s" s="172">
        <v>1384</v>
      </c>
      <c r="D9" t="s" s="265">
        <v>1385</v>
      </c>
      <c r="E9" t="s" s="174">
        <v>1386</v>
      </c>
      <c r="F9" s="173">
        <v>0.6899999999999999</v>
      </c>
      <c r="G9" s="175">
        <v>35</v>
      </c>
      <c r="H9" s="266">
        <v>0.15</v>
      </c>
      <c r="I9" s="267">
        <f>G9:G9*H9:H9</f>
        <v>5.25</v>
      </c>
      <c r="J9" s="267">
        <f>G9:G9*(1-H9:H9)</f>
        <v>29.75</v>
      </c>
      <c r="K9" s="268">
        <f>M9:M9*J9:J9</f>
        <v>0</v>
      </c>
      <c r="L9" s="382">
        <f>G9:G9*M9</f>
        <v>0</v>
      </c>
      <c r="M9" s="159">
        <f>SUM(O9:Z9)</f>
        <v>0</v>
      </c>
      <c r="N9" s="159">
        <f>M9:M9*F9:F9</f>
        <v>0</v>
      </c>
      <c r="O9" s="269"/>
      <c r="P9" s="179"/>
      <c r="Q9" s="180"/>
      <c r="R9" s="181"/>
      <c r="S9" s="182"/>
      <c r="T9" s="183"/>
      <c r="U9" s="184"/>
      <c r="V9" s="185"/>
      <c r="W9" s="186"/>
      <c r="X9" s="383"/>
      <c r="Y9" s="452"/>
      <c r="Z9" s="304"/>
      <c r="AA9" s="152"/>
      <c r="AB9" s="140"/>
      <c r="AC9" s="140"/>
      <c r="AD9" s="140"/>
      <c r="AE9" s="140"/>
      <c r="AF9" s="141"/>
    </row>
    <row r="10" ht="12" customHeight="1">
      <c r="A10" s="251"/>
      <c r="B10" t="s" s="153">
        <v>1387</v>
      </c>
      <c r="C10" t="s" s="172">
        <v>1388</v>
      </c>
      <c r="D10" t="s" s="265">
        <v>1389</v>
      </c>
      <c r="E10" t="s" s="174">
        <v>1390</v>
      </c>
      <c r="F10" s="173">
        <v>0.89</v>
      </c>
      <c r="G10" s="175">
        <v>40</v>
      </c>
      <c r="H10" s="266">
        <v>0.15</v>
      </c>
      <c r="I10" s="267">
        <f>G10:G10*H10:H10</f>
        <v>6</v>
      </c>
      <c r="J10" s="267">
        <f>G10:G10*(1-H10:H10)</f>
        <v>34</v>
      </c>
      <c r="K10" s="268">
        <f>M10:M10*J10:J10</f>
        <v>0</v>
      </c>
      <c r="L10" s="382">
        <f>G10:G10*M10</f>
        <v>0</v>
      </c>
      <c r="M10" s="159">
        <f>SUM(O10:Z10)</f>
        <v>0</v>
      </c>
      <c r="N10" s="159">
        <f>M10:M10*F10:F10</f>
        <v>0</v>
      </c>
      <c r="O10" s="269"/>
      <c r="P10" s="179"/>
      <c r="Q10" s="180"/>
      <c r="R10" s="181"/>
      <c r="S10" s="182"/>
      <c r="T10" s="183"/>
      <c r="U10" s="184"/>
      <c r="V10" s="185"/>
      <c r="W10" s="186"/>
      <c r="X10" s="383"/>
      <c r="Y10" s="452"/>
      <c r="Z10" s="270"/>
      <c r="AA10" s="152"/>
      <c r="AB10" s="140"/>
      <c r="AC10" s="140"/>
      <c r="AD10" s="140"/>
      <c r="AE10" s="140"/>
      <c r="AF10" s="141"/>
    </row>
    <row r="11" ht="12" customHeight="1">
      <c r="A11" s="251"/>
      <c r="B11" t="s" s="153">
        <v>1391</v>
      </c>
      <c r="C11" t="s" s="172">
        <v>1392</v>
      </c>
      <c r="D11" t="s" s="265">
        <v>1393</v>
      </c>
      <c r="E11" t="s" s="174">
        <v>1394</v>
      </c>
      <c r="F11" s="173">
        <v>1.17</v>
      </c>
      <c r="G11" s="175">
        <v>50</v>
      </c>
      <c r="H11" s="266">
        <v>0.15</v>
      </c>
      <c r="I11" s="267">
        <f>G11:G11*H11:H11</f>
        <v>7.5</v>
      </c>
      <c r="J11" s="267">
        <f>G11:G11*(1-H11:H11)</f>
        <v>42.5</v>
      </c>
      <c r="K11" s="268">
        <f>M11:M11*J11:J11</f>
        <v>0</v>
      </c>
      <c r="L11" s="382">
        <f>G11:G11*M11</f>
        <v>0</v>
      </c>
      <c r="M11" s="159">
        <f>SUM(O11:Z11)</f>
        <v>0</v>
      </c>
      <c r="N11" s="159">
        <f>M11:M11*F11:F11</f>
        <v>0</v>
      </c>
      <c r="O11" s="269"/>
      <c r="P11" s="179"/>
      <c r="Q11" s="180"/>
      <c r="R11" s="181"/>
      <c r="S11" s="182"/>
      <c r="T11" s="183"/>
      <c r="U11" s="184"/>
      <c r="V11" s="185"/>
      <c r="W11" s="186"/>
      <c r="X11" s="383"/>
      <c r="Y11" s="453"/>
      <c r="Z11" s="270"/>
      <c r="AA11" s="152"/>
      <c r="AB11" s="140"/>
      <c r="AC11" s="140"/>
      <c r="AD11" s="140"/>
      <c r="AE11" s="140"/>
      <c r="AF11" s="141"/>
    </row>
    <row r="12" ht="12" customHeight="1">
      <c r="A12" s="251"/>
      <c r="B12" t="s" s="153">
        <v>1395</v>
      </c>
      <c r="C12" t="s" s="172">
        <v>1396</v>
      </c>
      <c r="D12" t="s" s="265">
        <v>1397</v>
      </c>
      <c r="E12" t="s" s="174">
        <v>1394</v>
      </c>
      <c r="F12" s="173">
        <v>1.23</v>
      </c>
      <c r="G12" s="175">
        <v>50</v>
      </c>
      <c r="H12" s="266">
        <v>0.15</v>
      </c>
      <c r="I12" s="267">
        <f>G12:G12*H12:H12</f>
        <v>7.5</v>
      </c>
      <c r="J12" s="267">
        <f>G12:G12*(1-H12:H12)</f>
        <v>42.5</v>
      </c>
      <c r="K12" s="268">
        <f>M12:M12*J12:J12</f>
        <v>0</v>
      </c>
      <c r="L12" s="382">
        <f>G12:G12*M12</f>
        <v>0</v>
      </c>
      <c r="M12" s="159">
        <f>SUM(O12:Z12)</f>
        <v>0</v>
      </c>
      <c r="N12" s="159">
        <f>M12:M12*F12:F12</f>
        <v>0</v>
      </c>
      <c r="O12" s="269"/>
      <c r="P12" s="179"/>
      <c r="Q12" s="180"/>
      <c r="R12" s="181"/>
      <c r="S12" s="182"/>
      <c r="T12" s="183"/>
      <c r="U12" s="184"/>
      <c r="V12" s="185"/>
      <c r="W12" s="186"/>
      <c r="X12" s="383"/>
      <c r="Y12" s="453"/>
      <c r="Z12" s="270"/>
      <c r="AA12" s="152"/>
      <c r="AB12" s="140"/>
      <c r="AC12" s="140"/>
      <c r="AD12" s="140"/>
      <c r="AE12" s="140"/>
      <c r="AF12" s="141"/>
    </row>
    <row r="13" ht="12" customHeight="1">
      <c r="A13" s="251"/>
      <c r="B13" t="s" s="153">
        <v>1398</v>
      </c>
      <c r="C13" t="s" s="172">
        <v>1399</v>
      </c>
      <c r="D13" t="s" s="265">
        <v>1400</v>
      </c>
      <c r="E13" t="s" s="174">
        <v>1401</v>
      </c>
      <c r="F13" s="173">
        <v>2.01</v>
      </c>
      <c r="G13" s="175">
        <v>65</v>
      </c>
      <c r="H13" s="266">
        <v>0.15</v>
      </c>
      <c r="I13" s="267">
        <f>G13:G13*H13:H13</f>
        <v>9.75</v>
      </c>
      <c r="J13" s="267">
        <f>G13:G13*(1-H13:H13)</f>
        <v>55.25</v>
      </c>
      <c r="K13" s="268">
        <f>M13:M13*J13:J13</f>
        <v>0</v>
      </c>
      <c r="L13" s="382">
        <f>G13:G13*M13</f>
        <v>0</v>
      </c>
      <c r="M13" s="159">
        <f>SUM(O13:Z13)</f>
        <v>0</v>
      </c>
      <c r="N13" s="159">
        <f>M13:M13*F13:F13</f>
        <v>0</v>
      </c>
      <c r="O13" s="269"/>
      <c r="P13" s="179"/>
      <c r="Q13" s="180"/>
      <c r="R13" s="181"/>
      <c r="S13" s="182"/>
      <c r="T13" s="183"/>
      <c r="U13" s="184"/>
      <c r="V13" s="185"/>
      <c r="W13" s="186"/>
      <c r="X13" s="383"/>
      <c r="Y13" s="453"/>
      <c r="Z13" s="270"/>
      <c r="AA13" s="152"/>
      <c r="AB13" s="140"/>
      <c r="AC13" s="140"/>
      <c r="AD13" s="140"/>
      <c r="AE13" s="140"/>
      <c r="AF13" s="141"/>
    </row>
    <row r="14" ht="12" customHeight="1">
      <c r="A14" s="251"/>
      <c r="B14" t="s" s="153">
        <v>1402</v>
      </c>
      <c r="C14" t="s" s="172">
        <v>1403</v>
      </c>
      <c r="D14" t="s" s="265">
        <v>1404</v>
      </c>
      <c r="E14" t="s" s="174">
        <v>1405</v>
      </c>
      <c r="F14" s="173">
        <v>2.42</v>
      </c>
      <c r="G14" s="175">
        <v>70</v>
      </c>
      <c r="H14" s="266">
        <v>0.15</v>
      </c>
      <c r="I14" s="267">
        <f>G14:G14*H14:H14</f>
        <v>10.5</v>
      </c>
      <c r="J14" s="267">
        <f>G14:G14*(1-H14:H14)</f>
        <v>59.5</v>
      </c>
      <c r="K14" s="268">
        <f>M14:M14*J14:J14</f>
        <v>0</v>
      </c>
      <c r="L14" s="382">
        <f>G14:G14*M14</f>
        <v>0</v>
      </c>
      <c r="M14" s="159">
        <f>SUM(O14:Z14)</f>
        <v>0</v>
      </c>
      <c r="N14" s="159">
        <f>M14:M14*F14:F14</f>
        <v>0</v>
      </c>
      <c r="O14" s="269"/>
      <c r="P14" s="179"/>
      <c r="Q14" s="180"/>
      <c r="R14" s="181"/>
      <c r="S14" s="182"/>
      <c r="T14" s="183"/>
      <c r="U14" s="184"/>
      <c r="V14" s="185"/>
      <c r="W14" s="186"/>
      <c r="X14" s="383"/>
      <c r="Y14" s="453"/>
      <c r="Z14" s="270"/>
      <c r="AA14" s="152"/>
      <c r="AB14" s="140"/>
      <c r="AC14" s="140"/>
      <c r="AD14" s="140"/>
      <c r="AE14" s="140"/>
      <c r="AF14" s="141"/>
    </row>
    <row r="15" ht="12" customHeight="1">
      <c r="A15" s="251"/>
      <c r="B15" t="s" s="153">
        <v>1406</v>
      </c>
      <c r="C15" t="s" s="172">
        <v>1407</v>
      </c>
      <c r="D15" t="s" s="265">
        <v>1408</v>
      </c>
      <c r="E15" t="s" s="174">
        <v>1409</v>
      </c>
      <c r="F15" s="173">
        <v>3.57</v>
      </c>
      <c r="G15" s="175">
        <v>95</v>
      </c>
      <c r="H15" s="266">
        <v>0.15</v>
      </c>
      <c r="I15" s="267">
        <f>G15:G15*H15:H15</f>
        <v>14.25</v>
      </c>
      <c r="J15" s="267">
        <f>G15:G15*(1-H15:H15)</f>
        <v>80.75</v>
      </c>
      <c r="K15" s="268">
        <f>M15:M15*J15:J15</f>
        <v>0</v>
      </c>
      <c r="L15" s="382">
        <f>G15:G15*M15</f>
        <v>0</v>
      </c>
      <c r="M15" s="159">
        <f>SUM(O15:Z15)</f>
        <v>0</v>
      </c>
      <c r="N15" s="159">
        <f>M15:M15*F15:F15</f>
        <v>0</v>
      </c>
      <c r="O15" s="269"/>
      <c r="P15" s="179"/>
      <c r="Q15" s="180"/>
      <c r="R15" s="181"/>
      <c r="S15" s="182"/>
      <c r="T15" s="183"/>
      <c r="U15" s="184"/>
      <c r="V15" s="185"/>
      <c r="W15" s="186"/>
      <c r="X15" s="383"/>
      <c r="Y15" s="453"/>
      <c r="Z15" s="270"/>
      <c r="AA15" s="152"/>
      <c r="AB15" s="140"/>
      <c r="AC15" s="140"/>
      <c r="AD15" s="140"/>
      <c r="AE15" s="140"/>
      <c r="AF15" s="141"/>
    </row>
    <row r="16" ht="12" customHeight="1">
      <c r="A16" s="251"/>
      <c r="B16" t="s" s="153">
        <v>1410</v>
      </c>
      <c r="C16" t="s" s="172">
        <v>1411</v>
      </c>
      <c r="D16" t="s" s="265">
        <v>1412</v>
      </c>
      <c r="E16" t="s" s="174">
        <v>1413</v>
      </c>
      <c r="F16" s="173">
        <v>4.66</v>
      </c>
      <c r="G16" s="175">
        <v>95</v>
      </c>
      <c r="H16" s="266">
        <v>0.15</v>
      </c>
      <c r="I16" s="267">
        <f>G16:G16*H16:H16</f>
        <v>14.25</v>
      </c>
      <c r="J16" s="267">
        <f>G16:G16*(1-H16:H16)</f>
        <v>80.75</v>
      </c>
      <c r="K16" s="268">
        <f>M16:M16*J16:J16</f>
        <v>0</v>
      </c>
      <c r="L16" s="382">
        <f>G16:G16*M16</f>
        <v>0</v>
      </c>
      <c r="M16" s="159">
        <f>SUM(O16:Z16)</f>
        <v>0</v>
      </c>
      <c r="N16" s="159">
        <f>M16:M16*F16:F16</f>
        <v>0</v>
      </c>
      <c r="O16" s="269"/>
      <c r="P16" s="179"/>
      <c r="Q16" s="180"/>
      <c r="R16" s="181"/>
      <c r="S16" s="182"/>
      <c r="T16" s="183"/>
      <c r="U16" s="184"/>
      <c r="V16" s="185"/>
      <c r="W16" s="186"/>
      <c r="X16" s="383"/>
      <c r="Y16" s="453"/>
      <c r="Z16" s="270"/>
      <c r="AA16" s="152"/>
      <c r="AB16" s="140"/>
      <c r="AC16" s="140"/>
      <c r="AD16" s="140"/>
      <c r="AE16" s="140"/>
      <c r="AF16" s="141"/>
    </row>
    <row r="17" ht="12" customHeight="1">
      <c r="A17" s="251"/>
      <c r="B17" t="s" s="153">
        <v>1414</v>
      </c>
      <c r="C17" t="s" s="172">
        <v>1415</v>
      </c>
      <c r="D17" t="s" s="265">
        <v>1416</v>
      </c>
      <c r="E17" t="s" s="174">
        <v>1417</v>
      </c>
      <c r="F17" s="173">
        <v>8.039999999999999</v>
      </c>
      <c r="G17" s="175">
        <v>150</v>
      </c>
      <c r="H17" s="266">
        <v>0.15</v>
      </c>
      <c r="I17" s="267">
        <f>G17:G17*H17:H17</f>
        <v>22.5</v>
      </c>
      <c r="J17" s="267">
        <f>G17:G17*(1-H17:H17)</f>
        <v>127.5</v>
      </c>
      <c r="K17" s="268">
        <f>M17:M17*J17:J17</f>
        <v>0</v>
      </c>
      <c r="L17" s="382">
        <f>G17:G17*M17</f>
        <v>0</v>
      </c>
      <c r="M17" s="159">
        <f>SUM(O17:Z17)</f>
        <v>0</v>
      </c>
      <c r="N17" s="159">
        <f>M17:M17*F17:F17</f>
        <v>0</v>
      </c>
      <c r="O17" s="269"/>
      <c r="P17" s="179"/>
      <c r="Q17" s="180"/>
      <c r="R17" s="181"/>
      <c r="S17" s="182"/>
      <c r="T17" s="183"/>
      <c r="U17" s="184"/>
      <c r="V17" s="185"/>
      <c r="W17" s="186"/>
      <c r="X17" s="383"/>
      <c r="Y17" s="453"/>
      <c r="Z17" s="270"/>
      <c r="AA17" s="152"/>
      <c r="AB17" s="140"/>
      <c r="AC17" s="140"/>
      <c r="AD17" s="140"/>
      <c r="AE17" s="140"/>
      <c r="AF17" s="141"/>
    </row>
    <row r="18" ht="12" customHeight="1">
      <c r="A18" s="251"/>
      <c r="B18" t="s" s="153">
        <v>1418</v>
      </c>
      <c r="C18" t="s" s="172">
        <v>1419</v>
      </c>
      <c r="D18" t="s" s="265">
        <v>1420</v>
      </c>
      <c r="E18" t="s" s="174">
        <v>1421</v>
      </c>
      <c r="F18" s="173">
        <v>7.73</v>
      </c>
      <c r="G18" s="175">
        <v>185</v>
      </c>
      <c r="H18" s="266">
        <v>0.15</v>
      </c>
      <c r="I18" s="267">
        <f>G18:G18*H18:H18</f>
        <v>27.75</v>
      </c>
      <c r="J18" s="267">
        <f>G18:G18*(1-H18:H18)</f>
        <v>157.25</v>
      </c>
      <c r="K18" s="268">
        <f>M18:M18*J18:J18</f>
        <v>0</v>
      </c>
      <c r="L18" s="382">
        <f>G18:G18*M18</f>
        <v>0</v>
      </c>
      <c r="M18" s="159">
        <f>SUM(O18:Z18)</f>
        <v>0</v>
      </c>
      <c r="N18" s="159">
        <f>M18:M18*F18:F18</f>
        <v>0</v>
      </c>
      <c r="O18" s="269"/>
      <c r="P18" s="179"/>
      <c r="Q18" s="180"/>
      <c r="R18" s="181"/>
      <c r="S18" s="182"/>
      <c r="T18" s="183"/>
      <c r="U18" s="184"/>
      <c r="V18" s="185"/>
      <c r="W18" s="186"/>
      <c r="X18" s="383"/>
      <c r="Y18" s="453"/>
      <c r="Z18" s="270"/>
      <c r="AA18" s="152"/>
      <c r="AB18" s="140"/>
      <c r="AC18" s="140"/>
      <c r="AD18" s="140"/>
      <c r="AE18" s="140"/>
      <c r="AF18" s="141"/>
    </row>
    <row r="19" ht="12" customHeight="1">
      <c r="A19" s="251"/>
      <c r="B19" t="s" s="153">
        <v>1422</v>
      </c>
      <c r="C19" t="s" s="172">
        <v>1423</v>
      </c>
      <c r="D19" t="s" s="265">
        <v>1424</v>
      </c>
      <c r="E19" t="s" s="174">
        <v>1425</v>
      </c>
      <c r="F19" s="173">
        <v>7.34</v>
      </c>
      <c r="G19" s="175">
        <v>190</v>
      </c>
      <c r="H19" s="266">
        <v>0.15</v>
      </c>
      <c r="I19" s="267">
        <f>G19:G19*H19:H19</f>
        <v>28.5</v>
      </c>
      <c r="J19" s="267">
        <f>G19:G19*(1-H19:H19)</f>
        <v>161.5</v>
      </c>
      <c r="K19" s="268">
        <f>M19:M19*J19:J19</f>
        <v>0</v>
      </c>
      <c r="L19" s="382">
        <f>G19:G19*M19</f>
        <v>0</v>
      </c>
      <c r="M19" s="159">
        <f>SUM(O19:Z19)</f>
        <v>0</v>
      </c>
      <c r="N19" s="159">
        <f>M19:M19*F19:F19</f>
        <v>0</v>
      </c>
      <c r="O19" s="269"/>
      <c r="P19" s="179"/>
      <c r="Q19" s="180"/>
      <c r="R19" s="181"/>
      <c r="S19" s="182"/>
      <c r="T19" s="183"/>
      <c r="U19" s="184"/>
      <c r="V19" s="185"/>
      <c r="W19" s="186"/>
      <c r="X19" s="383"/>
      <c r="Y19" s="453"/>
      <c r="Z19" s="270"/>
      <c r="AA19" s="152"/>
      <c r="AB19" s="140"/>
      <c r="AC19" s="140"/>
      <c r="AD19" s="140"/>
      <c r="AE19" s="140"/>
      <c r="AF19" s="141"/>
    </row>
    <row r="20" ht="12" customHeight="1">
      <c r="A20" s="251"/>
      <c r="B20" t="s" s="153">
        <v>1426</v>
      </c>
      <c r="C20" t="s" s="172">
        <v>1427</v>
      </c>
      <c r="D20" t="s" s="265">
        <v>1428</v>
      </c>
      <c r="E20" t="s" s="174">
        <v>1429</v>
      </c>
      <c r="F20" s="173">
        <v>3.15</v>
      </c>
      <c r="G20" s="175">
        <v>100</v>
      </c>
      <c r="H20" s="266">
        <v>0.15</v>
      </c>
      <c r="I20" s="267">
        <f>G20:G20*H20:H20</f>
        <v>15</v>
      </c>
      <c r="J20" s="267">
        <f>G20:G20*(1-H20:H20)</f>
        <v>85</v>
      </c>
      <c r="K20" s="268">
        <f>M20:M20*J20:J20</f>
        <v>0</v>
      </c>
      <c r="L20" s="382">
        <f>G20:G20*M20</f>
        <v>0</v>
      </c>
      <c r="M20" s="159">
        <f>SUM(O20:Z20)</f>
        <v>0</v>
      </c>
      <c r="N20" s="159">
        <f>M20:M20*F20:F20</f>
        <v>0</v>
      </c>
      <c r="O20" s="269"/>
      <c r="P20" s="179"/>
      <c r="Q20" s="180"/>
      <c r="R20" s="181"/>
      <c r="S20" s="182"/>
      <c r="T20" s="183"/>
      <c r="U20" s="184"/>
      <c r="V20" s="185"/>
      <c r="W20" s="186"/>
      <c r="X20" s="383"/>
      <c r="Y20" s="453"/>
      <c r="Z20" s="270"/>
      <c r="AA20" s="152"/>
      <c r="AB20" s="140"/>
      <c r="AC20" s="140"/>
      <c r="AD20" s="140"/>
      <c r="AE20" s="140"/>
      <c r="AF20" s="141"/>
    </row>
    <row r="21" ht="12" customHeight="1">
      <c r="A21" s="251"/>
      <c r="B21" t="s" s="153">
        <v>1430</v>
      </c>
      <c r="C21" t="s" s="172">
        <v>1431</v>
      </c>
      <c r="D21" t="s" s="265">
        <v>1432</v>
      </c>
      <c r="E21" t="s" s="174">
        <v>1429</v>
      </c>
      <c r="F21" s="173">
        <v>3.15</v>
      </c>
      <c r="G21" s="175">
        <v>100</v>
      </c>
      <c r="H21" s="266">
        <v>0.15</v>
      </c>
      <c r="I21" s="267">
        <f>G21:G21*H21:H21</f>
        <v>15</v>
      </c>
      <c r="J21" s="267">
        <f>G21:G21*(1-H21:H21)</f>
        <v>85</v>
      </c>
      <c r="K21" s="268">
        <f>M21:M21*J21:J21</f>
        <v>0</v>
      </c>
      <c r="L21" s="382">
        <f>G21:G21*M21</f>
        <v>0</v>
      </c>
      <c r="M21" s="159">
        <f>SUM(O21:Z21)</f>
        <v>0</v>
      </c>
      <c r="N21" s="159">
        <f>M21:M21*F21:F21</f>
        <v>0</v>
      </c>
      <c r="O21" s="269"/>
      <c r="P21" s="179"/>
      <c r="Q21" s="180"/>
      <c r="R21" s="181"/>
      <c r="S21" s="182"/>
      <c r="T21" s="183"/>
      <c r="U21" s="184"/>
      <c r="V21" s="185"/>
      <c r="W21" s="186"/>
      <c r="X21" s="383"/>
      <c r="Y21" s="453"/>
      <c r="Z21" s="270"/>
      <c r="AA21" s="152"/>
      <c r="AB21" s="140"/>
      <c r="AC21" s="140"/>
      <c r="AD21" s="140"/>
      <c r="AE21" s="140"/>
      <c r="AF21" s="141"/>
    </row>
    <row r="22" ht="12" customHeight="1">
      <c r="A22" s="251"/>
      <c r="B22" t="s" s="153">
        <v>1433</v>
      </c>
      <c r="C22" t="s" s="172">
        <v>1434</v>
      </c>
      <c r="D22" t="s" s="265">
        <v>1435</v>
      </c>
      <c r="E22" t="s" s="174">
        <v>1409</v>
      </c>
      <c r="F22" s="173">
        <v>3.28</v>
      </c>
      <c r="G22" s="175">
        <v>95</v>
      </c>
      <c r="H22" s="266">
        <v>0.15</v>
      </c>
      <c r="I22" s="267">
        <f>G22:G22*H22:H22</f>
        <v>14.25</v>
      </c>
      <c r="J22" s="267">
        <f>G22:G22*(1-H22:H22)</f>
        <v>80.75</v>
      </c>
      <c r="K22" s="268">
        <f>M22:M22*J22:J22</f>
        <v>0</v>
      </c>
      <c r="L22" s="382">
        <f>G22:G22*M22</f>
        <v>0</v>
      </c>
      <c r="M22" s="159">
        <f>SUM(O22:Z22)</f>
        <v>0</v>
      </c>
      <c r="N22" s="159">
        <f>M22:M22*F22:F22</f>
        <v>0</v>
      </c>
      <c r="O22" s="269"/>
      <c r="P22" s="179"/>
      <c r="Q22" s="180"/>
      <c r="R22" s="181"/>
      <c r="S22" s="182"/>
      <c r="T22" s="183"/>
      <c r="U22" s="184"/>
      <c r="V22" s="185"/>
      <c r="W22" s="186"/>
      <c r="X22" s="383"/>
      <c r="Y22" s="453"/>
      <c r="Z22" s="270"/>
      <c r="AA22" s="152"/>
      <c r="AB22" s="140"/>
      <c r="AC22" s="140"/>
      <c r="AD22" s="140"/>
      <c r="AE22" s="140"/>
      <c r="AF22" s="141"/>
    </row>
    <row r="23" ht="12" customHeight="1">
      <c r="A23" s="251"/>
      <c r="B23" t="s" s="153">
        <v>1436</v>
      </c>
      <c r="C23" t="s" s="172">
        <v>1437</v>
      </c>
      <c r="D23" t="s" s="265">
        <v>1438</v>
      </c>
      <c r="E23" t="s" s="174">
        <v>1439</v>
      </c>
      <c r="F23" s="173">
        <v>3.18</v>
      </c>
      <c r="G23" s="175">
        <v>115</v>
      </c>
      <c r="H23" s="266">
        <v>0.15</v>
      </c>
      <c r="I23" s="267">
        <f>G23:G23*H23:H23</f>
        <v>17.25</v>
      </c>
      <c r="J23" s="267">
        <f>G23:G23*(1-H23:H23)</f>
        <v>97.75</v>
      </c>
      <c r="K23" s="268">
        <f>M23:M23*J23:J23</f>
        <v>0</v>
      </c>
      <c r="L23" s="382">
        <f>G23:G23*M23</f>
        <v>0</v>
      </c>
      <c r="M23" s="159">
        <f>SUM(O23:Z23)</f>
        <v>0</v>
      </c>
      <c r="N23" s="159">
        <f>M23:M23*F23:F23</f>
        <v>0</v>
      </c>
      <c r="O23" s="269"/>
      <c r="P23" s="179"/>
      <c r="Q23" s="180"/>
      <c r="R23" s="181"/>
      <c r="S23" s="182"/>
      <c r="T23" s="183"/>
      <c r="U23" s="184"/>
      <c r="V23" s="185"/>
      <c r="W23" s="186"/>
      <c r="X23" s="383"/>
      <c r="Y23" s="453"/>
      <c r="Z23" s="270"/>
      <c r="AA23" s="152"/>
      <c r="AB23" s="140"/>
      <c r="AC23" s="140"/>
      <c r="AD23" s="140"/>
      <c r="AE23" s="140"/>
      <c r="AF23" s="141"/>
    </row>
    <row r="24" ht="12" customHeight="1">
      <c r="A24" s="251"/>
      <c r="B24" t="s" s="153">
        <v>1440</v>
      </c>
      <c r="C24" t="s" s="172">
        <v>1441</v>
      </c>
      <c r="D24" t="s" s="265">
        <v>1442</v>
      </c>
      <c r="E24" t="s" s="174">
        <v>1443</v>
      </c>
      <c r="F24" s="173">
        <v>2.22</v>
      </c>
      <c r="G24" s="175">
        <v>95</v>
      </c>
      <c r="H24" s="266">
        <v>0.15</v>
      </c>
      <c r="I24" s="267">
        <f>G24:G24*H24:H24</f>
        <v>14.25</v>
      </c>
      <c r="J24" s="267">
        <f>G24:G24*(1-H24:H24)</f>
        <v>80.75</v>
      </c>
      <c r="K24" s="268">
        <f>M24:M24*J24:J24</f>
        <v>0</v>
      </c>
      <c r="L24" s="382">
        <f>G24:G24*M24</f>
        <v>0</v>
      </c>
      <c r="M24" s="159">
        <f>SUM(O24:Z24)</f>
        <v>0</v>
      </c>
      <c r="N24" s="159">
        <f>M24:M24*F24:F24</f>
        <v>0</v>
      </c>
      <c r="O24" s="269"/>
      <c r="P24" s="179"/>
      <c r="Q24" s="180"/>
      <c r="R24" s="181"/>
      <c r="S24" s="182"/>
      <c r="T24" s="183"/>
      <c r="U24" s="184"/>
      <c r="V24" s="185"/>
      <c r="W24" s="186"/>
      <c r="X24" s="383"/>
      <c r="Y24" s="453"/>
      <c r="Z24" s="270"/>
      <c r="AA24" s="152"/>
      <c r="AB24" s="140"/>
      <c r="AC24" s="140"/>
      <c r="AD24" s="140"/>
      <c r="AE24" s="140"/>
      <c r="AF24" s="141"/>
    </row>
    <row r="25" ht="12" customHeight="1">
      <c r="A25" s="251"/>
      <c r="B25" t="s" s="153">
        <v>1444</v>
      </c>
      <c r="C25" t="s" s="172">
        <v>1445</v>
      </c>
      <c r="D25" t="s" s="265">
        <v>1446</v>
      </c>
      <c r="E25" t="s" s="174">
        <v>1447</v>
      </c>
      <c r="F25" s="173">
        <v>1.73</v>
      </c>
      <c r="G25" s="175">
        <v>85</v>
      </c>
      <c r="H25" s="266">
        <v>0.15</v>
      </c>
      <c r="I25" s="267">
        <f>G25:G25*H25:H25</f>
        <v>12.75</v>
      </c>
      <c r="J25" s="267">
        <f>G25:G25*(1-H25:H25)</f>
        <v>72.25</v>
      </c>
      <c r="K25" s="268">
        <f>M25:M25*J25:J25</f>
        <v>0</v>
      </c>
      <c r="L25" s="382">
        <f>G25:G25*M25</f>
        <v>0</v>
      </c>
      <c r="M25" s="159">
        <f>SUM(O25:Z25)</f>
        <v>0</v>
      </c>
      <c r="N25" s="159">
        <f>M25:M25*F25:F25</f>
        <v>0</v>
      </c>
      <c r="O25" s="269"/>
      <c r="P25" s="179"/>
      <c r="Q25" s="180"/>
      <c r="R25" s="181"/>
      <c r="S25" s="182"/>
      <c r="T25" s="183"/>
      <c r="U25" s="184"/>
      <c r="V25" s="185"/>
      <c r="W25" s="186"/>
      <c r="X25" s="383"/>
      <c r="Y25" s="453"/>
      <c r="Z25" s="270"/>
      <c r="AA25" s="152"/>
      <c r="AB25" s="140"/>
      <c r="AC25" s="140"/>
      <c r="AD25" s="140"/>
      <c r="AE25" s="140"/>
      <c r="AF25" s="141"/>
    </row>
    <row r="26" ht="12" customHeight="1">
      <c r="A26" s="251"/>
      <c r="B26" t="s" s="153">
        <v>1448</v>
      </c>
      <c r="C26" t="s" s="172">
        <v>1449</v>
      </c>
      <c r="D26" t="s" s="265">
        <v>1450</v>
      </c>
      <c r="E26" t="s" s="174">
        <v>1451</v>
      </c>
      <c r="F26" s="173">
        <v>3.18</v>
      </c>
      <c r="G26" s="175">
        <v>100</v>
      </c>
      <c r="H26" s="266">
        <v>0.15</v>
      </c>
      <c r="I26" s="267">
        <f>G26:G26*H26:H26</f>
        <v>15</v>
      </c>
      <c r="J26" s="267">
        <f>G26:G26*(1-H26:H26)</f>
        <v>85</v>
      </c>
      <c r="K26" s="268">
        <f>M26:M26*J26:J26</f>
        <v>0</v>
      </c>
      <c r="L26" s="382">
        <f>G26:G26*M26</f>
        <v>0</v>
      </c>
      <c r="M26" s="159">
        <f>SUM(O26:Z26)</f>
        <v>0</v>
      </c>
      <c r="N26" s="159">
        <f>M26:M26*F26:F26</f>
        <v>0</v>
      </c>
      <c r="O26" s="269"/>
      <c r="P26" s="179"/>
      <c r="Q26" s="180"/>
      <c r="R26" s="181"/>
      <c r="S26" s="182"/>
      <c r="T26" s="183"/>
      <c r="U26" s="184"/>
      <c r="V26" s="185"/>
      <c r="W26" s="186"/>
      <c r="X26" s="383"/>
      <c r="Y26" s="453"/>
      <c r="Z26" s="270"/>
      <c r="AA26" s="152"/>
      <c r="AB26" s="140"/>
      <c r="AC26" s="140"/>
      <c r="AD26" s="140"/>
      <c r="AE26" s="140"/>
      <c r="AF26" s="141"/>
    </row>
    <row r="27" ht="12" customHeight="1">
      <c r="A27" s="251"/>
      <c r="B27" t="s" s="153">
        <v>1452</v>
      </c>
      <c r="C27" t="s" s="172">
        <v>1453</v>
      </c>
      <c r="D27" t="s" s="265">
        <v>1454</v>
      </c>
      <c r="E27" t="s" s="174">
        <v>1455</v>
      </c>
      <c r="F27" s="173">
        <v>6.99</v>
      </c>
      <c r="G27" s="175">
        <v>160</v>
      </c>
      <c r="H27" s="266">
        <v>0.15</v>
      </c>
      <c r="I27" s="267">
        <f>G27:G27*H27:H27</f>
        <v>24</v>
      </c>
      <c r="J27" s="267">
        <f>G27:G27*(1-H27:H27)</f>
        <v>136</v>
      </c>
      <c r="K27" s="268">
        <f>M27:M27*J27:J27</f>
        <v>0</v>
      </c>
      <c r="L27" s="382">
        <f>G27:G27*M27</f>
        <v>0</v>
      </c>
      <c r="M27" s="159">
        <f>SUM(O27:Z27)</f>
        <v>0</v>
      </c>
      <c r="N27" s="159">
        <f>M27:M27*F27:F27</f>
        <v>0</v>
      </c>
      <c r="O27" s="269"/>
      <c r="P27" s="179"/>
      <c r="Q27" s="180"/>
      <c r="R27" s="181"/>
      <c r="S27" s="182"/>
      <c r="T27" s="183"/>
      <c r="U27" s="184"/>
      <c r="V27" s="185"/>
      <c r="W27" s="186"/>
      <c r="X27" s="383"/>
      <c r="Y27" s="453"/>
      <c r="Z27" s="270"/>
      <c r="AA27" s="152"/>
      <c r="AB27" s="140"/>
      <c r="AC27" s="140"/>
      <c r="AD27" s="140"/>
      <c r="AE27" s="140"/>
      <c r="AF27" s="141"/>
    </row>
    <row r="28" ht="12" customHeight="1">
      <c r="A28" s="251"/>
      <c r="B28" t="s" s="257">
        <v>1456</v>
      </c>
      <c r="C28" t="s" s="307">
        <v>1457</v>
      </c>
      <c r="D28" s="274"/>
      <c r="E28" s="260"/>
      <c r="F28" s="260"/>
      <c r="G28" s="260"/>
      <c r="H28" s="260"/>
      <c r="I28" s="260"/>
      <c r="J28" s="260"/>
      <c r="K28" s="260"/>
      <c r="L28" s="260"/>
      <c r="M28" s="295"/>
      <c r="N28" s="308"/>
      <c r="O28" s="381"/>
      <c r="P28" s="261"/>
      <c r="Q28" s="261"/>
      <c r="R28" s="261"/>
      <c r="S28" s="261"/>
      <c r="T28" s="261"/>
      <c r="U28" s="261"/>
      <c r="V28" s="261"/>
      <c r="W28" s="261"/>
      <c r="X28" s="261"/>
      <c r="Y28" s="262"/>
      <c r="Z28" s="263"/>
      <c r="AA28" s="152"/>
      <c r="AB28" s="140"/>
      <c r="AC28" s="140"/>
      <c r="AD28" s="140"/>
      <c r="AE28" s="140"/>
      <c r="AF28" s="141"/>
    </row>
    <row r="29" ht="12" customHeight="1">
      <c r="A29" s="251"/>
      <c r="B29" t="s" s="153">
        <v>1458</v>
      </c>
      <c r="C29" t="s" s="172">
        <v>1459</v>
      </c>
      <c r="D29" t="s" s="265">
        <v>1460</v>
      </c>
      <c r="E29" t="s" s="174">
        <v>1401</v>
      </c>
      <c r="F29" s="173">
        <v>3.65</v>
      </c>
      <c r="G29" s="175">
        <v>95</v>
      </c>
      <c r="H29" s="266">
        <v>0.15</v>
      </c>
      <c r="I29" s="267">
        <f>G29:G29*H29:H29</f>
        <v>14.25</v>
      </c>
      <c r="J29" s="267">
        <f>G29:G29*(1-H29:H29)</f>
        <v>80.75</v>
      </c>
      <c r="K29" s="268">
        <f>M29:M29*J29:J29</f>
        <v>0</v>
      </c>
      <c r="L29" s="382">
        <f>G29:G29*M29</f>
        <v>0</v>
      </c>
      <c r="M29" s="159">
        <f>SUM(O29:Z29)</f>
        <v>0</v>
      </c>
      <c r="N29" s="159">
        <f>M29:M29*F29:F29</f>
        <v>0</v>
      </c>
      <c r="O29" s="269"/>
      <c r="P29" s="179"/>
      <c r="Q29" s="180"/>
      <c r="R29" s="181"/>
      <c r="S29" s="182"/>
      <c r="T29" s="183"/>
      <c r="U29" s="184"/>
      <c r="V29" s="185"/>
      <c r="W29" s="186"/>
      <c r="X29" s="383"/>
      <c r="Y29" s="453"/>
      <c r="Z29" s="270"/>
      <c r="AA29" s="152"/>
      <c r="AB29" s="140"/>
      <c r="AC29" s="140"/>
      <c r="AD29" s="140"/>
      <c r="AE29" s="140"/>
      <c r="AF29" s="141"/>
    </row>
    <row r="30" ht="12" customHeight="1">
      <c r="A30" s="251"/>
      <c r="B30" t="s" s="153">
        <v>1461</v>
      </c>
      <c r="C30" t="s" s="172">
        <v>1462</v>
      </c>
      <c r="D30" t="s" s="265">
        <v>1463</v>
      </c>
      <c r="E30" t="s" s="174">
        <v>1405</v>
      </c>
      <c r="F30" s="173">
        <v>4.06</v>
      </c>
      <c r="G30" s="175">
        <v>100</v>
      </c>
      <c r="H30" s="266">
        <v>0.15</v>
      </c>
      <c r="I30" s="267">
        <f>G30:G30*H30:H30</f>
        <v>15</v>
      </c>
      <c r="J30" s="267">
        <f>G30:G30*(1-H30:H30)</f>
        <v>85</v>
      </c>
      <c r="K30" s="268">
        <f>M30:M30*J30:J30</f>
        <v>0</v>
      </c>
      <c r="L30" s="382">
        <f>G30:G30*M30</f>
        <v>0</v>
      </c>
      <c r="M30" s="159">
        <f>SUM(O30:Z30)</f>
        <v>0</v>
      </c>
      <c r="N30" s="159">
        <f>M30:M30*F30:F30</f>
        <v>0</v>
      </c>
      <c r="O30" s="269"/>
      <c r="P30" s="179"/>
      <c r="Q30" s="180"/>
      <c r="R30" s="181"/>
      <c r="S30" s="182"/>
      <c r="T30" s="183"/>
      <c r="U30" s="184"/>
      <c r="V30" s="185"/>
      <c r="W30" s="186"/>
      <c r="X30" s="383"/>
      <c r="Y30" s="453"/>
      <c r="Z30" s="270"/>
      <c r="AA30" s="152"/>
      <c r="AB30" s="140"/>
      <c r="AC30" s="140"/>
      <c r="AD30" s="140"/>
      <c r="AE30" s="140"/>
      <c r="AF30" s="141"/>
    </row>
    <row r="31" ht="12" customHeight="1">
      <c r="A31" s="251"/>
      <c r="B31" t="s" s="153">
        <v>1464</v>
      </c>
      <c r="C31" t="s" s="172">
        <v>1465</v>
      </c>
      <c r="D31" t="s" s="265">
        <v>1466</v>
      </c>
      <c r="E31" t="s" s="174">
        <v>1467</v>
      </c>
      <c r="F31" s="173">
        <v>5.06</v>
      </c>
      <c r="G31" s="175">
        <v>105</v>
      </c>
      <c r="H31" s="266">
        <v>0.15</v>
      </c>
      <c r="I31" s="267">
        <f>G31:G31*H31:H31</f>
        <v>15.75</v>
      </c>
      <c r="J31" s="267">
        <f>G31:G31*(1-H31:H31)</f>
        <v>89.25</v>
      </c>
      <c r="K31" s="268">
        <f>M31:M31*J31:J31</f>
        <v>0</v>
      </c>
      <c r="L31" s="382">
        <f>G31:G31*M31</f>
        <v>0</v>
      </c>
      <c r="M31" s="159">
        <f>SUM(O31:Z31)</f>
        <v>0</v>
      </c>
      <c r="N31" s="159">
        <f>M31:M31*F31:F31</f>
        <v>0</v>
      </c>
      <c r="O31" s="269"/>
      <c r="P31" s="179"/>
      <c r="Q31" s="180"/>
      <c r="R31" s="181"/>
      <c r="S31" s="182"/>
      <c r="T31" s="183"/>
      <c r="U31" s="184"/>
      <c r="V31" s="185"/>
      <c r="W31" s="186"/>
      <c r="X31" s="383"/>
      <c r="Y31" s="453"/>
      <c r="Z31" s="270"/>
      <c r="AA31" s="152"/>
      <c r="AB31" s="140"/>
      <c r="AC31" s="140"/>
      <c r="AD31" s="140"/>
      <c r="AE31" s="140"/>
      <c r="AF31" s="141"/>
    </row>
    <row r="32" ht="12" customHeight="1">
      <c r="A32" s="251"/>
      <c r="B32" t="s" s="153">
        <v>1468</v>
      </c>
      <c r="C32" t="s" s="172">
        <v>1469</v>
      </c>
      <c r="D32" t="s" s="265">
        <v>1470</v>
      </c>
      <c r="E32" t="s" s="174">
        <v>1471</v>
      </c>
      <c r="F32" s="173">
        <v>7.39</v>
      </c>
      <c r="G32" s="175">
        <v>160</v>
      </c>
      <c r="H32" s="266">
        <v>0.15</v>
      </c>
      <c r="I32" s="267">
        <f>G32:G32*H32:H32</f>
        <v>24</v>
      </c>
      <c r="J32" s="267">
        <f>G32:G32*(1-H32:H32)</f>
        <v>136</v>
      </c>
      <c r="K32" s="268">
        <f>M32:M32*J32:J32</f>
        <v>0</v>
      </c>
      <c r="L32" s="382">
        <f>G32:G32*M32</f>
        <v>0</v>
      </c>
      <c r="M32" s="159">
        <f>SUM(O32:Z32)</f>
        <v>0</v>
      </c>
      <c r="N32" s="159">
        <f>M32:M32*F32:F32</f>
        <v>0</v>
      </c>
      <c r="O32" s="269"/>
      <c r="P32" s="179"/>
      <c r="Q32" s="180"/>
      <c r="R32" s="181"/>
      <c r="S32" s="182"/>
      <c r="T32" s="183"/>
      <c r="U32" s="184"/>
      <c r="V32" s="185"/>
      <c r="W32" s="186"/>
      <c r="X32" s="383"/>
      <c r="Y32" s="453"/>
      <c r="Z32" s="270"/>
      <c r="AA32" s="152"/>
      <c r="AB32" s="140"/>
      <c r="AC32" s="140"/>
      <c r="AD32" s="140"/>
      <c r="AE32" s="140"/>
      <c r="AF32" s="141"/>
    </row>
    <row r="33" ht="12" customHeight="1">
      <c r="A33" s="251"/>
      <c r="B33" t="s" s="153">
        <v>1472</v>
      </c>
      <c r="C33" t="s" s="172">
        <v>1473</v>
      </c>
      <c r="D33" t="s" s="265">
        <v>1474</v>
      </c>
      <c r="E33" t="s" s="174">
        <v>1475</v>
      </c>
      <c r="F33" s="173">
        <v>8.720000000000001</v>
      </c>
      <c r="G33" s="175">
        <v>180</v>
      </c>
      <c r="H33" s="266">
        <v>0.15</v>
      </c>
      <c r="I33" s="267">
        <f>G33:G33*H33:H33</f>
        <v>27</v>
      </c>
      <c r="J33" s="267">
        <f>G33:G33*(1-H33:H33)</f>
        <v>153</v>
      </c>
      <c r="K33" s="268">
        <f>M33:M33*J33:J33</f>
        <v>0</v>
      </c>
      <c r="L33" s="382">
        <f>G33:G33*M33</f>
        <v>0</v>
      </c>
      <c r="M33" s="159">
        <f>SUM(O33:Z33)</f>
        <v>0</v>
      </c>
      <c r="N33" s="159">
        <f>M33:M33*F33:F33</f>
        <v>0</v>
      </c>
      <c r="O33" s="269"/>
      <c r="P33" s="179"/>
      <c r="Q33" s="180"/>
      <c r="R33" s="181"/>
      <c r="S33" s="182"/>
      <c r="T33" s="183"/>
      <c r="U33" s="184"/>
      <c r="V33" s="185"/>
      <c r="W33" s="186"/>
      <c r="X33" s="383"/>
      <c r="Y33" s="453"/>
      <c r="Z33" s="270"/>
      <c r="AA33" s="152"/>
      <c r="AB33" s="140"/>
      <c r="AC33" s="140"/>
      <c r="AD33" s="140"/>
      <c r="AE33" s="140"/>
      <c r="AF33" s="141"/>
    </row>
    <row r="34" ht="12" customHeight="1">
      <c r="A34" s="251"/>
      <c r="B34" t="s" s="153">
        <v>1476</v>
      </c>
      <c r="C34" t="s" s="172">
        <v>1477</v>
      </c>
      <c r="D34" t="s" s="265">
        <v>1478</v>
      </c>
      <c r="E34" t="s" s="174">
        <v>1471</v>
      </c>
      <c r="F34" s="173">
        <v>8.130000000000001</v>
      </c>
      <c r="G34" s="175">
        <v>180</v>
      </c>
      <c r="H34" s="266">
        <v>0.15</v>
      </c>
      <c r="I34" s="267">
        <f>G34:G34*H34:H34</f>
        <v>27</v>
      </c>
      <c r="J34" s="267">
        <f>G34:G34*(1-H34:H34)</f>
        <v>153</v>
      </c>
      <c r="K34" s="268">
        <f>M34:M34*J34:J34</f>
        <v>0</v>
      </c>
      <c r="L34" s="382">
        <f>G34:G34*M34</f>
        <v>0</v>
      </c>
      <c r="M34" s="159">
        <f>SUM(O34:Z34)</f>
        <v>0</v>
      </c>
      <c r="N34" s="159">
        <f>M34:M34*F34:F34</f>
        <v>0</v>
      </c>
      <c r="O34" s="269"/>
      <c r="P34" s="179"/>
      <c r="Q34" s="180"/>
      <c r="R34" s="181"/>
      <c r="S34" s="182"/>
      <c r="T34" s="183"/>
      <c r="U34" s="184"/>
      <c r="V34" s="185"/>
      <c r="W34" s="186"/>
      <c r="X34" s="383"/>
      <c r="Y34" s="453"/>
      <c r="Z34" s="270"/>
      <c r="AA34" s="152"/>
      <c r="AB34" s="140"/>
      <c r="AC34" s="140"/>
      <c r="AD34" s="140"/>
      <c r="AE34" s="140"/>
      <c r="AF34" s="141"/>
    </row>
    <row r="35" ht="12" customHeight="1">
      <c r="A35" s="251"/>
      <c r="B35" t="s" s="153">
        <v>1479</v>
      </c>
      <c r="C35" t="s" s="172">
        <v>1480</v>
      </c>
      <c r="D35" t="s" s="265">
        <v>1481</v>
      </c>
      <c r="E35" t="s" s="174">
        <v>1482</v>
      </c>
      <c r="F35" s="173">
        <v>5.73</v>
      </c>
      <c r="G35" s="175">
        <v>180</v>
      </c>
      <c r="H35" s="266">
        <v>0.15</v>
      </c>
      <c r="I35" s="267">
        <f>G35:G35*H35:H35</f>
        <v>27</v>
      </c>
      <c r="J35" s="267">
        <f>G35:G35*(1-H35:H35)</f>
        <v>153</v>
      </c>
      <c r="K35" s="268">
        <f>M35:M35*J35:J35</f>
        <v>0</v>
      </c>
      <c r="L35" s="382">
        <f>G35:G35*M35</f>
        <v>0</v>
      </c>
      <c r="M35" s="159">
        <f>SUM(O35:Z35)</f>
        <v>0</v>
      </c>
      <c r="N35" s="159">
        <f>M35:M35*F35:F35</f>
        <v>0</v>
      </c>
      <c r="O35" s="269"/>
      <c r="P35" s="179"/>
      <c r="Q35" s="180"/>
      <c r="R35" s="181"/>
      <c r="S35" s="182"/>
      <c r="T35" s="183"/>
      <c r="U35" s="184"/>
      <c r="V35" s="185"/>
      <c r="W35" s="186"/>
      <c r="X35" s="383"/>
      <c r="Y35" s="453"/>
      <c r="Z35" s="270"/>
      <c r="AA35" s="152"/>
      <c r="AB35" s="140"/>
      <c r="AC35" s="140"/>
      <c r="AD35" s="140"/>
      <c r="AE35" s="140"/>
      <c r="AF35" s="141"/>
    </row>
    <row r="36" ht="12" customHeight="1">
      <c r="A36" s="251"/>
      <c r="B36" t="s" s="153">
        <v>1483</v>
      </c>
      <c r="C36" t="s" s="172">
        <v>1484</v>
      </c>
      <c r="D36" t="s" s="265">
        <v>1485</v>
      </c>
      <c r="E36" t="s" s="174">
        <v>1447</v>
      </c>
      <c r="F36" s="173">
        <v>2.29</v>
      </c>
      <c r="G36" s="175">
        <v>110</v>
      </c>
      <c r="H36" s="266">
        <v>0.15</v>
      </c>
      <c r="I36" s="267">
        <f>G36:G36*H36:H36</f>
        <v>16.5</v>
      </c>
      <c r="J36" s="267">
        <f>G36:G36*(1-H36:H36)</f>
        <v>93.5</v>
      </c>
      <c r="K36" s="268">
        <f>M36:M36*J36:J36</f>
        <v>0</v>
      </c>
      <c r="L36" s="382">
        <f>G36:G36*M36</f>
        <v>0</v>
      </c>
      <c r="M36" s="159">
        <f>SUM(O36:Z36)</f>
        <v>0</v>
      </c>
      <c r="N36" s="159">
        <f>M36:M36*F36:F36</f>
        <v>0</v>
      </c>
      <c r="O36" s="269"/>
      <c r="P36" s="179"/>
      <c r="Q36" s="180"/>
      <c r="R36" s="181"/>
      <c r="S36" s="182"/>
      <c r="T36" s="183"/>
      <c r="U36" s="184"/>
      <c r="V36" s="185"/>
      <c r="W36" s="186"/>
      <c r="X36" s="383"/>
      <c r="Y36" s="453"/>
      <c r="Z36" s="270"/>
      <c r="AA36" s="152"/>
      <c r="AB36" s="140"/>
      <c r="AC36" s="140"/>
      <c r="AD36" s="140"/>
      <c r="AE36" s="140"/>
      <c r="AF36" s="141"/>
    </row>
    <row r="37" ht="12" customHeight="1">
      <c r="A37" s="251"/>
      <c r="B37" t="s" s="153">
        <v>1486</v>
      </c>
      <c r="C37" t="s" s="172">
        <v>1487</v>
      </c>
      <c r="D37" t="s" s="265">
        <v>1488</v>
      </c>
      <c r="E37" t="s" s="174">
        <v>1489</v>
      </c>
      <c r="F37" s="173">
        <v>3.97</v>
      </c>
      <c r="G37" s="175">
        <v>155</v>
      </c>
      <c r="H37" s="266">
        <v>0.15</v>
      </c>
      <c r="I37" s="267">
        <f>G37:G37*H37:H37</f>
        <v>23.25</v>
      </c>
      <c r="J37" s="267">
        <f>G37:G37*(1-H37:H37)</f>
        <v>131.75</v>
      </c>
      <c r="K37" s="268">
        <f>M37:M37*J37:J37</f>
        <v>0</v>
      </c>
      <c r="L37" s="382">
        <f>G37:G37*M37</f>
        <v>0</v>
      </c>
      <c r="M37" s="159">
        <f>SUM(O37:Z37)</f>
        <v>0</v>
      </c>
      <c r="N37" s="159">
        <f>M37:M37*F37:F37</f>
        <v>0</v>
      </c>
      <c r="O37" s="269"/>
      <c r="P37" s="179"/>
      <c r="Q37" s="180"/>
      <c r="R37" s="181"/>
      <c r="S37" s="182"/>
      <c r="T37" s="183"/>
      <c r="U37" s="184"/>
      <c r="V37" s="185"/>
      <c r="W37" s="186"/>
      <c r="X37" s="383"/>
      <c r="Y37" s="453"/>
      <c r="Z37" s="270"/>
      <c r="AA37" s="152"/>
      <c r="AB37" s="140"/>
      <c r="AC37" s="140"/>
      <c r="AD37" s="140"/>
      <c r="AE37" s="140"/>
      <c r="AF37" s="141"/>
    </row>
    <row r="38" ht="12" customHeight="1">
      <c r="A38" s="251"/>
      <c r="B38" t="s" s="153">
        <v>1490</v>
      </c>
      <c r="C38" t="s" s="172">
        <v>1491</v>
      </c>
      <c r="D38" t="s" s="265">
        <v>1492</v>
      </c>
      <c r="E38" t="s" s="174">
        <v>1493</v>
      </c>
      <c r="F38" s="173">
        <v>5.23</v>
      </c>
      <c r="G38" s="175">
        <v>155</v>
      </c>
      <c r="H38" s="266">
        <v>0.15</v>
      </c>
      <c r="I38" s="267">
        <f>G38:G38*H38:H38</f>
        <v>23.25</v>
      </c>
      <c r="J38" s="267">
        <f>G38:G38*(1-H38:H38)</f>
        <v>131.75</v>
      </c>
      <c r="K38" s="268">
        <f>M38:M38*J38:J38</f>
        <v>0</v>
      </c>
      <c r="L38" s="382">
        <f>G38:G38*M38</f>
        <v>0</v>
      </c>
      <c r="M38" s="159">
        <f>SUM(O38:Z38)</f>
        <v>0</v>
      </c>
      <c r="N38" s="159">
        <f>M38:M38*F38:F38</f>
        <v>0</v>
      </c>
      <c r="O38" s="269"/>
      <c r="P38" s="179"/>
      <c r="Q38" s="180"/>
      <c r="R38" s="181"/>
      <c r="S38" s="182"/>
      <c r="T38" s="183"/>
      <c r="U38" s="184"/>
      <c r="V38" s="185"/>
      <c r="W38" s="186"/>
      <c r="X38" s="383"/>
      <c r="Y38" s="453"/>
      <c r="Z38" s="270"/>
      <c r="AA38" s="152"/>
      <c r="AB38" s="140"/>
      <c r="AC38" s="140"/>
      <c r="AD38" s="140"/>
      <c r="AE38" s="140"/>
      <c r="AF38" s="141"/>
    </row>
    <row r="39" ht="12" customHeight="1">
      <c r="A39" s="251"/>
      <c r="B39" t="s" s="153">
        <v>1494</v>
      </c>
      <c r="C39" t="s" s="172">
        <v>1495</v>
      </c>
      <c r="D39" t="s" s="265">
        <v>1496</v>
      </c>
      <c r="E39" t="s" s="174">
        <v>1493</v>
      </c>
      <c r="F39" s="173">
        <v>4.89</v>
      </c>
      <c r="G39" s="175">
        <v>155</v>
      </c>
      <c r="H39" s="266">
        <v>0.15</v>
      </c>
      <c r="I39" s="267">
        <f>G39:G39*H39:H39</f>
        <v>23.25</v>
      </c>
      <c r="J39" s="267">
        <f>G39:G39*(1-H39:H39)</f>
        <v>131.75</v>
      </c>
      <c r="K39" s="268">
        <f>M39:M39*J39:J39</f>
        <v>0</v>
      </c>
      <c r="L39" s="382">
        <f>G39:G39*M39</f>
        <v>0</v>
      </c>
      <c r="M39" s="159">
        <f>SUM(O39:Z39)</f>
        <v>0</v>
      </c>
      <c r="N39" s="159">
        <f>M39:M39*F39:F39</f>
        <v>0</v>
      </c>
      <c r="O39" s="269"/>
      <c r="P39" s="179"/>
      <c r="Q39" s="180"/>
      <c r="R39" s="181"/>
      <c r="S39" s="182"/>
      <c r="T39" s="183"/>
      <c r="U39" s="184"/>
      <c r="V39" s="185"/>
      <c r="W39" s="186"/>
      <c r="X39" s="383"/>
      <c r="Y39" s="453"/>
      <c r="Z39" s="270"/>
      <c r="AA39" s="152"/>
      <c r="AB39" s="140"/>
      <c r="AC39" s="140"/>
      <c r="AD39" s="140"/>
      <c r="AE39" s="140"/>
      <c r="AF39" s="141"/>
    </row>
    <row r="40" ht="12" customHeight="1">
      <c r="A40" s="251"/>
      <c r="B40" t="s" s="153">
        <v>1497</v>
      </c>
      <c r="C40" t="s" s="172">
        <v>1498</v>
      </c>
      <c r="D40" t="s" s="265">
        <v>1499</v>
      </c>
      <c r="E40" t="s" s="174">
        <v>1500</v>
      </c>
      <c r="F40" s="173">
        <v>3.2</v>
      </c>
      <c r="G40" s="175">
        <v>135</v>
      </c>
      <c r="H40" s="266">
        <v>0.15</v>
      </c>
      <c r="I40" s="267">
        <f>G40:G40*H40:H40</f>
        <v>20.25</v>
      </c>
      <c r="J40" s="267">
        <f>G40:G40*(1-H40:H40)</f>
        <v>114.75</v>
      </c>
      <c r="K40" s="268">
        <f>M40:M40*J40:J40</f>
        <v>0</v>
      </c>
      <c r="L40" s="382">
        <f>G40:G40*M40</f>
        <v>0</v>
      </c>
      <c r="M40" s="159">
        <f>SUM(O40:Z40)</f>
        <v>0</v>
      </c>
      <c r="N40" s="159">
        <f>M40:M40*F40:F40</f>
        <v>0</v>
      </c>
      <c r="O40" s="269"/>
      <c r="P40" s="179"/>
      <c r="Q40" s="180"/>
      <c r="R40" s="181"/>
      <c r="S40" s="182"/>
      <c r="T40" s="183"/>
      <c r="U40" s="184"/>
      <c r="V40" s="185"/>
      <c r="W40" s="186"/>
      <c r="X40" s="383"/>
      <c r="Y40" s="453"/>
      <c r="Z40" s="270"/>
      <c r="AA40" s="152"/>
      <c r="AB40" s="140"/>
      <c r="AC40" s="140"/>
      <c r="AD40" s="140"/>
      <c r="AE40" s="140"/>
      <c r="AF40" s="141"/>
    </row>
    <row r="41" ht="12" customHeight="1">
      <c r="A41" s="251"/>
      <c r="B41" t="s" s="153">
        <v>1501</v>
      </c>
      <c r="C41" t="s" s="172">
        <v>1502</v>
      </c>
      <c r="D41" t="s" s="265">
        <v>1503</v>
      </c>
      <c r="E41" t="s" s="174">
        <v>1504</v>
      </c>
      <c r="F41" s="173">
        <v>6.38</v>
      </c>
      <c r="G41" s="175">
        <v>190</v>
      </c>
      <c r="H41" s="266">
        <v>0.15</v>
      </c>
      <c r="I41" s="267">
        <f>G41:G41*H41:H41</f>
        <v>28.5</v>
      </c>
      <c r="J41" s="267">
        <f>G41:G41*(1-H41:H41)</f>
        <v>161.5</v>
      </c>
      <c r="K41" s="268">
        <f>M41:M41*J41:J41</f>
        <v>0</v>
      </c>
      <c r="L41" s="382">
        <f>G41:G41*M41</f>
        <v>0</v>
      </c>
      <c r="M41" s="159">
        <f>SUM(O41:Z41)</f>
        <v>0</v>
      </c>
      <c r="N41" s="159">
        <f>M41:M41*F41:F41</f>
        <v>0</v>
      </c>
      <c r="O41" s="269"/>
      <c r="P41" s="179"/>
      <c r="Q41" s="180"/>
      <c r="R41" s="181"/>
      <c r="S41" s="182"/>
      <c r="T41" s="183"/>
      <c r="U41" s="184"/>
      <c r="V41" s="185"/>
      <c r="W41" s="186"/>
      <c r="X41" s="383"/>
      <c r="Y41" s="453"/>
      <c r="Z41" s="270"/>
      <c r="AA41" s="152"/>
      <c r="AB41" s="140"/>
      <c r="AC41" s="140"/>
      <c r="AD41" s="140"/>
      <c r="AE41" s="140"/>
      <c r="AF41" s="141"/>
    </row>
    <row r="42" ht="12" customHeight="1">
      <c r="A42" s="251"/>
      <c r="B42" t="s" s="153">
        <v>1505</v>
      </c>
      <c r="C42" t="s" s="172">
        <v>1506</v>
      </c>
      <c r="D42" t="s" s="265">
        <v>1507</v>
      </c>
      <c r="E42" t="s" s="174">
        <v>1508</v>
      </c>
      <c r="F42" s="173">
        <v>14.81</v>
      </c>
      <c r="G42" s="175">
        <v>320</v>
      </c>
      <c r="H42" s="266">
        <v>0.15</v>
      </c>
      <c r="I42" s="267">
        <f>G42:G42*H42:H42</f>
        <v>48</v>
      </c>
      <c r="J42" s="267">
        <f>G42:G42*(1-H42:H42)</f>
        <v>272</v>
      </c>
      <c r="K42" s="268">
        <f>M42:M42*J42:J42</f>
        <v>0</v>
      </c>
      <c r="L42" s="382">
        <f>G42:G42*M42</f>
        <v>0</v>
      </c>
      <c r="M42" s="159">
        <f>SUM(O42:Z42)</f>
        <v>0</v>
      </c>
      <c r="N42" s="159">
        <f>M42:M42*F42:F42</f>
        <v>0</v>
      </c>
      <c r="O42" s="269"/>
      <c r="P42" s="179"/>
      <c r="Q42" s="180"/>
      <c r="R42" s="181"/>
      <c r="S42" s="182"/>
      <c r="T42" s="183"/>
      <c r="U42" s="184"/>
      <c r="V42" s="185"/>
      <c r="W42" s="186"/>
      <c r="X42" s="383"/>
      <c r="Y42" s="453"/>
      <c r="Z42" s="270"/>
      <c r="AA42" s="152"/>
      <c r="AB42" s="140"/>
      <c r="AC42" s="140"/>
      <c r="AD42" s="140"/>
      <c r="AE42" s="140"/>
      <c r="AF42" s="141"/>
    </row>
    <row r="43" ht="12" customHeight="1">
      <c r="A43" s="251"/>
      <c r="B43" t="s" s="153">
        <v>1509</v>
      </c>
      <c r="C43" t="s" s="172">
        <v>1510</v>
      </c>
      <c r="D43" t="s" s="265">
        <v>1511</v>
      </c>
      <c r="E43" t="s" s="174">
        <v>1425</v>
      </c>
      <c r="F43" s="173">
        <v>16.2</v>
      </c>
      <c r="G43" s="175">
        <v>215</v>
      </c>
      <c r="H43" s="266">
        <v>0.15</v>
      </c>
      <c r="I43" s="267">
        <f>G43:G43*H43:H43</f>
        <v>32.25</v>
      </c>
      <c r="J43" s="267">
        <f>G43:G43*(1-H43:H43)</f>
        <v>182.75</v>
      </c>
      <c r="K43" s="268">
        <f>M43:M43*J43:J43</f>
        <v>0</v>
      </c>
      <c r="L43" s="382">
        <f>G43:G43*M43</f>
        <v>0</v>
      </c>
      <c r="M43" s="159">
        <f>SUM(O43:Z43)</f>
        <v>0</v>
      </c>
      <c r="N43" s="159">
        <f>M43:M43*F43:F43</f>
        <v>0</v>
      </c>
      <c r="O43" s="269"/>
      <c r="P43" s="179"/>
      <c r="Q43" s="180"/>
      <c r="R43" s="181"/>
      <c r="S43" s="182"/>
      <c r="T43" s="183"/>
      <c r="U43" s="184"/>
      <c r="V43" s="185"/>
      <c r="W43" s="186"/>
      <c r="X43" s="383"/>
      <c r="Y43" s="453"/>
      <c r="Z43" s="270"/>
      <c r="AA43" s="152"/>
      <c r="AB43" s="140"/>
      <c r="AC43" s="140"/>
      <c r="AD43" s="140"/>
      <c r="AE43" s="140"/>
      <c r="AF43" s="141"/>
    </row>
    <row r="44" ht="12" customHeight="1">
      <c r="A44" s="251"/>
      <c r="B44" t="s" s="153">
        <v>1512</v>
      </c>
      <c r="C44" t="s" s="172">
        <v>1513</v>
      </c>
      <c r="D44" t="s" s="265">
        <v>1514</v>
      </c>
      <c r="E44" t="s" s="174">
        <v>1451</v>
      </c>
      <c r="F44" s="173">
        <v>8.1</v>
      </c>
      <c r="G44" s="175">
        <v>160</v>
      </c>
      <c r="H44" s="266">
        <v>0.15</v>
      </c>
      <c r="I44" s="267">
        <f>G44:G44*H44:H44</f>
        <v>24</v>
      </c>
      <c r="J44" s="267">
        <f>G44:G44*(1-H44:H44)</f>
        <v>136</v>
      </c>
      <c r="K44" s="268">
        <f>M44:M44*J44:J44</f>
        <v>0</v>
      </c>
      <c r="L44" s="382">
        <f>G44:G44*M44</f>
        <v>0</v>
      </c>
      <c r="M44" s="159">
        <f>SUM(O44:Z44)</f>
        <v>0</v>
      </c>
      <c r="N44" s="159">
        <f>M44:M44*F44:F44</f>
        <v>0</v>
      </c>
      <c r="O44" s="269"/>
      <c r="P44" s="179"/>
      <c r="Q44" s="180"/>
      <c r="R44" s="181"/>
      <c r="S44" s="182"/>
      <c r="T44" s="183"/>
      <c r="U44" s="184"/>
      <c r="V44" s="185"/>
      <c r="W44" s="186"/>
      <c r="X44" s="383"/>
      <c r="Y44" s="453"/>
      <c r="Z44" s="270"/>
      <c r="AA44" s="152"/>
      <c r="AB44" s="140"/>
      <c r="AC44" s="140"/>
      <c r="AD44" s="140"/>
      <c r="AE44" s="140"/>
      <c r="AF44" s="141"/>
    </row>
    <row r="45" ht="12" customHeight="1">
      <c r="A45" s="251"/>
      <c r="B45" t="s" s="153">
        <v>1515</v>
      </c>
      <c r="C45" t="s" s="172">
        <v>1516</v>
      </c>
      <c r="D45" t="s" s="265">
        <v>1517</v>
      </c>
      <c r="E45" t="s" s="174">
        <v>1518</v>
      </c>
      <c r="F45" s="173">
        <v>4.56</v>
      </c>
      <c r="G45" s="175">
        <v>95</v>
      </c>
      <c r="H45" s="266">
        <v>0.15</v>
      </c>
      <c r="I45" s="267">
        <f>G45:G45*H45:H45</f>
        <v>14.25</v>
      </c>
      <c r="J45" s="267">
        <f>G45:G45*(1-H45:H45)</f>
        <v>80.75</v>
      </c>
      <c r="K45" s="268">
        <f>M45:M45*J45:J45</f>
        <v>0</v>
      </c>
      <c r="L45" s="382">
        <f>G45:G45*M45</f>
        <v>0</v>
      </c>
      <c r="M45" s="159">
        <f>SUM(O45:Z45)</f>
        <v>0</v>
      </c>
      <c r="N45" s="159">
        <f>M45:M45*F45:F45</f>
        <v>0</v>
      </c>
      <c r="O45" s="269"/>
      <c r="P45" s="179"/>
      <c r="Q45" s="180"/>
      <c r="R45" s="181"/>
      <c r="S45" s="182"/>
      <c r="T45" s="183"/>
      <c r="U45" s="184"/>
      <c r="V45" s="185"/>
      <c r="W45" s="186"/>
      <c r="X45" s="383"/>
      <c r="Y45" s="453"/>
      <c r="Z45" s="270"/>
      <c r="AA45" s="152"/>
      <c r="AB45" s="140"/>
      <c r="AC45" s="140"/>
      <c r="AD45" s="140"/>
      <c r="AE45" s="140"/>
      <c r="AF45" s="141"/>
    </row>
    <row r="46" ht="12" customHeight="1">
      <c r="A46" s="251"/>
      <c r="B46" t="s" s="153">
        <v>1519</v>
      </c>
      <c r="C46" t="s" s="172">
        <v>1520</v>
      </c>
      <c r="D46" t="s" s="265">
        <v>1521</v>
      </c>
      <c r="E46" t="s" s="174">
        <v>1401</v>
      </c>
      <c r="F46" s="173">
        <v>5.07</v>
      </c>
      <c r="G46" s="175">
        <v>105</v>
      </c>
      <c r="H46" s="266">
        <v>0.15</v>
      </c>
      <c r="I46" s="267">
        <f>G46:G46*H46:H46</f>
        <v>15.75</v>
      </c>
      <c r="J46" s="267">
        <f>G46:G46*(1-H46:H46)</f>
        <v>89.25</v>
      </c>
      <c r="K46" s="268">
        <f>M46:M46*J46:J46</f>
        <v>0</v>
      </c>
      <c r="L46" s="382">
        <f>G46:G46*M46</f>
        <v>0</v>
      </c>
      <c r="M46" s="159">
        <f>SUM(O46:Z46)</f>
        <v>0</v>
      </c>
      <c r="N46" s="159">
        <f>M46:M46*F46:F46</f>
        <v>0</v>
      </c>
      <c r="O46" s="269"/>
      <c r="P46" s="179"/>
      <c r="Q46" s="180"/>
      <c r="R46" s="181"/>
      <c r="S46" s="182"/>
      <c r="T46" s="183"/>
      <c r="U46" s="184"/>
      <c r="V46" s="185"/>
      <c r="W46" s="186"/>
      <c r="X46" s="383"/>
      <c r="Y46" s="453"/>
      <c r="Z46" s="270"/>
      <c r="AA46" s="152"/>
      <c r="AB46" s="140"/>
      <c r="AC46" s="140"/>
      <c r="AD46" s="140"/>
      <c r="AE46" s="140"/>
      <c r="AF46" s="141"/>
    </row>
    <row r="47" ht="12" customHeight="1">
      <c r="A47" s="251"/>
      <c r="B47" t="s" s="153">
        <v>1522</v>
      </c>
      <c r="C47" t="s" s="172">
        <v>1523</v>
      </c>
      <c r="D47" t="s" s="265">
        <v>1524</v>
      </c>
      <c r="E47" t="s" s="174">
        <v>1525</v>
      </c>
      <c r="F47" s="173">
        <v>28.11</v>
      </c>
      <c r="G47" s="175">
        <v>540</v>
      </c>
      <c r="H47" s="266">
        <v>0.15</v>
      </c>
      <c r="I47" s="267">
        <f>G47:G47*H47:H47</f>
        <v>81</v>
      </c>
      <c r="J47" s="267">
        <f>G47:G47*(1-H47:H47)</f>
        <v>459</v>
      </c>
      <c r="K47" s="268">
        <f>M47:M47*J47:J47</f>
        <v>0</v>
      </c>
      <c r="L47" s="382">
        <f>G47:G47*M47</f>
        <v>0</v>
      </c>
      <c r="M47" s="159">
        <f>SUM(O47:Z47)</f>
        <v>0</v>
      </c>
      <c r="N47" s="159">
        <f>M47:M47*F47:F47</f>
        <v>0</v>
      </c>
      <c r="O47" s="269"/>
      <c r="P47" s="179"/>
      <c r="Q47" s="180"/>
      <c r="R47" s="181"/>
      <c r="S47" s="182"/>
      <c r="T47" s="183"/>
      <c r="U47" s="184"/>
      <c r="V47" s="185"/>
      <c r="W47" s="186"/>
      <c r="X47" s="383"/>
      <c r="Y47" s="452"/>
      <c r="Z47" s="270"/>
      <c r="AA47" s="152"/>
      <c r="AB47" s="140"/>
      <c r="AC47" s="140"/>
      <c r="AD47" s="140"/>
      <c r="AE47" s="140"/>
      <c r="AF47" s="141"/>
    </row>
    <row r="48" ht="12" customHeight="1">
      <c r="A48" s="251"/>
      <c r="B48" t="s" s="153">
        <v>1526</v>
      </c>
      <c r="C48" t="s" s="172">
        <v>1527</v>
      </c>
      <c r="D48" t="s" s="265">
        <v>1528</v>
      </c>
      <c r="E48" t="s" s="174">
        <v>1529</v>
      </c>
      <c r="F48" s="173">
        <v>13.86</v>
      </c>
      <c r="G48" s="175">
        <v>380</v>
      </c>
      <c r="H48" s="266">
        <v>0.15</v>
      </c>
      <c r="I48" s="267">
        <f>G48:G48*H48:H48</f>
        <v>57</v>
      </c>
      <c r="J48" s="267">
        <f>G48:G48*(1-H48:H48)</f>
        <v>323</v>
      </c>
      <c r="K48" s="268">
        <f>M48:M48*J48:J48</f>
        <v>0</v>
      </c>
      <c r="L48" s="382">
        <f>G48:G48*M48</f>
        <v>0</v>
      </c>
      <c r="M48" s="159">
        <f>SUM(O48:Z48)</f>
        <v>0</v>
      </c>
      <c r="N48" s="159">
        <f>M48:M48*F48:F48</f>
        <v>0</v>
      </c>
      <c r="O48" s="269"/>
      <c r="P48" s="179"/>
      <c r="Q48" s="180"/>
      <c r="R48" s="181"/>
      <c r="S48" s="182"/>
      <c r="T48" s="183"/>
      <c r="U48" s="184"/>
      <c r="V48" s="185"/>
      <c r="W48" s="186"/>
      <c r="X48" s="383"/>
      <c r="Y48" s="452"/>
      <c r="Z48" s="270"/>
      <c r="AA48" s="152"/>
      <c r="AB48" s="140"/>
      <c r="AC48" s="140"/>
      <c r="AD48" s="140"/>
      <c r="AE48" s="140"/>
      <c r="AF48" s="141"/>
    </row>
    <row r="49" ht="12" customHeight="1">
      <c r="A49" s="251"/>
      <c r="B49" t="s" s="153">
        <v>1530</v>
      </c>
      <c r="C49" t="s" s="172">
        <v>1531</v>
      </c>
      <c r="D49" t="s" s="265">
        <v>1532</v>
      </c>
      <c r="E49" t="s" s="174">
        <v>1533</v>
      </c>
      <c r="F49" s="173">
        <v>7.28</v>
      </c>
      <c r="G49" s="175">
        <v>160</v>
      </c>
      <c r="H49" s="266">
        <v>0.15</v>
      </c>
      <c r="I49" s="267">
        <f>G49:G49*H49:H49</f>
        <v>24</v>
      </c>
      <c r="J49" s="267">
        <f>G49:G49*(1-H49:H49)</f>
        <v>136</v>
      </c>
      <c r="K49" s="268">
        <f>M49:M49*J49:J49</f>
        <v>0</v>
      </c>
      <c r="L49" s="382">
        <f>G49:G49*M49</f>
        <v>0</v>
      </c>
      <c r="M49" s="159">
        <f>SUM(O49:Z49)</f>
        <v>0</v>
      </c>
      <c r="N49" s="159">
        <f>M49:M49*F49:F49</f>
        <v>0</v>
      </c>
      <c r="O49" s="269"/>
      <c r="P49" s="179"/>
      <c r="Q49" s="180"/>
      <c r="R49" s="181"/>
      <c r="S49" s="182"/>
      <c r="T49" s="183"/>
      <c r="U49" s="184"/>
      <c r="V49" s="185"/>
      <c r="W49" s="186"/>
      <c r="X49" s="383"/>
      <c r="Y49" s="452"/>
      <c r="Z49" s="270"/>
      <c r="AA49" s="152"/>
      <c r="AB49" s="140"/>
      <c r="AC49" s="140"/>
      <c r="AD49" s="140"/>
      <c r="AE49" s="140"/>
      <c r="AF49" s="141"/>
    </row>
    <row r="50" ht="12" customHeight="1">
      <c r="A50" s="251"/>
      <c r="B50" t="s" s="257">
        <v>1534</v>
      </c>
      <c r="C50" t="s" s="307">
        <v>1535</v>
      </c>
      <c r="D50" s="274"/>
      <c r="E50" s="260"/>
      <c r="F50" s="260"/>
      <c r="G50" s="260"/>
      <c r="H50" s="260"/>
      <c r="I50" s="260"/>
      <c r="J50" s="260"/>
      <c r="K50" s="260"/>
      <c r="L50" s="260"/>
      <c r="M50" s="295"/>
      <c r="N50" s="308"/>
      <c r="O50" s="381"/>
      <c r="P50" s="261"/>
      <c r="Q50" s="261"/>
      <c r="R50" s="261"/>
      <c r="S50" s="261"/>
      <c r="T50" s="261"/>
      <c r="U50" s="261"/>
      <c r="V50" s="261"/>
      <c r="W50" s="261"/>
      <c r="X50" s="261"/>
      <c r="Y50" s="262"/>
      <c r="Z50" s="263"/>
      <c r="AA50" s="152"/>
      <c r="AB50" s="140"/>
      <c r="AC50" s="140"/>
      <c r="AD50" s="140"/>
      <c r="AE50" s="140"/>
      <c r="AF50" s="141"/>
    </row>
    <row r="51" ht="12" customHeight="1">
      <c r="A51" s="251"/>
      <c r="B51" t="s" s="153">
        <v>1536</v>
      </c>
      <c r="C51" t="s" s="172">
        <v>1537</v>
      </c>
      <c r="D51" t="s" s="265">
        <v>1538</v>
      </c>
      <c r="E51" t="s" s="174">
        <v>1539</v>
      </c>
      <c r="F51" s="173">
        <v>4.84</v>
      </c>
      <c r="G51" s="175">
        <v>170</v>
      </c>
      <c r="H51" s="266">
        <v>0.15</v>
      </c>
      <c r="I51" s="267">
        <f>G51:G51*H51:H51</f>
        <v>25.5</v>
      </c>
      <c r="J51" s="267">
        <f>G51:G51*(1-H51:H51)</f>
        <v>144.5</v>
      </c>
      <c r="K51" s="268">
        <f>M51:M51*J51:J51</f>
        <v>0</v>
      </c>
      <c r="L51" s="382">
        <f>G51:G51*M51</f>
        <v>0</v>
      </c>
      <c r="M51" s="159">
        <f>SUM(O51:Z51)</f>
        <v>0</v>
      </c>
      <c r="N51" s="159">
        <f>M51:M51*F51:F51</f>
        <v>0</v>
      </c>
      <c r="O51" s="269"/>
      <c r="P51" s="179"/>
      <c r="Q51" s="180"/>
      <c r="R51" s="181"/>
      <c r="S51" s="182"/>
      <c r="T51" s="183"/>
      <c r="U51" s="184"/>
      <c r="V51" s="185"/>
      <c r="W51" s="186"/>
      <c r="X51" s="383"/>
      <c r="Y51" s="452"/>
      <c r="Z51" s="270"/>
      <c r="AA51" s="152"/>
      <c r="AB51" s="140"/>
      <c r="AC51" s="140"/>
      <c r="AD51" s="140"/>
      <c r="AE51" s="140"/>
      <c r="AF51" s="141"/>
    </row>
    <row r="52" ht="12" customHeight="1">
      <c r="A52" s="251"/>
      <c r="B52" t="s" s="153">
        <v>1540</v>
      </c>
      <c r="C52" t="s" s="172">
        <v>1541</v>
      </c>
      <c r="D52" t="s" s="265">
        <v>1542</v>
      </c>
      <c r="E52" t="s" s="174">
        <v>1543</v>
      </c>
      <c r="F52" s="173">
        <v>5.71</v>
      </c>
      <c r="G52" s="175">
        <v>210</v>
      </c>
      <c r="H52" s="266">
        <v>0.15</v>
      </c>
      <c r="I52" s="267">
        <f>G52:G52*H52:H52</f>
        <v>31.5</v>
      </c>
      <c r="J52" s="267">
        <f>G52:G52*(1-H52:H52)</f>
        <v>178.5</v>
      </c>
      <c r="K52" s="268">
        <f>M52:M52*J52:J52</f>
        <v>0</v>
      </c>
      <c r="L52" s="382">
        <f>G52:G52*M52</f>
        <v>0</v>
      </c>
      <c r="M52" s="159">
        <f>SUM(O52:Z52)</f>
        <v>0</v>
      </c>
      <c r="N52" s="159">
        <f>M52:M52*F52:F52</f>
        <v>0</v>
      </c>
      <c r="O52" s="269"/>
      <c r="P52" s="179"/>
      <c r="Q52" s="180"/>
      <c r="R52" s="181"/>
      <c r="S52" s="182"/>
      <c r="T52" s="183"/>
      <c r="U52" s="184"/>
      <c r="V52" s="185"/>
      <c r="W52" s="186"/>
      <c r="X52" s="383"/>
      <c r="Y52" s="452"/>
      <c r="Z52" s="270"/>
      <c r="AA52" s="152"/>
      <c r="AB52" s="140"/>
      <c r="AC52" s="140"/>
      <c r="AD52" s="140"/>
      <c r="AE52" s="140"/>
      <c r="AF52" s="141"/>
    </row>
    <row r="53" ht="12" customHeight="1">
      <c r="A53" s="251"/>
      <c r="B53" t="s" s="153">
        <v>1544</v>
      </c>
      <c r="C53" t="s" s="172">
        <v>1545</v>
      </c>
      <c r="D53" t="s" s="265">
        <v>1546</v>
      </c>
      <c r="E53" t="s" s="174">
        <v>1547</v>
      </c>
      <c r="F53" s="173">
        <v>6.22</v>
      </c>
      <c r="G53" s="175">
        <v>150</v>
      </c>
      <c r="H53" s="266">
        <v>0.15</v>
      </c>
      <c r="I53" s="267">
        <f>G53:G53*H53:H53</f>
        <v>22.5</v>
      </c>
      <c r="J53" s="267">
        <f>G53:G53*(1-H53:H53)</f>
        <v>127.5</v>
      </c>
      <c r="K53" s="268">
        <f>M53:M53*J53:J53</f>
        <v>0</v>
      </c>
      <c r="L53" s="382">
        <f>G53:G53*M53</f>
        <v>0</v>
      </c>
      <c r="M53" s="159">
        <f>SUM(O53:Z53)</f>
        <v>0</v>
      </c>
      <c r="N53" s="159">
        <f>M53:M53*F53:F53</f>
        <v>0</v>
      </c>
      <c r="O53" s="269"/>
      <c r="P53" s="179"/>
      <c r="Q53" s="180"/>
      <c r="R53" s="181"/>
      <c r="S53" s="182"/>
      <c r="T53" s="183"/>
      <c r="U53" s="184"/>
      <c r="V53" s="185"/>
      <c r="W53" s="186"/>
      <c r="X53" s="383"/>
      <c r="Y53" s="452"/>
      <c r="Z53" s="270"/>
      <c r="AA53" s="152"/>
      <c r="AB53" s="140"/>
      <c r="AC53" s="140"/>
      <c r="AD53" s="140"/>
      <c r="AE53" s="140"/>
      <c r="AF53" s="141"/>
    </row>
    <row r="54" ht="12" customHeight="1">
      <c r="A54" s="251"/>
      <c r="B54" t="s" s="153">
        <v>1548</v>
      </c>
      <c r="C54" t="s" s="172">
        <v>1549</v>
      </c>
      <c r="D54" t="s" s="265">
        <v>1550</v>
      </c>
      <c r="E54" t="s" s="174">
        <v>1551</v>
      </c>
      <c r="F54" s="173">
        <v>4.59</v>
      </c>
      <c r="G54" s="175">
        <v>130</v>
      </c>
      <c r="H54" s="266">
        <v>0.15</v>
      </c>
      <c r="I54" s="267">
        <f>G54:G54*H54:H54</f>
        <v>19.5</v>
      </c>
      <c r="J54" s="267">
        <f>G54:G54*(1-H54:H54)</f>
        <v>110.5</v>
      </c>
      <c r="K54" s="268">
        <f>M54:M54*J54:J54</f>
        <v>0</v>
      </c>
      <c r="L54" s="382">
        <f>G54:G54*M54</f>
        <v>0</v>
      </c>
      <c r="M54" s="159">
        <f>SUM(O54:Z54)</f>
        <v>0</v>
      </c>
      <c r="N54" s="159">
        <f>M54:M54*F54:F54</f>
        <v>0</v>
      </c>
      <c r="O54" s="269"/>
      <c r="P54" s="179"/>
      <c r="Q54" s="180"/>
      <c r="R54" s="181"/>
      <c r="S54" s="182"/>
      <c r="T54" s="183"/>
      <c r="U54" s="184"/>
      <c r="V54" s="185"/>
      <c r="W54" s="186"/>
      <c r="X54" s="383"/>
      <c r="Y54" s="452"/>
      <c r="Z54" s="270"/>
      <c r="AA54" s="152"/>
      <c r="AB54" s="140"/>
      <c r="AC54" s="140"/>
      <c r="AD54" s="140"/>
      <c r="AE54" s="140"/>
      <c r="AF54" s="141"/>
    </row>
    <row r="55" ht="12" customHeight="1">
      <c r="A55" s="251"/>
      <c r="B55" t="s" s="153">
        <v>1552</v>
      </c>
      <c r="C55" t="s" s="172">
        <v>1553</v>
      </c>
      <c r="D55" t="s" s="265">
        <v>1554</v>
      </c>
      <c r="E55" t="s" s="174">
        <v>1547</v>
      </c>
      <c r="F55" s="173">
        <v>10.07</v>
      </c>
      <c r="G55" s="175">
        <v>420</v>
      </c>
      <c r="H55" s="266">
        <v>0.15</v>
      </c>
      <c r="I55" s="267">
        <f>G55:G55*H55:H55</f>
        <v>63</v>
      </c>
      <c r="J55" s="267">
        <f>G55:G55*(1-H55:H55)</f>
        <v>357</v>
      </c>
      <c r="K55" s="268">
        <f>M55:M55*J55:J55</f>
        <v>0</v>
      </c>
      <c r="L55" s="382">
        <f>G55:G55*M55</f>
        <v>0</v>
      </c>
      <c r="M55" s="159">
        <f>SUM(O55:Z55)</f>
        <v>0</v>
      </c>
      <c r="N55" s="159">
        <f>M55:M55*F55:F55</f>
        <v>0</v>
      </c>
      <c r="O55" s="269"/>
      <c r="P55" s="179"/>
      <c r="Q55" s="180"/>
      <c r="R55" s="181"/>
      <c r="S55" s="182"/>
      <c r="T55" s="183"/>
      <c r="U55" s="184"/>
      <c r="V55" s="185"/>
      <c r="W55" s="186"/>
      <c r="X55" s="383"/>
      <c r="Y55" s="452"/>
      <c r="Z55" s="270"/>
      <c r="AA55" s="152"/>
      <c r="AB55" s="140"/>
      <c r="AC55" s="140"/>
      <c r="AD55" s="140"/>
      <c r="AE55" s="140"/>
      <c r="AF55" s="141"/>
    </row>
    <row r="56" ht="12" customHeight="1">
      <c r="A56" s="251"/>
      <c r="B56" t="s" s="153">
        <v>1555</v>
      </c>
      <c r="C56" t="s" s="172">
        <v>1556</v>
      </c>
      <c r="D56" t="s" s="265">
        <v>1557</v>
      </c>
      <c r="E56" t="s" s="174">
        <v>1539</v>
      </c>
      <c r="F56" s="173">
        <v>3.51</v>
      </c>
      <c r="G56" s="175">
        <v>120</v>
      </c>
      <c r="H56" s="266">
        <v>0.15</v>
      </c>
      <c r="I56" s="267">
        <f>G56:G56*H56:H56</f>
        <v>18</v>
      </c>
      <c r="J56" s="267">
        <f>G56:G56*(1-H56:H56)</f>
        <v>102</v>
      </c>
      <c r="K56" s="268">
        <f>M56:M56*J56:J56</f>
        <v>0</v>
      </c>
      <c r="L56" s="382">
        <f>G56:G56*M56</f>
        <v>0</v>
      </c>
      <c r="M56" s="159">
        <f>SUM(O56:Z56)</f>
        <v>0</v>
      </c>
      <c r="N56" s="159">
        <f>M56:M56*F56:F56</f>
        <v>0</v>
      </c>
      <c r="O56" s="269"/>
      <c r="P56" s="179"/>
      <c r="Q56" s="180"/>
      <c r="R56" s="181"/>
      <c r="S56" s="182"/>
      <c r="T56" s="183"/>
      <c r="U56" s="184"/>
      <c r="V56" s="185"/>
      <c r="W56" s="186"/>
      <c r="X56" s="383"/>
      <c r="Y56" s="452"/>
      <c r="Z56" s="270"/>
      <c r="AA56" s="152"/>
      <c r="AB56" s="140"/>
      <c r="AC56" s="140"/>
      <c r="AD56" s="140"/>
      <c r="AE56" s="140"/>
      <c r="AF56" s="141"/>
    </row>
    <row r="57" ht="12" customHeight="1">
      <c r="A57" s="251"/>
      <c r="B57" t="s" s="257">
        <v>1558</v>
      </c>
      <c r="C57" t="s" s="307">
        <v>1559</v>
      </c>
      <c r="D57" s="274"/>
      <c r="E57" s="260"/>
      <c r="F57" s="260"/>
      <c r="G57" s="260"/>
      <c r="H57" s="260"/>
      <c r="I57" s="260"/>
      <c r="J57" s="260"/>
      <c r="K57" s="260"/>
      <c r="L57" s="260"/>
      <c r="M57" s="295"/>
      <c r="N57" s="308"/>
      <c r="O57" s="381"/>
      <c r="P57" s="261"/>
      <c r="Q57" s="261"/>
      <c r="R57" s="261"/>
      <c r="S57" s="261"/>
      <c r="T57" s="261"/>
      <c r="U57" s="261"/>
      <c r="V57" s="261"/>
      <c r="W57" s="261"/>
      <c r="X57" s="261"/>
      <c r="Y57" s="262"/>
      <c r="Z57" s="263"/>
      <c r="AA57" s="152"/>
      <c r="AB57" s="140"/>
      <c r="AC57" s="140"/>
      <c r="AD57" s="140"/>
      <c r="AE57" s="140"/>
      <c r="AF57" s="141"/>
    </row>
    <row r="58" ht="12" customHeight="1">
      <c r="A58" s="251"/>
      <c r="B58" t="s" s="153">
        <v>1560</v>
      </c>
      <c r="C58" t="s" s="172">
        <v>1561</v>
      </c>
      <c r="D58" t="s" s="265">
        <v>1562</v>
      </c>
      <c r="E58" t="s" s="174">
        <v>1493</v>
      </c>
      <c r="F58" s="173">
        <v>4.47</v>
      </c>
      <c r="G58" s="175">
        <v>195</v>
      </c>
      <c r="H58" s="266">
        <v>0.15</v>
      </c>
      <c r="I58" s="267">
        <f>G58:G58*H58:H58</f>
        <v>29.25</v>
      </c>
      <c r="J58" s="267">
        <f>G58:G58*(1-H58:H58)</f>
        <v>165.75</v>
      </c>
      <c r="K58" s="268">
        <f>M58:M58*J58:J58</f>
        <v>0</v>
      </c>
      <c r="L58" s="382">
        <f>G58:G58*M58</f>
        <v>0</v>
      </c>
      <c r="M58" s="159">
        <f>SUM(O58:Z58)</f>
        <v>0</v>
      </c>
      <c r="N58" s="159">
        <f>M58:M58*F58:F58</f>
        <v>0</v>
      </c>
      <c r="O58" s="269"/>
      <c r="P58" s="179"/>
      <c r="Q58" s="180"/>
      <c r="R58" s="181"/>
      <c r="S58" s="182"/>
      <c r="T58" s="183"/>
      <c r="U58" s="184"/>
      <c r="V58" s="185"/>
      <c r="W58" s="186"/>
      <c r="X58" s="383"/>
      <c r="Y58" s="452"/>
      <c r="Z58" s="270"/>
      <c r="AA58" s="152"/>
      <c r="AB58" s="140"/>
      <c r="AC58" s="140"/>
      <c r="AD58" s="140"/>
      <c r="AE58" s="140"/>
      <c r="AF58" s="141"/>
    </row>
    <row r="59" ht="12" customHeight="1">
      <c r="A59" s="251"/>
      <c r="B59" t="s" s="153">
        <v>1563</v>
      </c>
      <c r="C59" t="s" s="172">
        <v>1564</v>
      </c>
      <c r="D59" t="s" s="265">
        <v>1565</v>
      </c>
      <c r="E59" t="s" s="174">
        <v>1493</v>
      </c>
      <c r="F59" s="173">
        <v>4.4</v>
      </c>
      <c r="G59" s="175">
        <v>195</v>
      </c>
      <c r="H59" s="266">
        <v>0.15</v>
      </c>
      <c r="I59" s="267">
        <f>G59:G59*H59:H59</f>
        <v>29.25</v>
      </c>
      <c r="J59" s="267">
        <f>G59:G59*(1-H59:H59)</f>
        <v>165.75</v>
      </c>
      <c r="K59" s="268">
        <f>M59:M59*J59:J59</f>
        <v>0</v>
      </c>
      <c r="L59" s="382">
        <f>G59:G59*M59</f>
        <v>0</v>
      </c>
      <c r="M59" s="159">
        <f>SUM(O59:Z59)</f>
        <v>0</v>
      </c>
      <c r="N59" s="159">
        <f>M59:M59*F59:F59</f>
        <v>0</v>
      </c>
      <c r="O59" s="269"/>
      <c r="P59" s="179"/>
      <c r="Q59" s="180"/>
      <c r="R59" s="181"/>
      <c r="S59" s="182"/>
      <c r="T59" s="183"/>
      <c r="U59" s="184"/>
      <c r="V59" s="185"/>
      <c r="W59" s="186"/>
      <c r="X59" s="383"/>
      <c r="Y59" s="452"/>
      <c r="Z59" s="270"/>
      <c r="AA59" s="152"/>
      <c r="AB59" s="140"/>
      <c r="AC59" s="140"/>
      <c r="AD59" s="140"/>
      <c r="AE59" s="140"/>
      <c r="AF59" s="141"/>
    </row>
    <row r="60" ht="12" customHeight="1">
      <c r="A60" s="251"/>
      <c r="B60" t="s" s="153">
        <v>1566</v>
      </c>
      <c r="C60" t="s" s="172">
        <v>1567</v>
      </c>
      <c r="D60" t="s" s="265">
        <v>1568</v>
      </c>
      <c r="E60" t="s" s="174">
        <v>1489</v>
      </c>
      <c r="F60" s="173">
        <v>2.54</v>
      </c>
      <c r="G60" s="175">
        <v>95</v>
      </c>
      <c r="H60" s="266">
        <v>0.15</v>
      </c>
      <c r="I60" s="267">
        <f>G60:G60*H60:H60</f>
        <v>14.25</v>
      </c>
      <c r="J60" s="267">
        <f>G60:G60*(1-H60:H60)</f>
        <v>80.75</v>
      </c>
      <c r="K60" s="268">
        <f>M60:M60*J60:J60</f>
        <v>0</v>
      </c>
      <c r="L60" s="382">
        <f>G60:G60*M60</f>
        <v>0</v>
      </c>
      <c r="M60" s="159">
        <f>SUM(O60:Z60)</f>
        <v>0</v>
      </c>
      <c r="N60" s="159">
        <f>M60:M60*F60:F60</f>
        <v>0</v>
      </c>
      <c r="O60" s="269"/>
      <c r="P60" s="179"/>
      <c r="Q60" s="180"/>
      <c r="R60" s="181"/>
      <c r="S60" s="182"/>
      <c r="T60" s="183"/>
      <c r="U60" s="184"/>
      <c r="V60" s="185"/>
      <c r="W60" s="186"/>
      <c r="X60" s="383"/>
      <c r="Y60" s="452"/>
      <c r="Z60" s="270"/>
      <c r="AA60" s="152"/>
      <c r="AB60" s="140"/>
      <c r="AC60" s="140"/>
      <c r="AD60" s="140"/>
      <c r="AE60" s="140"/>
      <c r="AF60" s="141"/>
    </row>
    <row r="61" ht="12" customHeight="1">
      <c r="A61" s="251"/>
      <c r="B61" t="s" s="153">
        <v>1569</v>
      </c>
      <c r="C61" t="s" s="172">
        <v>1570</v>
      </c>
      <c r="D61" t="s" s="265">
        <v>1571</v>
      </c>
      <c r="E61" t="s" s="174">
        <v>1572</v>
      </c>
      <c r="F61" s="173">
        <v>3.28</v>
      </c>
      <c r="G61" s="175">
        <v>105</v>
      </c>
      <c r="H61" s="266">
        <v>0.15</v>
      </c>
      <c r="I61" s="267">
        <f>G61:G61*H61:H61</f>
        <v>15.75</v>
      </c>
      <c r="J61" s="267">
        <f>G61:G61*(1-H61:H61)</f>
        <v>89.25</v>
      </c>
      <c r="K61" s="268">
        <f>M61:M61*J61:J61</f>
        <v>0</v>
      </c>
      <c r="L61" s="382">
        <f>G61:G61*M61</f>
        <v>0</v>
      </c>
      <c r="M61" s="159">
        <f>SUM(O61:Z61)</f>
        <v>0</v>
      </c>
      <c r="N61" s="159">
        <f>M61:M61*F61:F61</f>
        <v>0</v>
      </c>
      <c r="O61" s="269"/>
      <c r="P61" s="179"/>
      <c r="Q61" s="180"/>
      <c r="R61" s="181"/>
      <c r="S61" s="182"/>
      <c r="T61" s="183"/>
      <c r="U61" s="184"/>
      <c r="V61" s="185"/>
      <c r="W61" s="186"/>
      <c r="X61" s="383"/>
      <c r="Y61" s="452"/>
      <c r="Z61" s="270"/>
      <c r="AA61" s="152"/>
      <c r="AB61" s="140"/>
      <c r="AC61" s="140"/>
      <c r="AD61" s="140"/>
      <c r="AE61" s="140"/>
      <c r="AF61" s="141"/>
    </row>
    <row r="62" ht="12" customHeight="1">
      <c r="A62" s="251"/>
      <c r="B62" t="s" s="153">
        <v>1573</v>
      </c>
      <c r="C62" t="s" s="172">
        <v>1574</v>
      </c>
      <c r="D62" t="s" s="265">
        <v>1575</v>
      </c>
      <c r="E62" t="s" s="174">
        <v>1576</v>
      </c>
      <c r="F62" s="173">
        <v>4.31</v>
      </c>
      <c r="G62" s="175">
        <v>160</v>
      </c>
      <c r="H62" s="266">
        <v>0.15</v>
      </c>
      <c r="I62" s="267">
        <f>G62:G62*H62:H62</f>
        <v>24</v>
      </c>
      <c r="J62" s="267">
        <f>G62:G62*(1-H62:H62)</f>
        <v>136</v>
      </c>
      <c r="K62" s="268">
        <f>M62:M62*J62:J62</f>
        <v>0</v>
      </c>
      <c r="L62" s="382">
        <f>G62:G62*M62</f>
        <v>0</v>
      </c>
      <c r="M62" s="159">
        <f>SUM(O62:Z62)</f>
        <v>0</v>
      </c>
      <c r="N62" s="159">
        <f>M62:M62*F62:F62</f>
        <v>0</v>
      </c>
      <c r="O62" s="269"/>
      <c r="P62" s="179"/>
      <c r="Q62" s="180"/>
      <c r="R62" s="181"/>
      <c r="S62" s="182"/>
      <c r="T62" s="183"/>
      <c r="U62" s="184"/>
      <c r="V62" s="185"/>
      <c r="W62" s="186"/>
      <c r="X62" s="383"/>
      <c r="Y62" s="452"/>
      <c r="Z62" s="270"/>
      <c r="AA62" s="152"/>
      <c r="AB62" s="140"/>
      <c r="AC62" s="140"/>
      <c r="AD62" s="140"/>
      <c r="AE62" s="140"/>
      <c r="AF62" s="141"/>
    </row>
    <row r="63" ht="12" customHeight="1">
      <c r="A63" s="251"/>
      <c r="B63" t="s" s="153">
        <v>1577</v>
      </c>
      <c r="C63" t="s" s="172">
        <v>1578</v>
      </c>
      <c r="D63" t="s" s="265">
        <v>1579</v>
      </c>
      <c r="E63" t="s" s="174">
        <v>1576</v>
      </c>
      <c r="F63" s="173">
        <v>4.31</v>
      </c>
      <c r="G63" s="175">
        <v>160</v>
      </c>
      <c r="H63" s="266">
        <v>0.15</v>
      </c>
      <c r="I63" s="267">
        <f>G63:G63*H63:H63</f>
        <v>24</v>
      </c>
      <c r="J63" s="267">
        <f>G63:G63*(1-H63:H63)</f>
        <v>136</v>
      </c>
      <c r="K63" s="268">
        <f>M63:M63*J63:J63</f>
        <v>0</v>
      </c>
      <c r="L63" s="382">
        <f>G63:G63*M63</f>
        <v>0</v>
      </c>
      <c r="M63" s="159">
        <f>SUM(O63:Z63)</f>
        <v>0</v>
      </c>
      <c r="N63" s="159">
        <f>M63:M63*F63:F63</f>
        <v>0</v>
      </c>
      <c r="O63" s="269"/>
      <c r="P63" s="179"/>
      <c r="Q63" s="180"/>
      <c r="R63" s="181"/>
      <c r="S63" s="182"/>
      <c r="T63" s="183"/>
      <c r="U63" s="184"/>
      <c r="V63" s="185"/>
      <c r="W63" s="186"/>
      <c r="X63" s="383"/>
      <c r="Y63" s="452"/>
      <c r="Z63" s="270"/>
      <c r="AA63" s="152"/>
      <c r="AB63" s="140"/>
      <c r="AC63" s="140"/>
      <c r="AD63" s="140"/>
      <c r="AE63" s="140"/>
      <c r="AF63" s="141"/>
    </row>
    <row r="64" ht="12" customHeight="1">
      <c r="A64" s="251"/>
      <c r="B64" t="s" s="257">
        <v>1580</v>
      </c>
      <c r="C64" t="s" s="307">
        <v>1581</v>
      </c>
      <c r="D64" s="274"/>
      <c r="E64" s="260"/>
      <c r="F64" s="260"/>
      <c r="G64" s="260"/>
      <c r="H64" s="260"/>
      <c r="I64" s="260"/>
      <c r="J64" s="260"/>
      <c r="K64" s="260"/>
      <c r="L64" s="260"/>
      <c r="M64" s="295"/>
      <c r="N64" s="308"/>
      <c r="O64" s="381"/>
      <c r="P64" s="261"/>
      <c r="Q64" s="261"/>
      <c r="R64" s="261"/>
      <c r="S64" s="261"/>
      <c r="T64" s="261"/>
      <c r="U64" s="261"/>
      <c r="V64" s="261"/>
      <c r="W64" s="261"/>
      <c r="X64" s="261"/>
      <c r="Y64" s="262"/>
      <c r="Z64" s="263"/>
      <c r="AA64" s="152"/>
      <c r="AB64" s="140"/>
      <c r="AC64" s="140"/>
      <c r="AD64" s="140"/>
      <c r="AE64" s="140"/>
      <c r="AF64" s="141"/>
    </row>
    <row r="65" ht="12" customHeight="1">
      <c r="A65" s="251"/>
      <c r="B65" t="s" s="153">
        <v>1582</v>
      </c>
      <c r="C65" t="s" s="172">
        <v>1583</v>
      </c>
      <c r="D65" t="s" s="265">
        <v>1584</v>
      </c>
      <c r="E65" t="s" s="174">
        <v>1585</v>
      </c>
      <c r="F65" s="173">
        <v>12.92</v>
      </c>
      <c r="G65" s="175">
        <v>380</v>
      </c>
      <c r="H65" s="266">
        <v>0.15</v>
      </c>
      <c r="I65" s="267">
        <f>G65:G65*H65:H65</f>
        <v>57</v>
      </c>
      <c r="J65" s="267">
        <f>G65:G65*(1-H65:H65)</f>
        <v>323</v>
      </c>
      <c r="K65" s="268">
        <f>M65:M65*J65:J65</f>
        <v>0</v>
      </c>
      <c r="L65" s="382">
        <f>G65:G65*M65</f>
        <v>0</v>
      </c>
      <c r="M65" s="159">
        <f>SUM(O65:Z65)</f>
        <v>0</v>
      </c>
      <c r="N65" s="159">
        <f>M65:M65*F65:F65</f>
        <v>0</v>
      </c>
      <c r="O65" s="269"/>
      <c r="P65" s="179"/>
      <c r="Q65" s="180"/>
      <c r="R65" s="181"/>
      <c r="S65" s="182"/>
      <c r="T65" s="183"/>
      <c r="U65" s="184"/>
      <c r="V65" s="185"/>
      <c r="W65" s="186"/>
      <c r="X65" s="383"/>
      <c r="Y65" s="452"/>
      <c r="Z65" s="270"/>
      <c r="AA65" s="152"/>
      <c r="AB65" s="140"/>
      <c r="AC65" s="140"/>
      <c r="AD65" s="140"/>
      <c r="AE65" s="140"/>
      <c r="AF65" s="141"/>
    </row>
    <row r="66" ht="12" customHeight="1">
      <c r="A66" s="251"/>
      <c r="B66" t="s" s="153">
        <v>1586</v>
      </c>
      <c r="C66" t="s" s="172">
        <v>1587</v>
      </c>
      <c r="D66" t="s" s="265">
        <v>1588</v>
      </c>
      <c r="E66" t="s" s="174">
        <v>1589</v>
      </c>
      <c r="F66" s="173">
        <v>5.25</v>
      </c>
      <c r="G66" s="175">
        <v>165</v>
      </c>
      <c r="H66" s="266">
        <v>0.15</v>
      </c>
      <c r="I66" s="267">
        <f>G66:G66*H66:H66</f>
        <v>24.75</v>
      </c>
      <c r="J66" s="267">
        <f>G66:G66*(1-H66:H66)</f>
        <v>140.25</v>
      </c>
      <c r="K66" s="268">
        <f>M66:M66*J66:J66</f>
        <v>0</v>
      </c>
      <c r="L66" s="382">
        <f>G66:G66*M66</f>
        <v>0</v>
      </c>
      <c r="M66" s="159">
        <f>SUM(O66:Z66)</f>
        <v>0</v>
      </c>
      <c r="N66" s="159">
        <f>M66:M66*F66:F66</f>
        <v>0</v>
      </c>
      <c r="O66" s="269"/>
      <c r="P66" s="179"/>
      <c r="Q66" s="180"/>
      <c r="R66" s="181"/>
      <c r="S66" s="182"/>
      <c r="T66" s="183"/>
      <c r="U66" s="184"/>
      <c r="V66" s="185"/>
      <c r="W66" s="186"/>
      <c r="X66" s="383"/>
      <c r="Y66" s="452"/>
      <c r="Z66" s="270"/>
      <c r="AA66" s="152"/>
      <c r="AB66" s="140"/>
      <c r="AC66" s="140"/>
      <c r="AD66" s="140"/>
      <c r="AE66" s="140"/>
      <c r="AF66" s="141"/>
    </row>
    <row r="67" ht="12" customHeight="1">
      <c r="A67" s="251"/>
      <c r="B67" t="s" s="153">
        <v>1590</v>
      </c>
      <c r="C67" t="s" s="172">
        <v>1591</v>
      </c>
      <c r="D67" t="s" s="265">
        <v>1592</v>
      </c>
      <c r="E67" t="s" s="174">
        <v>1589</v>
      </c>
      <c r="F67" s="173">
        <v>5.25</v>
      </c>
      <c r="G67" s="175">
        <v>165</v>
      </c>
      <c r="H67" s="266">
        <v>0.15</v>
      </c>
      <c r="I67" s="267">
        <f>G67:G67*H67:H67</f>
        <v>24.75</v>
      </c>
      <c r="J67" s="267">
        <f>G67:G67*(1-H67:H67)</f>
        <v>140.25</v>
      </c>
      <c r="K67" s="268">
        <f>M67:M67*J67:J67</f>
        <v>0</v>
      </c>
      <c r="L67" s="382">
        <f>G67:G67*M67</f>
        <v>0</v>
      </c>
      <c r="M67" s="159">
        <f>SUM(O67:Z67)</f>
        <v>0</v>
      </c>
      <c r="N67" s="159">
        <f>M67:M67*F67:F67</f>
        <v>0</v>
      </c>
      <c r="O67" s="269"/>
      <c r="P67" s="179"/>
      <c r="Q67" s="180"/>
      <c r="R67" s="181"/>
      <c r="S67" s="182"/>
      <c r="T67" s="183"/>
      <c r="U67" s="184"/>
      <c r="V67" s="185"/>
      <c r="W67" s="186"/>
      <c r="X67" s="383"/>
      <c r="Y67" s="452"/>
      <c r="Z67" s="270"/>
      <c r="AA67" s="152"/>
      <c r="AB67" s="140"/>
      <c r="AC67" s="140"/>
      <c r="AD67" s="140"/>
      <c r="AE67" s="140"/>
      <c r="AF67" s="141"/>
    </row>
    <row r="68" ht="12" customHeight="1">
      <c r="A68" s="251"/>
      <c r="B68" t="s" s="153">
        <v>1593</v>
      </c>
      <c r="C68" t="s" s="172">
        <v>1594</v>
      </c>
      <c r="D68" t="s" s="265">
        <v>1595</v>
      </c>
      <c r="E68" t="s" s="174">
        <v>1596</v>
      </c>
      <c r="F68" s="173">
        <v>27.45</v>
      </c>
      <c r="G68" s="175">
        <v>590</v>
      </c>
      <c r="H68" s="266">
        <v>0.15</v>
      </c>
      <c r="I68" s="267">
        <f>G68:G68*H68:H68</f>
        <v>88.5</v>
      </c>
      <c r="J68" s="267">
        <f>G68:G68*(1-H68:H68)</f>
        <v>501.5</v>
      </c>
      <c r="K68" s="268">
        <f>M68:M68*J68:J68</f>
        <v>0</v>
      </c>
      <c r="L68" s="382">
        <f>G68:G68*M68</f>
        <v>0</v>
      </c>
      <c r="M68" s="159">
        <f>SUM(O68:Z68)</f>
        <v>0</v>
      </c>
      <c r="N68" s="159">
        <f>M68:M68*F68:F68</f>
        <v>0</v>
      </c>
      <c r="O68" s="269"/>
      <c r="P68" s="179"/>
      <c r="Q68" s="180"/>
      <c r="R68" s="181"/>
      <c r="S68" s="182"/>
      <c r="T68" s="183"/>
      <c r="U68" s="184"/>
      <c r="V68" s="185"/>
      <c r="W68" s="186"/>
      <c r="X68" s="383"/>
      <c r="Y68" s="452"/>
      <c r="Z68" s="270"/>
      <c r="AA68" s="152"/>
      <c r="AB68" s="140"/>
      <c r="AC68" s="140"/>
      <c r="AD68" s="140"/>
      <c r="AE68" s="140"/>
      <c r="AF68" s="141"/>
    </row>
    <row r="69" ht="12" customHeight="1">
      <c r="A69" s="251"/>
      <c r="B69" t="s" s="153">
        <v>1597</v>
      </c>
      <c r="C69" t="s" s="172">
        <v>1598</v>
      </c>
      <c r="D69" t="s" s="265">
        <v>1599</v>
      </c>
      <c r="E69" t="s" s="174">
        <v>1589</v>
      </c>
      <c r="F69" s="173">
        <v>11.86</v>
      </c>
      <c r="G69" s="175">
        <v>195</v>
      </c>
      <c r="H69" s="266">
        <v>0.15</v>
      </c>
      <c r="I69" s="267">
        <f>G69:G69*H69:H69</f>
        <v>29.25</v>
      </c>
      <c r="J69" s="267">
        <f>G69:G69*(1-H69:H69)</f>
        <v>165.75</v>
      </c>
      <c r="K69" s="268">
        <f>M69:M69*J69:J69</f>
        <v>0</v>
      </c>
      <c r="L69" s="382">
        <f>G69:G69*M69</f>
        <v>0</v>
      </c>
      <c r="M69" s="159">
        <f>SUM(O69:Z69)</f>
        <v>0</v>
      </c>
      <c r="N69" s="159">
        <f>M69:M69*F69:F69</f>
        <v>0</v>
      </c>
      <c r="O69" s="269"/>
      <c r="P69" s="179"/>
      <c r="Q69" s="180"/>
      <c r="R69" s="181"/>
      <c r="S69" s="182"/>
      <c r="T69" s="183"/>
      <c r="U69" s="184"/>
      <c r="V69" s="185"/>
      <c r="W69" s="186"/>
      <c r="X69" s="383"/>
      <c r="Y69" s="452"/>
      <c r="Z69" s="270"/>
      <c r="AA69" s="152"/>
      <c r="AB69" s="140"/>
      <c r="AC69" s="140"/>
      <c r="AD69" s="140"/>
      <c r="AE69" s="140"/>
      <c r="AF69" s="141"/>
    </row>
    <row r="70" ht="12" customHeight="1">
      <c r="A70" s="251"/>
      <c r="B70" t="s" s="153">
        <v>1600</v>
      </c>
      <c r="C70" t="s" s="172">
        <v>1601</v>
      </c>
      <c r="D70" t="s" s="265">
        <v>1602</v>
      </c>
      <c r="E70" t="s" s="174">
        <v>1589</v>
      </c>
      <c r="F70" s="173">
        <v>11.81</v>
      </c>
      <c r="G70" s="175">
        <v>195</v>
      </c>
      <c r="H70" s="266">
        <v>0.15</v>
      </c>
      <c r="I70" s="267">
        <f>G70:G70*H70:H70</f>
        <v>29.25</v>
      </c>
      <c r="J70" s="267">
        <f>G70:G70*(1-H70:H70)</f>
        <v>165.75</v>
      </c>
      <c r="K70" s="268">
        <f>M70:M70*J70:J70</f>
        <v>0</v>
      </c>
      <c r="L70" s="382">
        <f>G70:G70*M70</f>
        <v>0</v>
      </c>
      <c r="M70" s="159">
        <f>SUM(O70:Z70)</f>
        <v>0</v>
      </c>
      <c r="N70" s="159">
        <f>M70:M70*F70:F70</f>
        <v>0</v>
      </c>
      <c r="O70" s="269"/>
      <c r="P70" s="179"/>
      <c r="Q70" s="180"/>
      <c r="R70" s="181"/>
      <c r="S70" s="182"/>
      <c r="T70" s="183"/>
      <c r="U70" s="184"/>
      <c r="V70" s="185"/>
      <c r="W70" s="186"/>
      <c r="X70" s="383"/>
      <c r="Y70" s="452"/>
      <c r="Z70" s="270"/>
      <c r="AA70" s="152"/>
      <c r="AB70" s="140"/>
      <c r="AC70" s="140"/>
      <c r="AD70" s="140"/>
      <c r="AE70" s="140"/>
      <c r="AF70" s="141"/>
    </row>
    <row r="71" ht="12" customHeight="1">
      <c r="A71" s="251"/>
      <c r="B71" t="s" s="153">
        <v>1603</v>
      </c>
      <c r="C71" t="s" s="172">
        <v>1604</v>
      </c>
      <c r="D71" t="s" s="265">
        <v>1605</v>
      </c>
      <c r="E71" t="s" s="174">
        <v>1606</v>
      </c>
      <c r="F71" s="173">
        <v>10.07</v>
      </c>
      <c r="G71" s="175">
        <v>220</v>
      </c>
      <c r="H71" s="266">
        <v>0.15</v>
      </c>
      <c r="I71" s="267">
        <f>G71:G71*H71:H71</f>
        <v>33</v>
      </c>
      <c r="J71" s="267">
        <f>G71:G71*(1-H71:H71)</f>
        <v>187</v>
      </c>
      <c r="K71" s="268">
        <f>M71:M71*J71:J71</f>
        <v>0</v>
      </c>
      <c r="L71" s="382">
        <f>G71:G71*M71</f>
        <v>0</v>
      </c>
      <c r="M71" s="159">
        <f>SUM(O71:Z71)</f>
        <v>0</v>
      </c>
      <c r="N71" s="159">
        <f>M71:M71*F71:F71</f>
        <v>0</v>
      </c>
      <c r="O71" s="280"/>
      <c r="P71" s="188"/>
      <c r="Q71" s="189"/>
      <c r="R71" s="190"/>
      <c r="S71" s="191"/>
      <c r="T71" s="192"/>
      <c r="U71" s="193"/>
      <c r="V71" s="194"/>
      <c r="W71" s="195"/>
      <c r="X71" s="383"/>
      <c r="Y71" s="454"/>
      <c r="Z71" s="276"/>
      <c r="AA71" s="152"/>
      <c r="AB71" s="140"/>
      <c r="AC71" s="140"/>
      <c r="AD71" s="140"/>
      <c r="AE71" s="140"/>
      <c r="AF71" s="141"/>
    </row>
    <row r="72" ht="15" customHeight="1" hidden="1">
      <c r="A72" s="251"/>
      <c r="B72" s="277"/>
      <c r="C72" t="s" s="307">
        <v>1607</v>
      </c>
      <c r="D72" s="274"/>
      <c r="E72" s="260"/>
      <c r="F72" s="260"/>
      <c r="G72" s="260"/>
      <c r="H72" s="260"/>
      <c r="I72" s="260"/>
      <c r="J72" s="260"/>
      <c r="K72" s="260"/>
      <c r="L72" s="260"/>
      <c r="M72" s="295"/>
      <c r="N72" s="308"/>
      <c r="O72" s="455"/>
      <c r="P72" s="456"/>
      <c r="Q72" s="456"/>
      <c r="R72" s="456"/>
      <c r="S72" s="456"/>
      <c r="T72" s="456"/>
      <c r="U72" s="456"/>
      <c r="V72" s="456"/>
      <c r="W72" s="456"/>
      <c r="X72" s="261"/>
      <c r="Y72" s="457"/>
      <c r="Z72" s="277"/>
      <c r="AA72" s="152"/>
      <c r="AB72" s="6"/>
      <c r="AC72" s="6"/>
      <c r="AD72" s="6"/>
      <c r="AE72" s="6"/>
      <c r="AF72" s="103"/>
    </row>
    <row r="73" ht="12" customHeight="1" hidden="1">
      <c r="A73" s="251"/>
      <c r="B73" t="s" s="388">
        <v>1608</v>
      </c>
      <c r="C73" t="s" s="433">
        <v>1609</v>
      </c>
      <c r="D73" t="s" s="265">
        <v>1610</v>
      </c>
      <c r="E73" s="389"/>
      <c r="F73" s="173">
        <v>122.68</v>
      </c>
      <c r="G73" s="175">
        <v>2420</v>
      </c>
      <c r="H73" s="266">
        <v>0.15</v>
      </c>
      <c r="I73" s="267"/>
      <c r="J73" s="267"/>
      <c r="K73" s="268"/>
      <c r="L73" s="382">
        <f>G73*M73</f>
        <v>0</v>
      </c>
      <c r="M73" s="159">
        <f>SUM(O73:Y73)</f>
        <v>0</v>
      </c>
      <c r="N73" s="159">
        <f>M73*F73</f>
        <v>0</v>
      </c>
      <c r="O73" s="458"/>
      <c r="P73" s="459"/>
      <c r="Q73" s="460"/>
      <c r="R73" s="461"/>
      <c r="S73" s="462"/>
      <c r="T73" s="463"/>
      <c r="U73" s="464"/>
      <c r="V73" s="465"/>
      <c r="W73" s="466"/>
      <c r="X73" s="383"/>
      <c r="Y73" s="467"/>
      <c r="Z73" s="468"/>
      <c r="AA73" s="152"/>
      <c r="AB73" s="140"/>
      <c r="AC73" s="140"/>
      <c r="AD73" s="140"/>
      <c r="AE73" s="140"/>
      <c r="AF73" s="141"/>
    </row>
    <row r="74" ht="12" customHeight="1" hidden="1">
      <c r="A74" s="251"/>
      <c r="B74" t="s" s="388">
        <v>1611</v>
      </c>
      <c r="C74" t="s" s="433">
        <v>1612</v>
      </c>
      <c r="D74" t="s" s="265">
        <v>1613</v>
      </c>
      <c r="E74" s="389"/>
      <c r="F74" s="173">
        <v>126.12</v>
      </c>
      <c r="G74" s="175">
        <v>3665</v>
      </c>
      <c r="H74" s="266">
        <v>0.15</v>
      </c>
      <c r="I74" s="267"/>
      <c r="J74" s="267"/>
      <c r="K74" s="268"/>
      <c r="L74" s="382">
        <f>G74*M74</f>
        <v>0</v>
      </c>
      <c r="M74" s="159">
        <f>SUM(O74:Y74)</f>
        <v>0</v>
      </c>
      <c r="N74" s="159">
        <f>M74*F74</f>
        <v>0</v>
      </c>
      <c r="O74" s="458"/>
      <c r="P74" s="459"/>
      <c r="Q74" s="460"/>
      <c r="R74" s="461"/>
      <c r="S74" s="462"/>
      <c r="T74" s="463"/>
      <c r="U74" s="464"/>
      <c r="V74" s="465"/>
      <c r="W74" s="466"/>
      <c r="X74" s="383"/>
      <c r="Y74" s="467"/>
      <c r="Z74" s="468"/>
      <c r="AA74" s="152"/>
      <c r="AB74" s="140"/>
      <c r="AC74" s="140"/>
      <c r="AD74" s="140"/>
      <c r="AE74" s="140"/>
      <c r="AF74" s="141"/>
    </row>
    <row r="75" ht="14.4" customHeight="1">
      <c r="A75" s="220"/>
      <c r="B75" s="198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9"/>
      <c r="P75" s="199"/>
      <c r="Q75" s="199"/>
      <c r="R75" s="199"/>
      <c r="S75" s="199"/>
      <c r="T75" s="199"/>
      <c r="U75" s="199"/>
      <c r="V75" s="199"/>
      <c r="W75" s="199"/>
      <c r="X75" s="469"/>
      <c r="Y75" s="199"/>
      <c r="Z75" s="198"/>
      <c r="AA75" s="125"/>
      <c r="AB75" s="6"/>
      <c r="AC75" s="6"/>
      <c r="AD75" s="6"/>
      <c r="AE75" s="6"/>
      <c r="AF75" s="103"/>
    </row>
    <row r="76" ht="14.4" customHeight="1">
      <c r="A76" s="220"/>
      <c r="B76" s="125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6"/>
      <c r="AC76" s="6"/>
      <c r="AD76" s="6"/>
      <c r="AE76" s="6"/>
      <c r="AF76" s="103"/>
    </row>
    <row r="77" ht="14.4" customHeight="1">
      <c r="A77" s="220"/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6"/>
      <c r="AC77" s="6"/>
      <c r="AD77" s="6"/>
      <c r="AE77" s="6"/>
      <c r="AF77" s="103"/>
    </row>
    <row r="78" ht="14.4" customHeight="1">
      <c r="A78" s="220"/>
      <c r="B78" s="125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6"/>
      <c r="AC78" s="6"/>
      <c r="AD78" s="6"/>
      <c r="AE78" s="6"/>
      <c r="AF78" s="103"/>
    </row>
    <row r="79" ht="14.4" customHeight="1">
      <c r="A79" s="220"/>
      <c r="B79" s="125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6"/>
      <c r="AC79" s="6"/>
      <c r="AD79" s="6"/>
      <c r="AE79" s="6"/>
      <c r="AF79" s="103"/>
    </row>
    <row r="80" ht="14.4" customHeight="1">
      <c r="A80" s="220"/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6"/>
      <c r="AC80" s="6"/>
      <c r="AD80" s="6"/>
      <c r="AE80" s="6"/>
      <c r="AF80" s="103"/>
    </row>
    <row r="81" ht="14.4" customHeight="1">
      <c r="A81" s="220"/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6"/>
      <c r="AC81" s="6"/>
      <c r="AD81" s="6"/>
      <c r="AE81" s="6"/>
      <c r="AF81" s="103"/>
    </row>
    <row r="82" ht="14.4" customHeight="1">
      <c r="A82" s="220"/>
      <c r="B82" s="125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6"/>
      <c r="AC82" s="6"/>
      <c r="AD82" s="6"/>
      <c r="AE82" s="6"/>
      <c r="AF82" s="103"/>
    </row>
    <row r="83" ht="14.4" customHeight="1">
      <c r="A83" s="220"/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6"/>
      <c r="AC83" s="6"/>
      <c r="AD83" s="6"/>
      <c r="AE83" s="6"/>
      <c r="AF83" s="103"/>
    </row>
    <row r="84" ht="14.4" customHeight="1">
      <c r="A84" s="220"/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6"/>
      <c r="AC84" s="6"/>
      <c r="AD84" s="6"/>
      <c r="AE84" s="6"/>
      <c r="AF84" s="103"/>
    </row>
    <row r="85" ht="14.4" customHeight="1">
      <c r="A85" s="220"/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6"/>
      <c r="AC85" s="6"/>
      <c r="AD85" s="6"/>
      <c r="AE85" s="6"/>
      <c r="AF85" s="103"/>
    </row>
    <row r="86" ht="14.4" customHeight="1">
      <c r="A86" s="220"/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6"/>
      <c r="AC86" s="6"/>
      <c r="AD86" s="6"/>
      <c r="AE86" s="6"/>
      <c r="AF86" s="103"/>
    </row>
    <row r="87" ht="14.4" customHeight="1">
      <c r="A87" s="220"/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6"/>
      <c r="AC87" s="6"/>
      <c r="AD87" s="6"/>
      <c r="AE87" s="6"/>
      <c r="AF87" s="103"/>
    </row>
    <row r="88" ht="14.4" customHeight="1">
      <c r="A88" s="220"/>
      <c r="B88" s="125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6"/>
      <c r="AC88" s="6"/>
      <c r="AD88" s="6"/>
      <c r="AE88" s="6"/>
      <c r="AF88" s="103"/>
    </row>
    <row r="89" ht="14.4" customHeight="1">
      <c r="A89" s="220"/>
      <c r="B89" s="125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6"/>
      <c r="AC89" s="6"/>
      <c r="AD89" s="6"/>
      <c r="AE89" s="6"/>
      <c r="AF89" s="103"/>
    </row>
    <row r="90" ht="14.4" customHeight="1">
      <c r="A90" s="220"/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6"/>
      <c r="AC90" s="6"/>
      <c r="AD90" s="6"/>
      <c r="AE90" s="6"/>
      <c r="AF90" s="103"/>
    </row>
    <row r="91" ht="14.4" customHeight="1">
      <c r="A91" s="220"/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6"/>
      <c r="AC91" s="6"/>
      <c r="AD91" s="6"/>
      <c r="AE91" s="6"/>
      <c r="AF91" s="103"/>
    </row>
    <row r="92" ht="14.4" customHeight="1">
      <c r="A92" s="220"/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6"/>
      <c r="AC92" s="6"/>
      <c r="AD92" s="6"/>
      <c r="AE92" s="6"/>
      <c r="AF92" s="103"/>
    </row>
    <row r="93" ht="14.4" customHeight="1">
      <c r="A93" s="220"/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6"/>
      <c r="AC93" s="6"/>
      <c r="AD93" s="6"/>
      <c r="AE93" s="6"/>
      <c r="AF93" s="103"/>
    </row>
    <row r="94" ht="14.4" customHeight="1">
      <c r="A94" s="220"/>
      <c r="B94" s="125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6"/>
      <c r="AC94" s="6"/>
      <c r="AD94" s="6"/>
      <c r="AE94" s="6"/>
      <c r="AF94" s="103"/>
    </row>
    <row r="95" ht="14.4" customHeight="1">
      <c r="A95" s="220"/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6"/>
      <c r="AC95" s="6"/>
      <c r="AD95" s="6"/>
      <c r="AE95" s="6"/>
      <c r="AF95" s="103"/>
    </row>
    <row r="96" ht="14.4" customHeight="1">
      <c r="A96" s="220"/>
      <c r="B96" s="125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6"/>
      <c r="AC96" s="6"/>
      <c r="AD96" s="6"/>
      <c r="AE96" s="6"/>
      <c r="AF96" s="103"/>
    </row>
    <row r="97" ht="14.4" customHeight="1">
      <c r="A97" s="220"/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6"/>
      <c r="AC97" s="6"/>
      <c r="AD97" s="6"/>
      <c r="AE97" s="6"/>
      <c r="AF97" s="103"/>
    </row>
    <row r="98" ht="14.4" customHeight="1">
      <c r="A98" s="220"/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6"/>
      <c r="AC98" s="6"/>
      <c r="AD98" s="6"/>
      <c r="AE98" s="6"/>
      <c r="AF98" s="103"/>
    </row>
    <row r="99" ht="14.4" customHeight="1">
      <c r="A99" s="220"/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  <c r="AA99" s="125"/>
      <c r="AB99" s="6"/>
      <c r="AC99" s="6"/>
      <c r="AD99" s="6"/>
      <c r="AE99" s="6"/>
      <c r="AF99" s="103"/>
    </row>
    <row r="100" ht="14.4" customHeight="1">
      <c r="A100" s="220"/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125"/>
      <c r="AB100" s="6"/>
      <c r="AC100" s="6"/>
      <c r="AD100" s="6"/>
      <c r="AE100" s="6"/>
      <c r="AF100" s="103"/>
    </row>
    <row r="101" ht="14.4" customHeight="1">
      <c r="A101" s="220"/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  <c r="AA101" s="125"/>
      <c r="AB101" s="6"/>
      <c r="AC101" s="6"/>
      <c r="AD101" s="6"/>
      <c r="AE101" s="6"/>
      <c r="AF101" s="103"/>
    </row>
    <row r="102" ht="14.4" customHeight="1">
      <c r="A102" s="220"/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6"/>
      <c r="AC102" s="6"/>
      <c r="AD102" s="6"/>
      <c r="AE102" s="6"/>
      <c r="AF102" s="103"/>
    </row>
    <row r="103" ht="14.4" customHeight="1">
      <c r="A103" s="220"/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6"/>
      <c r="AC103" s="6"/>
      <c r="AD103" s="6"/>
      <c r="AE103" s="6"/>
      <c r="AF103" s="103"/>
    </row>
    <row r="104" ht="14.4" customHeight="1">
      <c r="A104" s="220"/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  <c r="AA104" s="125"/>
      <c r="AB104" s="6"/>
      <c r="AC104" s="6"/>
      <c r="AD104" s="6"/>
      <c r="AE104" s="6"/>
      <c r="AF104" s="103"/>
    </row>
    <row r="105" ht="14.4" customHeight="1">
      <c r="A105" s="220"/>
      <c r="B105" s="12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6"/>
      <c r="AC105" s="6"/>
      <c r="AD105" s="6"/>
      <c r="AE105" s="6"/>
      <c r="AF105" s="103"/>
    </row>
    <row r="106" ht="14.4" customHeight="1">
      <c r="A106" s="220"/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6"/>
      <c r="AC106" s="6"/>
      <c r="AD106" s="6"/>
      <c r="AE106" s="6"/>
      <c r="AF106" s="103"/>
    </row>
    <row r="107" ht="14.4" customHeight="1">
      <c r="A107" s="220"/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6"/>
      <c r="AC107" s="6"/>
      <c r="AD107" s="6"/>
      <c r="AE107" s="6"/>
      <c r="AF107" s="103"/>
    </row>
    <row r="108" ht="14.4" customHeight="1">
      <c r="A108" s="220"/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6"/>
      <c r="AC108" s="6"/>
      <c r="AD108" s="6"/>
      <c r="AE108" s="6"/>
      <c r="AF108" s="103"/>
    </row>
    <row r="109" ht="14.4" customHeight="1">
      <c r="A109" s="220"/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6"/>
      <c r="AC109" s="6"/>
      <c r="AD109" s="6"/>
      <c r="AE109" s="6"/>
      <c r="AF109" s="103"/>
    </row>
    <row r="110" ht="14.4" customHeight="1">
      <c r="A110" s="220"/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6"/>
      <c r="AC110" s="6"/>
      <c r="AD110" s="6"/>
      <c r="AE110" s="6"/>
      <c r="AF110" s="103"/>
    </row>
    <row r="111" ht="14.4" customHeight="1">
      <c r="A111" s="220"/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6"/>
      <c r="AC111" s="6"/>
      <c r="AD111" s="6"/>
      <c r="AE111" s="6"/>
      <c r="AF111" s="103"/>
    </row>
    <row r="112" ht="14.4" customHeight="1">
      <c r="A112" s="220"/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6"/>
      <c r="AC112" s="6"/>
      <c r="AD112" s="6"/>
      <c r="AE112" s="6"/>
      <c r="AF112" s="103"/>
    </row>
    <row r="113" ht="14.4" customHeight="1">
      <c r="A113" s="220"/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6"/>
      <c r="AC113" s="6"/>
      <c r="AD113" s="6"/>
      <c r="AE113" s="6"/>
      <c r="AF113" s="103"/>
    </row>
    <row r="114" ht="14.4" customHeight="1">
      <c r="A114" s="220"/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6"/>
      <c r="AC114" s="6"/>
      <c r="AD114" s="6"/>
      <c r="AE114" s="6"/>
      <c r="AF114" s="103"/>
    </row>
    <row r="115" ht="14.4" customHeight="1">
      <c r="A115" s="220"/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6"/>
      <c r="AC115" s="6"/>
      <c r="AD115" s="6"/>
      <c r="AE115" s="6"/>
      <c r="AF115" s="103"/>
    </row>
    <row r="116" ht="14.4" customHeight="1">
      <c r="A116" s="220"/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  <c r="AA116" s="125"/>
      <c r="AB116" s="6"/>
      <c r="AC116" s="6"/>
      <c r="AD116" s="6"/>
      <c r="AE116" s="6"/>
      <c r="AF116" s="103"/>
    </row>
    <row r="117" ht="14.4" customHeight="1">
      <c r="A117" s="220"/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6"/>
      <c r="AC117" s="6"/>
      <c r="AD117" s="6"/>
      <c r="AE117" s="6"/>
      <c r="AF117" s="103"/>
    </row>
    <row r="118" ht="14.4" customHeight="1">
      <c r="A118" s="220"/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6"/>
      <c r="AC118" s="6"/>
      <c r="AD118" s="6"/>
      <c r="AE118" s="6"/>
      <c r="AF118" s="103"/>
    </row>
    <row r="119" ht="14.4" customHeight="1">
      <c r="A119" s="220"/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6"/>
      <c r="AC119" s="6"/>
      <c r="AD119" s="6"/>
      <c r="AE119" s="6"/>
      <c r="AF119" s="103"/>
    </row>
    <row r="120" ht="14.4" customHeight="1">
      <c r="A120" s="220"/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6"/>
      <c r="AC120" s="6"/>
      <c r="AD120" s="6"/>
      <c r="AE120" s="6"/>
      <c r="AF120" s="103"/>
    </row>
    <row r="121" ht="14.4" customHeight="1">
      <c r="A121" s="220"/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6"/>
      <c r="AC121" s="6"/>
      <c r="AD121" s="6"/>
      <c r="AE121" s="6"/>
      <c r="AF121" s="103"/>
    </row>
    <row r="122" ht="14.4" customHeight="1">
      <c r="A122" s="220"/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6"/>
      <c r="AC122" s="6"/>
      <c r="AD122" s="6"/>
      <c r="AE122" s="6"/>
      <c r="AF122" s="103"/>
    </row>
    <row r="123" ht="14.4" customHeight="1">
      <c r="A123" s="220"/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6"/>
      <c r="AC123" s="6"/>
      <c r="AD123" s="6"/>
      <c r="AE123" s="6"/>
      <c r="AF123" s="103"/>
    </row>
    <row r="124" ht="14.4" customHeight="1">
      <c r="A124" s="220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6"/>
      <c r="AC124" s="6"/>
      <c r="AD124" s="6"/>
      <c r="AE124" s="6"/>
      <c r="AF124" s="103"/>
    </row>
    <row r="125" ht="14.4" customHeight="1">
      <c r="A125" s="220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6"/>
      <c r="AC125" s="6"/>
      <c r="AD125" s="6"/>
      <c r="AE125" s="6"/>
      <c r="AF125" s="103"/>
    </row>
    <row r="126" ht="14.4" customHeight="1">
      <c r="A126" s="220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6"/>
      <c r="AC126" s="6"/>
      <c r="AD126" s="6"/>
      <c r="AE126" s="6"/>
      <c r="AF126" s="103"/>
    </row>
    <row r="127" ht="14.4" customHeight="1">
      <c r="A127" s="220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6"/>
      <c r="AC127" s="6"/>
      <c r="AD127" s="6"/>
      <c r="AE127" s="6"/>
      <c r="AF127" s="103"/>
    </row>
    <row r="128" ht="14.4" customHeight="1">
      <c r="A128" s="220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6"/>
      <c r="AC128" s="6"/>
      <c r="AD128" s="6"/>
      <c r="AE128" s="6"/>
      <c r="AF128" s="103"/>
    </row>
    <row r="129" ht="14.4" customHeight="1">
      <c r="A129" s="220"/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6"/>
      <c r="AC129" s="6"/>
      <c r="AD129" s="6"/>
      <c r="AE129" s="6"/>
      <c r="AF129" s="103"/>
    </row>
    <row r="130" ht="14.4" customHeight="1">
      <c r="A130" s="220"/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6"/>
      <c r="AC130" s="6"/>
      <c r="AD130" s="6"/>
      <c r="AE130" s="6"/>
      <c r="AF130" s="103"/>
    </row>
    <row r="131" ht="14.4" customHeight="1">
      <c r="A131" s="220"/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6"/>
      <c r="AC131" s="6"/>
      <c r="AD131" s="6"/>
      <c r="AE131" s="6"/>
      <c r="AF131" s="103"/>
    </row>
    <row r="132" ht="14.4" customHeight="1">
      <c r="A132" s="220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6"/>
      <c r="AC132" s="6"/>
      <c r="AD132" s="6"/>
      <c r="AE132" s="6"/>
      <c r="AF132" s="103"/>
    </row>
    <row r="133" ht="14.4" customHeight="1">
      <c r="A133" s="220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6"/>
      <c r="AC133" s="6"/>
      <c r="AD133" s="6"/>
      <c r="AE133" s="6"/>
      <c r="AF133" s="103"/>
    </row>
    <row r="134" ht="14.4" customHeight="1">
      <c r="A134" s="220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6"/>
      <c r="AC134" s="6"/>
      <c r="AD134" s="6"/>
      <c r="AE134" s="6"/>
      <c r="AF134" s="103"/>
    </row>
    <row r="135" ht="14.4" customHeight="1">
      <c r="A135" s="220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6"/>
      <c r="AC135" s="6"/>
      <c r="AD135" s="6"/>
      <c r="AE135" s="6"/>
      <c r="AF135" s="103"/>
    </row>
    <row r="136" ht="14.4" customHeight="1">
      <c r="A136" s="220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6"/>
      <c r="AC136" s="6"/>
      <c r="AD136" s="6"/>
      <c r="AE136" s="6"/>
      <c r="AF136" s="103"/>
    </row>
    <row r="137" ht="14.4" customHeight="1">
      <c r="A137" s="220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6"/>
      <c r="AC137" s="6"/>
      <c r="AD137" s="6"/>
      <c r="AE137" s="6"/>
      <c r="AF137" s="103"/>
    </row>
    <row r="138" ht="14.4" customHeight="1">
      <c r="A138" s="220"/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6"/>
      <c r="AC138" s="6"/>
      <c r="AD138" s="6"/>
      <c r="AE138" s="6"/>
      <c r="AF138" s="103"/>
    </row>
    <row r="139" ht="14.4" customHeight="1">
      <c r="A139" s="220"/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6"/>
      <c r="AC139" s="6"/>
      <c r="AD139" s="6"/>
      <c r="AE139" s="6"/>
      <c r="AF139" s="103"/>
    </row>
    <row r="140" ht="14.4" customHeight="1">
      <c r="A140" s="220"/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6"/>
      <c r="AC140" s="6"/>
      <c r="AD140" s="6"/>
      <c r="AE140" s="6"/>
      <c r="AF140" s="103"/>
    </row>
    <row r="141" ht="14.4" customHeight="1">
      <c r="A141" s="220"/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6"/>
      <c r="AC141" s="6"/>
      <c r="AD141" s="6"/>
      <c r="AE141" s="6"/>
      <c r="AF141" s="103"/>
    </row>
    <row r="142" ht="14.4" customHeight="1">
      <c r="A142" s="220"/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6"/>
      <c r="AC142" s="6"/>
      <c r="AD142" s="6"/>
      <c r="AE142" s="6"/>
      <c r="AF142" s="103"/>
    </row>
    <row r="143" ht="14.4" customHeight="1">
      <c r="A143" s="220"/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6"/>
      <c r="AC143" s="6"/>
      <c r="AD143" s="6"/>
      <c r="AE143" s="6"/>
      <c r="AF143" s="103"/>
    </row>
    <row r="144" ht="14.4" customHeight="1">
      <c r="A144" s="220"/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6"/>
      <c r="AC144" s="6"/>
      <c r="AD144" s="6"/>
      <c r="AE144" s="6"/>
      <c r="AF144" s="103"/>
    </row>
    <row r="145" ht="14.4" customHeight="1">
      <c r="A145" s="220"/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6"/>
      <c r="AC145" s="6"/>
      <c r="AD145" s="6"/>
      <c r="AE145" s="6"/>
      <c r="AF145" s="103"/>
    </row>
    <row r="146" ht="14.4" customHeight="1">
      <c r="A146" s="220"/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6"/>
      <c r="AC146" s="6"/>
      <c r="AD146" s="6"/>
      <c r="AE146" s="6"/>
      <c r="AF146" s="103"/>
    </row>
    <row r="147" ht="14.4" customHeight="1">
      <c r="A147" s="220"/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6"/>
      <c r="AC147" s="6"/>
      <c r="AD147" s="6"/>
      <c r="AE147" s="6"/>
      <c r="AF147" s="103"/>
    </row>
    <row r="148" ht="14.4" customHeight="1">
      <c r="A148" s="220"/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6"/>
      <c r="AC148" s="6"/>
      <c r="AD148" s="6"/>
      <c r="AE148" s="6"/>
      <c r="AF148" s="103"/>
    </row>
    <row r="149" ht="14.4" customHeight="1">
      <c r="A149" s="220"/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6"/>
      <c r="AC149" s="6"/>
      <c r="AD149" s="6"/>
      <c r="AE149" s="6"/>
      <c r="AF149" s="103"/>
    </row>
    <row r="150" ht="14.4" customHeight="1">
      <c r="A150" s="220"/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6"/>
      <c r="AC150" s="6"/>
      <c r="AD150" s="6"/>
      <c r="AE150" s="6"/>
      <c r="AF150" s="103"/>
    </row>
    <row r="151" ht="14.4" customHeight="1">
      <c r="A151" s="220"/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6"/>
      <c r="AC151" s="6"/>
      <c r="AD151" s="6"/>
      <c r="AE151" s="6"/>
      <c r="AF151" s="103"/>
    </row>
    <row r="152" ht="14.4" customHeight="1">
      <c r="A152" s="220"/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6"/>
      <c r="AC152" s="6"/>
      <c r="AD152" s="6"/>
      <c r="AE152" s="6"/>
      <c r="AF152" s="103"/>
    </row>
    <row r="153" ht="14.4" customHeight="1">
      <c r="A153" s="220"/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6"/>
      <c r="AC153" s="6"/>
      <c r="AD153" s="6"/>
      <c r="AE153" s="6"/>
      <c r="AF153" s="103"/>
    </row>
    <row r="154" ht="14.4" customHeight="1">
      <c r="A154" s="220"/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6"/>
      <c r="AC154" s="6"/>
      <c r="AD154" s="6"/>
      <c r="AE154" s="6"/>
      <c r="AF154" s="103"/>
    </row>
    <row r="155" ht="14.4" customHeight="1">
      <c r="A155" s="220"/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6"/>
      <c r="AC155" s="6"/>
      <c r="AD155" s="6"/>
      <c r="AE155" s="6"/>
      <c r="AF155" s="103"/>
    </row>
    <row r="156" ht="14.4" customHeight="1">
      <c r="A156" s="220"/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6"/>
      <c r="AC156" s="6"/>
      <c r="AD156" s="6"/>
      <c r="AE156" s="6"/>
      <c r="AF156" s="103"/>
    </row>
    <row r="157" ht="14.4" customHeight="1">
      <c r="A157" s="220"/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6"/>
      <c r="AC157" s="6"/>
      <c r="AD157" s="6"/>
      <c r="AE157" s="6"/>
      <c r="AF157" s="103"/>
    </row>
    <row r="158" ht="14.4" customHeight="1">
      <c r="A158" s="281"/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118"/>
      <c r="AC158" s="118"/>
      <c r="AD158" s="118"/>
      <c r="AE158" s="118"/>
      <c r="AF158" s="113"/>
    </row>
  </sheetData>
  <mergeCells count="5">
    <mergeCell ref="L4:M4"/>
    <mergeCell ref="E3:F3"/>
    <mergeCell ref="E4:F4"/>
    <mergeCell ref="C4:D4"/>
    <mergeCell ref="C3:D3"/>
  </mergeCells>
  <hyperlinks>
    <hyperlink ref="C9" r:id="rId1" location="" tooltip="" display="Crux"/>
    <hyperlink ref="C10" r:id="rId2" location="" tooltip="" display="Blizzard"/>
    <hyperlink ref="C11" r:id="rId3" location="" tooltip="" display="Tornado"/>
    <hyperlink ref="C12" r:id="rId4" location="" tooltip="" display="Storm"/>
    <hyperlink ref="C13" r:id="rId5" location="" tooltip="" display="Nunatak"/>
    <hyperlink ref="C14" r:id="rId6" location="" tooltip="" display="Iceberg"/>
    <hyperlink ref="C15" r:id="rId7" location="" tooltip="" display="Vertigo"/>
    <hyperlink ref="C16" r:id="rId8" location="" tooltip="" display="Spitzkoppe"/>
    <hyperlink ref="C17" r:id="rId9" location="" tooltip="" display="Runout"/>
    <hyperlink ref="C18" r:id="rId10" location="" tooltip="" display="Table Mountain"/>
    <hyperlink ref="C19" r:id="rId11" location="" tooltip="" display="Roraima"/>
    <hyperlink ref="C20" r:id="rId12" location="" tooltip="" display="Manta Left"/>
    <hyperlink ref="C21" r:id="rId13" location="" tooltip="" display="Manta Right"/>
    <hyperlink ref="C22" r:id="rId14" location="" tooltip="" display="Screamer"/>
    <hyperlink ref="C23" r:id="rId15" location="" tooltip="" display="Comet"/>
    <hyperlink ref="C24" r:id="rId16" location="" tooltip="" display="Asteroid"/>
    <hyperlink ref="C25" r:id="rId17" location="" tooltip="" display="Allez"/>
    <hyperlink ref="C26" r:id="rId18" location="" tooltip="" display="Faint"/>
    <hyperlink ref="C27" r:id="rId19" location="" tooltip="" display="Safety first"/>
    <hyperlink ref="C29" r:id="rId20" location="" tooltip="" display="Isis"/>
    <hyperlink ref="C30" r:id="rId21" location="" tooltip="" display="Imothep"/>
    <hyperlink ref="C31" r:id="rId22" location="" tooltip="" display="Cheops"/>
    <hyperlink ref="C32" r:id="rId23" location="" tooltip="" display="Dynamic"/>
    <hyperlink ref="C33" r:id="rId24" location="" tooltip="" display="Epic"/>
    <hyperlink ref="C34" r:id="rId25" location="" tooltip="" display="Butterfly"/>
    <hyperlink ref="C35" r:id="rId26" location="" tooltip="" display="Onsight"/>
    <hyperlink ref="C36" r:id="rId27" location="" tooltip="" display="Shield"/>
    <hyperlink ref="C37" r:id="rId28" location="" tooltip="" display="Kite"/>
    <hyperlink ref="C38" r:id="rId29" location="" tooltip="" display="Twister"/>
    <hyperlink ref="C39" r:id="rId30" location="" tooltip="" display="Blister"/>
    <hyperlink ref="C40" r:id="rId31" location="" tooltip="" display="Rodeo small"/>
    <hyperlink ref="C41" r:id="rId32" location="" tooltip="" display="Rodeo large"/>
    <hyperlink ref="C42" r:id="rId33" location="" tooltip="" display="Rodeo XL"/>
    <hyperlink ref="C43" r:id="rId34" location="" tooltip="" display="Cheese XL"/>
    <hyperlink ref="C44" r:id="rId35" location="" tooltip="" display="Cheese Large"/>
    <hyperlink ref="C45" r:id="rId36" location="" tooltip="" display="Cheese medium1"/>
    <hyperlink ref="C46" r:id="rId37" location="" tooltip="" display="Cheese medium2"/>
    <hyperlink ref="C47" r:id="rId38" location="" tooltip="" display="Tris Large"/>
    <hyperlink ref="C48" r:id="rId39" location="" tooltip="" display="Tris Medium"/>
    <hyperlink ref="C49" r:id="rId40" location="" tooltip="" display="Tris Small"/>
    <hyperlink ref="C51" r:id="rId41" location="" tooltip="" display="Scorpio"/>
    <hyperlink ref="C52" r:id="rId42" location="" tooltip="" display="Teardrop"/>
    <hyperlink ref="C53" r:id="rId43" location="" tooltip="" display="Rosetta"/>
    <hyperlink ref="C54" r:id="rId44" location="" tooltip="" display="Pentagon comp."/>
    <hyperlink ref="C55" r:id="rId45" location="" tooltip="" display="Lotos"/>
    <hyperlink ref="C56" r:id="rId46" location="" tooltip="" display="Superstar comp."/>
    <hyperlink ref="C58" r:id="rId47" location="" tooltip="" display="Dragonfly"/>
    <hyperlink ref="C59" r:id="rId48" location="" tooltip="" display="Mosquito"/>
    <hyperlink ref="C60" r:id="rId49" location="" tooltip="" display="Hook"/>
    <hyperlink ref="C61" r:id="rId50" location="" tooltip="" display="Tulip"/>
    <hyperlink ref="C62" r:id="rId51" location="" tooltip="" display="Right Arrow"/>
    <hyperlink ref="C63" r:id="rId52" location="" tooltip="" display="Left Arrow"/>
    <hyperlink ref="C65" r:id="rId53" location="" tooltip="" display="Cocoon Slim 1"/>
    <hyperlink ref="C66" r:id="rId54" location="" tooltip="" display="Small slice left 2"/>
    <hyperlink ref="C67" r:id="rId55" location="" tooltip="" display="Small slice right 3"/>
    <hyperlink ref="C68" r:id="rId56" location="" tooltip="" display="Cocoon Fat 1"/>
    <hyperlink ref="C69" r:id="rId57" location="" tooltip="" display="Large slice left 2"/>
    <hyperlink ref="C70" r:id="rId58" location="" tooltip="" display="Large slice right 3"/>
    <hyperlink ref="C71" r:id="rId59" location="" tooltip="" display="Wing"/>
    <hyperlink ref="C73" r:id="rId60" location="" tooltip="" display="Coordination Pack"/>
  </hyperlinks>
  <pageMargins left="0.7" right="0.7" top="0.75" bottom="0.75" header="0.3" footer="0.3"/>
  <pageSetup firstPageNumber="1" fitToHeight="1" fitToWidth="1" scale="49" useFirstPageNumber="0" orientation="portrait" pageOrder="downThenOver"/>
  <headerFooter>
    <oddFooter>&amp;C&amp;"Helvetica Neue,Regular"&amp;12&amp;K000000&amp;P</oddFooter>
  </headerFooter>
  <drawing r:id="rId6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B148"/>
  <sheetViews>
    <sheetView workbookViewId="0" showGridLines="0" defaultGridColor="1"/>
  </sheetViews>
  <sheetFormatPr defaultColWidth="8.83333" defaultRowHeight="10.2" customHeight="1" outlineLevelRow="0" outlineLevelCol="0"/>
  <cols>
    <col min="1" max="1" width="21.5" style="470" customWidth="1"/>
    <col min="2" max="2" hidden="1" width="8.83333" style="470" customWidth="1"/>
    <col min="3" max="3" width="16.5" style="470" customWidth="1"/>
    <col min="4" max="4" width="9.5" style="470" customWidth="1"/>
    <col min="5" max="6" width="8.5" style="470" customWidth="1"/>
    <col min="7" max="7" hidden="1" width="8.83333" style="470" customWidth="1"/>
    <col min="8" max="8" width="8.5" style="470" customWidth="1"/>
    <col min="9" max="12" hidden="1" width="8.83333" style="470" customWidth="1"/>
    <col min="13" max="15" width="8.5" style="470" customWidth="1"/>
    <col min="16" max="16" hidden="1" width="8.83333" style="470" customWidth="1"/>
    <col min="17" max="26" width="8.5" style="470" customWidth="1"/>
    <col min="27" max="27" hidden="1" width="8.83333" style="470" customWidth="1"/>
    <col min="28" max="28" width="6.5" style="470" customWidth="1"/>
    <col min="29" max="16384" width="8.85156" style="470" customWidth="1"/>
  </cols>
  <sheetData>
    <row r="1" ht="53.25" customHeight="1">
      <c r="A1" s="121"/>
      <c r="B1" s="360"/>
      <c r="C1" s="360"/>
      <c r="D1" s="360"/>
      <c r="E1" s="360"/>
      <c r="F1" s="360"/>
      <c r="G1" s="360"/>
      <c r="H1" s="360"/>
      <c r="I1" s="361"/>
      <c r="J1" s="361"/>
      <c r="K1" s="360"/>
      <c r="L1" s="360"/>
      <c r="M1" s="360"/>
      <c r="N1" s="360"/>
      <c r="O1" s="360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471"/>
    </row>
    <row r="2" ht="21" customHeight="1">
      <c r="A2" s="220"/>
      <c r="B2" s="201"/>
      <c r="C2" s="364"/>
      <c r="D2" s="364"/>
      <c r="E2" s="364"/>
      <c r="F2" s="364"/>
      <c r="G2" s="201"/>
      <c r="H2" s="365"/>
      <c r="I2" t="s" s="366">
        <v>148</v>
      </c>
      <c r="J2" t="s" s="366">
        <v>149</v>
      </c>
      <c r="K2" s="367"/>
      <c r="L2" s="367"/>
      <c r="M2" s="368"/>
      <c r="N2" s="201"/>
      <c r="O2" s="201"/>
      <c r="P2" s="369"/>
      <c r="Q2" s="370"/>
      <c r="R2" s="125"/>
      <c r="S2" s="201"/>
      <c r="T2" s="201"/>
      <c r="U2" s="201"/>
      <c r="V2" s="201"/>
      <c r="W2" s="201"/>
      <c r="X2" s="201"/>
      <c r="Y2" s="369"/>
      <c r="Z2" s="369"/>
      <c r="AA2" s="125"/>
      <c r="AB2" s="472"/>
    </row>
    <row r="3" ht="18" customHeight="1">
      <c r="A3" s="222"/>
      <c r="B3" s="223"/>
      <c r="C3" t="s" s="473">
        <v>62</v>
      </c>
      <c r="D3" s="474"/>
      <c r="E3" s="475">
        <f>SUM(M8:M13)</f>
        <v>0</v>
      </c>
      <c r="F3" s="372"/>
      <c r="G3" s="223"/>
      <c r="H3" s="130"/>
      <c r="I3" s="476">
        <f>SUM(L8:L13)</f>
        <v>0</v>
      </c>
      <c r="J3" s="476">
        <f>E3-I3</f>
        <v>0</v>
      </c>
      <c r="K3" s="125"/>
      <c r="L3" s="125"/>
      <c r="M3" s="124"/>
      <c r="N3" s="124"/>
      <c r="O3" s="125"/>
      <c r="P3" s="125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472"/>
    </row>
    <row r="4" ht="18" customHeight="1">
      <c r="A4" s="222"/>
      <c r="B4" s="223"/>
      <c r="C4" t="s" s="477">
        <v>63</v>
      </c>
      <c r="D4" s="478"/>
      <c r="E4" s="479">
        <v>0</v>
      </c>
      <c r="F4" s="374"/>
      <c r="G4" s="223"/>
      <c r="H4" s="223"/>
      <c r="I4" s="230"/>
      <c r="J4" s="230"/>
      <c r="K4" s="223"/>
      <c r="L4" s="223"/>
      <c r="M4" t="s" s="231">
        <v>150</v>
      </c>
      <c r="N4" s="233"/>
      <c r="O4" s="480"/>
      <c r="P4" s="223"/>
      <c r="Q4" s="234">
        <f>SUM(Q8:Q13)</f>
        <v>0</v>
      </c>
      <c r="R4" s="235">
        <f>SUM(R8:R13)</f>
        <v>0</v>
      </c>
      <c r="S4" s="236">
        <f>SUM(S8:S13)</f>
        <v>0</v>
      </c>
      <c r="T4" s="237">
        <f>SUM(T8:T13)</f>
        <v>0</v>
      </c>
      <c r="U4" s="238">
        <f>SUM(U8:U13)</f>
        <v>0</v>
      </c>
      <c r="V4" s="239">
        <f>SUM(V8:V13)</f>
        <v>0</v>
      </c>
      <c r="W4" s="240">
        <f>SUM(W8:W13)</f>
        <v>0</v>
      </c>
      <c r="X4" s="241">
        <f>SUM(X8:X13)</f>
        <v>0</v>
      </c>
      <c r="Y4" s="242">
        <f>SUM(Y8:Y13)</f>
        <v>0</v>
      </c>
      <c r="Z4" s="288">
        <f>SUM(Z8:Z13)</f>
        <v>0</v>
      </c>
      <c r="AA4" s="289">
        <f>SUM(AA8:AA13)</f>
        <v>0</v>
      </c>
      <c r="AB4" s="472"/>
    </row>
    <row r="5" ht="8" customHeight="1">
      <c r="A5" s="220"/>
      <c r="B5" s="137"/>
      <c r="C5" s="245"/>
      <c r="D5" s="245"/>
      <c r="E5" s="290"/>
      <c r="F5" s="290"/>
      <c r="G5" s="137"/>
      <c r="H5" s="137"/>
      <c r="I5" s="137"/>
      <c r="J5" s="137"/>
      <c r="K5" s="137"/>
      <c r="L5" s="124"/>
      <c r="M5" s="136"/>
      <c r="N5" s="136"/>
      <c r="O5" s="137"/>
      <c r="P5" s="137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472"/>
    </row>
    <row r="6" ht="10.8" customHeight="1" hidden="1">
      <c r="A6" s="220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7"/>
      <c r="M6" s="481"/>
      <c r="N6" s="248"/>
      <c r="O6" s="248"/>
      <c r="P6" s="248"/>
      <c r="Q6" s="291">
        <f>SUM(Q8:Q13)</f>
        <v>0</v>
      </c>
      <c r="R6" s="291">
        <f>SUM(R8:R13)</f>
        <v>0</v>
      </c>
      <c r="S6" s="291">
        <f>SUM(S8:S13)</f>
        <v>0</v>
      </c>
      <c r="T6" s="291">
        <f>SUM(T8:T13)</f>
        <v>0</v>
      </c>
      <c r="U6" s="291">
        <f>SUM(U8:U13)</f>
        <v>0</v>
      </c>
      <c r="V6" s="291">
        <f>SUM(V8:V13)</f>
        <v>0</v>
      </c>
      <c r="W6" s="291">
        <f>SUM(W8:W13)</f>
        <v>0</v>
      </c>
      <c r="X6" s="291">
        <f>SUM(X8:X13)</f>
        <v>0</v>
      </c>
      <c r="Y6" s="291">
        <f>SUM(Y8:Y13)</f>
        <v>0</v>
      </c>
      <c r="Z6" s="292"/>
      <c r="AA6" s="291">
        <f>SUM(AA17:AA148)</f>
        <v>0</v>
      </c>
      <c r="AB6" s="472"/>
    </row>
    <row r="7" ht="36.6" customHeight="1">
      <c r="A7" s="251"/>
      <c r="B7" t="s" s="142">
        <v>515</v>
      </c>
      <c r="C7" t="s" s="252">
        <v>67</v>
      </c>
      <c r="D7" t="s" s="253">
        <v>152</v>
      </c>
      <c r="E7" t="s" s="253">
        <v>68</v>
      </c>
      <c r="F7" t="s" s="253">
        <v>69</v>
      </c>
      <c r="G7" t="s" s="253">
        <v>14</v>
      </c>
      <c r="H7" t="s" s="254">
        <v>70</v>
      </c>
      <c r="I7" t="s" s="255">
        <v>153</v>
      </c>
      <c r="J7" t="s" s="255">
        <v>154</v>
      </c>
      <c r="K7" t="s" s="255">
        <v>148</v>
      </c>
      <c r="L7" t="s" s="256">
        <v>155</v>
      </c>
      <c r="M7" t="s" s="482">
        <v>71</v>
      </c>
      <c r="N7" t="s" s="293">
        <v>61</v>
      </c>
      <c r="O7" t="s" s="293">
        <v>1227</v>
      </c>
      <c r="P7" t="s" s="293">
        <v>72</v>
      </c>
      <c r="Q7" t="s" s="151">
        <v>32</v>
      </c>
      <c r="R7" t="s" s="151">
        <v>33</v>
      </c>
      <c r="S7" t="s" s="151">
        <v>34</v>
      </c>
      <c r="T7" t="s" s="151">
        <v>35</v>
      </c>
      <c r="U7" t="s" s="151">
        <v>36</v>
      </c>
      <c r="V7" t="s" s="151">
        <v>37</v>
      </c>
      <c r="W7" t="s" s="151">
        <v>38</v>
      </c>
      <c r="X7" t="s" s="151">
        <v>39</v>
      </c>
      <c r="Y7" t="s" s="151">
        <v>40</v>
      </c>
      <c r="Z7" t="s" s="151">
        <v>41</v>
      </c>
      <c r="AA7" t="s" s="483">
        <v>42</v>
      </c>
      <c r="AB7" s="484"/>
    </row>
    <row r="8" ht="10.8" customHeight="1">
      <c r="A8" s="251"/>
      <c r="B8" t="s" s="153">
        <v>1614</v>
      </c>
      <c r="C8" t="s" s="172">
        <v>1615</v>
      </c>
      <c r="D8" t="s" s="485">
        <v>1616</v>
      </c>
      <c r="E8" s="173">
        <v>10</v>
      </c>
      <c r="F8" t="s" s="174">
        <v>1234</v>
      </c>
      <c r="G8" s="173">
        <v>3.42</v>
      </c>
      <c r="H8" s="486">
        <v>95</v>
      </c>
      <c r="I8" s="487">
        <v>0.15</v>
      </c>
      <c r="J8" s="486">
        <f>H8:H8*I8:I8</f>
        <v>14.25</v>
      </c>
      <c r="K8" s="486">
        <f>H8:H8*(1-I8:I8)</f>
        <v>80.75</v>
      </c>
      <c r="L8" s="488">
        <f>N8:N8*K8:K8</f>
        <v>0</v>
      </c>
      <c r="M8" s="489">
        <f>H8:H8*N8</f>
        <v>0</v>
      </c>
      <c r="N8" s="490">
        <f>SUM(Q8:Z8)</f>
        <v>0</v>
      </c>
      <c r="O8" s="490">
        <f>E8:E8*N8:N8</f>
        <v>0</v>
      </c>
      <c r="P8" s="490">
        <f>N8*G8</f>
        <v>0</v>
      </c>
      <c r="Q8" s="302"/>
      <c r="R8" s="179"/>
      <c r="S8" s="180"/>
      <c r="T8" s="181"/>
      <c r="U8" s="182"/>
      <c r="V8" s="183"/>
      <c r="W8" s="184"/>
      <c r="X8" s="185"/>
      <c r="Y8" s="186"/>
      <c r="Z8" s="171"/>
      <c r="AA8" s="270"/>
      <c r="AB8" s="484"/>
    </row>
    <row r="9" ht="10.8" customHeight="1">
      <c r="A9" s="251"/>
      <c r="B9" t="s" s="153">
        <v>1617</v>
      </c>
      <c r="C9" t="s" s="172">
        <v>1618</v>
      </c>
      <c r="D9" t="s" s="485">
        <v>1619</v>
      </c>
      <c r="E9" s="173">
        <v>20</v>
      </c>
      <c r="F9" t="s" s="174">
        <v>1620</v>
      </c>
      <c r="G9" s="173">
        <v>4.1</v>
      </c>
      <c r="H9" s="486">
        <v>135</v>
      </c>
      <c r="I9" s="487">
        <v>0.15</v>
      </c>
      <c r="J9" s="486">
        <f>H9:H9*I9:I9</f>
        <v>20.25</v>
      </c>
      <c r="K9" s="486">
        <f>H9:H9*(1-I9:I9)</f>
        <v>114.75</v>
      </c>
      <c r="L9" s="488">
        <f>N9:N9*K9:K9</f>
        <v>0</v>
      </c>
      <c r="M9" s="489">
        <f>H9:H9*N9</f>
        <v>0</v>
      </c>
      <c r="N9" s="490">
        <f>SUM(Q9:Z9)</f>
        <v>0</v>
      </c>
      <c r="O9" s="490">
        <f>E9:E9*N9:N9</f>
        <v>0</v>
      </c>
      <c r="P9" s="490">
        <f>N9*G9</f>
        <v>0</v>
      </c>
      <c r="Q9" s="302"/>
      <c r="R9" s="179"/>
      <c r="S9" s="180"/>
      <c r="T9" s="181"/>
      <c r="U9" s="182"/>
      <c r="V9" s="183"/>
      <c r="W9" s="184"/>
      <c r="X9" s="185"/>
      <c r="Y9" s="186"/>
      <c r="Z9" s="171"/>
      <c r="AA9" s="270"/>
      <c r="AB9" s="484"/>
    </row>
    <row r="10" ht="10.8" customHeight="1">
      <c r="A10" s="251"/>
      <c r="B10" t="s" s="153">
        <v>1621</v>
      </c>
      <c r="C10" t="s" s="172">
        <v>1622</v>
      </c>
      <c r="D10" t="s" s="485">
        <v>1623</v>
      </c>
      <c r="E10" s="173">
        <v>10</v>
      </c>
      <c r="F10" t="s" s="174">
        <v>1234</v>
      </c>
      <c r="G10" s="173">
        <v>6.82</v>
      </c>
      <c r="H10" s="486">
        <v>120</v>
      </c>
      <c r="I10" s="487">
        <v>0.15</v>
      </c>
      <c r="J10" s="486">
        <f>H10:H10*I10:I10</f>
        <v>18</v>
      </c>
      <c r="K10" s="486">
        <f>H10:H10*(1-I10:I10)</f>
        <v>102</v>
      </c>
      <c r="L10" s="488">
        <f>N10:N10*K10:K10</f>
        <v>0</v>
      </c>
      <c r="M10" s="489">
        <f>H10:H10*N10</f>
        <v>0</v>
      </c>
      <c r="N10" s="490">
        <f>SUM(Q10:Z10)</f>
        <v>0</v>
      </c>
      <c r="O10" s="490">
        <f>E10:E10*N10:N10</f>
        <v>0</v>
      </c>
      <c r="P10" s="490">
        <f>N10*G10</f>
        <v>0</v>
      </c>
      <c r="Q10" s="302"/>
      <c r="R10" s="179"/>
      <c r="S10" s="180"/>
      <c r="T10" s="181"/>
      <c r="U10" s="182"/>
      <c r="V10" s="183"/>
      <c r="W10" s="184"/>
      <c r="X10" s="185"/>
      <c r="Y10" s="186"/>
      <c r="Z10" s="171"/>
      <c r="AA10" s="270"/>
      <c r="AB10" s="484"/>
    </row>
    <row r="11" ht="10.8" customHeight="1">
      <c r="A11" s="251"/>
      <c r="B11" t="s" s="153">
        <v>1624</v>
      </c>
      <c r="C11" t="s" s="172">
        <v>1625</v>
      </c>
      <c r="D11" t="s" s="485">
        <v>1626</v>
      </c>
      <c r="E11" s="173">
        <v>10</v>
      </c>
      <c r="F11" t="s" s="174">
        <v>1234</v>
      </c>
      <c r="G11" s="173">
        <v>3.72</v>
      </c>
      <c r="H11" s="486">
        <v>80</v>
      </c>
      <c r="I11" s="487">
        <v>0.15</v>
      </c>
      <c r="J11" s="486">
        <f>H11:H11*I11:I11</f>
        <v>12</v>
      </c>
      <c r="K11" s="486">
        <f>H11:H11*(1-I11:I11)</f>
        <v>68</v>
      </c>
      <c r="L11" s="488">
        <f>N11:N11*K11:K11</f>
        <v>0</v>
      </c>
      <c r="M11" s="489">
        <f>H11:H11*N11</f>
        <v>0</v>
      </c>
      <c r="N11" s="490">
        <f>SUM(Q11:Z11)</f>
        <v>0</v>
      </c>
      <c r="O11" s="490">
        <f>E11:E11*N11:N11</f>
        <v>0</v>
      </c>
      <c r="P11" s="490">
        <f>N11*G11</f>
        <v>0</v>
      </c>
      <c r="Q11" s="302"/>
      <c r="R11" s="179"/>
      <c r="S11" s="180"/>
      <c r="T11" s="181"/>
      <c r="U11" s="182"/>
      <c r="V11" s="183"/>
      <c r="W11" s="184"/>
      <c r="X11" s="185"/>
      <c r="Y11" s="186"/>
      <c r="Z11" s="171"/>
      <c r="AA11" s="270"/>
      <c r="AB11" s="484"/>
    </row>
    <row r="12" ht="10.8" customHeight="1">
      <c r="A12" s="251"/>
      <c r="B12" t="s" s="153">
        <v>1627</v>
      </c>
      <c r="C12" t="s" s="172">
        <v>1628</v>
      </c>
      <c r="D12" t="s" s="485">
        <v>1629</v>
      </c>
      <c r="E12" s="173">
        <v>10</v>
      </c>
      <c r="F12" t="s" s="174">
        <v>1239</v>
      </c>
      <c r="G12" s="173">
        <v>1.39</v>
      </c>
      <c r="H12" s="486">
        <v>65</v>
      </c>
      <c r="I12" s="487">
        <v>0.15</v>
      </c>
      <c r="J12" s="486">
        <f>H12:H12*I12:I12</f>
        <v>9.75</v>
      </c>
      <c r="K12" s="486">
        <f>H12:H12*(1-I12:I12)</f>
        <v>55.25</v>
      </c>
      <c r="L12" s="488">
        <f>N12:N12*K12:K12</f>
        <v>0</v>
      </c>
      <c r="M12" s="489">
        <f>H12:H12*N12</f>
        <v>0</v>
      </c>
      <c r="N12" s="490">
        <f>SUM(Q12:Z12)</f>
        <v>0</v>
      </c>
      <c r="O12" s="490">
        <f>E12:E12*N12:N12</f>
        <v>0</v>
      </c>
      <c r="P12" s="490">
        <f>N12*G12</f>
        <v>0</v>
      </c>
      <c r="Q12" s="302"/>
      <c r="R12" s="179"/>
      <c r="S12" s="180"/>
      <c r="T12" s="181"/>
      <c r="U12" s="182"/>
      <c r="V12" s="183"/>
      <c r="W12" s="184"/>
      <c r="X12" s="185"/>
      <c r="Y12" s="186"/>
      <c r="Z12" s="171"/>
      <c r="AA12" s="270"/>
      <c r="AB12" s="484"/>
    </row>
    <row r="13" ht="14.05" customHeight="1">
      <c r="A13" s="251"/>
      <c r="B13" t="s" s="153">
        <v>1630</v>
      </c>
      <c r="C13" t="s" s="172">
        <v>1631</v>
      </c>
      <c r="D13" t="s" s="485">
        <v>1632</v>
      </c>
      <c r="E13" s="173">
        <v>10</v>
      </c>
      <c r="F13" t="s" s="174">
        <v>1234</v>
      </c>
      <c r="G13" s="173">
        <v>3.6</v>
      </c>
      <c r="H13" s="486">
        <v>95</v>
      </c>
      <c r="I13" s="487">
        <v>0.15</v>
      </c>
      <c r="J13" s="486">
        <f>H13:H13*I13:I13</f>
        <v>14.25</v>
      </c>
      <c r="K13" s="486">
        <f>H13:H13*(1-I13:I13)</f>
        <v>80.75</v>
      </c>
      <c r="L13" s="488">
        <f>N13:N13*K13:K13</f>
        <v>0</v>
      </c>
      <c r="M13" s="489">
        <f>H13:H13*N13</f>
        <v>0</v>
      </c>
      <c r="N13" s="490">
        <f>SUM(Q13:Z13)</f>
        <v>0</v>
      </c>
      <c r="O13" s="490">
        <f>E13:E13*N13:N13</f>
        <v>0</v>
      </c>
      <c r="P13" s="490">
        <f>N13*G13</f>
        <v>0</v>
      </c>
      <c r="Q13" s="341"/>
      <c r="R13" s="342"/>
      <c r="S13" s="343"/>
      <c r="T13" s="344"/>
      <c r="U13" s="345"/>
      <c r="V13" s="346"/>
      <c r="W13" s="347"/>
      <c r="X13" s="348"/>
      <c r="Y13" s="349"/>
      <c r="Z13" s="196"/>
      <c r="AA13" s="276"/>
      <c r="AB13" s="484"/>
    </row>
    <row r="14" ht="10.2" customHeight="1">
      <c r="A14" s="220"/>
      <c r="B14" s="198"/>
      <c r="C14" s="198"/>
      <c r="D14" s="198"/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472"/>
    </row>
    <row r="15" ht="10.2" customHeight="1">
      <c r="A15" s="220"/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472"/>
    </row>
    <row r="16" ht="10.2" customHeight="1">
      <c r="A16" s="220"/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472"/>
    </row>
    <row r="17" ht="10.2" customHeight="1">
      <c r="A17" s="220"/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472"/>
    </row>
    <row r="18" ht="10.2" customHeight="1">
      <c r="A18" s="220"/>
      <c r="B18" s="125"/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472"/>
    </row>
    <row r="19" ht="10.2" customHeight="1">
      <c r="A19" s="220"/>
      <c r="B19" s="125"/>
      <c r="C19" s="125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472"/>
    </row>
    <row r="20" ht="10.2" customHeight="1">
      <c r="A20" s="220"/>
      <c r="B20" s="125"/>
      <c r="C20" s="125"/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472"/>
    </row>
    <row r="21" ht="10.2" customHeight="1">
      <c r="A21" s="220"/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472"/>
    </row>
    <row r="22" ht="10.2" customHeight="1">
      <c r="A22" s="220"/>
      <c r="B22" s="125"/>
      <c r="C22" s="125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472"/>
    </row>
    <row r="23" ht="10.2" customHeight="1">
      <c r="A23" s="220"/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472"/>
    </row>
    <row r="24" ht="10.2" customHeight="1">
      <c r="A24" s="220"/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472"/>
    </row>
    <row r="25" ht="10.2" customHeight="1">
      <c r="A25" s="220"/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472"/>
    </row>
    <row r="26" ht="10.2" customHeight="1">
      <c r="A26" s="220"/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472"/>
    </row>
    <row r="27" ht="10.2" customHeight="1">
      <c r="A27" s="220"/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472"/>
    </row>
    <row r="28" ht="10.2" customHeight="1">
      <c r="A28" s="220"/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472"/>
    </row>
    <row r="29" ht="10.2" customHeight="1">
      <c r="A29" s="220"/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472"/>
    </row>
    <row r="30" ht="10.2" customHeight="1">
      <c r="A30" s="220"/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472"/>
    </row>
    <row r="31" ht="10.2" customHeight="1">
      <c r="A31" s="220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472"/>
    </row>
    <row r="32" ht="10.2" customHeight="1">
      <c r="A32" s="220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472"/>
    </row>
    <row r="33" ht="10.2" customHeight="1">
      <c r="A33" s="220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472"/>
    </row>
    <row r="34" ht="10.2" customHeight="1">
      <c r="A34" s="220"/>
      <c r="B34" s="125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472"/>
    </row>
    <row r="35" ht="10.2" customHeight="1">
      <c r="A35" s="220"/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472"/>
    </row>
    <row r="36" ht="10.2" customHeight="1">
      <c r="A36" s="220"/>
      <c r="B36" s="125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472"/>
    </row>
    <row r="37" ht="10.2" customHeight="1">
      <c r="A37" s="220"/>
      <c r="B37" s="125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472"/>
    </row>
    <row r="38" ht="10.2" customHeight="1">
      <c r="A38" s="220"/>
      <c r="B38" s="125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472"/>
    </row>
    <row r="39" ht="10.2" customHeight="1">
      <c r="A39" s="220"/>
      <c r="B39" s="125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472"/>
    </row>
    <row r="40" ht="10.2" customHeight="1">
      <c r="A40" s="220"/>
      <c r="B40" s="125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472"/>
    </row>
    <row r="41" ht="10.2" customHeight="1">
      <c r="A41" s="220"/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472"/>
    </row>
    <row r="42" ht="10.2" customHeight="1">
      <c r="A42" s="220"/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472"/>
    </row>
    <row r="43" ht="10.2" customHeight="1">
      <c r="A43" s="220"/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472"/>
    </row>
    <row r="44" ht="10.2" customHeight="1">
      <c r="A44" s="220"/>
      <c r="B44" s="125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472"/>
    </row>
    <row r="45" ht="10.2" customHeight="1">
      <c r="A45" s="220"/>
      <c r="B45" s="125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472"/>
    </row>
    <row r="46" ht="10.2" customHeight="1">
      <c r="A46" s="220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472"/>
    </row>
    <row r="47" ht="10.2" customHeight="1">
      <c r="A47" s="220"/>
      <c r="B47" s="125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472"/>
    </row>
    <row r="48" ht="10.2" customHeight="1">
      <c r="A48" s="220"/>
      <c r="B48" s="125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472"/>
    </row>
    <row r="49" ht="10.2" customHeight="1">
      <c r="A49" s="220"/>
      <c r="B49" s="125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472"/>
    </row>
    <row r="50" ht="10.2" customHeight="1">
      <c r="A50" s="220"/>
      <c r="B50" s="125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472"/>
    </row>
    <row r="51" ht="10.2" customHeight="1">
      <c r="A51" s="220"/>
      <c r="B51" s="125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472"/>
    </row>
    <row r="52" ht="10.2" customHeight="1">
      <c r="A52" s="220"/>
      <c r="B52" s="125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472"/>
    </row>
    <row r="53" ht="10.2" customHeight="1">
      <c r="A53" s="220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472"/>
    </row>
    <row r="54" ht="10.2" customHeight="1">
      <c r="A54" s="220"/>
      <c r="B54" s="125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472"/>
    </row>
    <row r="55" ht="10.2" customHeight="1">
      <c r="A55" s="220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472"/>
    </row>
    <row r="56" ht="10.2" customHeight="1">
      <c r="A56" s="220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472"/>
    </row>
    <row r="57" ht="10.2" customHeight="1">
      <c r="A57" s="220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472"/>
    </row>
    <row r="58" ht="10.2" customHeight="1">
      <c r="A58" s="220"/>
      <c r="B58" s="125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472"/>
    </row>
    <row r="59" ht="10.2" customHeight="1">
      <c r="A59" s="220"/>
      <c r="B59" s="125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472"/>
    </row>
    <row r="60" ht="10.2" customHeight="1">
      <c r="A60" s="220"/>
      <c r="B60" s="125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472"/>
    </row>
    <row r="61" ht="10.2" customHeight="1">
      <c r="A61" s="220"/>
      <c r="B61" s="125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472"/>
    </row>
    <row r="62" ht="10.2" customHeight="1">
      <c r="A62" s="220"/>
      <c r="B62" s="125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472"/>
    </row>
    <row r="63" ht="10.2" customHeight="1">
      <c r="A63" s="220"/>
      <c r="B63" s="125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472"/>
    </row>
    <row r="64" ht="10.2" customHeight="1">
      <c r="A64" s="220"/>
      <c r="B64" s="125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472"/>
    </row>
    <row r="65" ht="10.2" customHeight="1">
      <c r="A65" s="220"/>
      <c r="B65" s="125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472"/>
    </row>
    <row r="66" ht="10.2" customHeight="1">
      <c r="A66" s="220"/>
      <c r="B66" s="125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472"/>
    </row>
    <row r="67" ht="10.2" customHeight="1">
      <c r="A67" s="220"/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472"/>
    </row>
    <row r="68" ht="10.2" customHeight="1">
      <c r="A68" s="220"/>
      <c r="B68" s="125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472"/>
    </row>
    <row r="69" ht="10.2" customHeight="1">
      <c r="A69" s="220"/>
      <c r="B69" s="125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472"/>
    </row>
    <row r="70" ht="10.2" customHeight="1">
      <c r="A70" s="220"/>
      <c r="B70" s="125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472"/>
    </row>
    <row r="71" ht="10.2" customHeight="1">
      <c r="A71" s="220"/>
      <c r="B71" s="125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472"/>
    </row>
    <row r="72" ht="10.2" customHeight="1">
      <c r="A72" s="220"/>
      <c r="B72" s="125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472"/>
    </row>
    <row r="73" ht="10.2" customHeight="1">
      <c r="A73" s="220"/>
      <c r="B73" s="125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472"/>
    </row>
    <row r="74" ht="10.2" customHeight="1">
      <c r="A74" s="220"/>
      <c r="B74" s="125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472"/>
    </row>
    <row r="75" ht="10.2" customHeight="1">
      <c r="A75" s="220"/>
      <c r="B75" s="125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472"/>
    </row>
    <row r="76" ht="10.2" customHeight="1">
      <c r="A76" s="220"/>
      <c r="B76" s="125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472"/>
    </row>
    <row r="77" ht="10.2" customHeight="1">
      <c r="A77" s="220"/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472"/>
    </row>
    <row r="78" ht="10.2" customHeight="1">
      <c r="A78" s="220"/>
      <c r="B78" s="125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472"/>
    </row>
    <row r="79" ht="10.2" customHeight="1">
      <c r="A79" s="220"/>
      <c r="B79" s="125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472"/>
    </row>
    <row r="80" ht="10.2" customHeight="1">
      <c r="A80" s="220"/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472"/>
    </row>
    <row r="81" ht="10.2" customHeight="1">
      <c r="A81" s="220"/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472"/>
    </row>
    <row r="82" ht="10.2" customHeight="1">
      <c r="A82" s="220"/>
      <c r="B82" s="125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472"/>
    </row>
    <row r="83" ht="10.2" customHeight="1">
      <c r="A83" s="220"/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472"/>
    </row>
    <row r="84" ht="10.2" customHeight="1">
      <c r="A84" s="220"/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472"/>
    </row>
    <row r="85" ht="10.2" customHeight="1">
      <c r="A85" s="220"/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472"/>
    </row>
    <row r="86" ht="10.2" customHeight="1">
      <c r="A86" s="220"/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472"/>
    </row>
    <row r="87" ht="10.2" customHeight="1">
      <c r="A87" s="220"/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472"/>
    </row>
    <row r="88" ht="10.2" customHeight="1">
      <c r="A88" s="220"/>
      <c r="B88" s="125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472"/>
    </row>
    <row r="89" ht="10.2" customHeight="1">
      <c r="A89" s="220"/>
      <c r="B89" s="125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472"/>
    </row>
    <row r="90" ht="10.2" customHeight="1">
      <c r="A90" s="220"/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472"/>
    </row>
    <row r="91" ht="10.2" customHeight="1">
      <c r="A91" s="220"/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472"/>
    </row>
    <row r="92" ht="10.2" customHeight="1">
      <c r="A92" s="220"/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472"/>
    </row>
    <row r="93" ht="10.2" customHeight="1">
      <c r="A93" s="220"/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472"/>
    </row>
    <row r="94" ht="10.2" customHeight="1">
      <c r="A94" s="220"/>
      <c r="B94" s="125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472"/>
    </row>
    <row r="95" ht="10.2" customHeight="1">
      <c r="A95" s="220"/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472"/>
    </row>
    <row r="96" ht="10.2" customHeight="1">
      <c r="A96" s="220"/>
      <c r="B96" s="125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472"/>
    </row>
    <row r="97" ht="10.2" customHeight="1">
      <c r="A97" s="220"/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472"/>
    </row>
    <row r="98" ht="10.2" customHeight="1">
      <c r="A98" s="220"/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472"/>
    </row>
    <row r="99" ht="10.2" customHeight="1">
      <c r="A99" s="220"/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  <c r="AA99" s="125"/>
      <c r="AB99" s="472"/>
    </row>
    <row r="100" ht="10.2" customHeight="1">
      <c r="A100" s="220"/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125"/>
      <c r="AB100" s="472"/>
    </row>
    <row r="101" ht="10.2" customHeight="1">
      <c r="A101" s="220"/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  <c r="AA101" s="125"/>
      <c r="AB101" s="472"/>
    </row>
    <row r="102" ht="10.2" customHeight="1">
      <c r="A102" s="220"/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472"/>
    </row>
    <row r="103" ht="10.2" customHeight="1">
      <c r="A103" s="220"/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472"/>
    </row>
    <row r="104" ht="10.2" customHeight="1">
      <c r="A104" s="220"/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  <c r="AA104" s="125"/>
      <c r="AB104" s="472"/>
    </row>
    <row r="105" ht="10.2" customHeight="1">
      <c r="A105" s="220"/>
      <c r="B105" s="12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472"/>
    </row>
    <row r="106" ht="10.2" customHeight="1">
      <c r="A106" s="220"/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472"/>
    </row>
    <row r="107" ht="10.2" customHeight="1">
      <c r="A107" s="220"/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472"/>
    </row>
    <row r="108" ht="10.2" customHeight="1">
      <c r="A108" s="220"/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472"/>
    </row>
    <row r="109" ht="10.2" customHeight="1">
      <c r="A109" s="220"/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472"/>
    </row>
    <row r="110" ht="10.2" customHeight="1">
      <c r="A110" s="220"/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472"/>
    </row>
    <row r="111" ht="10.2" customHeight="1">
      <c r="A111" s="220"/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472"/>
    </row>
    <row r="112" ht="10.2" customHeight="1">
      <c r="A112" s="220"/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472"/>
    </row>
    <row r="113" ht="10.2" customHeight="1">
      <c r="A113" s="220"/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472"/>
    </row>
    <row r="114" ht="10.2" customHeight="1">
      <c r="A114" s="220"/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472"/>
    </row>
    <row r="115" ht="10.2" customHeight="1">
      <c r="A115" s="220"/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472"/>
    </row>
    <row r="116" ht="10.2" customHeight="1">
      <c r="A116" s="220"/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  <c r="AA116" s="125"/>
      <c r="AB116" s="472"/>
    </row>
    <row r="117" ht="10.2" customHeight="1">
      <c r="A117" s="220"/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472"/>
    </row>
    <row r="118" ht="10.2" customHeight="1">
      <c r="A118" s="220"/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472"/>
    </row>
    <row r="119" ht="10.2" customHeight="1">
      <c r="A119" s="220"/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472"/>
    </row>
    <row r="120" ht="10.2" customHeight="1">
      <c r="A120" s="220"/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472"/>
    </row>
    <row r="121" ht="10.2" customHeight="1">
      <c r="A121" s="220"/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472"/>
    </row>
    <row r="122" ht="10.2" customHeight="1">
      <c r="A122" s="220"/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472"/>
    </row>
    <row r="123" ht="10.2" customHeight="1">
      <c r="A123" s="220"/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472"/>
    </row>
    <row r="124" ht="10.2" customHeight="1">
      <c r="A124" s="220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472"/>
    </row>
    <row r="125" ht="10.2" customHeight="1">
      <c r="A125" s="220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472"/>
    </row>
    <row r="126" ht="10.2" customHeight="1">
      <c r="A126" s="220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472"/>
    </row>
    <row r="127" ht="10.2" customHeight="1">
      <c r="A127" s="220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472"/>
    </row>
    <row r="128" ht="10.2" customHeight="1">
      <c r="A128" s="220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472"/>
    </row>
    <row r="129" ht="10.2" customHeight="1">
      <c r="A129" s="220"/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472"/>
    </row>
    <row r="130" ht="10.2" customHeight="1">
      <c r="A130" s="220"/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472"/>
    </row>
    <row r="131" ht="10.2" customHeight="1">
      <c r="A131" s="220"/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472"/>
    </row>
    <row r="132" ht="10.2" customHeight="1">
      <c r="A132" s="220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472"/>
    </row>
    <row r="133" ht="10.2" customHeight="1">
      <c r="A133" s="220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472"/>
    </row>
    <row r="134" ht="10.2" customHeight="1">
      <c r="A134" s="220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472"/>
    </row>
    <row r="135" ht="10.2" customHeight="1">
      <c r="A135" s="220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472"/>
    </row>
    <row r="136" ht="10.2" customHeight="1">
      <c r="A136" s="220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472"/>
    </row>
    <row r="137" ht="10.2" customHeight="1">
      <c r="A137" s="220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472"/>
    </row>
    <row r="138" ht="10.2" customHeight="1">
      <c r="A138" s="220"/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472"/>
    </row>
    <row r="139" ht="10.2" customHeight="1">
      <c r="A139" s="220"/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472"/>
    </row>
    <row r="140" ht="10.2" customHeight="1">
      <c r="A140" s="220"/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472"/>
    </row>
    <row r="141" ht="10.2" customHeight="1">
      <c r="A141" s="220"/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472"/>
    </row>
    <row r="142" ht="10.2" customHeight="1">
      <c r="A142" s="220"/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472"/>
    </row>
    <row r="143" ht="10.2" customHeight="1">
      <c r="A143" s="220"/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472"/>
    </row>
    <row r="144" ht="10.2" customHeight="1">
      <c r="A144" s="220"/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472"/>
    </row>
    <row r="145" ht="10.2" customHeight="1">
      <c r="A145" s="220"/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472"/>
    </row>
    <row r="146" ht="10.2" customHeight="1">
      <c r="A146" s="220"/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472"/>
    </row>
    <row r="147" ht="10.2" customHeight="1">
      <c r="A147" s="220"/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472"/>
    </row>
    <row r="148" ht="10.2" customHeight="1">
      <c r="A148" s="281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491"/>
    </row>
  </sheetData>
  <mergeCells count="6">
    <mergeCell ref="C3:D3"/>
    <mergeCell ref="C4:D4"/>
    <mergeCell ref="E3:F3"/>
    <mergeCell ref="E4:F4"/>
    <mergeCell ref="Y2:Z2"/>
    <mergeCell ref="M4:N4"/>
  </mergeCells>
  <hyperlinks>
    <hyperlink ref="C8" r:id="rId1" location="" tooltip="" display="Sponges"/>
    <hyperlink ref="C9" r:id="rId2" location="" tooltip="" display="Limestone flakes"/>
    <hyperlink ref="C10" r:id="rId3" location="" tooltip="" display="Pickpockets"/>
    <hyperlink ref="C11" r:id="rId4" location="" tooltip="" display="Footprints"/>
    <hyperlink ref="C12" r:id="rId5" location="" tooltip="" display="Broken pebbles"/>
    <hyperlink ref="C13" r:id="rId6" location="" tooltip="" display="Old pots"/>
  </hyperlinks>
  <pageMargins left="0.7" right="0.7" top="0.75" bottom="0.75" header="0.3" footer="0.3"/>
  <pageSetup firstPageNumber="1" fitToHeight="1" fitToWidth="1" scale="56" useFirstPageNumber="0" orientation="portrait" pageOrder="downThenOver"/>
  <headerFooter>
    <oddFooter>&amp;C&amp;"Helvetica Neue,Regular"&amp;12&amp;K000000&amp;P</oddFooter>
  </headerFooter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